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77" i="1"/>
  <c r="G78"/>
  <c r="G123"/>
  <c r="G124"/>
  <c r="G125"/>
  <c r="G126"/>
  <c r="G137"/>
  <c r="G138"/>
  <c r="G143"/>
  <c r="G144"/>
  <c r="G161"/>
  <c r="G162"/>
  <c r="G251"/>
  <c r="G252"/>
  <c r="G253"/>
  <c r="G254"/>
  <c r="G255"/>
  <c r="G256"/>
  <c r="G289"/>
  <c r="G290"/>
  <c r="G297"/>
  <c r="G298"/>
  <c r="G299"/>
  <c r="G300"/>
  <c r="G301"/>
  <c r="G302"/>
  <c r="G303"/>
  <c r="G304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43"/>
  <c r="G444"/>
  <c r="G449"/>
  <c r="G450"/>
  <c r="G465"/>
  <c r="G466"/>
  <c r="G483"/>
  <c r="G484"/>
  <c r="G485"/>
  <c r="G486"/>
  <c r="G487"/>
  <c r="G488"/>
  <c r="G545"/>
  <c r="G546"/>
  <c r="G547"/>
  <c r="G548"/>
  <c r="G549"/>
  <c r="G550"/>
  <c r="G553"/>
  <c r="G554"/>
  <c r="G555"/>
  <c r="G556"/>
  <c r="G557"/>
  <c r="G558"/>
  <c r="G559"/>
  <c r="G560"/>
  <c r="G561"/>
  <c r="G562"/>
  <c r="G563"/>
  <c r="G564"/>
  <c r="G565"/>
  <c r="G566"/>
  <c r="G567"/>
  <c r="G568"/>
  <c r="G689"/>
  <c r="G690"/>
  <c r="G697"/>
  <c r="G698"/>
  <c r="G699"/>
  <c r="G700"/>
  <c r="G701"/>
  <c r="G702"/>
  <c r="G703"/>
  <c r="G704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71"/>
  <c r="G872"/>
  <c r="G905"/>
  <c r="G906"/>
  <c r="G941"/>
  <c r="G942"/>
  <c r="G943"/>
  <c r="G944"/>
  <c r="G963"/>
  <c r="G964"/>
  <c r="G1051"/>
  <c r="G1052"/>
  <c r="G1053"/>
  <c r="G1054"/>
  <c r="G1055"/>
  <c r="G1056"/>
  <c r="G1089"/>
  <c r="G1090"/>
  <c r="G1097"/>
  <c r="G1098"/>
  <c r="G1099"/>
  <c r="G1100"/>
  <c r="G1101"/>
  <c r="G1102"/>
  <c r="G1103"/>
  <c r="G1104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45"/>
  <c r="G1246"/>
  <c r="G1247"/>
  <c r="G1248"/>
  <c r="G1255"/>
  <c r="G1256"/>
  <c r="G1259"/>
  <c r="G1260"/>
  <c r="G1265"/>
  <c r="G1266"/>
  <c r="G1279"/>
  <c r="G1280"/>
  <c r="G1281"/>
  <c r="G1282"/>
  <c r="G1283"/>
  <c r="G1284"/>
  <c r="G1285"/>
  <c r="G1286"/>
  <c r="G1287"/>
  <c r="G1288"/>
  <c r="G1309"/>
  <c r="G1310"/>
  <c r="G1313"/>
  <c r="G1314"/>
  <c r="G1325"/>
  <c r="G1326"/>
  <c r="G1345"/>
  <c r="G1346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449"/>
  <c r="G1450"/>
  <c r="G1453"/>
  <c r="G1454"/>
  <c r="G1489"/>
  <c r="G1490"/>
  <c r="G1497"/>
  <c r="G1498"/>
  <c r="G1499"/>
  <c r="G1500"/>
  <c r="G1501"/>
  <c r="G1502"/>
  <c r="G1503"/>
  <c r="G1504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51"/>
  <c r="G1652"/>
  <c r="G1653"/>
  <c r="G1654"/>
  <c r="G1655"/>
  <c r="G1656"/>
  <c r="G1699"/>
  <c r="G1700"/>
  <c r="G1713"/>
  <c r="G1714"/>
  <c r="G1729"/>
  <c r="G1730"/>
  <c r="G1747"/>
  <c r="G1748"/>
  <c r="G1833"/>
  <c r="G1834"/>
  <c r="G1835"/>
  <c r="G1836"/>
  <c r="G1837"/>
  <c r="G1838"/>
  <c r="G1839"/>
  <c r="G1840"/>
  <c r="G1889"/>
  <c r="G1890"/>
  <c r="G1897"/>
  <c r="G1898"/>
  <c r="G1899"/>
  <c r="G1900"/>
  <c r="G1901"/>
  <c r="G1902"/>
  <c r="G1903"/>
  <c r="G1904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41"/>
  <c r="G2042"/>
  <c r="G2057"/>
  <c r="G2058"/>
  <c r="G2063"/>
  <c r="G2064"/>
  <c r="G2071"/>
  <c r="G2072"/>
  <c r="G2073"/>
  <c r="G2074"/>
  <c r="G2107"/>
  <c r="G2108"/>
  <c r="G2109"/>
  <c r="G2110"/>
  <c r="G2111"/>
  <c r="G2112"/>
  <c r="G2117"/>
  <c r="G2118"/>
  <c r="G2119"/>
  <c r="G2120"/>
  <c r="G2147"/>
  <c r="G2148"/>
  <c r="G2149"/>
  <c r="G2150"/>
  <c r="G2155"/>
  <c r="G2156"/>
  <c r="G2157"/>
  <c r="G2158"/>
  <c r="G2159"/>
  <c r="G2160"/>
  <c r="G2167"/>
  <c r="G216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9"/>
  <c r="G2290"/>
  <c r="G2297"/>
  <c r="G2298"/>
  <c r="G2299"/>
  <c r="G2300"/>
  <c r="G2301"/>
  <c r="G2302"/>
  <c r="G2303"/>
  <c r="G2304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43"/>
  <c r="G2444"/>
  <c r="G2453"/>
  <c r="G2454"/>
  <c r="G2507"/>
  <c r="G2508"/>
  <c r="G2513"/>
  <c r="G2514"/>
  <c r="G2515"/>
  <c r="G2516"/>
  <c r="G2517"/>
  <c r="G2518"/>
  <c r="G2521"/>
  <c r="G2522"/>
  <c r="G2551"/>
  <c r="G2552"/>
  <c r="G2563"/>
  <c r="G2564"/>
  <c r="G2633"/>
  <c r="G2634"/>
  <c r="G2635"/>
  <c r="G2636"/>
  <c r="G2637"/>
  <c r="G2638"/>
  <c r="G2639"/>
  <c r="G2640"/>
  <c r="G2645"/>
  <c r="G2646"/>
  <c r="G2647"/>
  <c r="G2648"/>
  <c r="G2689"/>
  <c r="G2690"/>
  <c r="G2697"/>
  <c r="G2698"/>
  <c r="G2699"/>
  <c r="G2700"/>
  <c r="G2701"/>
  <c r="G2702"/>
  <c r="G2703"/>
  <c r="G2704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59"/>
  <c r="G2860"/>
  <c r="G2873"/>
  <c r="G2874"/>
  <c r="G2891"/>
  <c r="G2892"/>
  <c r="G2907"/>
  <c r="G2908"/>
  <c r="G2909"/>
  <c r="G2910"/>
  <c r="G2911"/>
  <c r="G2912"/>
  <c r="G2915"/>
  <c r="G2916"/>
  <c r="G2917"/>
  <c r="G2918"/>
  <c r="G2919"/>
  <c r="G2920"/>
  <c r="G2933"/>
  <c r="G2934"/>
  <c r="G2955"/>
  <c r="G2956"/>
  <c r="G2957"/>
  <c r="G2958"/>
  <c r="G2959"/>
  <c r="G2960"/>
  <c r="G2963"/>
  <c r="G2964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9"/>
  <c r="G3090"/>
  <c r="G3097"/>
  <c r="G3098"/>
  <c r="G3099"/>
  <c r="G3100"/>
  <c r="G3101"/>
  <c r="G3102"/>
  <c r="G3103"/>
  <c r="G3104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41"/>
  <c r="G3242"/>
  <c r="G3251"/>
  <c r="G3252"/>
  <c r="G3253"/>
  <c r="G3254"/>
  <c r="G3323"/>
  <c r="G3324"/>
  <c r="G3327"/>
  <c r="G3328"/>
  <c r="G3353"/>
  <c r="G3354"/>
  <c r="G3357"/>
  <c r="G3358"/>
  <c r="G3447"/>
  <c r="G3448"/>
  <c r="G3489"/>
  <c r="G3490"/>
  <c r="G3497"/>
  <c r="G3498"/>
  <c r="G3499"/>
  <c r="G3500"/>
  <c r="G3501"/>
  <c r="G3502"/>
  <c r="G3503"/>
  <c r="G3504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51"/>
  <c r="G3652"/>
  <c r="G3653"/>
  <c r="G3654"/>
  <c r="G3675"/>
  <c r="G3676"/>
  <c r="G3677"/>
  <c r="G3678"/>
  <c r="G3687"/>
  <c r="G3688"/>
  <c r="G3725"/>
  <c r="G3726"/>
  <c r="G3749"/>
  <c r="G3750"/>
  <c r="G3753"/>
  <c r="G3754"/>
  <c r="G3755"/>
  <c r="G3756"/>
  <c r="G3757"/>
  <c r="G3758"/>
  <c r="G3759"/>
  <c r="G3760"/>
  <c r="G3761"/>
  <c r="G3762"/>
  <c r="G3767"/>
  <c r="G3768"/>
  <c r="G3851"/>
  <c r="G3852"/>
  <c r="G3855"/>
  <c r="G3856"/>
  <c r="G3889"/>
  <c r="G3890"/>
  <c r="G3897"/>
  <c r="G3898"/>
  <c r="G3899"/>
  <c r="G3900"/>
  <c r="G3901"/>
  <c r="G3902"/>
  <c r="G3903"/>
  <c r="G3904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63"/>
  <c r="G4064"/>
  <c r="G4085"/>
  <c r="G4086"/>
  <c r="G4117"/>
  <c r="G4118"/>
  <c r="G4119"/>
  <c r="G4120"/>
  <c r="G4141"/>
  <c r="G4142"/>
  <c r="G4143"/>
  <c r="G4144"/>
  <c r="G4145"/>
  <c r="G4146"/>
  <c r="G4153"/>
  <c r="G4154"/>
  <c r="G4157"/>
  <c r="G4158"/>
  <c r="G4159"/>
  <c r="G4160"/>
  <c r="G4163"/>
  <c r="G4164"/>
  <c r="G4245"/>
  <c r="G4246"/>
  <c r="G4289"/>
  <c r="G4290"/>
  <c r="G4297"/>
  <c r="G4298"/>
  <c r="G4299"/>
  <c r="G4300"/>
  <c r="G4301"/>
  <c r="G4302"/>
  <c r="G4303"/>
  <c r="G4304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43"/>
  <c r="G4444"/>
  <c r="G4447"/>
  <c r="G4448"/>
  <c r="G4451"/>
  <c r="G4452"/>
  <c r="G4461"/>
  <c r="G4462"/>
  <c r="G4463"/>
  <c r="G4464"/>
  <c r="G4479"/>
  <c r="G4480"/>
  <c r="G4481"/>
  <c r="G4482"/>
  <c r="G4483"/>
  <c r="G4484"/>
  <c r="G4485"/>
  <c r="G4486"/>
  <c r="G4487"/>
  <c r="G4488"/>
  <c r="G4549"/>
  <c r="G4550"/>
  <c r="G4553"/>
  <c r="G4554"/>
  <c r="G4555"/>
  <c r="G4556"/>
  <c r="G4557"/>
  <c r="G4558"/>
  <c r="G4559"/>
  <c r="G4560"/>
  <c r="G4565"/>
  <c r="G4566"/>
  <c r="G4567"/>
  <c r="G4568"/>
  <c r="G4569"/>
  <c r="G4570"/>
  <c r="G4689"/>
  <c r="G4690"/>
  <c r="G4697"/>
  <c r="G4698"/>
  <c r="G4699"/>
  <c r="G4700"/>
  <c r="G4701"/>
  <c r="G4702"/>
  <c r="G4703"/>
  <c r="G4704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89"/>
  <c r="G4890"/>
  <c r="G4917"/>
  <c r="G4918"/>
  <c r="G4937"/>
  <c r="G4938"/>
  <c r="G4967"/>
  <c r="G4968"/>
  <c r="G5033"/>
  <c r="G5034"/>
  <c r="G5035"/>
  <c r="G5036"/>
  <c r="G5037"/>
  <c r="G5038"/>
  <c r="G5039"/>
  <c r="G5040"/>
  <c r="G5089"/>
  <c r="G5090"/>
  <c r="G5097"/>
  <c r="G5098"/>
  <c r="G5099"/>
  <c r="G5100"/>
  <c r="G5101"/>
  <c r="G5102"/>
  <c r="G5103"/>
  <c r="G5104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73"/>
  <c r="G5274"/>
  <c r="G5281"/>
  <c r="G5282"/>
  <c r="G5307"/>
  <c r="G5308"/>
  <c r="G5309"/>
  <c r="G5310"/>
  <c r="G5311"/>
  <c r="G5312"/>
  <c r="G5317"/>
  <c r="G5318"/>
  <c r="G5319"/>
  <c r="G5320"/>
  <c r="G5339"/>
  <c r="G5340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89"/>
  <c r="G5490"/>
  <c r="G5497"/>
  <c r="G5498"/>
  <c r="G5499"/>
  <c r="G5500"/>
  <c r="G5501"/>
  <c r="G5502"/>
  <c r="G5503"/>
  <c r="G5504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77"/>
  <c r="G5678"/>
  <c r="G5707"/>
  <c r="G5708"/>
  <c r="G5717"/>
  <c r="G5718"/>
  <c r="G5735"/>
  <c r="G5736"/>
  <c r="G5833"/>
  <c r="G5834"/>
  <c r="G5835"/>
  <c r="G5836"/>
  <c r="G5837"/>
  <c r="G5838"/>
  <c r="G5839"/>
  <c r="G5840"/>
  <c r="G5889"/>
  <c r="G5890"/>
  <c r="G5897"/>
  <c r="G5898"/>
  <c r="G5899"/>
  <c r="G5900"/>
  <c r="G5901"/>
  <c r="G5902"/>
  <c r="G5903"/>
  <c r="G5904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81"/>
  <c r="G6082"/>
  <c r="G6089"/>
  <c r="G6090"/>
  <c r="G6091"/>
  <c r="G6092"/>
  <c r="G6095"/>
  <c r="G6096"/>
  <c r="G6107"/>
  <c r="G6108"/>
  <c r="G6109"/>
  <c r="G6110"/>
  <c r="G6111"/>
  <c r="G6112"/>
  <c r="G6115"/>
  <c r="G6116"/>
  <c r="G6117"/>
  <c r="G6118"/>
  <c r="G6119"/>
  <c r="G6120"/>
  <c r="G6135"/>
  <c r="G6136"/>
  <c r="G6157"/>
  <c r="G6158"/>
  <c r="G6165"/>
  <c r="G6166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89"/>
  <c r="G6290"/>
  <c r="G6297"/>
  <c r="G6298"/>
  <c r="G6299"/>
  <c r="G6300"/>
  <c r="G6301"/>
  <c r="G6302"/>
  <c r="G6303"/>
  <c r="G6304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53"/>
  <c r="G6454"/>
  <c r="G6461"/>
  <c r="G6462"/>
  <c r="G6505"/>
  <c r="G6506"/>
  <c r="G6541"/>
  <c r="G6542"/>
  <c r="G6559"/>
  <c r="G6560"/>
  <c r="G6561"/>
  <c r="G6562"/>
  <c r="G6689"/>
  <c r="G6690"/>
  <c r="G6697"/>
  <c r="G6698"/>
  <c r="G6699"/>
  <c r="G6700"/>
  <c r="G6701"/>
  <c r="G6702"/>
  <c r="G6703"/>
  <c r="G6704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65"/>
  <c r="G6866"/>
  <c r="G6893"/>
  <c r="G6894"/>
  <c r="G6913"/>
  <c r="G6914"/>
  <c r="G6917"/>
  <c r="G6918"/>
  <c r="G6931"/>
  <c r="G6932"/>
  <c r="G6953"/>
  <c r="G6954"/>
  <c r="G6955"/>
  <c r="G6956"/>
  <c r="G6957"/>
  <c r="G6958"/>
  <c r="G6959"/>
  <c r="G6960"/>
  <c r="G6965"/>
  <c r="G6966"/>
  <c r="G6969"/>
  <c r="G6970"/>
  <c r="G7057"/>
  <c r="G7058"/>
  <c r="G7061"/>
  <c r="G7062"/>
  <c r="G7089"/>
  <c r="G7090"/>
  <c r="G7097"/>
  <c r="G7098"/>
  <c r="G7099"/>
  <c r="G7100"/>
  <c r="G7101"/>
  <c r="G7102"/>
  <c r="G7103"/>
  <c r="G7104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41"/>
  <c r="G7242"/>
  <c r="G7255"/>
  <c r="G7256"/>
  <c r="G7281"/>
  <c r="G7282"/>
  <c r="G7305"/>
  <c r="G7306"/>
  <c r="G7321"/>
  <c r="G7322"/>
  <c r="G7347"/>
  <c r="G7348"/>
  <c r="G7357"/>
  <c r="G7358"/>
  <c r="G7489"/>
  <c r="G7490"/>
  <c r="G7497"/>
  <c r="G7498"/>
  <c r="G7499"/>
  <c r="G7500"/>
  <c r="G7501"/>
  <c r="G7502"/>
  <c r="G7503"/>
  <c r="G7504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43"/>
  <c r="G7644"/>
  <c r="G7649"/>
  <c r="G7650"/>
  <c r="G7679"/>
  <c r="G7680"/>
  <c r="G7683"/>
  <c r="G7684"/>
  <c r="G7685"/>
  <c r="G7686"/>
  <c r="G7687"/>
  <c r="G7688"/>
  <c r="G7693"/>
  <c r="G7694"/>
  <c r="G7717"/>
  <c r="G7718"/>
  <c r="G7739"/>
  <c r="G7740"/>
  <c r="G7743"/>
  <c r="G7744"/>
  <c r="G7753"/>
  <c r="G7754"/>
  <c r="G7755"/>
  <c r="G7756"/>
  <c r="G7757"/>
  <c r="G7758"/>
  <c r="G7759"/>
  <c r="G7760"/>
  <c r="G7889"/>
  <c r="G7890"/>
  <c r="G7897"/>
  <c r="G7898"/>
  <c r="G7899"/>
  <c r="G7900"/>
  <c r="G7901"/>
  <c r="G7902"/>
  <c r="G7903"/>
  <c r="G7904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59"/>
  <c r="G8060"/>
  <c r="G8069"/>
  <c r="G8070"/>
  <c r="G8081"/>
  <c r="G8082"/>
  <c r="G8091"/>
  <c r="G8092"/>
  <c r="G8101"/>
  <c r="G8102"/>
  <c r="G8107"/>
  <c r="G8108"/>
  <c r="G8113"/>
  <c r="G8114"/>
  <c r="G8117"/>
  <c r="G8118"/>
  <c r="G8131"/>
  <c r="G8132"/>
  <c r="G8233"/>
  <c r="G8234"/>
  <c r="G8235"/>
  <c r="G8236"/>
  <c r="G8237"/>
  <c r="G8238"/>
  <c r="G8239"/>
  <c r="G8240"/>
  <c r="G8289"/>
  <c r="G8290"/>
  <c r="G8297"/>
  <c r="G8298"/>
  <c r="G8299"/>
  <c r="G8300"/>
  <c r="G8301"/>
  <c r="G8302"/>
  <c r="G8303"/>
  <c r="G8304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41"/>
  <c r="G8442"/>
  <c r="G8451"/>
  <c r="G8452"/>
  <c r="G8455"/>
  <c r="G8456"/>
  <c r="G8461"/>
  <c r="G8462"/>
  <c r="G8465"/>
  <c r="G8466"/>
  <c r="G8471"/>
  <c r="G8472"/>
  <c r="G8473"/>
  <c r="G8474"/>
  <c r="G8481"/>
  <c r="G8482"/>
  <c r="G8497"/>
  <c r="G8498"/>
  <c r="G8509"/>
  <c r="G8510"/>
  <c r="G8511"/>
  <c r="G8512"/>
  <c r="G8517"/>
  <c r="G8518"/>
  <c r="G8519"/>
  <c r="G8520"/>
  <c r="G8529"/>
  <c r="G8530"/>
  <c r="G8551"/>
  <c r="G8552"/>
  <c r="G8649"/>
  <c r="G8650"/>
  <c r="G8651"/>
  <c r="G8652"/>
  <c r="G8653"/>
  <c r="G8654"/>
  <c r="G8655"/>
  <c r="G8656"/>
  <c r="G8665"/>
  <c r="G8666"/>
  <c r="G8667"/>
  <c r="G8668"/>
  <c r="G8669"/>
  <c r="G8670"/>
  <c r="G8671"/>
  <c r="G8672"/>
  <c r="G8689"/>
  <c r="G8690"/>
  <c r="G8697"/>
  <c r="G8698"/>
  <c r="G8699"/>
  <c r="G8700"/>
  <c r="G8701"/>
  <c r="G8702"/>
  <c r="G8703"/>
  <c r="G8704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59"/>
  <c r="G8860"/>
  <c r="G8861"/>
  <c r="G8862"/>
  <c r="G8877"/>
  <c r="G8878"/>
  <c r="G8883"/>
  <c r="G8884"/>
  <c r="G8899"/>
  <c r="G8900"/>
  <c r="G8909"/>
  <c r="G8910"/>
  <c r="G8915"/>
  <c r="G8916"/>
  <c r="G8917"/>
  <c r="G8918"/>
  <c r="G8935"/>
  <c r="G8936"/>
  <c r="G8955"/>
  <c r="G8956"/>
  <c r="G8959"/>
  <c r="G8960"/>
  <c r="G9033"/>
  <c r="G9034"/>
  <c r="G9035"/>
  <c r="G9036"/>
  <c r="G9037"/>
  <c r="G9038"/>
  <c r="G9039"/>
  <c r="G9040"/>
  <c r="G9089"/>
  <c r="G9090"/>
  <c r="G9097"/>
  <c r="G9098"/>
  <c r="G9099"/>
  <c r="G9100"/>
  <c r="G9101"/>
  <c r="G9102"/>
  <c r="G9103"/>
  <c r="G9104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53"/>
  <c r="G9254"/>
  <c r="G9261"/>
  <c r="G9262"/>
  <c r="G9307"/>
  <c r="G9308"/>
  <c r="G9309"/>
  <c r="G9310"/>
  <c r="G9311"/>
  <c r="G9312"/>
  <c r="G9315"/>
  <c r="G9316"/>
  <c r="G9317"/>
  <c r="G9318"/>
  <c r="G9319"/>
  <c r="G9320"/>
  <c r="G9345"/>
  <c r="G9346"/>
  <c r="G9349"/>
  <c r="G9350"/>
  <c r="G9363"/>
  <c r="G9364"/>
  <c r="G9449"/>
  <c r="G9450"/>
  <c r="G9451"/>
  <c r="G9452"/>
  <c r="G9453"/>
  <c r="G9454"/>
  <c r="G9455"/>
  <c r="G9456"/>
  <c r="G9463"/>
  <c r="G9464"/>
  <c r="G9465"/>
  <c r="G9466"/>
  <c r="G9467"/>
  <c r="G9468"/>
  <c r="G9469"/>
  <c r="G9470"/>
  <c r="G9471"/>
  <c r="G9472"/>
  <c r="G9489"/>
  <c r="G9490"/>
  <c r="G9497"/>
  <c r="G9498"/>
  <c r="G9499"/>
  <c r="G9500"/>
  <c r="G9501"/>
  <c r="G9502"/>
  <c r="G9503"/>
  <c r="G9504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61"/>
  <c r="G9662"/>
  <c r="G9675"/>
  <c r="G9676"/>
  <c r="G9699"/>
  <c r="G9700"/>
  <c r="G9727"/>
  <c r="G9728"/>
  <c r="G9737"/>
  <c r="G9738"/>
  <c r="G9889"/>
  <c r="G9890"/>
  <c r="G9897"/>
  <c r="G9898"/>
  <c r="G9899"/>
  <c r="G9900"/>
  <c r="G9901"/>
  <c r="G9902"/>
  <c r="G9903"/>
  <c r="G9904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41"/>
  <c r="G10042"/>
  <c r="G10047"/>
  <c r="G10048"/>
  <c r="G10077"/>
  <c r="G10078"/>
  <c r="G10079"/>
  <c r="G10080"/>
  <c r="G10085"/>
  <c r="G10086"/>
  <c r="G10121"/>
  <c r="G10122"/>
  <c r="G10129"/>
  <c r="G10130"/>
  <c r="G10133"/>
  <c r="G10134"/>
  <c r="G10137"/>
  <c r="G10138"/>
  <c r="G10139"/>
  <c r="G10140"/>
  <c r="G10153"/>
  <c r="G10154"/>
  <c r="G10155"/>
  <c r="G10156"/>
  <c r="G10157"/>
  <c r="G10158"/>
  <c r="G10159"/>
  <c r="G10160"/>
  <c r="G10289"/>
  <c r="G10290"/>
  <c r="G10297"/>
  <c r="G10298"/>
  <c r="G10299"/>
  <c r="G10300"/>
  <c r="G10301"/>
  <c r="G10302"/>
  <c r="G10303"/>
  <c r="G10304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43"/>
  <c r="G10444"/>
  <c r="G10451"/>
  <c r="G10452"/>
  <c r="G10467"/>
  <c r="G10468"/>
  <c r="G10471"/>
  <c r="G10472"/>
  <c r="G10475"/>
  <c r="G10476"/>
  <c r="G10481"/>
  <c r="G10482"/>
  <c r="G10519"/>
  <c r="G10520"/>
  <c r="G10533"/>
  <c r="G10534"/>
  <c r="G10539"/>
  <c r="G10540"/>
  <c r="G10561"/>
  <c r="G10562"/>
  <c r="G10689"/>
  <c r="G10690"/>
  <c r="G10697"/>
  <c r="G10698"/>
  <c r="G10699"/>
  <c r="G10700"/>
  <c r="G10701"/>
  <c r="G10702"/>
  <c r="G10703"/>
  <c r="G10704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53"/>
  <c r="G10854"/>
  <c r="G10871"/>
  <c r="G10872"/>
  <c r="G10875"/>
  <c r="G10876"/>
  <c r="G10885"/>
  <c r="G10886"/>
  <c r="G10931"/>
  <c r="G10932"/>
  <c r="G10935"/>
  <c r="G10936"/>
  <c r="G10953"/>
  <c r="G10954"/>
  <c r="G10955"/>
  <c r="G10956"/>
  <c r="G10957"/>
  <c r="G10958"/>
  <c r="G10959"/>
  <c r="G10960"/>
  <c r="G10961"/>
  <c r="G10962"/>
  <c r="G10967"/>
  <c r="G10968"/>
  <c r="G11051"/>
  <c r="G11052"/>
  <c r="G11089"/>
  <c r="G11090"/>
  <c r="G11097"/>
  <c r="G11098"/>
  <c r="G11099"/>
  <c r="G11100"/>
  <c r="G11101"/>
  <c r="G11102"/>
  <c r="G11103"/>
  <c r="G11104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79"/>
  <c r="G11280"/>
  <c r="G11285"/>
  <c r="G11286"/>
  <c r="G11289"/>
  <c r="G11290"/>
  <c r="G11301"/>
  <c r="G11302"/>
  <c r="G11317"/>
  <c r="G11318"/>
  <c r="G11321"/>
  <c r="G11322"/>
  <c r="G11331"/>
  <c r="G11332"/>
  <c r="G11339"/>
  <c r="G11340"/>
  <c r="G11349"/>
  <c r="G11350"/>
  <c r="G11353"/>
  <c r="G11354"/>
  <c r="G11433"/>
  <c r="G11434"/>
  <c r="G11435"/>
  <c r="G11436"/>
  <c r="G11437"/>
  <c r="G11438"/>
  <c r="G11439"/>
  <c r="G11440"/>
  <c r="G11489"/>
  <c r="G11490"/>
  <c r="G11497"/>
  <c r="G11498"/>
  <c r="G11499"/>
  <c r="G11500"/>
  <c r="G11501"/>
  <c r="G11502"/>
  <c r="G11503"/>
  <c r="G11504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73"/>
  <c r="G11674"/>
  <c r="G11691"/>
  <c r="G11692"/>
  <c r="G11695"/>
  <c r="G11696"/>
  <c r="G11709"/>
  <c r="G11710"/>
  <c r="G11711"/>
  <c r="G11712"/>
  <c r="G11717"/>
  <c r="G11718"/>
  <c r="G11719"/>
  <c r="G11720"/>
  <c r="G11751"/>
  <c r="G11752"/>
  <c r="G11761"/>
  <c r="G11762"/>
  <c r="G11849"/>
  <c r="G11850"/>
  <c r="G11851"/>
  <c r="G11852"/>
  <c r="G11853"/>
  <c r="G11854"/>
  <c r="G11855"/>
  <c r="G11856"/>
  <c r="G11865"/>
  <c r="G11866"/>
  <c r="G11867"/>
  <c r="G11868"/>
  <c r="G11869"/>
  <c r="G11870"/>
  <c r="G11871"/>
  <c r="G11872"/>
  <c r="G11889"/>
  <c r="G11890"/>
  <c r="G11897"/>
  <c r="G11898"/>
  <c r="G11899"/>
  <c r="G11900"/>
  <c r="G11901"/>
  <c r="G11902"/>
  <c r="G11903"/>
  <c r="G11904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51"/>
  <c r="G12052"/>
  <c r="G12063"/>
  <c r="G12064"/>
  <c r="G12077"/>
  <c r="G12078"/>
  <c r="G12081"/>
  <c r="G12082"/>
  <c r="G12091"/>
  <c r="G12092"/>
  <c r="G12105"/>
  <c r="G12106"/>
  <c r="G12115"/>
  <c r="G12116"/>
  <c r="G12121"/>
  <c r="G12122"/>
  <c r="G12161"/>
  <c r="G12162"/>
  <c r="G12165"/>
  <c r="G12166"/>
  <c r="G12233"/>
  <c r="G12234"/>
  <c r="G12235"/>
  <c r="G12236"/>
  <c r="G12237"/>
  <c r="G12238"/>
  <c r="G12239"/>
  <c r="G12240"/>
  <c r="G12289"/>
  <c r="G12290"/>
  <c r="G12297"/>
  <c r="G12298"/>
  <c r="G12299"/>
  <c r="G12300"/>
  <c r="G12301"/>
  <c r="G12302"/>
  <c r="G12303"/>
  <c r="G12304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69"/>
  <c r="G12470"/>
  <c r="G12473"/>
  <c r="G12474"/>
  <c r="G12479"/>
  <c r="G12480"/>
  <c r="G12489"/>
  <c r="G12490"/>
  <c r="G12503"/>
  <c r="G12504"/>
  <c r="G12507"/>
  <c r="G12508"/>
  <c r="G12509"/>
  <c r="G12510"/>
  <c r="G12511"/>
  <c r="G12512"/>
  <c r="G12515"/>
  <c r="G12516"/>
  <c r="G12517"/>
  <c r="G12518"/>
  <c r="G12519"/>
  <c r="G12520"/>
  <c r="G12553"/>
  <c r="G12554"/>
  <c r="G12649"/>
  <c r="G12650"/>
  <c r="G12651"/>
  <c r="G12652"/>
  <c r="G12653"/>
  <c r="G12654"/>
  <c r="G12655"/>
  <c r="G12656"/>
  <c r="G12665"/>
  <c r="G12666"/>
  <c r="G12667"/>
  <c r="G12668"/>
  <c r="G12669"/>
  <c r="G12670"/>
  <c r="G12671"/>
  <c r="G12672"/>
  <c r="G12689"/>
  <c r="G12690"/>
  <c r="G12697"/>
  <c r="G12698"/>
  <c r="G12699"/>
  <c r="G12700"/>
  <c r="G12701"/>
  <c r="G12702"/>
  <c r="G12703"/>
  <c r="G12704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53"/>
  <c r="G12854"/>
  <c r="G12875"/>
  <c r="G12876"/>
  <c r="G12885"/>
  <c r="G12886"/>
  <c r="G12895"/>
  <c r="G12896"/>
  <c r="G12913"/>
  <c r="G12914"/>
  <c r="G12919"/>
  <c r="G12920"/>
  <c r="G13089"/>
  <c r="G13090"/>
  <c r="G13097"/>
  <c r="G13098"/>
  <c r="G13099"/>
  <c r="G13100"/>
  <c r="G13101"/>
  <c r="G13102"/>
  <c r="G13103"/>
  <c r="G13104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43"/>
  <c r="G13244"/>
  <c r="G13245"/>
  <c r="G13246"/>
  <c r="G13253"/>
  <c r="G13254"/>
  <c r="G13277"/>
  <c r="G13278"/>
  <c r="G13279"/>
  <c r="G13280"/>
  <c r="G13287"/>
  <c r="G13288"/>
  <c r="G13301"/>
  <c r="G13302"/>
  <c r="G13329"/>
  <c r="G13330"/>
  <c r="G13331"/>
  <c r="G13332"/>
  <c r="G13341"/>
  <c r="G13342"/>
  <c r="G13353"/>
  <c r="G13354"/>
  <c r="G13355"/>
  <c r="G13356"/>
  <c r="G13357"/>
  <c r="G13358"/>
  <c r="G13359"/>
  <c r="G13360"/>
  <c r="G13361"/>
  <c r="G13362"/>
  <c r="G13365"/>
  <c r="G13366"/>
  <c r="G13369"/>
  <c r="G13370"/>
  <c r="G13489"/>
  <c r="G13490"/>
  <c r="G13497"/>
  <c r="G13498"/>
  <c r="G13499"/>
  <c r="G13500"/>
  <c r="G13501"/>
  <c r="G13502"/>
  <c r="G13503"/>
  <c r="G13504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49"/>
  <c r="G13650"/>
  <c r="G13687"/>
  <c r="G13688"/>
  <c r="G13717"/>
  <c r="G13718"/>
  <c r="G13725"/>
  <c r="G13726"/>
  <c r="G13737"/>
  <c r="G13738"/>
  <c r="G13757"/>
  <c r="G13758"/>
  <c r="G13889"/>
  <c r="G13890"/>
  <c r="G13897"/>
  <c r="G13898"/>
  <c r="G13899"/>
  <c r="G13900"/>
  <c r="G13901"/>
  <c r="G13902"/>
  <c r="G13903"/>
  <c r="G13904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65"/>
  <c r="G14066"/>
  <c r="G14075"/>
  <c r="G14076"/>
  <c r="G14077"/>
  <c r="G14078"/>
  <c r="G14079"/>
  <c r="G14080"/>
  <c r="G14085"/>
  <c r="G14086"/>
  <c r="G14087"/>
  <c r="G14088"/>
  <c r="G14129"/>
  <c r="G14130"/>
  <c r="G14139"/>
  <c r="G14140"/>
  <c r="G14153"/>
  <c r="G14154"/>
  <c r="G14155"/>
  <c r="G14156"/>
  <c r="G14157"/>
  <c r="G14158"/>
  <c r="G14159"/>
  <c r="G14160"/>
  <c r="G14161"/>
  <c r="G14162"/>
  <c r="G14167"/>
  <c r="G14168"/>
  <c r="G14289"/>
  <c r="G14290"/>
  <c r="G14297"/>
  <c r="G14298"/>
  <c r="G14299"/>
  <c r="G14300"/>
  <c r="G14301"/>
  <c r="G14302"/>
  <c r="G14303"/>
  <c r="G14304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55"/>
  <c r="G14456"/>
  <c r="G14477"/>
  <c r="G14478"/>
  <c r="G14481"/>
  <c r="G14482"/>
  <c r="G14511"/>
  <c r="G14512"/>
  <c r="G14513"/>
  <c r="G14514"/>
  <c r="G14519"/>
  <c r="G14520"/>
  <c r="G14529"/>
  <c r="G14530"/>
  <c r="G14533"/>
  <c r="G14534"/>
  <c r="G14539"/>
  <c r="G14540"/>
  <c r="G14551"/>
  <c r="G14552"/>
  <c r="G14639"/>
  <c r="G14640"/>
  <c r="G14689"/>
  <c r="G14690"/>
  <c r="G14697"/>
  <c r="G14698"/>
  <c r="G14699"/>
  <c r="G14700"/>
  <c r="G14701"/>
  <c r="G14702"/>
  <c r="G14703"/>
  <c r="G14704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41"/>
  <c r="G14842"/>
  <c r="G14867"/>
  <c r="G14868"/>
  <c r="G14869"/>
  <c r="G14870"/>
  <c r="G14873"/>
  <c r="G14874"/>
  <c r="G14909"/>
  <c r="G14910"/>
  <c r="G14911"/>
  <c r="G14912"/>
  <c r="G14917"/>
  <c r="G14918"/>
  <c r="G14919"/>
  <c r="G14920"/>
  <c r="G14933"/>
  <c r="G14934"/>
  <c r="G14941"/>
  <c r="G14942"/>
  <c r="G14961"/>
  <c r="G14962"/>
  <c r="G14965"/>
  <c r="G14966"/>
  <c r="G14967"/>
  <c r="G14968"/>
  <c r="G15049"/>
  <c r="G15050"/>
  <c r="G15051"/>
  <c r="G15052"/>
  <c r="G15053"/>
  <c r="G15054"/>
  <c r="G15055"/>
  <c r="G15056"/>
  <c r="G15065"/>
  <c r="G15066"/>
  <c r="G15067"/>
  <c r="G15068"/>
  <c r="G15069"/>
  <c r="G15070"/>
  <c r="G15071"/>
  <c r="G15072"/>
  <c r="G15089"/>
  <c r="G15090"/>
  <c r="G15097"/>
  <c r="G15098"/>
  <c r="G15099"/>
  <c r="G15100"/>
  <c r="G15101"/>
  <c r="G15102"/>
  <c r="G15103"/>
  <c r="G15104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79"/>
  <c r="G15280"/>
  <c r="G15283"/>
  <c r="G15284"/>
  <c r="G15303"/>
  <c r="G15304"/>
  <c r="G15305"/>
  <c r="G15306"/>
  <c r="G15313"/>
  <c r="G15314"/>
  <c r="G15333"/>
  <c r="G15334"/>
  <c r="G15339"/>
  <c r="G15340"/>
  <c r="G15341"/>
  <c r="G15342"/>
  <c r="G15351"/>
  <c r="G15352"/>
  <c r="G15363"/>
  <c r="G15364"/>
  <c r="G15437"/>
  <c r="G15438"/>
  <c r="G15439"/>
  <c r="G15440"/>
  <c r="G15489"/>
  <c r="G15490"/>
  <c r="G15497"/>
  <c r="G15498"/>
  <c r="G15499"/>
  <c r="G15500"/>
  <c r="G15501"/>
  <c r="G15502"/>
  <c r="G15503"/>
  <c r="G15504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49"/>
  <c r="G15650"/>
  <c r="G15663"/>
  <c r="G15664"/>
  <c r="G15673"/>
  <c r="G15674"/>
  <c r="G15687"/>
  <c r="G15688"/>
  <c r="G15707"/>
  <c r="G15708"/>
  <c r="G15709"/>
  <c r="G15710"/>
  <c r="G15711"/>
  <c r="G15712"/>
  <c r="G15715"/>
  <c r="G15716"/>
  <c r="G15717"/>
  <c r="G15718"/>
  <c r="G15719"/>
  <c r="G15720"/>
  <c r="G15729"/>
  <c r="G15730"/>
  <c r="G15731"/>
  <c r="G15732"/>
  <c r="G15737"/>
  <c r="G15738"/>
  <c r="G15747"/>
  <c r="G15748"/>
  <c r="G15753"/>
  <c r="G15754"/>
  <c r="G15763"/>
  <c r="G15764"/>
  <c r="G15849"/>
  <c r="G15850"/>
  <c r="G15851"/>
  <c r="G15852"/>
  <c r="G15853"/>
  <c r="G15854"/>
  <c r="G15855"/>
  <c r="G15856"/>
  <c r="G15865"/>
  <c r="G15866"/>
  <c r="G15867"/>
  <c r="G15868"/>
  <c r="G15869"/>
  <c r="G15870"/>
  <c r="G15871"/>
  <c r="G15872"/>
  <c r="G15889"/>
  <c r="G15890"/>
  <c r="G15897"/>
  <c r="G15898"/>
  <c r="G15899"/>
  <c r="G15900"/>
  <c r="G15901"/>
  <c r="G15902"/>
  <c r="G15903"/>
  <c r="G15904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41"/>
  <c r="G16042"/>
  <c r="G16057"/>
  <c r="G16058"/>
  <c r="G16131"/>
  <c r="G16132"/>
  <c r="G16141"/>
  <c r="G16142"/>
  <c r="G16143"/>
  <c r="G16144"/>
  <c r="G16149"/>
  <c r="G16150"/>
  <c r="G16157"/>
  <c r="G16158"/>
  <c r="G16289"/>
  <c r="G16290"/>
  <c r="G16297"/>
  <c r="G16298"/>
  <c r="G16299"/>
  <c r="G16300"/>
  <c r="G16301"/>
  <c r="G16302"/>
  <c r="G16303"/>
  <c r="G16304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41"/>
  <c r="G16442"/>
  <c r="G16457"/>
  <c r="G16458"/>
  <c r="G16463"/>
  <c r="G16464"/>
  <c r="G16465"/>
  <c r="G16466"/>
  <c r="G16477"/>
  <c r="G16478"/>
  <c r="G16479"/>
  <c r="G16480"/>
  <c r="G16493"/>
  <c r="G16494"/>
  <c r="G16503"/>
  <c r="G16504"/>
  <c r="G16517"/>
  <c r="G16518"/>
  <c r="G16527"/>
  <c r="G16528"/>
  <c r="G16537"/>
  <c r="G16538"/>
  <c r="G16543"/>
  <c r="G16544"/>
  <c r="G16553"/>
  <c r="G16554"/>
  <c r="G16555"/>
  <c r="G16556"/>
  <c r="G16557"/>
  <c r="G16558"/>
  <c r="G16559"/>
  <c r="G16560"/>
  <c r="G16575"/>
  <c r="G16576"/>
  <c r="G16651"/>
  <c r="G16652"/>
  <c r="G16655"/>
  <c r="G16656"/>
  <c r="G16689"/>
  <c r="G16690"/>
  <c r="G16697"/>
  <c r="G16698"/>
  <c r="G16699"/>
  <c r="G16700"/>
  <c r="G16701"/>
  <c r="G16702"/>
  <c r="G16703"/>
  <c r="G16704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41"/>
  <c r="G16842"/>
  <c r="G16843"/>
  <c r="G16844"/>
  <c r="G16915"/>
  <c r="G16916"/>
  <c r="G16931"/>
  <c r="G16932"/>
  <c r="G16959"/>
  <c r="G16960"/>
  <c r="G17089"/>
  <c r="G17090"/>
  <c r="G17097"/>
  <c r="G17098"/>
  <c r="G17099"/>
  <c r="G17100"/>
  <c r="G17101"/>
  <c r="G17102"/>
  <c r="G17103"/>
  <c r="G17104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57"/>
  <c r="G17258"/>
  <c r="G17261"/>
  <c r="G17262"/>
  <c r="G17265"/>
  <c r="G17266"/>
  <c r="G17273"/>
  <c r="G17274"/>
  <c r="G17275"/>
  <c r="G17276"/>
  <c r="G17277"/>
  <c r="G17278"/>
  <c r="G17279"/>
  <c r="G17280"/>
  <c r="G17285"/>
  <c r="G17286"/>
  <c r="G17287"/>
  <c r="G17288"/>
  <c r="G17317"/>
  <c r="G17318"/>
  <c r="G17339"/>
  <c r="G17340"/>
  <c r="G17351"/>
  <c r="G17352"/>
  <c r="G17353"/>
  <c r="G17354"/>
  <c r="G17355"/>
  <c r="G17356"/>
  <c r="G17357"/>
  <c r="G17358"/>
  <c r="G17359"/>
  <c r="G17360"/>
  <c r="G17367"/>
  <c r="G17368"/>
  <c r="G17455"/>
  <c r="G17456"/>
  <c r="G17459"/>
  <c r="G17460"/>
  <c r="G17461"/>
  <c r="G17462"/>
  <c r="G17463"/>
  <c r="G17464"/>
  <c r="G17489"/>
  <c r="G17490"/>
  <c r="G17497"/>
  <c r="G17498"/>
  <c r="G17499"/>
  <c r="G17500"/>
  <c r="G17501"/>
  <c r="G17502"/>
  <c r="G17503"/>
  <c r="G17504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41"/>
  <c r="G17642"/>
  <c r="G17675"/>
  <c r="G17676"/>
  <c r="G17691"/>
  <c r="G17692"/>
  <c r="G17709"/>
  <c r="G17710"/>
  <c r="G17713"/>
  <c r="G17714"/>
  <c r="G17717"/>
  <c r="G17718"/>
  <c r="G17725"/>
  <c r="G17726"/>
  <c r="G17735"/>
  <c r="G17736"/>
  <c r="G17753"/>
  <c r="G17754"/>
  <c r="G17889"/>
  <c r="G17890"/>
  <c r="G17897"/>
  <c r="G17898"/>
  <c r="G17899"/>
  <c r="G17900"/>
  <c r="G17901"/>
  <c r="G17902"/>
  <c r="G17903"/>
  <c r="G17904"/>
  <c r="G17913"/>
  <c r="G17914"/>
  <c r="G17915"/>
  <c r="G17916"/>
  <c r="G17917"/>
  <c r="G17918"/>
  <c r="G17919"/>
  <c r="G17920"/>
  <c r="G17921"/>
  <c r="G17922"/>
  <c r="G17923"/>
  <c r="G17924"/>
  <c r="G17925"/>
  <c r="G17926"/>
  <c r="G17927"/>
  <c r="G17928"/>
  <c r="G17929"/>
  <c r="G17930"/>
  <c r="G17931"/>
  <c r="G17932"/>
  <c r="G17933"/>
  <c r="G17934"/>
  <c r="G17935"/>
  <c r="G17936"/>
  <c r="G17937"/>
  <c r="G17938"/>
  <c r="G17939"/>
  <c r="G17940"/>
  <c r="G17941"/>
  <c r="G17942"/>
  <c r="G17943"/>
  <c r="G17944"/>
  <c r="G17945"/>
  <c r="G17946"/>
  <c r="G17947"/>
  <c r="G17948"/>
  <c r="G17949"/>
  <c r="G17950"/>
  <c r="G17951"/>
  <c r="G17952"/>
  <c r="G17953"/>
  <c r="G17954"/>
  <c r="G17955"/>
  <c r="G17956"/>
  <c r="G17957"/>
  <c r="G17958"/>
  <c r="G17959"/>
  <c r="G17960"/>
  <c r="G17961"/>
  <c r="G17962"/>
  <c r="G17963"/>
  <c r="G17964"/>
  <c r="G17965"/>
  <c r="G17966"/>
  <c r="G17967"/>
  <c r="G17968"/>
  <c r="G17969"/>
  <c r="G17970"/>
  <c r="G17971"/>
  <c r="G17972"/>
  <c r="G17973"/>
  <c r="G17974"/>
  <c r="G17975"/>
  <c r="G17976"/>
  <c r="G17977"/>
  <c r="G17978"/>
  <c r="G17979"/>
  <c r="G17980"/>
  <c r="G17981"/>
  <c r="G17982"/>
  <c r="G17983"/>
  <c r="G17984"/>
  <c r="G17985"/>
  <c r="G17986"/>
  <c r="G17987"/>
  <c r="G17988"/>
  <c r="G17989"/>
  <c r="G17990"/>
  <c r="G17991"/>
  <c r="G17992"/>
  <c r="G17993"/>
  <c r="G17994"/>
  <c r="G17995"/>
  <c r="G17996"/>
  <c r="G17997"/>
  <c r="G17998"/>
  <c r="G17999"/>
  <c r="G18000"/>
  <c r="G18001"/>
  <c r="G18002"/>
  <c r="G18003"/>
  <c r="G18004"/>
  <c r="G18005"/>
  <c r="G18006"/>
  <c r="G18007"/>
  <c r="G18008"/>
  <c r="G18061"/>
  <c r="G18062"/>
  <c r="G18065"/>
  <c r="G18066"/>
  <c r="G18067"/>
  <c r="G18068"/>
  <c r="G18071"/>
  <c r="G18072"/>
  <c r="G18073"/>
  <c r="G18074"/>
  <c r="G18085"/>
  <c r="G18086"/>
  <c r="G18087"/>
  <c r="G18088"/>
  <c r="G18099"/>
  <c r="G18100"/>
  <c r="G18109"/>
  <c r="G18110"/>
  <c r="G18111"/>
  <c r="G18112"/>
  <c r="G18117"/>
  <c r="G18118"/>
  <c r="G18119"/>
  <c r="G18120"/>
  <c r="G18145"/>
  <c r="G18146"/>
  <c r="G18153"/>
  <c r="G18154"/>
  <c r="G18155"/>
  <c r="G18156"/>
  <c r="G18161"/>
  <c r="G18162"/>
  <c r="G18249"/>
  <c r="G18250"/>
  <c r="G18251"/>
  <c r="G18252"/>
  <c r="G18253"/>
  <c r="G18254"/>
  <c r="G18255"/>
  <c r="G18256"/>
  <c r="G18265"/>
  <c r="G18266"/>
  <c r="G18267"/>
  <c r="G18268"/>
  <c r="G18269"/>
  <c r="G18270"/>
  <c r="G18271"/>
  <c r="G18272"/>
  <c r="G18289"/>
  <c r="G18290"/>
  <c r="G18297"/>
  <c r="G18298"/>
  <c r="G18299"/>
  <c r="G18300"/>
  <c r="G18301"/>
  <c r="G18302"/>
  <c r="G18303"/>
  <c r="G18304"/>
  <c r="G18313"/>
  <c r="G18314"/>
  <c r="G18315"/>
  <c r="G18316"/>
  <c r="G18317"/>
  <c r="G18318"/>
  <c r="G18319"/>
  <c r="G18320"/>
  <c r="G18321"/>
  <c r="G18322"/>
  <c r="G18323"/>
  <c r="G18324"/>
  <c r="G18325"/>
  <c r="G18326"/>
  <c r="G18327"/>
  <c r="G18328"/>
  <c r="G18329"/>
  <c r="G18330"/>
  <c r="G18331"/>
  <c r="G18332"/>
  <c r="G18333"/>
  <c r="G18334"/>
  <c r="G18335"/>
  <c r="G18336"/>
  <c r="G18337"/>
  <c r="G18338"/>
  <c r="G18339"/>
  <c r="G18340"/>
  <c r="G18341"/>
  <c r="G18342"/>
  <c r="G18343"/>
  <c r="G18344"/>
  <c r="G18345"/>
  <c r="G18346"/>
  <c r="G18347"/>
  <c r="G18348"/>
  <c r="G18349"/>
  <c r="G18350"/>
  <c r="G18351"/>
  <c r="G18352"/>
  <c r="G18353"/>
  <c r="G18354"/>
  <c r="G18355"/>
  <c r="G18356"/>
  <c r="G18357"/>
  <c r="G18358"/>
  <c r="G18359"/>
  <c r="G18360"/>
  <c r="G18361"/>
  <c r="G18362"/>
  <c r="G18363"/>
  <c r="G18364"/>
  <c r="G18365"/>
  <c r="G18366"/>
  <c r="G18367"/>
  <c r="G18368"/>
  <c r="G18369"/>
  <c r="G18370"/>
  <c r="G18371"/>
  <c r="G18372"/>
  <c r="G18373"/>
  <c r="G18374"/>
  <c r="G18375"/>
  <c r="G18376"/>
  <c r="G18377"/>
  <c r="G18378"/>
  <c r="G18379"/>
  <c r="G18380"/>
  <c r="G18381"/>
  <c r="G18382"/>
  <c r="G18383"/>
  <c r="G18384"/>
  <c r="G18385"/>
  <c r="G18386"/>
  <c r="G18387"/>
  <c r="G18388"/>
  <c r="G18389"/>
  <c r="G18390"/>
  <c r="G18391"/>
  <c r="G18392"/>
  <c r="G18393"/>
  <c r="G18394"/>
  <c r="G18395"/>
  <c r="G18396"/>
  <c r="G18397"/>
  <c r="G18398"/>
  <c r="G18399"/>
  <c r="G18400"/>
  <c r="G18401"/>
  <c r="G18402"/>
  <c r="G18403"/>
  <c r="G18404"/>
  <c r="G18405"/>
  <c r="G18406"/>
  <c r="G18407"/>
  <c r="G18408"/>
  <c r="G18443"/>
  <c r="G18444"/>
  <c r="G18445"/>
  <c r="G18446"/>
  <c r="G18505"/>
  <c r="G18506"/>
  <c r="G18513"/>
  <c r="G18514"/>
  <c r="G18515"/>
  <c r="G18516"/>
  <c r="G18545"/>
  <c r="G18546"/>
  <c r="G18555"/>
  <c r="G18556"/>
  <c r="G18689"/>
  <c r="G18690"/>
  <c r="G18697"/>
  <c r="G18698"/>
  <c r="G18699"/>
  <c r="G18700"/>
  <c r="G18701"/>
  <c r="G18702"/>
  <c r="G18703"/>
  <c r="G18704"/>
  <c r="G18713"/>
  <c r="G18714"/>
  <c r="G18715"/>
  <c r="G18716"/>
  <c r="G18717"/>
  <c r="G18718"/>
  <c r="G18719"/>
  <c r="G18720"/>
  <c r="G18721"/>
  <c r="G18722"/>
  <c r="G18723"/>
  <c r="G18724"/>
  <c r="G18725"/>
  <c r="G18726"/>
  <c r="G18727"/>
  <c r="G18728"/>
  <c r="G18729"/>
  <c r="G18730"/>
  <c r="G18731"/>
  <c r="G18732"/>
  <c r="G18733"/>
  <c r="G18734"/>
  <c r="G18735"/>
  <c r="G18736"/>
  <c r="G18737"/>
  <c r="G18738"/>
  <c r="G18739"/>
  <c r="G18740"/>
  <c r="G18741"/>
  <c r="G18742"/>
  <c r="G18743"/>
  <c r="G18744"/>
  <c r="G18745"/>
  <c r="G18746"/>
  <c r="G18747"/>
  <c r="G18748"/>
  <c r="G18749"/>
  <c r="G18750"/>
  <c r="G18751"/>
  <c r="G18752"/>
  <c r="G18753"/>
  <c r="G18754"/>
  <c r="G18755"/>
  <c r="G18756"/>
  <c r="G18757"/>
  <c r="G18758"/>
  <c r="G18759"/>
  <c r="G18760"/>
  <c r="G18761"/>
  <c r="G18762"/>
  <c r="G18763"/>
  <c r="G18764"/>
  <c r="G18765"/>
  <c r="G18766"/>
  <c r="G18767"/>
  <c r="G18768"/>
  <c r="G18769"/>
  <c r="G18770"/>
  <c r="G18771"/>
  <c r="G18772"/>
  <c r="G18773"/>
  <c r="G18774"/>
  <c r="G18775"/>
  <c r="G18776"/>
  <c r="G18777"/>
  <c r="G18778"/>
  <c r="G18779"/>
  <c r="G18780"/>
  <c r="G18781"/>
  <c r="G18782"/>
  <c r="G18783"/>
  <c r="G18784"/>
  <c r="G18785"/>
  <c r="G18786"/>
  <c r="G18787"/>
  <c r="G18788"/>
  <c r="G18789"/>
  <c r="G18790"/>
  <c r="G18791"/>
  <c r="G18792"/>
  <c r="G18793"/>
  <c r="G18794"/>
  <c r="G18795"/>
  <c r="G18796"/>
  <c r="G18797"/>
  <c r="G18798"/>
  <c r="G18799"/>
  <c r="G18800"/>
  <c r="G18801"/>
  <c r="G18802"/>
  <c r="G18803"/>
  <c r="G18804"/>
  <c r="G18805"/>
  <c r="G18806"/>
  <c r="G18807"/>
  <c r="G18808"/>
  <c r="G18841"/>
  <c r="G18842"/>
  <c r="G18871"/>
  <c r="G18872"/>
  <c r="G18873"/>
  <c r="G18874"/>
  <c r="G18883"/>
  <c r="G18884"/>
  <c r="G18885"/>
  <c r="G18886"/>
  <c r="G18887"/>
  <c r="G18888"/>
  <c r="G18907"/>
  <c r="G18908"/>
  <c r="G18909"/>
  <c r="G18910"/>
  <c r="G18911"/>
  <c r="G18912"/>
  <c r="G18915"/>
  <c r="G18916"/>
  <c r="G18917"/>
  <c r="G18918"/>
  <c r="G18919"/>
  <c r="G18920"/>
  <c r="G18937"/>
  <c r="G18938"/>
  <c r="G18947"/>
  <c r="G18948"/>
  <c r="G18957"/>
  <c r="G18958"/>
  <c r="G18965"/>
  <c r="G18966"/>
  <c r="G19049"/>
  <c r="G19050"/>
  <c r="G19051"/>
  <c r="G19052"/>
  <c r="G19053"/>
  <c r="G19054"/>
  <c r="G19055"/>
  <c r="G19056"/>
  <c r="G19065"/>
  <c r="G19066"/>
  <c r="G19067"/>
  <c r="G19068"/>
  <c r="G19069"/>
  <c r="G19070"/>
  <c r="G19071"/>
  <c r="G19072"/>
  <c r="G19089"/>
  <c r="G19090"/>
  <c r="G19097"/>
  <c r="G19098"/>
  <c r="G19099"/>
  <c r="G19100"/>
  <c r="G19101"/>
  <c r="G19102"/>
  <c r="G19103"/>
  <c r="G19104"/>
  <c r="G19113"/>
  <c r="G19114"/>
  <c r="G19115"/>
  <c r="G19116"/>
  <c r="G19117"/>
  <c r="G19118"/>
  <c r="G19119"/>
  <c r="G19120"/>
  <c r="G19121"/>
  <c r="G19122"/>
  <c r="G19123"/>
  <c r="G19124"/>
  <c r="G19125"/>
  <c r="G19126"/>
  <c r="G19127"/>
  <c r="G19128"/>
  <c r="G19129"/>
  <c r="G19130"/>
  <c r="G19131"/>
  <c r="G19132"/>
  <c r="G19133"/>
  <c r="G19134"/>
  <c r="G19135"/>
  <c r="G19136"/>
  <c r="G19137"/>
  <c r="G19138"/>
  <c r="G19139"/>
  <c r="G19140"/>
  <c r="G19141"/>
  <c r="G19142"/>
  <c r="G19143"/>
  <c r="G19144"/>
  <c r="G19145"/>
  <c r="G19146"/>
  <c r="G19147"/>
  <c r="G19148"/>
  <c r="G19149"/>
  <c r="G19150"/>
  <c r="G19151"/>
  <c r="G19152"/>
  <c r="G19153"/>
  <c r="G19154"/>
  <c r="G19155"/>
  <c r="G19156"/>
  <c r="G19157"/>
  <c r="G19158"/>
  <c r="G19159"/>
  <c r="G19160"/>
  <c r="G19161"/>
  <c r="G19162"/>
  <c r="G19163"/>
  <c r="G19164"/>
  <c r="G19165"/>
  <c r="G19166"/>
  <c r="G19167"/>
  <c r="G19168"/>
  <c r="G19169"/>
  <c r="G19170"/>
  <c r="G19171"/>
  <c r="G19172"/>
  <c r="G19173"/>
  <c r="G19174"/>
  <c r="G19175"/>
  <c r="G19176"/>
  <c r="G19177"/>
  <c r="G19178"/>
  <c r="G19179"/>
  <c r="G19180"/>
  <c r="G19181"/>
  <c r="G19182"/>
  <c r="G19183"/>
  <c r="G19184"/>
  <c r="G19185"/>
  <c r="G19186"/>
  <c r="G19187"/>
  <c r="G19188"/>
  <c r="G19189"/>
  <c r="G19190"/>
  <c r="G19191"/>
  <c r="G19192"/>
  <c r="G19193"/>
  <c r="G19194"/>
  <c r="G19195"/>
  <c r="G19196"/>
  <c r="G19197"/>
  <c r="G19198"/>
  <c r="G19199"/>
  <c r="G19200"/>
  <c r="G19201"/>
  <c r="G19202"/>
  <c r="G19203"/>
  <c r="G19204"/>
  <c r="G19205"/>
  <c r="G19206"/>
  <c r="G19207"/>
  <c r="G19208"/>
</calcChain>
</file>

<file path=xl/sharedStrings.xml><?xml version="1.0" encoding="utf-8"?>
<sst xmlns="http://schemas.openxmlformats.org/spreadsheetml/2006/main" count="51116" uniqueCount="34644">
  <si>
    <t xml:space="preserve">#ID = </t>
  </si>
  <si>
    <t>#Block = One of 48 subarray blocks, in 4 columns and 12 rows, numbered from top left across columns then down</t>
  </si>
  <si>
    <t>#Row = Within each block 20 rows, numbered from top down</t>
  </si>
  <si>
    <t>#Column = Within each block 20 columns, numbered from left to right</t>
  </si>
  <si>
    <t>#Name = Accession number or name of control protein, with ~ then concentration of protein</t>
  </si>
  <si>
    <t>#GB_ACC = GenBank Accession number</t>
  </si>
  <si>
    <t>#SPOT_ID = controls, blanks, etc.</t>
  </si>
  <si>
    <t>ID</t>
  </si>
  <si>
    <t>Block</t>
  </si>
  <si>
    <t>Row</t>
  </si>
  <si>
    <t>Column</t>
  </si>
  <si>
    <t>Name</t>
  </si>
  <si>
    <t>GB_ACC</t>
  </si>
  <si>
    <t>SPOT_ID</t>
  </si>
  <si>
    <t>HA10732~B01R01C01</t>
  </si>
  <si>
    <t>AlexaAntiMouseAb~33.3</t>
  </si>
  <si>
    <t>--AlexaAntiMouseAb~33.3</t>
  </si>
  <si>
    <t>HA10732~B01R01C02</t>
  </si>
  <si>
    <t>HA10732~B01R01C03</t>
  </si>
  <si>
    <t>BSA1~947</t>
  </si>
  <si>
    <t>--BSA1~947</t>
  </si>
  <si>
    <t>HA10732~B01R01C04</t>
  </si>
  <si>
    <t>HA10732~B01R01C05</t>
  </si>
  <si>
    <t>BSA3~3790</t>
  </si>
  <si>
    <t>--BSA3~3790</t>
  </si>
  <si>
    <t>HA10732~B01R01C06</t>
  </si>
  <si>
    <t>HA10732~B01R01C07</t>
  </si>
  <si>
    <t>BSA5~15200</t>
  </si>
  <si>
    <t>--BSA5~15200</t>
  </si>
  <si>
    <t>HA10732~B01R01C08</t>
  </si>
  <si>
    <t>HA10732~B01R01C09</t>
  </si>
  <si>
    <t>AntiGSTAb1~6.66</t>
  </si>
  <si>
    <t>--AntiGSTAb1~6.66</t>
  </si>
  <si>
    <t>HA10732~B01R01C10</t>
  </si>
  <si>
    <t>HA10732~B01R01C11</t>
  </si>
  <si>
    <t>AntiGSTAb2~66.6</t>
  </si>
  <si>
    <t>--AntiGSTAb2~66.6</t>
  </si>
  <si>
    <t>HA10732~B01R01C12</t>
  </si>
  <si>
    <t>HA10732~B01R01C13</t>
  </si>
  <si>
    <t>Calmodulin1~43.5</t>
  </si>
  <si>
    <t>--Calmodulin1~43.5</t>
  </si>
  <si>
    <t>HA10732~B01R01C14</t>
  </si>
  <si>
    <t>HA10732~B01R01C15</t>
  </si>
  <si>
    <t>Calmodulin2~435</t>
  </si>
  <si>
    <t>--Calmodulin2~435</t>
  </si>
  <si>
    <t>HA10732~B01R01C16</t>
  </si>
  <si>
    <t>HA10732~B01R01C17</t>
  </si>
  <si>
    <t>GST1~1.77</t>
  </si>
  <si>
    <t>--GST1~1.77</t>
  </si>
  <si>
    <t>HA10732~B01R01C18</t>
  </si>
  <si>
    <t>HA10732~B01R01C19</t>
  </si>
  <si>
    <t>GST2~5.38</t>
  </si>
  <si>
    <t>--GST2~5.38</t>
  </si>
  <si>
    <t>HA10732~B01R01C20</t>
  </si>
  <si>
    <t>HA10732~B01R02C01</t>
  </si>
  <si>
    <t>GST3~15.8</t>
  </si>
  <si>
    <t>--GST3~15.8</t>
  </si>
  <si>
    <t>HA10732~B01R02C02</t>
  </si>
  <si>
    <t>HA10732~B01R02C03</t>
  </si>
  <si>
    <t>GST4~47.7</t>
  </si>
  <si>
    <t>--GST4~47.7</t>
  </si>
  <si>
    <t>HA10732~B01R02C04</t>
  </si>
  <si>
    <t>HA10732~B01R02C05</t>
  </si>
  <si>
    <t>GST5~142</t>
  </si>
  <si>
    <t>--GST5~142</t>
  </si>
  <si>
    <t>HA10732~B01R02C06</t>
  </si>
  <si>
    <t>HA10732~B01R02C07</t>
  </si>
  <si>
    <t>GST6~423</t>
  </si>
  <si>
    <t>--GST6~423</t>
  </si>
  <si>
    <t>HA10732~B01R02C08</t>
  </si>
  <si>
    <t>HA10732~B01R02C09</t>
  </si>
  <si>
    <t>GST7~1270</t>
  </si>
  <si>
    <t>--GST7~1270</t>
  </si>
  <si>
    <t>HA10732~B01R02C10</t>
  </si>
  <si>
    <t>HA10732~B01R02C11</t>
  </si>
  <si>
    <t>GST8~3850</t>
  </si>
  <si>
    <t>--GST8~3850</t>
  </si>
  <si>
    <t>HA10732~B01R02C12</t>
  </si>
  <si>
    <t>HA10732~B01R02C13</t>
  </si>
  <si>
    <t>Hs~Ref:NM_007083.2~uORF:IOH12334~130</t>
  </si>
  <si>
    <t>NM_007083.2</t>
  </si>
  <si>
    <t>HA10732~B01R02C14</t>
  </si>
  <si>
    <t>Hs~Ref:NM_007083.2~uORF:IOH12334~123</t>
  </si>
  <si>
    <t>HA10732~B01R02C15</t>
  </si>
  <si>
    <t>Hs~Ref:NM_138807.1~uORF:IOH12627~48.4</t>
  </si>
  <si>
    <t>NM_138807.1</t>
  </si>
  <si>
    <t>HA10732~B01R02C16</t>
  </si>
  <si>
    <t>Hs~Ref:NM_138807.1~uORF:IOH12627~44.5</t>
  </si>
  <si>
    <t>HA10732~B01R02C17</t>
  </si>
  <si>
    <t>Hs~MGC:NM_153356.1~uORF:IOH27369~1210</t>
  </si>
  <si>
    <t>NM_153356.1</t>
  </si>
  <si>
    <t>HA10732~B01R02C18</t>
  </si>
  <si>
    <t>Hs~MGC:NM_153356.1~uORF:IOH27369~1160</t>
  </si>
  <si>
    <t>HA10732~B01R02C19</t>
  </si>
  <si>
    <t>Hs~Ref:NM_052841.2~uORF:IOH27376~1270</t>
  </si>
  <si>
    <t>NM_052841.2</t>
  </si>
  <si>
    <t>HA10732~B01R02C20</t>
  </si>
  <si>
    <t>Hs~Ref:NM_052841.2~uORF:IOH27376~1240</t>
  </si>
  <si>
    <t>HA10732~B01R03C01</t>
  </si>
  <si>
    <t>Hs~MGC:BC010915.1~uORF:IOH12222~516</t>
  </si>
  <si>
    <t>BC010915.1</t>
  </si>
  <si>
    <t>HA10732~B01R03C02</t>
  </si>
  <si>
    <t>Hs~MGC:BC010915.1~uORF:IOH12222~479</t>
  </si>
  <si>
    <t>HA10732~B01R03C03</t>
  </si>
  <si>
    <t>Hs~MGC:BC012573.1~uORF:IOH12159~77.7</t>
  </si>
  <si>
    <t>BC012573.1</t>
  </si>
  <si>
    <t>HA10732~B01R03C04</t>
  </si>
  <si>
    <t>Hs~MGC:BC012573.1~uORF:IOH12159~72.0</t>
  </si>
  <si>
    <t>HA10732~B01R03C05</t>
  </si>
  <si>
    <t>Hs~MGC:BC031655.1~uORF:IOH22760~111</t>
  </si>
  <si>
    <t>BC031655.1</t>
  </si>
  <si>
    <t>HA10732~B01R03C06</t>
  </si>
  <si>
    <t>Hs~MGC:BC031655.1~uORF:IOH22760~109</t>
  </si>
  <si>
    <t>HA10732~B01R03C07</t>
  </si>
  <si>
    <t>Hs~Ref:NM_138786.1~uORF:IOH13412~729</t>
  </si>
  <si>
    <t>NM_138786.1</t>
  </si>
  <si>
    <t>HA10732~B01R03C08</t>
  </si>
  <si>
    <t>Hs~Ref:NM_138786.1~uORF:IOH13412~710</t>
  </si>
  <si>
    <t>HA10732~B01R03C09</t>
  </si>
  <si>
    <t>Hs~Ref:NM_007008.1~uORF:IOH4069~717</t>
  </si>
  <si>
    <t>NM_007008.1</t>
  </si>
  <si>
    <t>HA10732~B01R03C10</t>
  </si>
  <si>
    <t>Hs~Ref:NM_007008.1~uORF:IOH4069~681</t>
  </si>
  <si>
    <t>HA10732~B01R03C11</t>
  </si>
  <si>
    <t>Hs~Ref:NM_138820.1~uORF:IOH4234~322</t>
  </si>
  <si>
    <t>NM_138820.1</t>
  </si>
  <si>
    <t>HA10732~B01R03C12</t>
  </si>
  <si>
    <t>Hs~Ref:NM_138820.1~uORF:IOH4234~319</t>
  </si>
  <si>
    <t>HA10732~B01R03C13</t>
  </si>
  <si>
    <t>Hs~Ref:NM_018129.1~uORF:IOH5875~407</t>
  </si>
  <si>
    <t>NM_018129.1</t>
  </si>
  <si>
    <t>HA10732~B01R03C14</t>
  </si>
  <si>
    <t>Hs~Ref:NM_018129.1~uORF:IOH5875~374</t>
  </si>
  <si>
    <t>HA10732~B01R03C15</t>
  </si>
  <si>
    <t>Hs~Ref:NM_004357.2~uORF:IOH3965~64.6</t>
  </si>
  <si>
    <t>NM_004357.2</t>
  </si>
  <si>
    <t>HA10732~B01R03C16</t>
  </si>
  <si>
    <t>Hs~Ref:NM_004357.2~uORF:IOH3965~64.1</t>
  </si>
  <si>
    <t>HA10732~B01R03C17</t>
  </si>
  <si>
    <t>Hs~Ref:NM_014221.1~uORF:IOH4127~1050</t>
  </si>
  <si>
    <t>NM_014221.1</t>
  </si>
  <si>
    <t>HA10732~B01R03C18</t>
  </si>
  <si>
    <t>Hs~Ref:NM_014221.1~uORF:IOH4127~1030</t>
  </si>
  <si>
    <t>HA10732~B01R03C19</t>
  </si>
  <si>
    <t>Hs~MGC:BC008145.1~uORF:IOH3304~91.5</t>
  </si>
  <si>
    <t>BC008145.1</t>
  </si>
  <si>
    <t>HA10732~B01R03C20</t>
  </si>
  <si>
    <t>Hs~MGC:BC008145.1~uORF:IOH3304~83.2</t>
  </si>
  <si>
    <t>HA10732~B01R04C01</t>
  </si>
  <si>
    <t>Hs~Ref:NM_002469.1~uORF:IOH13806~512</t>
  </si>
  <si>
    <t>NM_002469.1</t>
  </si>
  <si>
    <t>HA10732~B01R04C02</t>
  </si>
  <si>
    <t>Hs~Ref:NM_002469.1~uORF:IOH13806~519</t>
  </si>
  <si>
    <t>HA10732~B01R04C03</t>
  </si>
  <si>
    <t>Hs~Ref:NM_031472.1~uORF:IOH5640~667</t>
  </si>
  <si>
    <t>NM_031472.1</t>
  </si>
  <si>
    <t>HA10732~B01R04C04</t>
  </si>
  <si>
    <t>Hs~Ref:NM_031472.1~uORF:IOH5640~639</t>
  </si>
  <si>
    <t>HA10732~B01R04C05</t>
  </si>
  <si>
    <t>Hs~MGC:BC023982.1~uORF:IOH14039~486</t>
  </si>
  <si>
    <t>BC023982.1</t>
  </si>
  <si>
    <t>HA10732~B01R04C06</t>
  </si>
  <si>
    <t>Hs~MGC:BC023982.1~uORF:IOH14039~465</t>
  </si>
  <si>
    <t>HA10732~B01R04C07</t>
  </si>
  <si>
    <t>Hs~MGC:BC017236.1~uORF:IOH14401~114</t>
  </si>
  <si>
    <t>BC017236.1</t>
  </si>
  <si>
    <t>HA10732~B01R04C08</t>
  </si>
  <si>
    <t>Hs~MGC:BC017236.1~uORF:IOH14401~109</t>
  </si>
  <si>
    <t>HA10732~B01R04C09</t>
  </si>
  <si>
    <t>Internal_10524</t>
  </si>
  <si>
    <t>HA10732~B01R04C10</t>
  </si>
  <si>
    <t>HA10732~B01R04C11</t>
  </si>
  <si>
    <t>Hs~Ref:NM_002045.1~uORF:IOH6708~516</t>
  </si>
  <si>
    <t>NM_002045.1</t>
  </si>
  <si>
    <t>HA10732~B01R04C12</t>
  </si>
  <si>
    <t>Hs~Ref:NM_002045.1~uORF:IOH6708~477</t>
  </si>
  <si>
    <t>HA10732~B01R04C13</t>
  </si>
  <si>
    <t>Hs~MGC:BC018404.1~uORF:IOH21454~226</t>
  </si>
  <si>
    <t>BC018404.1</t>
  </si>
  <si>
    <t>HA10732~B01R04C14</t>
  </si>
  <si>
    <t>Hs~MGC:BC018404.1~uORF:IOH21454~214</t>
  </si>
  <si>
    <t>HA10732~B01R04C15</t>
  </si>
  <si>
    <t>Hs~Ref:NM_020422.2~uORF:IOH10125~34.7</t>
  </si>
  <si>
    <t>NM_020422.2</t>
  </si>
  <si>
    <t>HA10732~B01R04C16</t>
  </si>
  <si>
    <t>Hs~Ref:NM_020422.2~uORF:IOH10125~31.7</t>
  </si>
  <si>
    <t>HA10732~B01R04C17</t>
  </si>
  <si>
    <t>Hs~Ref:NM_000431.1~uORF:IOH10122~969</t>
  </si>
  <si>
    <t>NM_000431.1</t>
  </si>
  <si>
    <t>HA10732~B01R04C18</t>
  </si>
  <si>
    <t>Hs~Ref:NM_000431.1~uORF:IOH10122~862</t>
  </si>
  <si>
    <t>HA10732~B01R04C19</t>
  </si>
  <si>
    <t>Hs~MGC:BC012264.1~uORF:IOH10528~82.3</t>
  </si>
  <si>
    <t>BC012264.1</t>
  </si>
  <si>
    <t>HA10732~B01R04C20</t>
  </si>
  <si>
    <t>Hs~MGC:BC012264.1~uORF:IOH10528~82.5</t>
  </si>
  <si>
    <t>HA10732~B01R05C01</t>
  </si>
  <si>
    <t>Hs~Ref:NM_002436.2~uORF:IOH3460~713</t>
  </si>
  <si>
    <t>NM_002436.2</t>
  </si>
  <si>
    <t>HA10732~B01R05C02</t>
  </si>
  <si>
    <t>Hs~Ref:NM_002436.2~uORF:IOH3460~794</t>
  </si>
  <si>
    <t>HA10732~B01R05C03</t>
  </si>
  <si>
    <t>Hs~Ref:NM_016103.1~uORF:IOH5421~872</t>
  </si>
  <si>
    <t>NM_016103.1</t>
  </si>
  <si>
    <t>HA10732~B01R05C04</t>
  </si>
  <si>
    <t>Hs~Ref:NM_016103.1~uORF:IOH5421~774</t>
  </si>
  <si>
    <t>HA10732~B01R05C05</t>
  </si>
  <si>
    <t>Hs~Ref:NM_004383.1~N/A~3620</t>
  </si>
  <si>
    <t>NM_004383.1</t>
  </si>
  <si>
    <t>HA10732~B01R05C06</t>
  </si>
  <si>
    <t>Hs~Ref:NM_004383.1~N/A~3710</t>
  </si>
  <si>
    <t>HA10732~B01R05C07</t>
  </si>
  <si>
    <t>Hs~Ref:NM_016507.1~N/A~69.2</t>
  </si>
  <si>
    <t>NM_016507.1</t>
  </si>
  <si>
    <t>HA10732~B01R05C08</t>
  </si>
  <si>
    <t>Hs~Ref:NM_016507.1~N/A~65.5</t>
  </si>
  <si>
    <t>HA10732~B01R05C09</t>
  </si>
  <si>
    <t>Hs~Ref:NM_004090.1~uORF:IOH5237~1780</t>
  </si>
  <si>
    <t>NM_004090.1</t>
  </si>
  <si>
    <t>HA10732~B01R05C10</t>
  </si>
  <si>
    <t>Hs~Ref:NM_004090.1~uORF:IOH5237~1850</t>
  </si>
  <si>
    <t>HA10732~B01R05C11</t>
  </si>
  <si>
    <t>Hs~Ref:NM_004283.2~uORF:IOH10511~3190</t>
  </si>
  <si>
    <t>NM_004283.2</t>
  </si>
  <si>
    <t>HA10732~B01R05C12</t>
  </si>
  <si>
    <t>Hs~Ref:NM_004283.2~uORF:IOH10511~3180</t>
  </si>
  <si>
    <t>HA10732~B01R05C13</t>
  </si>
  <si>
    <t>Hs~Ref:NM_002350.1~N/A~349</t>
  </si>
  <si>
    <t>NM_002350.1</t>
  </si>
  <si>
    <t>HA10732~B01R05C14</t>
  </si>
  <si>
    <t>Hs~Ref:NM_002350.1~N/A~336</t>
  </si>
  <si>
    <t>HA10732~B01R05C15</t>
  </si>
  <si>
    <t>Hs~Ref:NM_006343.1~N/A~3090</t>
  </si>
  <si>
    <t>NM_006343.1</t>
  </si>
  <si>
    <t>HA10732~B01R05C16</t>
  </si>
  <si>
    <t>HA10732~B01R05C17</t>
  </si>
  <si>
    <t>Hs~Ref:NM_133480.1~uORF:IOH13139~1050</t>
  </si>
  <si>
    <t>NM_133480.1</t>
  </si>
  <si>
    <t>HA10732~B01R05C18</t>
  </si>
  <si>
    <t>Hs~Ref:NM_133480.1~uORF:IOH13139~1010</t>
  </si>
  <si>
    <t>HA10732~B01R05C19</t>
  </si>
  <si>
    <t>Hs~MGC:BC017020.1~uORF:IOH10629~196</t>
  </si>
  <si>
    <t>BC017020.1</t>
  </si>
  <si>
    <t>HA10732~B01R05C20</t>
  </si>
  <si>
    <t>Hs~MGC:BC017020.1~uORF:IOH10629~185</t>
  </si>
  <si>
    <t>HA10732~B01R06C01</t>
  </si>
  <si>
    <t>Hs~Ref:NM_017824.2~uORF:IOH9985~90.5</t>
  </si>
  <si>
    <t>NM_017824.2</t>
  </si>
  <si>
    <t>HA10732~B01R06C02</t>
  </si>
  <si>
    <t>Hs~Ref:NM_017824.2~uORF:IOH9985~86.9</t>
  </si>
  <si>
    <t>HA10732~B01R06C03</t>
  </si>
  <si>
    <t>Hs~MGC:BC013352.1~uORF:IOH14736~181</t>
  </si>
  <si>
    <t>BC013352.1</t>
  </si>
  <si>
    <t>HA10732~B01R06C04</t>
  </si>
  <si>
    <t>Hs~MGC:BC013352.1~uORF:IOH14736~169</t>
  </si>
  <si>
    <t>HA10732~B01R06C05</t>
  </si>
  <si>
    <t>Hs~MGC:BC013413.1~uORF:IOH13514~236</t>
  </si>
  <si>
    <t>BC013413.1</t>
  </si>
  <si>
    <t>HA10732~B01R06C06</t>
  </si>
  <si>
    <t>Hs~MGC:BC013413.1~uORF:IOH13514~219</t>
  </si>
  <si>
    <t>HA10732~B01R06C07</t>
  </si>
  <si>
    <t>Hs~Ref:NM_002880.1~uORF:IOH10773~47.3</t>
  </si>
  <si>
    <t>NM_002880.1</t>
  </si>
  <si>
    <t>HA10732~B01R06C08</t>
  </si>
  <si>
    <t>Hs~Ref:NM_002880.1~uORF:IOH10773~43.6</t>
  </si>
  <si>
    <t>HA10732~B01R06C09</t>
  </si>
  <si>
    <t>Hs~Ref:NM_000860.1~uORF:IOH14612~483</t>
  </si>
  <si>
    <t>NM_000860.1</t>
  </si>
  <si>
    <t>HA10732~B01R06C10</t>
  </si>
  <si>
    <t>Hs~Ref:NM_000860.1~uORF:IOH14612~452</t>
  </si>
  <si>
    <t>HA10732~B01R06C11</t>
  </si>
  <si>
    <t>Hs~Ref:NM_005723.2~uORF:IOH9899~65.1</t>
  </si>
  <si>
    <t>NM_005723.2</t>
  </si>
  <si>
    <t>HA10732~B01R06C12</t>
  </si>
  <si>
    <t>Hs~Ref:NM_005723.2~uORF:IOH9899~63.3</t>
  </si>
  <si>
    <t>HA10732~B01R06C13</t>
  </si>
  <si>
    <t>Hs~MGC:BC040546.1~uORF:IOH28687~76.4</t>
  </si>
  <si>
    <t>BC040546.1</t>
  </si>
  <si>
    <t>HA10732~B01R06C14</t>
  </si>
  <si>
    <t>Hs~MGC:BC040546.1~uORF:IOH28687~72.6</t>
  </si>
  <si>
    <t>HA10732~B01R06C15</t>
  </si>
  <si>
    <t>Internal_327629</t>
  </si>
  <si>
    <t>HA10732~B01R06C16</t>
  </si>
  <si>
    <t>HA10732~B01R06C17</t>
  </si>
  <si>
    <t>Internal_21414</t>
  </si>
  <si>
    <t>HA10732~B01R06C18</t>
  </si>
  <si>
    <t>HA10732~B01R06C19</t>
  </si>
  <si>
    <t>Hs~MGC:BC036723.1~uORF:IOH22599~138</t>
  </si>
  <si>
    <t>BC036723.1</t>
  </si>
  <si>
    <t>HA10732~B01R06C20</t>
  </si>
  <si>
    <t>Hs~MGC:BC036723.1~uORF:IOH22599~129</t>
  </si>
  <si>
    <t>HA10732~B01R07C01</t>
  </si>
  <si>
    <t>Hs~MGC:BC021121.1~uORF:IOH23113~163</t>
  </si>
  <si>
    <t>BC021121.1</t>
  </si>
  <si>
    <t>HA10732~B01R07C02</t>
  </si>
  <si>
    <t>Hs~MGC:BC021121.1~uORF:IOH23113~165</t>
  </si>
  <si>
    <t>HA10732~B01R07C03</t>
  </si>
  <si>
    <t>Hs~Ref:NM_005916.2~uORF:IOH12526~74.3</t>
  </si>
  <si>
    <t>NM_005916.2</t>
  </si>
  <si>
    <t>HA10732~B01R07C04</t>
  </si>
  <si>
    <t>Hs~Ref:NM_005916.2~uORF:IOH12526~69.7</t>
  </si>
  <si>
    <t>HA10732~B01R07C05</t>
  </si>
  <si>
    <t>Hs~MGC:BC003643.1~uORF:IOH5184~164</t>
  </si>
  <si>
    <t>BC003643.1</t>
  </si>
  <si>
    <t>HA10732~B01R07C06</t>
  </si>
  <si>
    <t>Hs~MGC:BC003643.1~uORF:IOH5184~158</t>
  </si>
  <si>
    <t>HA10732~B01R07C07</t>
  </si>
  <si>
    <t>Hs~MGC:NM_003848.1~uORF:IOH26605~355</t>
  </si>
  <si>
    <t>NM_003848.1</t>
  </si>
  <si>
    <t>HA10732~B01R07C08</t>
  </si>
  <si>
    <t>Hs~MGC:NM_003848.1~uORF:IOH26605~323</t>
  </si>
  <si>
    <t>HA10732~B01R07C09</t>
  </si>
  <si>
    <t>Internal_268932</t>
  </si>
  <si>
    <t>HA10732~B01R07C10</t>
  </si>
  <si>
    <t>HA10732~B01R07C11</t>
  </si>
  <si>
    <t>Hs~Ref:NM_003372.3~uORF:IOH26968~404</t>
  </si>
  <si>
    <t>NM_003372.3</t>
  </si>
  <si>
    <t>HA10732~B01R07C12</t>
  </si>
  <si>
    <t>Hs~Ref:NM_003372.3~uORF:IOH26968~410</t>
  </si>
  <si>
    <t>HA10732~B01R07C13</t>
  </si>
  <si>
    <t>Hs~MGC:BC048099.1~uORF:IOH26742~347</t>
  </si>
  <si>
    <t>BC048099.1</t>
  </si>
  <si>
    <t>HA10732~B01R07C14</t>
  </si>
  <si>
    <t>Hs~MGC:BC048099.1~uORF:IOH26742~340</t>
  </si>
  <si>
    <t>HA10732~B01R07C15</t>
  </si>
  <si>
    <t>Internal_3683</t>
  </si>
  <si>
    <t>HA10732~B01R07C16</t>
  </si>
  <si>
    <t>HA10732~B01R07C17</t>
  </si>
  <si>
    <t>Hs~MGC:BC011234.1~uORF:IOH10261~103</t>
  </si>
  <si>
    <t>BC011234.1</t>
  </si>
  <si>
    <t>HA10732~B01R07C18</t>
  </si>
  <si>
    <t>Hs~MGC:BC011234.1~uORF:IOH10261~98.1</t>
  </si>
  <si>
    <t>HA10732~B01R07C19</t>
  </si>
  <si>
    <t>Hs~MGC:BC025787.1~uORF:IOH12000~150</t>
  </si>
  <si>
    <t>BC025787.1</t>
  </si>
  <si>
    <t>HA10732~B01R07C20</t>
  </si>
  <si>
    <t>Hs~MGC:BC025787.1~uORF:IOH12000~139</t>
  </si>
  <si>
    <t>HA10732~B01R08C01</t>
  </si>
  <si>
    <t>Hs~MGC:BC000870.1~uORF:IOH3246~566</t>
  </si>
  <si>
    <t>BC000870.1</t>
  </si>
  <si>
    <t>HA10732~B01R08C02</t>
  </si>
  <si>
    <t>Hs~MGC:BC000870.1~uORF:IOH3246~542</t>
  </si>
  <si>
    <t>HA10732~B01R08C03</t>
  </si>
  <si>
    <t>Hs~MGC:BC033529.2~uORF:IOH27634~125</t>
  </si>
  <si>
    <t>BC033529.2</t>
  </si>
  <si>
    <t>HA10732~B01R08C04</t>
  </si>
  <si>
    <t>Hs~MGC:BC033529.2~uORF:IOH27634~118</t>
  </si>
  <si>
    <t>HA10732~B01R08C05</t>
  </si>
  <si>
    <t>Hs~MGC:BC019909.1~uORF:IOH12023~57.3</t>
  </si>
  <si>
    <t>BC019909.1</t>
  </si>
  <si>
    <t>HA10732~B01R08C06</t>
  </si>
  <si>
    <t>Hs~MGC:BC019909.1~uORF:IOH12023~55.1</t>
  </si>
  <si>
    <t>HA10732~B01R08C07</t>
  </si>
  <si>
    <t>Hs~MGC:BC028721.2~uORF:IOH11718~92.1</t>
  </si>
  <si>
    <t>BC028721.2</t>
  </si>
  <si>
    <t>HA10732~B01R08C08</t>
  </si>
  <si>
    <t>Hs~MGC:BC028721.2~uORF:IOH11718~87.5</t>
  </si>
  <si>
    <t>HA10732~B01R08C09</t>
  </si>
  <si>
    <t>Hs~MGC:BC025727.1~uORF:IOH11431~91.9</t>
  </si>
  <si>
    <t>BC025727.1</t>
  </si>
  <si>
    <t>HA10732~B01R08C10</t>
  </si>
  <si>
    <t>Hs~MGC:BC025727.1~uORF:IOH11431~91.7</t>
  </si>
  <si>
    <t>HA10732~B01R08C11</t>
  </si>
  <si>
    <t>Hs~MGC:BC027865.1~uORF:IOH11820~76.7</t>
  </si>
  <si>
    <t>BC027865.1</t>
  </si>
  <si>
    <t>HA10732~B01R08C12</t>
  </si>
  <si>
    <t>Hs~MGC:BC027865.1~uORF:IOH11820~71.9</t>
  </si>
  <si>
    <t>HA10732~B01R08C13</t>
  </si>
  <si>
    <t>Internal_7386</t>
  </si>
  <si>
    <t>HA10732~B01R08C14</t>
  </si>
  <si>
    <t>HA10732~B01R08C15</t>
  </si>
  <si>
    <t>Hs~Ref:NM_003463.2~uORF:IOH22884~190</t>
  </si>
  <si>
    <t>NM_003463.2</t>
  </si>
  <si>
    <t>HA10732~B01R08C16</t>
  </si>
  <si>
    <t>Hs~Ref:NM_003463.2~uORF:IOH22884~188</t>
  </si>
  <si>
    <t>HA10732~B01R08C17</t>
  </si>
  <si>
    <t>Hs~Ref:NM_012402.1~uORF:IOH3521~884</t>
  </si>
  <si>
    <t>NM_012402.1</t>
  </si>
  <si>
    <t>HA10732~B01R08C18</t>
  </si>
  <si>
    <t>Hs~Ref:NM_012402.1~uORF:IOH3521~856</t>
  </si>
  <si>
    <t>HA10732~B01R08C19</t>
  </si>
  <si>
    <t>Hs~MGC:BC017070.1~uORF:IOH11214~667</t>
  </si>
  <si>
    <t>BC017070.1</t>
  </si>
  <si>
    <t>HA10732~B01R08C20</t>
  </si>
  <si>
    <t>Hs~MGC:BC017070.1~uORF:IOH11214~579</t>
  </si>
  <si>
    <t>HA10732~B01R09C01</t>
  </si>
  <si>
    <t>Hs~MGC:BC019045.1~uORF:IOH14378~301</t>
  </si>
  <si>
    <t>BC019045.1</t>
  </si>
  <si>
    <t>HA10732~B01R09C02</t>
  </si>
  <si>
    <t>Hs~MGC:BC019045.1~uORF:IOH14378~286</t>
  </si>
  <si>
    <t>HA10732~B01R09C03</t>
  </si>
  <si>
    <t>Hs~Ref:NM_145050.1~uORF:IOH12883~57.8</t>
  </si>
  <si>
    <t>NM_145050.1</t>
  </si>
  <si>
    <t>HA10732~B01R09C04</t>
  </si>
  <si>
    <t>Hs~Ref:NM_145050.1~uORF:IOH12883~55.0</t>
  </si>
  <si>
    <t>HA10732~B01R09C05</t>
  </si>
  <si>
    <t>Hs~MGC:BC019064.1~uORF:IOH12760~360</t>
  </si>
  <si>
    <t>BC019064.1</t>
  </si>
  <si>
    <t>HA10732~B01R09C06</t>
  </si>
  <si>
    <t>Hs~MGC:BC019064.1~uORF:IOH12760~315</t>
  </si>
  <si>
    <t>HA10732~B01R09C07</t>
  </si>
  <si>
    <t>Hs~Ref:NM_000387.2~uORF:IOH1973~63.1</t>
  </si>
  <si>
    <t>NM_000387.2</t>
  </si>
  <si>
    <t>HA10732~B01R09C08</t>
  </si>
  <si>
    <t>Hs~Ref:NM_000387.2~uORF:IOH1973~60.4</t>
  </si>
  <si>
    <t>HA10732~B01R09C09</t>
  </si>
  <si>
    <t>Hs~MGC:BC009967.1~uORF:IOH12224~48.3</t>
  </si>
  <si>
    <t>BC009967.1</t>
  </si>
  <si>
    <t>HA10732~B01R09C10</t>
  </si>
  <si>
    <t>Hs~MGC:BC009967.1~uORF:IOH12224~48.4</t>
  </si>
  <si>
    <t>HA10732~B01R09C11</t>
  </si>
  <si>
    <t>Hs~MGC:BC000527.1~uORF:IOH3635~60.0</t>
  </si>
  <si>
    <t>BC000527.1</t>
  </si>
  <si>
    <t>HA10732~B01R09C12</t>
  </si>
  <si>
    <t>Hs~MGC:BC000527.1~uORF:IOH3635~57.5</t>
  </si>
  <si>
    <t>HA10732~B01R09C13</t>
  </si>
  <si>
    <t>Hs~MGC:NM_020801.1~uORF:IOH10036~52.8</t>
  </si>
  <si>
    <t>NM_020801.1</t>
  </si>
  <si>
    <t>HA10732~B01R09C14</t>
  </si>
  <si>
    <t>Hs~MGC:NM_020801.1~uORF:IOH10036~48.4</t>
  </si>
  <si>
    <t>HA10732~B01R09C15</t>
  </si>
  <si>
    <t>Hs~MGC:BC020739.1~uORF:IOH14471~52.5</t>
  </si>
  <si>
    <t>BC020739.1</t>
  </si>
  <si>
    <t>HA10732~B01R09C16</t>
  </si>
  <si>
    <t>Hs~MGC:BC020739.1~uORF:IOH14471~51.3</t>
  </si>
  <si>
    <t>HA10732~B01R09C17</t>
  </si>
  <si>
    <t>Hs~MGC:BC007340.1~uORF:IOH5890~906</t>
  </si>
  <si>
    <t>BC007340.1</t>
  </si>
  <si>
    <t>HA10732~B01R09C18</t>
  </si>
  <si>
    <t>Hs~MGC:BC007340.1~uORF:IOH5890~797</t>
  </si>
  <si>
    <t>HA10732~B01R09C19</t>
  </si>
  <si>
    <t>Hs~MGC:BC024300.1~uORF:IOH12700~96.5</t>
  </si>
  <si>
    <t>BC024300.1</t>
  </si>
  <si>
    <t>HA10732~B01R09C20</t>
  </si>
  <si>
    <t>Hs~MGC:BC024300.1~uORF:IOH12700~92.8</t>
  </si>
  <si>
    <t>HA10732~B01R10C01</t>
  </si>
  <si>
    <t>Hs~MGC:BC015514.1~uORF:IOH11731~187</t>
  </si>
  <si>
    <t>BC015514.1</t>
  </si>
  <si>
    <t>HA10732~B01R10C02</t>
  </si>
  <si>
    <t>Hs~MGC:BC015514.1~uORF:IOH11731~168</t>
  </si>
  <si>
    <t>HA10732~B01R10C03</t>
  </si>
  <si>
    <t>Hs~MGC:BC000019.1~uORF:IOH4723~383</t>
  </si>
  <si>
    <t>BC000019.1</t>
  </si>
  <si>
    <t>HA10732~B01R10C04</t>
  </si>
  <si>
    <t>Hs~MGC:BC000019.1~uORF:IOH4723~344</t>
  </si>
  <si>
    <t>HA10732~B01R10C05</t>
  </si>
  <si>
    <t>Hs~Ref:NM_001015.2~uORF:IOH6920~436</t>
  </si>
  <si>
    <t>NM_001015.2</t>
  </si>
  <si>
    <t>HA10732~B01R10C06</t>
  </si>
  <si>
    <t>Hs~Ref:NM_001015.2~uORF:IOH6920~408</t>
  </si>
  <si>
    <t>HA10732~B01R10C07</t>
  </si>
  <si>
    <t>Hs~Ref:NM_003847.1~uORF:IOH9834~105</t>
  </si>
  <si>
    <t>NM_003847.1</t>
  </si>
  <si>
    <t>HA10732~B01R10C08</t>
  </si>
  <si>
    <t>Hs~Ref:NM_003847.1~uORF:IOH9834~104</t>
  </si>
  <si>
    <t>HA10732~B01R10C09</t>
  </si>
  <si>
    <t>Hs~MGC:BC013567.1~uORF:IOH9922~366</t>
  </si>
  <si>
    <t>BC013567.1</t>
  </si>
  <si>
    <t>HA10732~B01R10C10</t>
  </si>
  <si>
    <t>Hs~MGC:BC013567.1~uORF:IOH9922~362</t>
  </si>
  <si>
    <t>HA10732~B01R10C11</t>
  </si>
  <si>
    <t>Hs~MGC:BC008405.1~uORF:IOH7536~153</t>
  </si>
  <si>
    <t>BC008405.1</t>
  </si>
  <si>
    <t>HA10732~B01R10C12</t>
  </si>
  <si>
    <t>Hs~MGC:BC008405.1~uORF:IOH7536~146</t>
  </si>
  <si>
    <t>HA10732~B01R10C13</t>
  </si>
  <si>
    <t>Hs~Ref:NM_017882.1~uORF:IOH9849~279</t>
  </si>
  <si>
    <t>NM_017882.1</t>
  </si>
  <si>
    <t>HA10732~B01R10C14</t>
  </si>
  <si>
    <t>Hs~Ref:NM_017882.1~uORF:IOH9849~245</t>
  </si>
  <si>
    <t>HA10732~B01R10C15</t>
  </si>
  <si>
    <t>Hs~MGC:BC032398.1~uORF:IOH21687~140</t>
  </si>
  <si>
    <t>BC032398.1</t>
  </si>
  <si>
    <t>HA10732~B01R10C16</t>
  </si>
  <si>
    <t>Hs~MGC:BC032398.1~uORF:IOH21687~141</t>
  </si>
  <si>
    <t>HA10732~B01R10C17</t>
  </si>
  <si>
    <t>Hs~MGC:BC031281.1~uORF:IOH21611~147</t>
  </si>
  <si>
    <t>BC031281.1</t>
  </si>
  <si>
    <t>HA10732~B01R10C18</t>
  </si>
  <si>
    <t>Hs~MGC:BC031281.1~uORF:IOH21611~142</t>
  </si>
  <si>
    <t>HA10732~B01R10C19</t>
  </si>
  <si>
    <t>Hs~Ref:NM_005915.4~uORF:IOH21645~1950</t>
  </si>
  <si>
    <t>NM_005915.4</t>
  </si>
  <si>
    <t>HA10732~B01R10C20</t>
  </si>
  <si>
    <t>Hs~Ref:NM_005915.4~uORF:IOH21645~1730</t>
  </si>
  <si>
    <t>HA10732~B01R11C01</t>
  </si>
  <si>
    <t>Hs~MGC:BC032449.1~uORF:IOH21662~2000</t>
  </si>
  <si>
    <t>BC032449.1</t>
  </si>
  <si>
    <t>HA10732~B01R11C02</t>
  </si>
  <si>
    <t>Hs~MGC:BC032449.1~uORF:IOH21662~1950</t>
  </si>
  <si>
    <t>HA10732~B01R11C03</t>
  </si>
  <si>
    <t>Hs~MGC:BC032454.1~uORF:IOH21666~1040</t>
  </si>
  <si>
    <t>BC032454.1</t>
  </si>
  <si>
    <t>HA10732~B01R11C04</t>
  </si>
  <si>
    <t>Hs~MGC:BC032454.1~uORF:IOH21666~1020</t>
  </si>
  <si>
    <t>HA10732~B01R11C05</t>
  </si>
  <si>
    <t>Hs~Ref:NM_024900.2~uORF:IOH21646~521</t>
  </si>
  <si>
    <t>NM_024900.2</t>
  </si>
  <si>
    <t>HA10732~B01R11C06</t>
  </si>
  <si>
    <t>Hs~Ref:NM_024900.2~uORF:IOH21646~522</t>
  </si>
  <si>
    <t>HA10732~B01R11C07</t>
  </si>
  <si>
    <t>Hs~MGC:BC032334.1~uORF:IOH21658~410</t>
  </si>
  <si>
    <t>BC032334.1</t>
  </si>
  <si>
    <t>HA10732~B01R11C08</t>
  </si>
  <si>
    <t>Hs~MGC:BC032334.1~uORF:IOH21658~414</t>
  </si>
  <si>
    <t>HA10732~B01R11C09</t>
  </si>
  <si>
    <t>Hs~MGC:BC017180.2~uORF:IOH12250~701</t>
  </si>
  <si>
    <t>BC017180.2</t>
  </si>
  <si>
    <t>HA10732~B01R11C10</t>
  </si>
  <si>
    <t>Hs~MGC:BC017180.2~uORF:IOH12250~681</t>
  </si>
  <si>
    <t>HA10732~B01R11C11</t>
  </si>
  <si>
    <t>Hs~Ref:NM_032448.1~uORF:IOH13366~590</t>
  </si>
  <si>
    <t>NM_032448.1</t>
  </si>
  <si>
    <t>HA10732~B01R11C12</t>
  </si>
  <si>
    <t>Hs~Ref:NM_032448.1~uORF:IOH13366~529</t>
  </si>
  <si>
    <t>HA10732~B01R11C13</t>
  </si>
  <si>
    <t>Hs~Ref:NM_004712.3~uORF:IOH4952~1620</t>
  </si>
  <si>
    <t>NM_004712.3</t>
  </si>
  <si>
    <t>HA10732~B01R11C14</t>
  </si>
  <si>
    <t>Hs~Ref:NM_004712.3~uORF:IOH4952~1540</t>
  </si>
  <si>
    <t>HA10732~B01R11C15</t>
  </si>
  <si>
    <t>Hs~MGC:BC002955.1~uORF:IOH4931~94.0</t>
  </si>
  <si>
    <t>BC002955.1</t>
  </si>
  <si>
    <t>HA10732~B01R11C16</t>
  </si>
  <si>
    <t>Hs~MGC:BC002955.1~uORF:IOH4931~90.4</t>
  </si>
  <si>
    <t>HA10732~B01R11C17</t>
  </si>
  <si>
    <t>Hs~Ref:NM_014553.1~uORF:IOH39819~781</t>
  </si>
  <si>
    <t>NM_014553.1</t>
  </si>
  <si>
    <t>HA10732~B01R11C18</t>
  </si>
  <si>
    <t>Hs~Ref:NM_014553.1~uORF:IOH39819~681</t>
  </si>
  <si>
    <t>HA10732~B01R11C19</t>
  </si>
  <si>
    <t>Hs~MGC:BC022895.1~uORF:IOH12258~490</t>
  </si>
  <si>
    <t>BC022895.1</t>
  </si>
  <si>
    <t>HA10732~B01R11C20</t>
  </si>
  <si>
    <t>Hs~MGC:BC022895.1~uORF:IOH12258~443</t>
  </si>
  <si>
    <t>HA10732~B01R12C01</t>
  </si>
  <si>
    <t>Hs~Ref:NM_145702.1~uORF:IOH40861~620</t>
  </si>
  <si>
    <t>NM_145702.1</t>
  </si>
  <si>
    <t>HA10732~B01R12C02</t>
  </si>
  <si>
    <t>Hs~Ref:NM_145702.1~uORF:IOH40861~622</t>
  </si>
  <si>
    <t>HA10732~B01R12C03</t>
  </si>
  <si>
    <t>Hs~Ref:NM_032498.1~uORF:IOH11289~402</t>
  </si>
  <si>
    <t>NM_032498.1</t>
  </si>
  <si>
    <t>HA10732~B01R12C04</t>
  </si>
  <si>
    <t>Hs~Ref:NM_032498.1~uORF:IOH11289~377</t>
  </si>
  <si>
    <t>HA10732~B01R12C05</t>
  </si>
  <si>
    <t>Hs~MGC:BC016330.1~uORF:IOH14709~74.7</t>
  </si>
  <si>
    <t>BC016330.1</t>
  </si>
  <si>
    <t>HA10732~B01R12C06</t>
  </si>
  <si>
    <t>Hs~MGC:BC016330.1~uORF:IOH14709~70.1</t>
  </si>
  <si>
    <t>HA10732~B01R12C07</t>
  </si>
  <si>
    <t>Hs~Ref:NM_002093.2~uORF:IOH4507~22.1</t>
  </si>
  <si>
    <t>NM_002093.2</t>
  </si>
  <si>
    <t>HA10732~B01R12C08</t>
  </si>
  <si>
    <t>Hs~Ref:NM_002093.2~uORF:IOH4507~22.2</t>
  </si>
  <si>
    <t>HA10732~B01R12C09</t>
  </si>
  <si>
    <t>Hs~MGC:BC004259.1~uORF:IOH5453~30.2</t>
  </si>
  <si>
    <t>BC004259.1</t>
  </si>
  <si>
    <t>HA10732~B01R12C10</t>
  </si>
  <si>
    <t>Hs~MGC:BC004259.1~uORF:IOH5453~27.7</t>
  </si>
  <si>
    <t>HA10732~B01R12C11</t>
  </si>
  <si>
    <t>Hs~Ref:NM_003223.1~uORF:IOH9646~28.4</t>
  </si>
  <si>
    <t>NM_003223.1</t>
  </si>
  <si>
    <t>HA10732~B01R12C12</t>
  </si>
  <si>
    <t>Hs~Ref:NM_003223.1~uORF:IOH9646~27.0</t>
  </si>
  <si>
    <t>HA10732~B01R12C13</t>
  </si>
  <si>
    <t>Hs~Ref:NM_004148.2~uORF:IOH28049~25.7</t>
  </si>
  <si>
    <t>NM_004148.2</t>
  </si>
  <si>
    <t>HA10732~B01R12C14</t>
  </si>
  <si>
    <t>Hs~Ref:NM_004148.2~uORF:IOH28049~23.9</t>
  </si>
  <si>
    <t>HA10732~B01R12C15</t>
  </si>
  <si>
    <t>Hs~Ref:NM_017692.1~uORF:IOH4894~27.7</t>
  </si>
  <si>
    <t>NM_017692.1</t>
  </si>
  <si>
    <t>HA10732~B01R12C16</t>
  </si>
  <si>
    <t>Hs~Ref:NM_017692.1~uORF:IOH4894~27.4</t>
  </si>
  <si>
    <t>HA10732~B01R12C17</t>
  </si>
  <si>
    <t>Hs~Ref:NM_002475.2~uORF:IOH14814~70.6</t>
  </si>
  <si>
    <t>NM_002475.2</t>
  </si>
  <si>
    <t>HA10732~B01R12C18</t>
  </si>
  <si>
    <t>Hs~Ref:NM_002475.2~uORF:IOH14814~67.6</t>
  </si>
  <si>
    <t>HA10732~B01R12C19</t>
  </si>
  <si>
    <t>Hs~Ref:NM_016208.1~uORF:IOH5976~13.2</t>
  </si>
  <si>
    <t>NM_016208.1</t>
  </si>
  <si>
    <t>HA10732~B01R12C20</t>
  </si>
  <si>
    <t>Hs~Ref:NM_016208.1~uORF:IOH5976~12.1</t>
  </si>
  <si>
    <t>HA10732~B01R13C01</t>
  </si>
  <si>
    <t>Hs~MGC:BC053351.1~uORF:IOH28952~56.5</t>
  </si>
  <si>
    <t>BC053351.1</t>
  </si>
  <si>
    <t>HA10732~B01R13C02</t>
  </si>
  <si>
    <t>Hs~MGC:BC053351.1~uORF:IOH28952~57.7</t>
  </si>
  <si>
    <t>HA10732~B01R13C03</t>
  </si>
  <si>
    <t>Empty</t>
  </si>
  <si>
    <t>HA10732~B01R13C04</t>
  </si>
  <si>
    <t>HA10732~B01R13C05</t>
  </si>
  <si>
    <t>HA10732~B01R13C06</t>
  </si>
  <si>
    <t>HA10732~B01R13C07</t>
  </si>
  <si>
    <t>HA10732~B01R13C08</t>
  </si>
  <si>
    <t>HA10732~B01R13C09</t>
  </si>
  <si>
    <t>Hs~Ref:NM_007067.3~uORF:IOH21942~17.7</t>
  </si>
  <si>
    <t>NM_007067.3</t>
  </si>
  <si>
    <t>HA10732~B01R13C10</t>
  </si>
  <si>
    <t>Hs~Ref:NM_007067.3~uORF:IOH21942~17.2</t>
  </si>
  <si>
    <t>HA10732~B01R13C11</t>
  </si>
  <si>
    <t>Hs~Ref:NM_001004306.1~uORF:IOH40085~27.0</t>
  </si>
  <si>
    <t>NM_001004306.1</t>
  </si>
  <si>
    <t>HA10732~B01R13C12</t>
  </si>
  <si>
    <t>Hs~Ref:NM_001004306.1~uORF:IOH40085~25.2</t>
  </si>
  <si>
    <t>HA10732~B01R13C13</t>
  </si>
  <si>
    <t>Hs~MGC:BC069328.1~uORF:IOH40255~64.8</t>
  </si>
  <si>
    <t>BC069328.1</t>
  </si>
  <si>
    <t>HA10732~B01R13C14</t>
  </si>
  <si>
    <t>Hs~MGC:BC069328.1~uORF:IOH40255~62.7</t>
  </si>
  <si>
    <t>HA10732~B01R13C15</t>
  </si>
  <si>
    <t>Hs~MGC:BC068460.1~uORF:IOH40106~38.5</t>
  </si>
  <si>
    <t>BC068460.1</t>
  </si>
  <si>
    <t>HA10732~B01R13C16</t>
  </si>
  <si>
    <t>Hs~MGC:BC068460.1~uORF:IOH40106~37.4</t>
  </si>
  <si>
    <t>HA10732~B01R13C17</t>
  </si>
  <si>
    <t>Hs~MGC:BC045563.1~uORF:IOH26744~64.4</t>
  </si>
  <si>
    <t>BC045563.1</t>
  </si>
  <si>
    <t>HA10732~B01R13C18</t>
  </si>
  <si>
    <t>Hs~MGC:BC045563.1~uORF:IOH26744~62.6</t>
  </si>
  <si>
    <t>HA10732~B01R13C19</t>
  </si>
  <si>
    <t>Hs~MGC:NM_175085.1~uORF:IOH26153~74.7</t>
  </si>
  <si>
    <t>NM_175085.1</t>
  </si>
  <si>
    <t>HA10732~B01R13C20</t>
  </si>
  <si>
    <t>Hs~MGC:NM_175085.1~uORF:IOH26153~70.7</t>
  </si>
  <si>
    <t>HA10732~B01R14C01</t>
  </si>
  <si>
    <t>Hs~Ref:NM_145914.2~uORF:IOH26562~54.2</t>
  </si>
  <si>
    <t>NM_145914.2</t>
  </si>
  <si>
    <t>HA10732~B01R14C02</t>
  </si>
  <si>
    <t>Hs~Ref:NM_145914.2~uORF:IOH26562~53.1</t>
  </si>
  <si>
    <t>HA10732~B01R14C03</t>
  </si>
  <si>
    <t>Hs~MGC:BC020616.1~uORF:IOH27932~58.5</t>
  </si>
  <si>
    <t>BC020616.1</t>
  </si>
  <si>
    <t>HA10732~B01R14C04</t>
  </si>
  <si>
    <t>Hs~MGC:BC020616.1~uORF:IOH27932~53.6</t>
  </si>
  <si>
    <t>HA10732~B01R14C05</t>
  </si>
  <si>
    <t>Hs~MGC:BC047333.1~uORF:IOH26567~118</t>
  </si>
  <si>
    <t>BC047333.1</t>
  </si>
  <si>
    <t>HA10732~B01R14C06</t>
  </si>
  <si>
    <t>Hs~MGC:BC047333.1~uORF:IOH26567~112</t>
  </si>
  <si>
    <t>HA10732~B01R14C07</t>
  </si>
  <si>
    <t>Hs~MGC:BC044239.1~uORF:IOH26369~143</t>
  </si>
  <si>
    <t>BC044239.1</t>
  </si>
  <si>
    <t>HA10732~B01R14C08</t>
  </si>
  <si>
    <t>Hs~MGC:BC044239.1~uORF:IOH26369~146</t>
  </si>
  <si>
    <t>HA10732~B01R14C09</t>
  </si>
  <si>
    <t>Hs~MGC:BC039832.1~uORF:IOH26274~24.5</t>
  </si>
  <si>
    <t>BC039832.1</t>
  </si>
  <si>
    <t>HA10732~B01R14C10</t>
  </si>
  <si>
    <t>Hs~MGC:BC039832.1~uORF:IOH26274~23.7</t>
  </si>
  <si>
    <t>HA10732~B01R14C11</t>
  </si>
  <si>
    <t>Hs~Ref:NM_057180.1~uORF:IOH3232~26.7</t>
  </si>
  <si>
    <t>NM_057180.1</t>
  </si>
  <si>
    <t>HA10732~B01R14C12</t>
  </si>
  <si>
    <t>Hs~Ref:NM_057180.1~uORF:IOH3232~26.4</t>
  </si>
  <si>
    <t>HA10732~B01R14C13</t>
  </si>
  <si>
    <t>HA10732~B01R14C14</t>
  </si>
  <si>
    <t>HA10732~B01R14C15</t>
  </si>
  <si>
    <t>BiotinAb4~2.67</t>
  </si>
  <si>
    <t>--BiotinAb4~2.67</t>
  </si>
  <si>
    <t>HA10732~B01R14C16</t>
  </si>
  <si>
    <t>HA10732~B01R14C17</t>
  </si>
  <si>
    <t>BiotinAb5~10.7</t>
  </si>
  <si>
    <t>--BiotinAb5~10.7</t>
  </si>
  <si>
    <t>HA10732~B01R14C18</t>
  </si>
  <si>
    <t>HA10732~B01R14C19</t>
  </si>
  <si>
    <t>BiotinAb6~42.7</t>
  </si>
  <si>
    <t>--BiotinAb6~42.7</t>
  </si>
  <si>
    <t>HA10732~B01R14C20</t>
  </si>
  <si>
    <t>HA10732~B01R15C01</t>
  </si>
  <si>
    <t>Buffer</t>
  </si>
  <si>
    <t>HA10732~B01R15C02</t>
  </si>
  <si>
    <t>HA10732~B01R15C03</t>
  </si>
  <si>
    <t>AntiBiotinAb~667</t>
  </si>
  <si>
    <t>--AntiBiotinAb~667</t>
  </si>
  <si>
    <t>HA10732~B01R15C04</t>
  </si>
  <si>
    <t>HA10732~B01R15C05</t>
  </si>
  <si>
    <t>V5Control1~1.72</t>
  </si>
  <si>
    <t>--V5Control1~1.72</t>
  </si>
  <si>
    <t>HA10732~B01R15C06</t>
  </si>
  <si>
    <t>HA10732~B01R15C07</t>
  </si>
  <si>
    <t>V5Control2~17.2</t>
  </si>
  <si>
    <t>--V5Control2~17.2</t>
  </si>
  <si>
    <t>HA10732~B01R15C08</t>
  </si>
  <si>
    <t>HA10732~B01R15C09</t>
  </si>
  <si>
    <t>HA10732~B01R15C10</t>
  </si>
  <si>
    <t>HA10732~B01R15C11</t>
  </si>
  <si>
    <t>HA10732~B01R15C12</t>
  </si>
  <si>
    <t>HA10732~B01R15C13</t>
  </si>
  <si>
    <t>HA10732~B01R15C14</t>
  </si>
  <si>
    <t>HA10732~B01R15C15</t>
  </si>
  <si>
    <t>HA10732~B01R15C16</t>
  </si>
  <si>
    <t>HA10732~B01R15C17</t>
  </si>
  <si>
    <t>HumanIgG4~2.6</t>
  </si>
  <si>
    <t>--HumanIgG4~2.6</t>
  </si>
  <si>
    <t>HA10732~B01R15C18</t>
  </si>
  <si>
    <t>HA10732~B01R15C19</t>
  </si>
  <si>
    <t>HumanIgG3~10.4</t>
  </si>
  <si>
    <t>--HumanIgG3~10.4</t>
  </si>
  <si>
    <t>HA10732~B01R15C20</t>
  </si>
  <si>
    <t>HA10732~B01R16C01</t>
  </si>
  <si>
    <t>HumanIgG2~41.6</t>
  </si>
  <si>
    <t>--HumanIgG2~41.6</t>
  </si>
  <si>
    <t>HA10732~B01R16C02</t>
  </si>
  <si>
    <t>HA10732~B01R16C03</t>
  </si>
  <si>
    <t>HumanIgG1~166</t>
  </si>
  <si>
    <t>--HumanIgG1~166</t>
  </si>
  <si>
    <t>HA10732~B01R16C04</t>
  </si>
  <si>
    <t>HA10732~B01R16C05</t>
  </si>
  <si>
    <t>Blank</t>
  </si>
  <si>
    <t>HA10732~B01R16C06</t>
  </si>
  <si>
    <t>HA10732~B01R16C07</t>
  </si>
  <si>
    <t>HA10732~B01R16C08</t>
  </si>
  <si>
    <t>HA10732~B01R16C09</t>
  </si>
  <si>
    <t>HA10732~B01R16C10</t>
  </si>
  <si>
    <t>HA10732~B01R16C11</t>
  </si>
  <si>
    <t>HA10732~B01R16C12</t>
  </si>
  <si>
    <t>HA10732~B01R16C13</t>
  </si>
  <si>
    <t>HA10732~B01R16C14</t>
  </si>
  <si>
    <t>HA10732~B01R16C15</t>
  </si>
  <si>
    <t>HA10732~B01R16C16</t>
  </si>
  <si>
    <t>HA10732~B01R16C17</t>
  </si>
  <si>
    <t>HA10732~B01R16C18</t>
  </si>
  <si>
    <t>HA10732~B01R16C19</t>
  </si>
  <si>
    <t>HA10732~B01R16C20</t>
  </si>
  <si>
    <t>HA10732~B01R17C01</t>
  </si>
  <si>
    <t>HA10732~B01R17C02</t>
  </si>
  <si>
    <t>HA10732~B01R17C03</t>
  </si>
  <si>
    <t>HA10732~B01R17C04</t>
  </si>
  <si>
    <t>HA10732~B01R17C05</t>
  </si>
  <si>
    <t>HA10732~B01R17C06</t>
  </si>
  <si>
    <t>HA10732~B01R17C07</t>
  </si>
  <si>
    <t>HA10732~B01R17C08</t>
  </si>
  <si>
    <t>HA10732~B01R17C09</t>
  </si>
  <si>
    <t>HA10732~B01R17C10</t>
  </si>
  <si>
    <t>HA10732~B01R17C11</t>
  </si>
  <si>
    <t>HA10732~B01R17C12</t>
  </si>
  <si>
    <t>HA10732~B01R17C13</t>
  </si>
  <si>
    <t>HA10732~B01R17C14</t>
  </si>
  <si>
    <t>HA10732~B01R17C15</t>
  </si>
  <si>
    <t>HA10732~B01R17C16</t>
  </si>
  <si>
    <t>HA10732~B01R17C17</t>
  </si>
  <si>
    <t>HA10732~B01R17C18</t>
  </si>
  <si>
    <t>HA10732~B01R17C19</t>
  </si>
  <si>
    <t>HA10732~B01R17C20</t>
  </si>
  <si>
    <t>HA10732~B01R18C01</t>
  </si>
  <si>
    <t>HA10732~B01R18C02</t>
  </si>
  <si>
    <t>HA10732~B01R18C03</t>
  </si>
  <si>
    <t>HA10732~B01R18C04</t>
  </si>
  <si>
    <t>HA10732~B01R18C05</t>
  </si>
  <si>
    <t>HA10732~B01R18C06</t>
  </si>
  <si>
    <t>HA10732~B01R18C07</t>
  </si>
  <si>
    <t>HA10732~B01R18C08</t>
  </si>
  <si>
    <t>HA10732~B01R18C09</t>
  </si>
  <si>
    <t>HA10732~B01R18C10</t>
  </si>
  <si>
    <t>HA10732~B01R18C11</t>
  </si>
  <si>
    <t>HA10732~B01R18C12</t>
  </si>
  <si>
    <t>HA10732~B01R18C13</t>
  </si>
  <si>
    <t>HA10732~B01R18C14</t>
  </si>
  <si>
    <t>HA10732~B01R18C15</t>
  </si>
  <si>
    <t>HA10732~B01R18C16</t>
  </si>
  <si>
    <t>HA10732~B01R18C17</t>
  </si>
  <si>
    <t>HA10732~B01R18C18</t>
  </si>
  <si>
    <t>HA10732~B01R18C19</t>
  </si>
  <si>
    <t>HA10732~B01R18C20</t>
  </si>
  <si>
    <t>HA10732~B01R19C01</t>
  </si>
  <si>
    <t>HA10732~B01R19C02</t>
  </si>
  <si>
    <t>HA10732~B01R19C03</t>
  </si>
  <si>
    <t>HA10732~B01R19C04</t>
  </si>
  <si>
    <t>HA10732~B01R19C05</t>
  </si>
  <si>
    <t>HA10732~B01R19C06</t>
  </si>
  <si>
    <t>HA10732~B01R19C07</t>
  </si>
  <si>
    <t>HA10732~B01R19C08</t>
  </si>
  <si>
    <t>HA10732~B01R19C09</t>
  </si>
  <si>
    <t>HA10732~B01R19C10</t>
  </si>
  <si>
    <t>HA10732~B01R19C11</t>
  </si>
  <si>
    <t>HA10732~B01R19C12</t>
  </si>
  <si>
    <t>HA10732~B01R19C13</t>
  </si>
  <si>
    <t>HA10732~B01R19C14</t>
  </si>
  <si>
    <t>HA10732~B01R19C15</t>
  </si>
  <si>
    <t>HA10732~B01R19C16</t>
  </si>
  <si>
    <t>HA10732~B01R19C17</t>
  </si>
  <si>
    <t>HA10732~B01R19C18</t>
  </si>
  <si>
    <t>HA10732~B01R19C19</t>
  </si>
  <si>
    <t>HA10732~B01R19C20</t>
  </si>
  <si>
    <t>HA10732~B01R20C01</t>
  </si>
  <si>
    <t>HA10732~B01R20C02</t>
  </si>
  <si>
    <t>HA10732~B01R20C03</t>
  </si>
  <si>
    <t>HA10732~B01R20C04</t>
  </si>
  <si>
    <t>HA10732~B01R20C05</t>
  </si>
  <si>
    <t>HA10732~B01R20C06</t>
  </si>
  <si>
    <t>HA10732~B01R20C07</t>
  </si>
  <si>
    <t>HA10732~B01R20C08</t>
  </si>
  <si>
    <t>HA10732~B01R20C09</t>
  </si>
  <si>
    <t>HA10732~B01R20C10</t>
  </si>
  <si>
    <t>HA10732~B01R20C11</t>
  </si>
  <si>
    <t>HA10732~B01R20C12</t>
  </si>
  <si>
    <t>HA10732~B01R20C13</t>
  </si>
  <si>
    <t>HA10732~B01R20C14</t>
  </si>
  <si>
    <t>HA10732~B01R20C15</t>
  </si>
  <si>
    <t>HA10732~B01R20C16</t>
  </si>
  <si>
    <t>HA10732~B01R20C17</t>
  </si>
  <si>
    <t>HA10732~B01R20C18</t>
  </si>
  <si>
    <t>HA10732~B01R20C19</t>
  </si>
  <si>
    <t>HA10732~B01R20C20</t>
  </si>
  <si>
    <t>HA10732~B02R01C01</t>
  </si>
  <si>
    <t>HA10732~B02R01C02</t>
  </si>
  <si>
    <t>HA10732~B02R01C03</t>
  </si>
  <si>
    <t>HA10732~B02R01C04</t>
  </si>
  <si>
    <t>HA10732~B02R01C05</t>
  </si>
  <si>
    <t>HA10732~B02R01C06</t>
  </si>
  <si>
    <t>HA10732~B02R01C07</t>
  </si>
  <si>
    <t>HA10732~B02R01C08</t>
  </si>
  <si>
    <t>HA10732~B02R01C09</t>
  </si>
  <si>
    <t>HA10732~B02R01C10</t>
  </si>
  <si>
    <t>HA10732~B02R01C11</t>
  </si>
  <si>
    <t>HA10732~B02R01C12</t>
  </si>
  <si>
    <t>HA10732~B02R01C13</t>
  </si>
  <si>
    <t>HA10732~B02R01C14</t>
  </si>
  <si>
    <t>HA10732~B02R01C15</t>
  </si>
  <si>
    <t>HA10732~B02R01C16</t>
  </si>
  <si>
    <t>HA10732~B02R01C17</t>
  </si>
  <si>
    <t>HA10732~B02R01C18</t>
  </si>
  <si>
    <t>HA10732~B02R01C19</t>
  </si>
  <si>
    <t>HA10732~B02R01C20</t>
  </si>
  <si>
    <t>HA10732~B02R02C01</t>
  </si>
  <si>
    <t>HA10732~B02R02C02</t>
  </si>
  <si>
    <t>HA10732~B02R02C03</t>
  </si>
  <si>
    <t>HA10732~B02R02C04</t>
  </si>
  <si>
    <t>HA10732~B02R02C05</t>
  </si>
  <si>
    <t>HA10732~B02R02C06</t>
  </si>
  <si>
    <t>HA10732~B02R02C07</t>
  </si>
  <si>
    <t>HA10732~B02R02C08</t>
  </si>
  <si>
    <t>HA10732~B02R02C09</t>
  </si>
  <si>
    <t>HA10732~B02R02C10</t>
  </si>
  <si>
    <t>HA10732~B02R02C11</t>
  </si>
  <si>
    <t>HA10732~B02R02C12</t>
  </si>
  <si>
    <t>HA10732~B02R02C13</t>
  </si>
  <si>
    <t>Hs~Ref:NM_018189.1~uORF:IOH27154~118</t>
  </si>
  <si>
    <t>NM_018189.1</t>
  </si>
  <si>
    <t>HA10732~B02R02C14</t>
  </si>
  <si>
    <t>Hs~Ref:NM_018189.1~uORF:IOH27154~114</t>
  </si>
  <si>
    <t>HA10732~B02R02C15</t>
  </si>
  <si>
    <t>Internal_10353</t>
  </si>
  <si>
    <t>HA10732~B02R02C16</t>
  </si>
  <si>
    <t>HA10732~B02R02C17</t>
  </si>
  <si>
    <t>Hs~Ref:NM_052935.1~uORF:IOH10842~1070</t>
  </si>
  <si>
    <t>NM_052935.1</t>
  </si>
  <si>
    <t>HA10732~B02R02C18</t>
  </si>
  <si>
    <t>Hs~Ref:NM_052935.1~uORF:IOH10842~982</t>
  </si>
  <si>
    <t>HA10732~B02R02C19</t>
  </si>
  <si>
    <t>Hs~Ref:NM_012419.3~uORF:IOH11052~1340</t>
  </si>
  <si>
    <t>NM_012419.3</t>
  </si>
  <si>
    <t>HA10732~B02R02C20</t>
  </si>
  <si>
    <t>Hs~Ref:NM_012419.3~uORF:IOH11052~1300</t>
  </si>
  <si>
    <t>HA10732~B02R03C01</t>
  </si>
  <si>
    <t>Internal_86396</t>
  </si>
  <si>
    <t>HA10732~B02R03C02</t>
  </si>
  <si>
    <t>HA10732~B02R03C03</t>
  </si>
  <si>
    <t>Hs~Ref:NM_005550.2~uORF:IOH22889~967</t>
  </si>
  <si>
    <t>NM_005550.2</t>
  </si>
  <si>
    <t>HA10732~B02R03C04</t>
  </si>
  <si>
    <t>Hs~Ref:NM_005550.2~uORF:IOH22889~944</t>
  </si>
  <si>
    <t>HA10732~B02R03C05</t>
  </si>
  <si>
    <t>Hs~Ref:NM_005641.2~uORF:IOH11381~137</t>
  </si>
  <si>
    <t>NM_005641.2</t>
  </si>
  <si>
    <t>HA10732~B02R03C06</t>
  </si>
  <si>
    <t>Hs~Ref:NM_005641.2~uORF:IOH11381~138</t>
  </si>
  <si>
    <t>HA10732~B02R03C07</t>
  </si>
  <si>
    <t>Hs~Ref:NM_014372.1~uORF:IOH11235~165</t>
  </si>
  <si>
    <t>NM_014372.1</t>
  </si>
  <si>
    <t>HA10732~B02R03C08</t>
  </si>
  <si>
    <t>Hs~Ref:NM_014372.1~uORF:IOH11235~163</t>
  </si>
  <si>
    <t>HA10732~B02R03C09</t>
  </si>
  <si>
    <t>Hs~MGC:BC025791.1~uORF:IOH10822~24.6</t>
  </si>
  <si>
    <t>BC025791.1</t>
  </si>
  <si>
    <t>HA10732~B02R03C10</t>
  </si>
  <si>
    <t>Hs~MGC:BC025791.1~uORF:IOH10822~22.7</t>
  </si>
  <si>
    <t>HA10732~B02R03C11</t>
  </si>
  <si>
    <t>Hs~Ref:NM_016360.1~uORF:IOH6606~129</t>
  </si>
  <si>
    <t>NM_016360.1</t>
  </si>
  <si>
    <t>HA10732~B02R03C12</t>
  </si>
  <si>
    <t>Hs~Ref:NM_016360.1~uORF:IOH6606~124</t>
  </si>
  <si>
    <t>HA10732~B02R03C13</t>
  </si>
  <si>
    <t>Hs~MGC:NM_015671.2~uORF:IOH12715~32.9</t>
  </si>
  <si>
    <t>NM_015671.2</t>
  </si>
  <si>
    <t>HA10732~B02R03C14</t>
  </si>
  <si>
    <t>Hs~MGC:NM_015671.2~uORF:IOH12715~31.9</t>
  </si>
  <si>
    <t>HA10732~B02R03C15</t>
  </si>
  <si>
    <t>Hs~MGC:BC020868.1~uORF:IOH12287~94.7</t>
  </si>
  <si>
    <t>BC020868.1</t>
  </si>
  <si>
    <t>HA10732~B02R03C16</t>
  </si>
  <si>
    <t>Hs~MGC:BC020868.1~uORF:IOH12287~92.5</t>
  </si>
  <si>
    <t>HA10732~B02R03C17</t>
  </si>
  <si>
    <t>Internal_17317</t>
  </si>
  <si>
    <t>HA10732~B02R03C18</t>
  </si>
  <si>
    <t>HA10732~B02R03C19</t>
  </si>
  <si>
    <t>Hs~MGC:BC026100.2~uORF:IOH11308~1190</t>
  </si>
  <si>
    <t>BC026100.2</t>
  </si>
  <si>
    <t>HA10732~B02R03C20</t>
  </si>
  <si>
    <t>Hs~MGC:BC026100.2~uORF:IOH11308~1080</t>
  </si>
  <si>
    <t>HA10732~B02R04C01</t>
  </si>
  <si>
    <t>Hs~Ref:NM_032138.2~uORF:IOH10969~150</t>
  </si>
  <si>
    <t>NM_032138.2</t>
  </si>
  <si>
    <t>HA10732~B02R04C02</t>
  </si>
  <si>
    <t>Hs~Ref:NM_032138.2~uORF:IOH10969~147</t>
  </si>
  <si>
    <t>HA10732~B02R04C03</t>
  </si>
  <si>
    <t>Hs~Ref:NM_030572.1~uORF:IOH5547~70.9</t>
  </si>
  <si>
    <t>NM_030572.1</t>
  </si>
  <si>
    <t>HA10732~B02R04C04</t>
  </si>
  <si>
    <t>Hs~Ref:NM_030572.1~uORF:IOH5547~69.1</t>
  </si>
  <si>
    <t>HA10732~B02R04C05</t>
  </si>
  <si>
    <t>Hs~MGC:BC005889.2~uORF:IOH5867~190</t>
  </si>
  <si>
    <t>BC005889.2</t>
  </si>
  <si>
    <t>HA10732~B02R04C06</t>
  </si>
  <si>
    <t>Hs~MGC:BC005889.2~uORF:IOH5867~189</t>
  </si>
  <si>
    <t>HA10732~B02R04C07</t>
  </si>
  <si>
    <t>Hs~MGC:BC006769.1~uORF:IOH3146~88.4</t>
  </si>
  <si>
    <t>BC006769.1</t>
  </si>
  <si>
    <t>HA10732~B02R04C08</t>
  </si>
  <si>
    <t>Hs~MGC:BC006769.1~uORF:IOH3146~87.6</t>
  </si>
  <si>
    <t>HA10732~B02R04C09</t>
  </si>
  <si>
    <t>Hs~MGC:BC051698.1~uORF:IOH26805~61.9</t>
  </si>
  <si>
    <t>BC051698.1</t>
  </si>
  <si>
    <t>HA10732~B02R04C10</t>
  </si>
  <si>
    <t>Hs~MGC:BC051698.1~uORF:IOH26805~60.0</t>
  </si>
  <si>
    <t>HA10732~B02R04C11</t>
  </si>
  <si>
    <t>Hs~MGC:BC015818.1~uORF:IOH14254~265</t>
  </si>
  <si>
    <t>BC015818.1</t>
  </si>
  <si>
    <t>HA10732~B02R04C12</t>
  </si>
  <si>
    <t>Hs~MGC:BC015818.1~uORF:IOH14254~251</t>
  </si>
  <si>
    <t>HA10732~B02R04C13</t>
  </si>
  <si>
    <t>Hs~Ref:NM_003801.2~uORF:IOH4597~13.3</t>
  </si>
  <si>
    <t>NM_003801.2</t>
  </si>
  <si>
    <t>HA10732~B02R04C14</t>
  </si>
  <si>
    <t>Hs~Ref:NM_003801.2~uORF:IOH4597~13.5</t>
  </si>
  <si>
    <t>HA10732~B02R04C15</t>
  </si>
  <si>
    <t>Internal_25764</t>
  </si>
  <si>
    <t>HA10732~B02R04C16</t>
  </si>
  <si>
    <t>HA10732~B02R04C17</t>
  </si>
  <si>
    <t>Internal_201046</t>
  </si>
  <si>
    <t>HA10732~B02R04C18</t>
  </si>
  <si>
    <t>HA10732~B02R04C19</t>
  </si>
  <si>
    <t>Internal_201176</t>
  </si>
  <si>
    <t>HA10732~B02R04C20</t>
  </si>
  <si>
    <t>HA10732~B02R05C01</t>
  </si>
  <si>
    <t>Hs~Ref:NM_013254.2~N/A~25.0</t>
  </si>
  <si>
    <t>NM_013254.2</t>
  </si>
  <si>
    <t>HA10732~B02R05C02</t>
  </si>
  <si>
    <t>Hs~Ref:NM_013254.2~N/A~24.5</t>
  </si>
  <si>
    <t>HA10732~B02R05C03</t>
  </si>
  <si>
    <t>Hs~Ref:NM_017719.2~N/A~83.3</t>
  </si>
  <si>
    <t>NM_017719.2</t>
  </si>
  <si>
    <t>HA10732~B02R05C04</t>
  </si>
  <si>
    <t>Hs~Ref:NM_017719.2~N/A~84.8</t>
  </si>
  <si>
    <t>HA10732~B02R05C05</t>
  </si>
  <si>
    <t>Hs~MGC:BC008838.1~N/A~151</t>
  </si>
  <si>
    <t>BC008838.1</t>
  </si>
  <si>
    <t>HA10732~B02R05C06</t>
  </si>
  <si>
    <t>Hs~MGC:BC008838.1~N/A~142</t>
  </si>
  <si>
    <t>HA10732~B02R05C07</t>
  </si>
  <si>
    <t>Hs~Ref:NM_003691.1~N/A~2310</t>
  </si>
  <si>
    <t>NM_003691.1</t>
  </si>
  <si>
    <t>HA10732~B02R05C08</t>
  </si>
  <si>
    <t>Hs~Ref:NM_003691.1~N/A~2300</t>
  </si>
  <si>
    <t>HA10732~B02R05C09</t>
  </si>
  <si>
    <t>Hs~Ref:NM_005923.3~N/A~126</t>
  </si>
  <si>
    <t>NM_005923.3</t>
  </si>
  <si>
    <t>HA10732~B02R05C10</t>
  </si>
  <si>
    <t>Hs~Ref:NM_005923.3~N/A~123</t>
  </si>
  <si>
    <t>HA10732~B02R05C11</t>
  </si>
  <si>
    <t>Hs~Ref:NM_007194.1~N/A~798</t>
  </si>
  <si>
    <t>NM_007194.1</t>
  </si>
  <si>
    <t>HA10732~B02R05C12</t>
  </si>
  <si>
    <t>Hs~Ref:NM_007194.1~N/A~749</t>
  </si>
  <si>
    <t>HA10732~B02R05C13</t>
  </si>
  <si>
    <t>Hs~MGC:BC008302.1~N/A~56.4</t>
  </si>
  <si>
    <t>BC008302.1</t>
  </si>
  <si>
    <t>HA10732~B02R05C14</t>
  </si>
  <si>
    <t>Hs~MGC:BC008302.1~N/A~54.8</t>
  </si>
  <si>
    <t>HA10732~B02R05C15</t>
  </si>
  <si>
    <t>Hs~Ref:NM_003688.1~N/A~160</t>
  </si>
  <si>
    <t>NM_003688.1</t>
  </si>
  <si>
    <t>HA10732~B02R05C16</t>
  </si>
  <si>
    <t>Hs~Ref:NM_003688.1~N/A~159</t>
  </si>
  <si>
    <t>HA10732~B02R05C17</t>
  </si>
  <si>
    <t>Hs~Ref:NM_053278.1~uORF:IOH28355~39.1</t>
  </si>
  <si>
    <t>NM_053278.1</t>
  </si>
  <si>
    <t>HA10732~B02R05C18</t>
  </si>
  <si>
    <t>Hs~Ref:NM_053278.1~uORF:IOH28355~38.8</t>
  </si>
  <si>
    <t>HA10732~B02R05C19</t>
  </si>
  <si>
    <t>Hs~MGC:BC000166.2~uORF:IOH2928~146</t>
  </si>
  <si>
    <t>BC000166.2</t>
  </si>
  <si>
    <t>HA10732~B02R05C20</t>
  </si>
  <si>
    <t>Hs~MGC:BC000166.2~uORF:IOH2928~145</t>
  </si>
  <si>
    <t>HA10732~B02R06C01</t>
  </si>
  <si>
    <t>Hs~Ref:NM_021254.1~uORF:IOH4573~193</t>
  </si>
  <si>
    <t>NM_021254.1</t>
  </si>
  <si>
    <t>HA10732~B02R06C02</t>
  </si>
  <si>
    <t>Hs~Ref:NM_021254.1~uORF:IOH4573~175</t>
  </si>
  <si>
    <t>HA10732~B02R06C03</t>
  </si>
  <si>
    <t>Hs~Ref:NM_024053.1~uORF:IOH4348~1690</t>
  </si>
  <si>
    <t>NM_024053.1</t>
  </si>
  <si>
    <t>HA10732~B02R06C04</t>
  </si>
  <si>
    <t>Hs~Ref:NM_024053.1~uORF:IOH4348~1510</t>
  </si>
  <si>
    <t>HA10732~B02R06C05</t>
  </si>
  <si>
    <t>Hs~Ref:NM_016303.1~uORF:IOH27824~147</t>
  </si>
  <si>
    <t>NM_016303.1</t>
  </si>
  <si>
    <t>HA10732~B02R06C06</t>
  </si>
  <si>
    <t>Hs~Ref:NM_016303.1~uORF:IOH27824~144</t>
  </si>
  <si>
    <t>HA10732~B02R06C07</t>
  </si>
  <si>
    <t>Hs~MGC:BC029482.1~uORF:IOH27979~69.8</t>
  </si>
  <si>
    <t>BC029482.1</t>
  </si>
  <si>
    <t>HA10732~B02R06C08</t>
  </si>
  <si>
    <t>Hs~MGC:BC029482.1~uORF:IOH27979~65.2</t>
  </si>
  <si>
    <t>HA10732~B02R06C09</t>
  </si>
  <si>
    <t>Hs~MGC:BC011418.1~uORF:IOH9706~17.7</t>
  </si>
  <si>
    <t>BC011418.1</t>
  </si>
  <si>
    <t>HA10732~B02R06C10</t>
  </si>
  <si>
    <t>Hs~MGC:BC011418.1~uORF:IOH9706~17.2</t>
  </si>
  <si>
    <t>HA10732~B02R06C11</t>
  </si>
  <si>
    <t>Hs~Ref:NM_021130.1~uORF:IOH4329~2220</t>
  </si>
  <si>
    <t>NM_021130.1</t>
  </si>
  <si>
    <t>HA10732~B02R06C12</t>
  </si>
  <si>
    <t>Hs~Ref:NM_021130.1~uORF:IOH4329~2130</t>
  </si>
  <si>
    <t>HA10732~B02R06C13</t>
  </si>
  <si>
    <t>Hs~Ref:NM_006667.2~uORF:IOH1787~964</t>
  </si>
  <si>
    <t>NM_006667.2</t>
  </si>
  <si>
    <t>HA10732~B02R06C14</t>
  </si>
  <si>
    <t>Hs~Ref:NM_006667.2~uORF:IOH1787~919</t>
  </si>
  <si>
    <t>HA10732~B02R06C15</t>
  </si>
  <si>
    <t>Hs~MGC:BC018441.1~uORF:IOH10768~1000</t>
  </si>
  <si>
    <t>BC018441.1</t>
  </si>
  <si>
    <t>HA10732~B02R06C16</t>
  </si>
  <si>
    <t>Hs~MGC:BC018441.1~uORF:IOH10768~1030</t>
  </si>
  <si>
    <t>HA10732~B02R06C17</t>
  </si>
  <si>
    <t>Hs~MGC:BC020670.1~uORF:IOH12892~256</t>
  </si>
  <si>
    <t>BC020670.1</t>
  </si>
  <si>
    <t>HA10732~B02R06C18</t>
  </si>
  <si>
    <t>Hs~MGC:BC020670.1~uORF:IOH12892~252</t>
  </si>
  <si>
    <t>HA10732~B02R06C19</t>
  </si>
  <si>
    <t>Hs~MGC:BC011941.2~uORF:IOH13067~593</t>
  </si>
  <si>
    <t>BC011941.2</t>
  </si>
  <si>
    <t>HA10732~B02R06C20</t>
  </si>
  <si>
    <t>Hs~MGC:BC011941.2~uORF:IOH13067~589</t>
  </si>
  <si>
    <t>HA10732~B02R07C01</t>
  </si>
  <si>
    <t>Hs~MGC:BC005198.1~uORF:IOH7244~145</t>
  </si>
  <si>
    <t>BC005198.1</t>
  </si>
  <si>
    <t>HA10732~B02R07C02</t>
  </si>
  <si>
    <t>Hs~MGC:BC005198.1~uORF:IOH7244~142</t>
  </si>
  <si>
    <t>HA10732~B02R07C03</t>
  </si>
  <si>
    <t>Hs~Ref:NM_032257.2~uORF:IOH10785~61.7</t>
  </si>
  <si>
    <t>NM_032257.2</t>
  </si>
  <si>
    <t>HA10732~B02R07C04</t>
  </si>
  <si>
    <t>Hs~Ref:NM_032257.2~uORF:IOH10785~60.2</t>
  </si>
  <si>
    <t>HA10732~B02R07C05</t>
  </si>
  <si>
    <t>Hs~Ref:NM_004507.1~uORF:IOH7302~623</t>
  </si>
  <si>
    <t>NM_004507.1</t>
  </si>
  <si>
    <t>HA10732~B02R07C06</t>
  </si>
  <si>
    <t>Hs~Ref:NM_004507.1~uORF:IOH7302~581</t>
  </si>
  <si>
    <t>HA10732~B02R07C07</t>
  </si>
  <si>
    <t>Hs~MGC:BC015833.1~uORF:IOH14840~1020</t>
  </si>
  <si>
    <t>BC015833.1</t>
  </si>
  <si>
    <t>HA10732~B02R07C08</t>
  </si>
  <si>
    <t>Hs~MGC:BC015833.1~uORF:IOH14840~980</t>
  </si>
  <si>
    <t>HA10732~B02R07C09</t>
  </si>
  <si>
    <t>Hs~MGC:NM_174903.2~uORF:IOH22522~931</t>
  </si>
  <si>
    <t>NM_174903.2</t>
  </si>
  <si>
    <t>HA10732~B02R07C10</t>
  </si>
  <si>
    <t>Hs~MGC:NM_174903.2~uORF:IOH22522~955</t>
  </si>
  <si>
    <t>HA10732~B02R07C11</t>
  </si>
  <si>
    <t>Hs~MGC:BC011940.2~uORF:IOH12131~455</t>
  </si>
  <si>
    <t>BC011940.2</t>
  </si>
  <si>
    <t>HA10732~B02R07C12</t>
  </si>
  <si>
    <t>Hs~MGC:BC011940.2~uORF:IOH12131~433</t>
  </si>
  <si>
    <t>HA10732~B02R07C13</t>
  </si>
  <si>
    <t>Hs~MGC:BC020814.1~uORF:IOH12692~963</t>
  </si>
  <si>
    <t>BC020814.1</t>
  </si>
  <si>
    <t>HA10732~B02R07C14</t>
  </si>
  <si>
    <t>Hs~MGC:BC020814.1~uORF:IOH12692~924</t>
  </si>
  <si>
    <t>HA10732~B02R07C15</t>
  </si>
  <si>
    <t>Hs~Ref:NM_006228.2~uORF:IOH22728~40.8</t>
  </si>
  <si>
    <t>NM_006228.2</t>
  </si>
  <si>
    <t>HA10732~B02R07C16</t>
  </si>
  <si>
    <t>Hs~Ref:NM_006228.2~uORF:IOH22728~39.6</t>
  </si>
  <si>
    <t>HA10732~B02R07C17</t>
  </si>
  <si>
    <t>Internal_6180</t>
  </si>
  <si>
    <t>HA10732~B02R07C18</t>
  </si>
  <si>
    <t>HA10732~B02R07C19</t>
  </si>
  <si>
    <t>Internal_25516</t>
  </si>
  <si>
    <t>HA10732~B02R07C20</t>
  </si>
  <si>
    <t>HA10732~B02R08C01</t>
  </si>
  <si>
    <t>Internal_7760</t>
  </si>
  <si>
    <t>HA10732~B02R08C02</t>
  </si>
  <si>
    <t>HA10732~B02R08C03</t>
  </si>
  <si>
    <t>Hs~MGC:BC016312.1~uORF:IOH27887~109</t>
  </si>
  <si>
    <t>BC016312.1</t>
  </si>
  <si>
    <t>HA10732~B02R08C04</t>
  </si>
  <si>
    <t>Hs~MGC:BC016312.1~uORF:IOH27887~104</t>
  </si>
  <si>
    <t>HA10732~B02R08C05</t>
  </si>
  <si>
    <t>HA10732~B02R08C06</t>
  </si>
  <si>
    <t>HA10732~B02R08C07</t>
  </si>
  <si>
    <t>HA10732~B02R08C08</t>
  </si>
  <si>
    <t>HA10732~B02R08C09</t>
  </si>
  <si>
    <t>HA10732~B02R08C10</t>
  </si>
  <si>
    <t>HA10732~B02R08C11</t>
  </si>
  <si>
    <t>HA10732~B02R08C12</t>
  </si>
  <si>
    <t>HA10732~B02R08C13</t>
  </si>
  <si>
    <t>HA10732~B02R08C14</t>
  </si>
  <si>
    <t>HA10732~B02R08C15</t>
  </si>
  <si>
    <t>HA10732~B02R08C16</t>
  </si>
  <si>
    <t>HA10732~B02R08C17</t>
  </si>
  <si>
    <t>HA10732~B02R08C18</t>
  </si>
  <si>
    <t>HA10732~B02R08C19</t>
  </si>
  <si>
    <t>HA10732~B02R08C20</t>
  </si>
  <si>
    <t>HA10732~B02R09C01</t>
  </si>
  <si>
    <t>Hs~Ref:NM_025083.2~uORF:IOH9818~1190</t>
  </si>
  <si>
    <t>NM_025083.2</t>
  </si>
  <si>
    <t>HA10732~B02R09C02</t>
  </si>
  <si>
    <t>Hs~Ref:NM_025083.2~uORF:IOH9818~1140</t>
  </si>
  <si>
    <t>HA10732~B02R09C03</t>
  </si>
  <si>
    <t>Hs~MGC:BC043581.1~uORF:IOH26300~270</t>
  </si>
  <si>
    <t>BC043581.1</t>
  </si>
  <si>
    <t>HA10732~B02R09C04</t>
  </si>
  <si>
    <t>Hs~MGC:BC043581.1~uORF:IOH26300~259</t>
  </si>
  <si>
    <t>HA10732~B02R09C05</t>
  </si>
  <si>
    <t>Hs~Ref:NM_025125.2~uORF:IOH12854~1070</t>
  </si>
  <si>
    <t>NM_025125.2</t>
  </si>
  <si>
    <t>HA10732~B02R09C06</t>
  </si>
  <si>
    <t>HA10732~B02R09C07</t>
  </si>
  <si>
    <t>Hs~MGC:BC007833.2~uORF:IOH6700~161</t>
  </si>
  <si>
    <t>BC007833.2</t>
  </si>
  <si>
    <t>HA10732~B02R09C08</t>
  </si>
  <si>
    <t>Hs~MGC:BC007833.2~uORF:IOH6700~152</t>
  </si>
  <si>
    <t>HA10732~B02R09C09</t>
  </si>
  <si>
    <t>Hs~MGC:NM_172207.1~uORF:IOH22804~1080</t>
  </si>
  <si>
    <t>NM_172207.1</t>
  </si>
  <si>
    <t>HA10732~B02R09C10</t>
  </si>
  <si>
    <t>Hs~MGC:NM_172207.1~uORF:IOH22804~1050</t>
  </si>
  <si>
    <t>HA10732~B02R09C11</t>
  </si>
  <si>
    <t>Hs~MGC:BC010061.2~uORF:IOH12254~278</t>
  </si>
  <si>
    <t>BC010061.2</t>
  </si>
  <si>
    <t>HA10732~B02R09C12</t>
  </si>
  <si>
    <t>Hs~MGC:BC010061.2~uORF:IOH12254~273</t>
  </si>
  <si>
    <t>HA10732~B02R09C13</t>
  </si>
  <si>
    <t>Hs~Ref:NM_016321.1~uORF:IOH23160~510</t>
  </si>
  <si>
    <t>NM_016321.1</t>
  </si>
  <si>
    <t>HA10732~B02R09C14</t>
  </si>
  <si>
    <t>Hs~Ref:NM_016321.1~uORF:IOH23160~468</t>
  </si>
  <si>
    <t>HA10732~B02R09C15</t>
  </si>
  <si>
    <t>Hs~MGC:BC009650.1~uORF:IOH11334~360</t>
  </si>
  <si>
    <t>BC009650.1</t>
  </si>
  <si>
    <t>HA10732~B02R09C16</t>
  </si>
  <si>
    <t>Hs~MGC:BC009650.1~uORF:IOH11334~341</t>
  </si>
  <si>
    <t>HA10732~B02R09C17</t>
  </si>
  <si>
    <t>Hs~Ref:NM_013254.2~uORF:IOH21006~529</t>
  </si>
  <si>
    <t>HA10732~B02R09C18</t>
  </si>
  <si>
    <t>Hs~Ref:NM_013254.2~uORF:IOH21006~500</t>
  </si>
  <si>
    <t>HA10732~B02R09C19</t>
  </si>
  <si>
    <t>Hs~Ref:NM_016475.2~uORF:IOH14293~566</t>
  </si>
  <si>
    <t>NM_016475.2</t>
  </si>
  <si>
    <t>HA10732~B02R09C20</t>
  </si>
  <si>
    <t>Hs~Ref:NM_016475.2~uORF:IOH14293~549</t>
  </si>
  <si>
    <t>HA10732~B02R10C01</t>
  </si>
  <si>
    <t>Hs~Ref:NM_003885.1~uORF:IOH11747~299</t>
  </si>
  <si>
    <t>NM_003885.1</t>
  </si>
  <si>
    <t>HA10732~B02R10C02</t>
  </si>
  <si>
    <t>Hs~Ref:NM_003885.1~uORF:IOH11747~290</t>
  </si>
  <si>
    <t>HA10732~B02R10C03</t>
  </si>
  <si>
    <t>Hs~Ref:NM_000396.1~uORF:IOH14212~227</t>
  </si>
  <si>
    <t>NM_000396.1</t>
  </si>
  <si>
    <t>HA10732~B02R10C04</t>
  </si>
  <si>
    <t>Hs~Ref:NM_000396.1~uORF:IOH14212~226</t>
  </si>
  <si>
    <t>HA10732~B02R10C05</t>
  </si>
  <si>
    <t>Hs~MGC:BC051762.1~uORF:IOH28838~130</t>
  </si>
  <si>
    <t>BC051762.1</t>
  </si>
  <si>
    <t>HA10732~B02R10C06</t>
  </si>
  <si>
    <t>Hs~MGC:BC051762.1~uORF:IOH28838~127</t>
  </si>
  <si>
    <t>HA10732~B02R10C07</t>
  </si>
  <si>
    <t>Hs~Ref:NM_005283.1~uORF:IOH28365~93.0</t>
  </si>
  <si>
    <t>NM_005283.1</t>
  </si>
  <si>
    <t>HA10732~B02R10C08</t>
  </si>
  <si>
    <t>Hs~Ref:NM_005283.1~uORF:IOH28365~89.5</t>
  </si>
  <si>
    <t>HA10732~B02R10C09</t>
  </si>
  <si>
    <t>Hs~MGC:XM_166899.3~uORF:IOH28244~123</t>
  </si>
  <si>
    <t>XM_166899.3</t>
  </si>
  <si>
    <t>HA10732~B02R10C10</t>
  </si>
  <si>
    <t>Hs~MGC:XM_166899.3~uORF:IOH28244~118</t>
  </si>
  <si>
    <t>HA10732~B02R10C11</t>
  </si>
  <si>
    <t>Hs~MGC:BC056917.1~uORF:IOH29050~44.9</t>
  </si>
  <si>
    <t>BC056917.1</t>
  </si>
  <si>
    <t>HA10732~B02R10C12</t>
  </si>
  <si>
    <t>Hs~MGC:BC056917.1~uORF:IOH29050~43.0</t>
  </si>
  <si>
    <t>HA10732~B02R10C13</t>
  </si>
  <si>
    <t>Hs~Ref:NM_004441.3~uORF:IOH39415~120</t>
  </si>
  <si>
    <t>NM_004441.3</t>
  </si>
  <si>
    <t>HA10732~B02R10C14</t>
  </si>
  <si>
    <t>Hs~Ref:NM_004441.3~uORF:IOH39415~122</t>
  </si>
  <si>
    <t>HA10732~B02R10C15</t>
  </si>
  <si>
    <t>Hs~Ref:NM_021728.2~uORF:IOH21928~60.5</t>
  </si>
  <si>
    <t>NM_021728.2</t>
  </si>
  <si>
    <t>HA10732~B02R10C16</t>
  </si>
  <si>
    <t>Hs~Ref:NM_021728.2~uORF:IOH21928~58.4</t>
  </si>
  <si>
    <t>HA10732~B02R10C17</t>
  </si>
  <si>
    <t>Hs~MGC:BC025784.2~uORF:IOH11964~505</t>
  </si>
  <si>
    <t>BC025784.2</t>
  </si>
  <si>
    <t>HA10732~B02R10C18</t>
  </si>
  <si>
    <t>Hs~MGC:BC025784.2~uORF:IOH11964~484</t>
  </si>
  <si>
    <t>HA10732~B02R10C19</t>
  </si>
  <si>
    <t>Hs~MGC:BC036327.1~uORF:IOH27334~787</t>
  </si>
  <si>
    <t>BC036327.1</t>
  </si>
  <si>
    <t>HA10732~B02R10C20</t>
  </si>
  <si>
    <t>Hs~MGC:BC036327.1~uORF:IOH27334~751</t>
  </si>
  <si>
    <t>HA10732~B02R11C01</t>
  </si>
  <si>
    <t>Hs~Ref:NM_016404.1~uORF:IOH12070~1370</t>
  </si>
  <si>
    <t>NM_016404.1</t>
  </si>
  <si>
    <t>HA10732~B02R11C02</t>
  </si>
  <si>
    <t>Hs~Ref:NM_016404.1~uORF:IOH12070~1320</t>
  </si>
  <si>
    <t>HA10732~B02R11C03</t>
  </si>
  <si>
    <t>Hs~MGC:BC013200.1~uORF:IOH11874~487</t>
  </si>
  <si>
    <t>BC013200.1</t>
  </si>
  <si>
    <t>HA10732~B02R11C04</t>
  </si>
  <si>
    <t>Hs~MGC:BC013200.1~uORF:IOH11874~479</t>
  </si>
  <si>
    <t>HA10732~B02R11C05</t>
  </si>
  <si>
    <t>Hs~MGC:BC036107.1~uORF:IOH27227~651</t>
  </si>
  <si>
    <t>BC036107.1</t>
  </si>
  <si>
    <t>HA10732~B02R11C06</t>
  </si>
  <si>
    <t>Hs~MGC:BC036107.1~uORF:IOH27227~639</t>
  </si>
  <si>
    <t>HA10732~B02R11C07</t>
  </si>
  <si>
    <t>Hs~Ref:NM_152341.2~uORF:IOH21746~222</t>
  </si>
  <si>
    <t>NM_152341.2</t>
  </si>
  <si>
    <t>HA10732~B02R11C08</t>
  </si>
  <si>
    <t>Hs~Ref:NM_152341.2~uORF:IOH21746~209</t>
  </si>
  <si>
    <t>HA10732~B02R11C09</t>
  </si>
  <si>
    <t>Hs~MGC:BC062592.1~uORF:IOH39886~98.6</t>
  </si>
  <si>
    <t>BC062592.1</t>
  </si>
  <si>
    <t>HA10732~B02R11C10</t>
  </si>
  <si>
    <t>Hs~MGC:BC062592.1~uORF:IOH39886~96.1</t>
  </si>
  <si>
    <t>HA10732~B02R11C11</t>
  </si>
  <si>
    <t>Hs~Ref:NM_016355.3~uORF:IOH39973~1060</t>
  </si>
  <si>
    <t>NM_016355.3</t>
  </si>
  <si>
    <t>HA10732~B02R11C12</t>
  </si>
  <si>
    <t>Hs~Ref:NM_016355.3~uORF:IOH39973~1040</t>
  </si>
  <si>
    <t>HA10732~B02R11C13</t>
  </si>
  <si>
    <t>Hs~MGC:BC068031.1~uORF:IOH40029~345</t>
  </si>
  <si>
    <t>BC068031.1</t>
  </si>
  <si>
    <t>HA10732~B02R11C14</t>
  </si>
  <si>
    <t>Hs~MGC:BC068031.1~uORF:IOH40029~328</t>
  </si>
  <si>
    <t>HA10732~B02R11C15</t>
  </si>
  <si>
    <t>Hs~Ref:NM_183243.1~uORF:IOH40877~946</t>
  </si>
  <si>
    <t>NM_183243.1</t>
  </si>
  <si>
    <t>HA10732~B02R11C16</t>
  </si>
  <si>
    <t>Hs~Ref:NM_183243.1~uORF:IOH40877~916</t>
  </si>
  <si>
    <t>HA10732~B02R11C17</t>
  </si>
  <si>
    <t>Hs~Ref:NM_020126.3~uORF:IOH6613~94.6</t>
  </si>
  <si>
    <t>NM_020126.3</t>
  </si>
  <si>
    <t>HA10732~B02R11C18</t>
  </si>
  <si>
    <t>Hs~Ref:NM_020126.3~uORF:IOH6613~90.0</t>
  </si>
  <si>
    <t>HA10732~B02R11C19</t>
  </si>
  <si>
    <t>Hs~MGC:BC014336.1~uORF:IOH12611~142</t>
  </si>
  <si>
    <t>BC014336.1</t>
  </si>
  <si>
    <t>HA10732~B02R11C20</t>
  </si>
  <si>
    <t>Hs~MGC:BC014336.1~uORF:IOH12611~135</t>
  </si>
  <si>
    <t>HA10732~B02R12C01</t>
  </si>
  <si>
    <t>Hs~Ref:NM_006320.1~uORF:IOH12132~1030</t>
  </si>
  <si>
    <t>NM_006320.1</t>
  </si>
  <si>
    <t>HA10732~B02R12C02</t>
  </si>
  <si>
    <t>Hs~Ref:NM_006320.1~uORF:IOH12132~991</t>
  </si>
  <si>
    <t>HA10732~B02R12C03</t>
  </si>
  <si>
    <t>Hs~Ref:NM_023936.1~uORF:IOH4498~66.4</t>
  </si>
  <si>
    <t>NM_023936.1</t>
  </si>
  <si>
    <t>HA10732~B02R12C04</t>
  </si>
  <si>
    <t>Hs~Ref:NM_023936.1~uORF:IOH4498~66.0</t>
  </si>
  <si>
    <t>HA10732~B02R12C05</t>
  </si>
  <si>
    <t>Hs~MGC:BC032708.1~uORF:IOH21938~225</t>
  </si>
  <si>
    <t>BC032708.1</t>
  </si>
  <si>
    <t>HA10732~B02R12C06</t>
  </si>
  <si>
    <t>Hs~MGC:BC032708.1~uORF:IOH21938~213</t>
  </si>
  <si>
    <t>HA10732~B02R12C07</t>
  </si>
  <si>
    <t>Hs~Ref:NM_003617.2~uORF:IOH23200~228</t>
  </si>
  <si>
    <t>NM_003617.2</t>
  </si>
  <si>
    <t>HA10732~B02R12C08</t>
  </si>
  <si>
    <t>Hs~Ref:NM_003617.2~uORF:IOH23200~219</t>
  </si>
  <si>
    <t>HA10732~B02R12C09</t>
  </si>
  <si>
    <t>Hs~MGC:BC030984.1~uORF:IOH23182~221</t>
  </si>
  <si>
    <t>BC030984.1</t>
  </si>
  <si>
    <t>HA10732~B02R12C10</t>
  </si>
  <si>
    <t>Hs~MGC:BC030984.1~uORF:IOH23182~222</t>
  </si>
  <si>
    <t>HA10732~B02R12C11</t>
  </si>
  <si>
    <t>Hs~MGC:BC020619.1~uORF:IOH12054~167</t>
  </si>
  <si>
    <t>BC020619.1</t>
  </si>
  <si>
    <t>HA10732~B02R12C12</t>
  </si>
  <si>
    <t>Hs~MGC:BC020619.1~uORF:IOH12054~161</t>
  </si>
  <si>
    <t>HA10732~B02R12C13</t>
  </si>
  <si>
    <t>Hs~MGC:BC019902.1~uORF:IOH11985~503</t>
  </si>
  <si>
    <t>BC019902.1</t>
  </si>
  <si>
    <t>HA10732~B02R12C14</t>
  </si>
  <si>
    <t>Hs~MGC:BC019902.1~uORF:IOH11985~482</t>
  </si>
  <si>
    <t>HA10732~B02R12C15</t>
  </si>
  <si>
    <t>Hs~Ref:NM_032124.3~uORF:IOH27146~59.1</t>
  </si>
  <si>
    <t>NM_032124.3</t>
  </si>
  <si>
    <t>HA10732~B02R12C16</t>
  </si>
  <si>
    <t>Hs~Ref:NM_032124.3~uORF:IOH27146~55.8</t>
  </si>
  <si>
    <t>HA10732~B02R12C17</t>
  </si>
  <si>
    <t>Hs~Ref:NM_178552.2~uORF:IOH27375~282</t>
  </si>
  <si>
    <t>NM_178552.2</t>
  </si>
  <si>
    <t>HA10732~B02R12C18</t>
  </si>
  <si>
    <t>Hs~Ref:NM_178552.2~uORF:IOH27375~284</t>
  </si>
  <si>
    <t>HA10732~B02R12C19</t>
  </si>
  <si>
    <t>Hs~Ref:NM_214461.1~uORF:IOH26301~68.2</t>
  </si>
  <si>
    <t>NM_214461.1</t>
  </si>
  <si>
    <t>HA10732~B02R12C20</t>
  </si>
  <si>
    <t>Hs~Ref:NM_214461.1~uORF:IOH26301~65.6</t>
  </si>
  <si>
    <t>HA10732~B02R13C01</t>
  </si>
  <si>
    <t>Hs~Ref:NM_016457.2~N/A~1100</t>
  </si>
  <si>
    <t>NM_016457.2</t>
  </si>
  <si>
    <t>HA10732~B02R13C02</t>
  </si>
  <si>
    <t>Hs~Ref:NM_016457.2~N/A~1040</t>
  </si>
  <si>
    <t>HA10732~B02R13C03</t>
  </si>
  <si>
    <t>Hs~Ref:NM_003160.1~N/A~1090</t>
  </si>
  <si>
    <t>NM_003160.1</t>
  </si>
  <si>
    <t>HA10732~B02R13C04</t>
  </si>
  <si>
    <t>Hs~Ref:NM_003160.1~N/A~1020</t>
  </si>
  <si>
    <t>HA10732~B02R13C05</t>
  </si>
  <si>
    <t>Hs~Ref:NP_004324.1~N/A~428</t>
  </si>
  <si>
    <t>NP_004324.1</t>
  </si>
  <si>
    <t>HA10732~B02R13C06</t>
  </si>
  <si>
    <t>Hs~Ref:NP_004324.1~N/A~439</t>
  </si>
  <si>
    <t>HA10732~B02R13C07</t>
  </si>
  <si>
    <t>Hs~Ref:NM_015716.1~N/A~1020</t>
  </si>
  <si>
    <t>NM_015716.1</t>
  </si>
  <si>
    <t>HA10732~B02R13C08</t>
  </si>
  <si>
    <t>Hs~Ref:NM_015716.1~N/A~1010</t>
  </si>
  <si>
    <t>HA10732~B02R13C09</t>
  </si>
  <si>
    <t>Hs~Ref:NM_016281.2~N/A~853</t>
  </si>
  <si>
    <t>NM_016281.2</t>
  </si>
  <si>
    <t>HA10732~B02R13C10</t>
  </si>
  <si>
    <t>Hs~Ref:NM_016281.2~N/A~751</t>
  </si>
  <si>
    <t>HA10732~B02R13C11</t>
  </si>
  <si>
    <t>Hs~Ref:NM_005044.1~N/A~1650</t>
  </si>
  <si>
    <t>NM_005044.1</t>
  </si>
  <si>
    <t>HA10732~B02R13C12</t>
  </si>
  <si>
    <t>Hs~Ref:NM_005044.1~N/A~1580</t>
  </si>
  <si>
    <t>HA10732~B02R13C13</t>
  </si>
  <si>
    <t>Hs~Ref:NM_004783.1~N/A~503</t>
  </si>
  <si>
    <t>NM_004783.1</t>
  </si>
  <si>
    <t>HA10732~B02R13C14</t>
  </si>
  <si>
    <t>Hs~Ref:NM_004783.1~N/A~476</t>
  </si>
  <si>
    <t>HA10732~B02R13C15</t>
  </si>
  <si>
    <t>Hs~Ref:NM_004304.3~N/A~880</t>
  </si>
  <si>
    <t>NM_004304.3</t>
  </si>
  <si>
    <t>HA10732~B02R13C16</t>
  </si>
  <si>
    <t>Hs~Ref:NM_004304.3~N/A~797</t>
  </si>
  <si>
    <t>HA10732~B02R13C17</t>
  </si>
  <si>
    <t>Hs~Ref:NM_198490.1~uORF:IOH40675~110</t>
  </si>
  <si>
    <t>NM_198490.1</t>
  </si>
  <si>
    <t>HA10732~B02R13C18</t>
  </si>
  <si>
    <t>Hs~Ref:NM_198490.1~uORF:IOH40675~108</t>
  </si>
  <si>
    <t>HA10732~B02R13C19</t>
  </si>
  <si>
    <t>Hs~Ref:NM_001899.2~uORF:IOH40718~6.17</t>
  </si>
  <si>
    <t>NM_001899.2</t>
  </si>
  <si>
    <t>HA10732~B02R13C20</t>
  </si>
  <si>
    <t>Hs~Ref:NM_001899.2~uORF:IOH40718~6.3</t>
  </si>
  <si>
    <t>HA10732~B02R14C01</t>
  </si>
  <si>
    <t>Hs~Ref:NM_153229.1~uORF:IOH40698~68.3</t>
  </si>
  <si>
    <t>NM_153229.1</t>
  </si>
  <si>
    <t>HA10732~B02R14C02</t>
  </si>
  <si>
    <t>Hs~Ref:NM_153229.1~uORF:IOH40698~66.6</t>
  </si>
  <si>
    <t>HA10732~B02R14C03</t>
  </si>
  <si>
    <t>Hs~MGC:BC064834.1~uORF:IOH40742~47.0</t>
  </si>
  <si>
    <t>BC064834.1</t>
  </si>
  <si>
    <t>HA10732~B02R14C04</t>
  </si>
  <si>
    <t>Hs~MGC:BC064834.1~uORF:IOH40742~45.0</t>
  </si>
  <si>
    <t>HA10732~B02R14C05</t>
  </si>
  <si>
    <t>Hs~MGC:BC038113.1~uORF:IOH26873~65.4</t>
  </si>
  <si>
    <t>BC038113.1</t>
  </si>
  <si>
    <t>HA10732~B02R14C06</t>
  </si>
  <si>
    <t>Hs~MGC:BC038113.1~uORF:IOH26873~64.3</t>
  </si>
  <si>
    <t>HA10732~B02R14C07</t>
  </si>
  <si>
    <t>Hs~MGC:BC006354.1~uORF:IOH6429~486</t>
  </si>
  <si>
    <t>BC006354.1</t>
  </si>
  <si>
    <t>HA10732~B02R14C08</t>
  </si>
  <si>
    <t>Hs~MGC:BC006354.1~uORF:IOH6429~469</t>
  </si>
  <si>
    <t>HA10732~B02R14C09</t>
  </si>
  <si>
    <t>Hs~MGC:BC062323.1~uORF:IOH40678~33.3</t>
  </si>
  <si>
    <t>BC062323.1</t>
  </si>
  <si>
    <t>HA10732~B02R14C10</t>
  </si>
  <si>
    <t>Hs~MGC:BC062323.1~uORF:IOH40678~32.5</t>
  </si>
  <si>
    <t>HA10732~B02R14C11</t>
  </si>
  <si>
    <t>Hs~Ref:NM_053283.1~uORF:IOH40723~118</t>
  </si>
  <si>
    <t>NM_053283.1</t>
  </si>
  <si>
    <t>HA10732~B02R14C12</t>
  </si>
  <si>
    <t>Hs~Ref:NM_053283.1~uORF:IOH40723~114</t>
  </si>
  <si>
    <t>HA10732~B02R14C13</t>
  </si>
  <si>
    <t>HA10732~B02R14C14</t>
  </si>
  <si>
    <t>HA10732~B02R14C15</t>
  </si>
  <si>
    <t>HA10732~B02R14C16</t>
  </si>
  <si>
    <t>HA10732~B02R14C17</t>
  </si>
  <si>
    <t>HA10732~B02R14C18</t>
  </si>
  <si>
    <t>HA10732~B02R14C19</t>
  </si>
  <si>
    <t>HA10732~B02R14C20</t>
  </si>
  <si>
    <t>HA10732~B02R15C01</t>
  </si>
  <si>
    <t>HA10732~B02R15C02</t>
  </si>
  <si>
    <t>HA10732~B02R15C03</t>
  </si>
  <si>
    <t>HA10732~B02R15C04</t>
  </si>
  <si>
    <t>HA10732~B02R15C05</t>
  </si>
  <si>
    <t>HA10732~B02R15C06</t>
  </si>
  <si>
    <t>HA10732~B02R15C07</t>
  </si>
  <si>
    <t>HA10732~B02R15C08</t>
  </si>
  <si>
    <t>HA10732~B02R15C09</t>
  </si>
  <si>
    <t>HA10732~B02R15C10</t>
  </si>
  <si>
    <t>HA10732~B02R15C11</t>
  </si>
  <si>
    <t>HA10732~B02R15C12</t>
  </si>
  <si>
    <t>HA10732~B02R15C13</t>
  </si>
  <si>
    <t>HA10732~B02R15C14</t>
  </si>
  <si>
    <t>HA10732~B02R15C15</t>
  </si>
  <si>
    <t>HA10732~B02R15C16</t>
  </si>
  <si>
    <t>HA10732~B02R15C17</t>
  </si>
  <si>
    <t>HA10732~B02R15C18</t>
  </si>
  <si>
    <t>HA10732~B02R15C19</t>
  </si>
  <si>
    <t>HA10732~B02R15C20</t>
  </si>
  <si>
    <t>HA10732~B02R16C01</t>
  </si>
  <si>
    <t>HA10732~B02R16C02</t>
  </si>
  <si>
    <t>HA10732~B02R16C03</t>
  </si>
  <si>
    <t>HA10732~B02R16C04</t>
  </si>
  <si>
    <t>HA10732~B02R16C05</t>
  </si>
  <si>
    <t>HA10732~B02R16C06</t>
  </si>
  <si>
    <t>HA10732~B02R16C07</t>
  </si>
  <si>
    <t>HA10732~B02R16C08</t>
  </si>
  <si>
    <t>HA10732~B02R16C09</t>
  </si>
  <si>
    <t>HA10732~B02R16C10</t>
  </si>
  <si>
    <t>HA10732~B02R16C11</t>
  </si>
  <si>
    <t>HA10732~B02R16C12</t>
  </si>
  <si>
    <t>HA10732~B02R16C13</t>
  </si>
  <si>
    <t>HA10732~B02R16C14</t>
  </si>
  <si>
    <t>HA10732~B02R16C15</t>
  </si>
  <si>
    <t>HA10732~B02R16C16</t>
  </si>
  <si>
    <t>HA10732~B02R16C17</t>
  </si>
  <si>
    <t>HA10732~B02R16C18</t>
  </si>
  <si>
    <t>HA10732~B02R16C19</t>
  </si>
  <si>
    <t>HA10732~B02R16C20</t>
  </si>
  <si>
    <t>HA10732~B02R17C01</t>
  </si>
  <si>
    <t>HA10732~B02R17C02</t>
  </si>
  <si>
    <t>HA10732~B02R17C03</t>
  </si>
  <si>
    <t>HA10732~B02R17C04</t>
  </si>
  <si>
    <t>HA10732~B02R17C05</t>
  </si>
  <si>
    <t>HA10732~B02R17C06</t>
  </si>
  <si>
    <t>HA10732~B02R17C07</t>
  </si>
  <si>
    <t>HA10732~B02R17C08</t>
  </si>
  <si>
    <t>HA10732~B02R17C09</t>
  </si>
  <si>
    <t>HA10732~B02R17C10</t>
  </si>
  <si>
    <t>HA10732~B02R17C11</t>
  </si>
  <si>
    <t>HA10732~B02R17C12</t>
  </si>
  <si>
    <t>HA10732~B02R17C13</t>
  </si>
  <si>
    <t>HA10732~B02R17C14</t>
  </si>
  <si>
    <t>HA10732~B02R17C15</t>
  </si>
  <si>
    <t>HA10732~B02R17C16</t>
  </si>
  <si>
    <t>HA10732~B02R17C17</t>
  </si>
  <si>
    <t>HA10732~B02R17C18</t>
  </si>
  <si>
    <t>HA10732~B02R17C19</t>
  </si>
  <si>
    <t>HA10732~B02R17C20</t>
  </si>
  <si>
    <t>HA10732~B02R18C01</t>
  </si>
  <si>
    <t>HA10732~B02R18C02</t>
  </si>
  <si>
    <t>HA10732~B02R18C03</t>
  </si>
  <si>
    <t>HA10732~B02R18C04</t>
  </si>
  <si>
    <t>HA10732~B02R18C05</t>
  </si>
  <si>
    <t>HA10732~B02R18C06</t>
  </si>
  <si>
    <t>HA10732~B02R18C07</t>
  </si>
  <si>
    <t>HA10732~B02R18C08</t>
  </si>
  <si>
    <t>HA10732~B02R18C09</t>
  </si>
  <si>
    <t>HA10732~B02R18C10</t>
  </si>
  <si>
    <t>HA10732~B02R18C11</t>
  </si>
  <si>
    <t>HA10732~B02R18C12</t>
  </si>
  <si>
    <t>HA10732~B02R18C13</t>
  </si>
  <si>
    <t>HA10732~B02R18C14</t>
  </si>
  <si>
    <t>HA10732~B02R18C15</t>
  </si>
  <si>
    <t>HA10732~B02R18C16</t>
  </si>
  <si>
    <t>HA10732~B02R18C17</t>
  </si>
  <si>
    <t>HA10732~B02R18C18</t>
  </si>
  <si>
    <t>HA10732~B02R18C19</t>
  </si>
  <si>
    <t>HA10732~B02R18C20</t>
  </si>
  <si>
    <t>HA10732~B02R19C01</t>
  </si>
  <si>
    <t>HA10732~B02R19C02</t>
  </si>
  <si>
    <t>HA10732~B02R19C03</t>
  </si>
  <si>
    <t>HA10732~B02R19C04</t>
  </si>
  <si>
    <t>HA10732~B02R19C05</t>
  </si>
  <si>
    <t>HA10732~B02R19C06</t>
  </si>
  <si>
    <t>HA10732~B02R19C07</t>
  </si>
  <si>
    <t>HA10732~B02R19C08</t>
  </si>
  <si>
    <t>HA10732~B02R19C09</t>
  </si>
  <si>
    <t>HA10732~B02R19C10</t>
  </si>
  <si>
    <t>HA10732~B02R19C11</t>
  </si>
  <si>
    <t>HA10732~B02R19C12</t>
  </si>
  <si>
    <t>HA10732~B02R19C13</t>
  </si>
  <si>
    <t>HA10732~B02R19C14</t>
  </si>
  <si>
    <t>HA10732~B02R19C15</t>
  </si>
  <si>
    <t>HA10732~B02R19C16</t>
  </si>
  <si>
    <t>HA10732~B02R19C17</t>
  </si>
  <si>
    <t>HA10732~B02R19C18</t>
  </si>
  <si>
    <t>HA10732~B02R19C19</t>
  </si>
  <si>
    <t>HA10732~B02R19C20</t>
  </si>
  <si>
    <t>HA10732~B02R20C01</t>
  </si>
  <si>
    <t>HA10732~B02R20C02</t>
  </si>
  <si>
    <t>HA10732~B02R20C03</t>
  </si>
  <si>
    <t>HA10732~B02R20C04</t>
  </si>
  <si>
    <t>HA10732~B02R20C05</t>
  </si>
  <si>
    <t>HA10732~B02R20C06</t>
  </si>
  <si>
    <t>HA10732~B02R20C07</t>
  </si>
  <si>
    <t>HA10732~B02R20C08</t>
  </si>
  <si>
    <t>HA10732~B02R20C09</t>
  </si>
  <si>
    <t>HA10732~B02R20C10</t>
  </si>
  <si>
    <t>HA10732~B02R20C11</t>
  </si>
  <si>
    <t>HA10732~B02R20C12</t>
  </si>
  <si>
    <t>HA10732~B02R20C13</t>
  </si>
  <si>
    <t>HA10732~B02R20C14</t>
  </si>
  <si>
    <t>HA10732~B02R20C15</t>
  </si>
  <si>
    <t>HA10732~B02R20C16</t>
  </si>
  <si>
    <t>HA10732~B02R20C17</t>
  </si>
  <si>
    <t>HA10732~B02R20C18</t>
  </si>
  <si>
    <t>HA10732~B02R20C19</t>
  </si>
  <si>
    <t>HA10732~B02R20C20</t>
  </si>
  <si>
    <t>HA10732~B03R01C01</t>
  </si>
  <si>
    <t>HA10732~B03R01C02</t>
  </si>
  <si>
    <t>HA10732~B03R01C03</t>
  </si>
  <si>
    <t>HA10732~B03R01C04</t>
  </si>
  <si>
    <t>HA10732~B03R01C05</t>
  </si>
  <si>
    <t>HA10732~B03R01C06</t>
  </si>
  <si>
    <t>HA10732~B03R01C07</t>
  </si>
  <si>
    <t>HA10732~B03R01C08</t>
  </si>
  <si>
    <t>HA10732~B03R01C09</t>
  </si>
  <si>
    <t>HA10732~B03R01C10</t>
  </si>
  <si>
    <t>HA10732~B03R01C11</t>
  </si>
  <si>
    <t>HA10732~B03R01C12</t>
  </si>
  <si>
    <t>HA10732~B03R01C13</t>
  </si>
  <si>
    <t>HA10732~B03R01C14</t>
  </si>
  <si>
    <t>HA10732~B03R01C15</t>
  </si>
  <si>
    <t>HA10732~B03R01C16</t>
  </si>
  <si>
    <t>HA10732~B03R01C17</t>
  </si>
  <si>
    <t>HA10732~B03R01C18</t>
  </si>
  <si>
    <t>HA10732~B03R01C19</t>
  </si>
  <si>
    <t>HA10732~B03R01C20</t>
  </si>
  <si>
    <t>HA10732~B03R02C01</t>
  </si>
  <si>
    <t>HA10732~B03R02C02</t>
  </si>
  <si>
    <t>HA10732~B03R02C03</t>
  </si>
  <si>
    <t>HA10732~B03R02C04</t>
  </si>
  <si>
    <t>HA10732~B03R02C05</t>
  </si>
  <si>
    <t>HA10732~B03R02C06</t>
  </si>
  <si>
    <t>HA10732~B03R02C07</t>
  </si>
  <si>
    <t>HA10732~B03R02C08</t>
  </si>
  <si>
    <t>HA10732~B03R02C09</t>
  </si>
  <si>
    <t>HA10732~B03R02C10</t>
  </si>
  <si>
    <t>HA10732~B03R02C11</t>
  </si>
  <si>
    <t>HA10732~B03R02C12</t>
  </si>
  <si>
    <t>HA10732~B03R02C13</t>
  </si>
  <si>
    <t>Hs~MGC:NM_153217.1~uORF:IOH13241~150</t>
  </si>
  <si>
    <t>NM_153217.1</t>
  </si>
  <si>
    <t>HA10732~B03R02C14</t>
  </si>
  <si>
    <t>Hs~MGC:NM_153217.1~uORF:IOH13241~143</t>
  </si>
  <si>
    <t>HA10732~B03R02C15</t>
  </si>
  <si>
    <t>Hs~Ref:NM_002197.1~uORF:IOH11817~239</t>
  </si>
  <si>
    <t>NM_002197.1</t>
  </si>
  <si>
    <t>HA10732~B03R02C16</t>
  </si>
  <si>
    <t>Hs~Ref:NM_002197.1~uORF:IOH11817~226</t>
  </si>
  <si>
    <t>HA10732~B03R02C17</t>
  </si>
  <si>
    <t>Hs~MGC:BC036193.1~uORF:IOH27486~66.9</t>
  </si>
  <si>
    <t>BC036193.1</t>
  </si>
  <si>
    <t>HA10732~B03R02C18</t>
  </si>
  <si>
    <t>Hs~MGC:BC036193.1~uORF:IOH27486~61.9</t>
  </si>
  <si>
    <t>HA10732~B03R02C19</t>
  </si>
  <si>
    <t>Hs~MGC:BC001284.1~uORF:IOH3090~57.7</t>
  </si>
  <si>
    <t>BC001284.1</t>
  </si>
  <si>
    <t>HA10732~B03R02C20</t>
  </si>
  <si>
    <t>Hs~MGC:BC001284.1~uORF:IOH3090~54.8</t>
  </si>
  <si>
    <t>HA10732~B03R03C01</t>
  </si>
  <si>
    <t>Hs~MGC:BC011011.1~uORF:IOH12897~79.7</t>
  </si>
  <si>
    <t>BC011011.1</t>
  </si>
  <si>
    <t>HA10732~B03R03C02</t>
  </si>
  <si>
    <t>Hs~MGC:BC011011.1~uORF:IOH12897~73.0</t>
  </si>
  <si>
    <t>HA10732~B03R03C03</t>
  </si>
  <si>
    <t>Hs~MGC:BC017046.1~uORF:IOH11667~604</t>
  </si>
  <si>
    <t>BC017046.1</t>
  </si>
  <si>
    <t>HA10732~B03R03C04</t>
  </si>
  <si>
    <t>Hs~MGC:BC017046.1~uORF:IOH11667~577</t>
  </si>
  <si>
    <t>HA10732~B03R03C05</t>
  </si>
  <si>
    <t>Hs~MGC:NM_152542.2~uORF:IOH27547~96.4</t>
  </si>
  <si>
    <t>NM_152542.2</t>
  </si>
  <si>
    <t>HA10732~B03R03C06</t>
  </si>
  <si>
    <t>Hs~MGC:NM_152542.2~uORF:IOH27547~91.8</t>
  </si>
  <si>
    <t>HA10732~B03R03C07</t>
  </si>
  <si>
    <t>Hs~MGC:BC035028.1~uORF:IOH27133~124</t>
  </si>
  <si>
    <t>BC035028.1</t>
  </si>
  <si>
    <t>HA10732~B03R03C08</t>
  </si>
  <si>
    <t>Hs~MGC:BC035028.1~uORF:IOH27133~117</t>
  </si>
  <si>
    <t>HA10732~B03R03C09</t>
  </si>
  <si>
    <t>Hs~MGC:BC008253.1~uORF:IOH3366~358</t>
  </si>
  <si>
    <t>BC008253.1</t>
  </si>
  <si>
    <t>HA10732~B03R03C10</t>
  </si>
  <si>
    <t>Hs~MGC:BC008253.1~uORF:IOH3366~339</t>
  </si>
  <si>
    <t>HA10732~B03R03C11</t>
  </si>
  <si>
    <t>Hs~MGC:BC001550.1~uORF:IOH11681~1500</t>
  </si>
  <si>
    <t>BC001550.1</t>
  </si>
  <si>
    <t>HA10732~B03R03C12</t>
  </si>
  <si>
    <t>Hs~MGC:BC001550.1~uORF:IOH11681~1420</t>
  </si>
  <si>
    <t>HA10732~B03R03C13</t>
  </si>
  <si>
    <t>Hs~MGC:BC004271.1~uORF:IOH5483~62.8</t>
  </si>
  <si>
    <t>BC004271.1</t>
  </si>
  <si>
    <t>HA10732~B03R03C14</t>
  </si>
  <si>
    <t>Hs~MGC:BC004271.1~uORF:IOH5483~59.4</t>
  </si>
  <si>
    <t>HA10732~B03R03C15</t>
  </si>
  <si>
    <t>Hs~Ref:NM_144593.1~uORF:IOH11628~122</t>
  </si>
  <si>
    <t>NM_144593.1</t>
  </si>
  <si>
    <t>HA10732~B03R03C16</t>
  </si>
  <si>
    <t>Hs~Ref:NM_144593.1~uORF:IOH11628~118</t>
  </si>
  <si>
    <t>HA10732~B03R03C17</t>
  </si>
  <si>
    <t>Hs~Ref:NM_003662.1~uORF:IOH4076~1700</t>
  </si>
  <si>
    <t>NM_003662.1</t>
  </si>
  <si>
    <t>HA10732~B03R03C18</t>
  </si>
  <si>
    <t>Hs~Ref:NM_003662.1~uORF:IOH4076~1690</t>
  </si>
  <si>
    <t>HA10732~B03R03C19</t>
  </si>
  <si>
    <t>Hs~Ref:NM_004146.3~uORF:IOH4112~55.9</t>
  </si>
  <si>
    <t>NM_004146.3</t>
  </si>
  <si>
    <t>HA10732~B03R03C20</t>
  </si>
  <si>
    <t>Hs~Ref:NM_004146.3~uORF:IOH4112~53.6</t>
  </si>
  <si>
    <t>HA10732~B03R04C01</t>
  </si>
  <si>
    <t>Hs~Ref:NM_005333.1~uORF:IOH3923~79.9</t>
  </si>
  <si>
    <t>NM_005333.1</t>
  </si>
  <si>
    <t>HA10732~B03R04C02</t>
  </si>
  <si>
    <t>Hs~Ref:NM_005333.1~uORF:IOH3923~70.4</t>
  </si>
  <si>
    <t>HA10732~B03R04C03</t>
  </si>
  <si>
    <t>Internal_7459</t>
  </si>
  <si>
    <t>HA10732~B03R04C04</t>
  </si>
  <si>
    <t>HA10732~B03R04C05</t>
  </si>
  <si>
    <t>Hs~Ref:NM_138801.1~uORF:IOH10118~58.1</t>
  </si>
  <si>
    <t>NM_138801.1</t>
  </si>
  <si>
    <t>HA10732~B03R04C06</t>
  </si>
  <si>
    <t>Hs~Ref:NM_138801.1~uORF:IOH10118~52.2</t>
  </si>
  <si>
    <t>HA10732~B03R04C07</t>
  </si>
  <si>
    <t>Hs~Ref:NM_018291.2~uORF:IOH14716~14.1</t>
  </si>
  <si>
    <t>NM_018291.2</t>
  </si>
  <si>
    <t>HA10732~B03R04C08</t>
  </si>
  <si>
    <t>Hs~Ref:NM_018291.2~uORF:IOH14716~13.7</t>
  </si>
  <si>
    <t>HA10732~B03R04C09</t>
  </si>
  <si>
    <t>Hs~MGC:BC024291.1~uORF:IOH14775~484</t>
  </si>
  <si>
    <t>BC024291.1</t>
  </si>
  <si>
    <t>HA10732~B03R04C10</t>
  </si>
  <si>
    <t>Hs~MGC:BC024291.1~uORF:IOH14775~433</t>
  </si>
  <si>
    <t>HA10732~B03R04C11</t>
  </si>
  <si>
    <t>Hs~Ref:NM_005371.2~uORF:IOH4172~25.4</t>
  </si>
  <si>
    <t>NM_005371.2</t>
  </si>
  <si>
    <t>HA10732~B03R04C12</t>
  </si>
  <si>
    <t>Hs~Ref:NM_005371.2~uORF:IOH4172~23.1</t>
  </si>
  <si>
    <t>HA10732~B03R04C13</t>
  </si>
  <si>
    <t>Hs~MGC:BC014776.1~uORF:IOH10283~700</t>
  </si>
  <si>
    <t>BC014776.1</t>
  </si>
  <si>
    <t>HA10732~B03R04C14</t>
  </si>
  <si>
    <t>Hs~MGC:BC014776.1~uORF:IOH10283~660</t>
  </si>
  <si>
    <t>HA10732~B03R04C15</t>
  </si>
  <si>
    <t>Hs~MGC:BC004518.1~uORF:IOH5678~11.5</t>
  </si>
  <si>
    <t>BC004518.1</t>
  </si>
  <si>
    <t>HA10732~B03R04C16</t>
  </si>
  <si>
    <t>Hs~MGC:BC004518.1~uORF:IOH5678~11.0</t>
  </si>
  <si>
    <t>HA10732~B03R04C17</t>
  </si>
  <si>
    <t>Hs~Ref:NM_001823.2~uORF:IOH5211~193</t>
  </si>
  <si>
    <t>NM_001823.2</t>
  </si>
  <si>
    <t>HA10732~B03R04C18</t>
  </si>
  <si>
    <t>Hs~Ref:NM_001823.2~uORF:IOH5211~183</t>
  </si>
  <si>
    <t>HA10732~B03R04C19</t>
  </si>
  <si>
    <t>Hs~Ref:NM_016091.1~uORF:IOH4743~19.1</t>
  </si>
  <si>
    <t>NM_016091.1</t>
  </si>
  <si>
    <t>HA10732~B03R04C20</t>
  </si>
  <si>
    <t>Hs~Ref:NM_016091.1~uORF:IOH4743~18.5</t>
  </si>
  <si>
    <t>HA10732~B03R05C01</t>
  </si>
  <si>
    <t>Hs~MGC:BC028739.2~uORF:IOH11395~23.7</t>
  </si>
  <si>
    <t>BC028739.2</t>
  </si>
  <si>
    <t>HA10732~B03R05C02</t>
  </si>
  <si>
    <t>Hs~MGC:BC028739.2~uORF:IOH11395~22.9</t>
  </si>
  <si>
    <t>HA10732~B03R05C03</t>
  </si>
  <si>
    <t>Hs~MGC:BC000479.1~N/A~1790</t>
  </si>
  <si>
    <t>BC000479.1</t>
  </si>
  <si>
    <t>HA10732~B03R05C04</t>
  </si>
  <si>
    <t>Hs~MGC:BC000479.1~N/A~1640</t>
  </si>
  <si>
    <t>HA10732~B03R05C05</t>
  </si>
  <si>
    <t>Hs~Ref:NM_005157.2~N/A~804</t>
  </si>
  <si>
    <t>NM_005157.2</t>
  </si>
  <si>
    <t>HA10732~B03R05C06</t>
  </si>
  <si>
    <t>Hs~Ref:NM_005157.2~N/A~771</t>
  </si>
  <si>
    <t>HA10732~B03R05C07</t>
  </si>
  <si>
    <t>Hs~Ref:NM_004431.1~N/A~204</t>
  </si>
  <si>
    <t>NM_004431.1</t>
  </si>
  <si>
    <t>HA10732~B03R05C08</t>
  </si>
  <si>
    <t>Hs~Ref:NM_004431.1~N/A~192</t>
  </si>
  <si>
    <t>HA10732~B03R05C09</t>
  </si>
  <si>
    <t>Hs~Ref:NM_023940.1~uORF:IOH6072~976</t>
  </si>
  <si>
    <t>NM_023940.1</t>
  </si>
  <si>
    <t>HA10732~B03R05C10</t>
  </si>
  <si>
    <t>Hs~Ref:NM_023940.1~uORF:IOH6072~970</t>
  </si>
  <si>
    <t>HA10732~B03R05C11</t>
  </si>
  <si>
    <t>Hs~Ref:NM_024046.1~uORF:IOH21132~1420</t>
  </si>
  <si>
    <t>NM_024046.1</t>
  </si>
  <si>
    <t>HA10732~B03R05C12</t>
  </si>
  <si>
    <t>Hs~Ref:NM_024046.1~uORF:IOH21132~1400</t>
  </si>
  <si>
    <t>HA10732~B03R05C13</t>
  </si>
  <si>
    <t>Hs~Ref:NM_000061.1~N/A~521</t>
  </si>
  <si>
    <t>NM_000061.1</t>
  </si>
  <si>
    <t>HA10732~B03R05C14</t>
  </si>
  <si>
    <t>Hs~Ref:NM_000061.1~N/A~490</t>
  </si>
  <si>
    <t>HA10732~B03R05C15</t>
  </si>
  <si>
    <t>Hs~Ref:NM_002576.2~N/A~99.9</t>
  </si>
  <si>
    <t>NM_002576.2</t>
  </si>
  <si>
    <t>HA10732~B03R05C16</t>
  </si>
  <si>
    <t>Hs~Ref:NM_002576.2~N/A~90.3</t>
  </si>
  <si>
    <t>HA10732~B03R05C17</t>
  </si>
  <si>
    <t>Internal_1444</t>
  </si>
  <si>
    <t>HA10732~B03R05C18</t>
  </si>
  <si>
    <t>HA10732~B03R05C19</t>
  </si>
  <si>
    <t>Hs~Ref:NM_003192.1~uORF:IOH14757~1580</t>
  </si>
  <si>
    <t>NM_003192.1</t>
  </si>
  <si>
    <t>HA10732~B03R05C20</t>
  </si>
  <si>
    <t>Hs~Ref:NM_003192.1~uORF:IOH14757~1500</t>
  </si>
  <si>
    <t>HA10732~B03R06C01</t>
  </si>
  <si>
    <t>Hs~Ref:NM_003795.1~uORF:IOH7529~378</t>
  </si>
  <si>
    <t>NM_003795.1</t>
  </si>
  <si>
    <t>HA10732~B03R06C02</t>
  </si>
  <si>
    <t>Hs~Ref:NM_003795.1~uORF:IOH7529~345</t>
  </si>
  <si>
    <t>HA10732~B03R06C03</t>
  </si>
  <si>
    <t>Hs~MGC:BC003376.1~uORF:IOH2942~43.4</t>
  </si>
  <si>
    <t>BC003376.1</t>
  </si>
  <si>
    <t>HA10732~B03R06C04</t>
  </si>
  <si>
    <t>Hs~MGC:BC003376.1~uORF:IOH2942~42.4</t>
  </si>
  <si>
    <t>HA10732~B03R06C05</t>
  </si>
  <si>
    <t>Hs~MGC:BC012094.1~uORF:IOH13126~60.5</t>
  </si>
  <si>
    <t>BC012094.1</t>
  </si>
  <si>
    <t>HA10732~B03R06C06</t>
  </si>
  <si>
    <t>Hs~MGC:BC012094.1~uORF:IOH13126~56.5</t>
  </si>
  <si>
    <t>HA10732~B03R06C07</t>
  </si>
  <si>
    <t>Hs~MGC:BC007566.1~uORF:IOH6849~658</t>
  </si>
  <si>
    <t>BC007566.1</t>
  </si>
  <si>
    <t>HA10732~B03R06C08</t>
  </si>
  <si>
    <t>Hs~MGC:BC007566.1~uORF:IOH6849~636</t>
  </si>
  <si>
    <t>HA10732~B03R06C09</t>
  </si>
  <si>
    <t>Hs~MGC:BC014928.1~uORF:IOH10102~47.8</t>
  </si>
  <si>
    <t>BC014928.1</t>
  </si>
  <si>
    <t>HA10732~B03R06C10</t>
  </si>
  <si>
    <t>Hs~MGC:BC014928.1~uORF:IOH10102~44.2</t>
  </si>
  <si>
    <t>HA10732~B03R06C11</t>
  </si>
  <si>
    <t>Hs~Ref:NM_005339.3~uORF:IOH13913~148</t>
  </si>
  <si>
    <t>NM_005339.3</t>
  </si>
  <si>
    <t>HA10732~B03R06C12</t>
  </si>
  <si>
    <t>Hs~Ref:NM_005339.3~uORF:IOH13913~135</t>
  </si>
  <si>
    <t>HA10732~B03R06C13</t>
  </si>
  <si>
    <t>Hs~MGC:BC030800.2~uORF:IOH28622~1770</t>
  </si>
  <si>
    <t>BC030800.2</t>
  </si>
  <si>
    <t>HA10732~B03R06C14</t>
  </si>
  <si>
    <t>Hs~MGC:BC030800.2~uORF:IOH28622~1740</t>
  </si>
  <si>
    <t>HA10732~B03R06C15</t>
  </si>
  <si>
    <t>Hs~Ref:NM_000675.3~uORF:IOH29841~183</t>
  </si>
  <si>
    <t>NM_000675.3</t>
  </si>
  <si>
    <t>HA10732~B03R06C16</t>
  </si>
  <si>
    <t>Hs~Ref:NM_000675.3~uORF:IOH29841~170</t>
  </si>
  <si>
    <t>HA10732~B03R06C17</t>
  </si>
  <si>
    <t>Hs~MGC:BC030693.2~uORF:IOH22319~79.3</t>
  </si>
  <si>
    <t>BC030693.2</t>
  </si>
  <si>
    <t>HA10732~B03R06C18</t>
  </si>
  <si>
    <t>Hs~MGC:BC030693.2~uORF:IOH22319~77.0</t>
  </si>
  <si>
    <t>HA10732~B03R06C19</t>
  </si>
  <si>
    <t>Hs~MGC:BC058032.1~uORF:IOH29448~63.5</t>
  </si>
  <si>
    <t>BC058032.1</t>
  </si>
  <si>
    <t>HA10732~B03R06C20</t>
  </si>
  <si>
    <t>Hs~MGC:BC058032.1~uORF:IOH29448~62.9</t>
  </si>
  <si>
    <t>HA10732~B03R07C01</t>
  </si>
  <si>
    <t>Hs~MGC:NM_153498.1~uORF:IOH26033~1020</t>
  </si>
  <si>
    <t>NM_153498.1</t>
  </si>
  <si>
    <t>HA10732~B03R07C02</t>
  </si>
  <si>
    <t>Hs~MGC:NM_153498.1~uORF:IOH26033~940</t>
  </si>
  <si>
    <t>HA10732~B03R07C03</t>
  </si>
  <si>
    <t>Hs~MGC:BC011792.1~uORF:IOH13815~189</t>
  </si>
  <si>
    <t>BC011792.1</t>
  </si>
  <si>
    <t>HA10732~B03R07C04</t>
  </si>
  <si>
    <t>Hs~MGC:BC011792.1~uORF:IOH13815~178</t>
  </si>
  <si>
    <t>HA10732~B03R07C05</t>
  </si>
  <si>
    <t>Hs~MGC:BC001494.1~uORF:IOH14556~221</t>
  </si>
  <si>
    <t>BC001494.1</t>
  </si>
  <si>
    <t>HA10732~B03R07C06</t>
  </si>
  <si>
    <t>Hs~MGC:BC001494.1~uORF:IOH14556~210</t>
  </si>
  <si>
    <t>HA10732~B03R07C07</t>
  </si>
  <si>
    <t>Hs~Ref:NM_013385.2~uORF:IOH26246~1240</t>
  </si>
  <si>
    <t>NM_013385.2</t>
  </si>
  <si>
    <t>HA10732~B03R07C08</t>
  </si>
  <si>
    <t>Hs~Ref:NM_013385.2~uORF:IOH26246~1170</t>
  </si>
  <si>
    <t>HA10732~B03R07C09</t>
  </si>
  <si>
    <t>Hs~MGC:BC045809.1~uORF:IOH26434~97.4</t>
  </si>
  <si>
    <t>BC045809.1</t>
  </si>
  <si>
    <t>HA10732~B03R07C10</t>
  </si>
  <si>
    <t>Hs~MGC:BC045809.1~uORF:IOH26434~95.0</t>
  </si>
  <si>
    <t>HA10732~B03R07C11</t>
  </si>
  <si>
    <t>Hs~MGC:BC044587.1~uORF:IOH26741~298</t>
  </si>
  <si>
    <t>BC044587.1</t>
  </si>
  <si>
    <t>HA10732~B03R07C12</t>
  </si>
  <si>
    <t>Hs~MGC:BC044587.1~uORF:IOH26741~277</t>
  </si>
  <si>
    <t>HA10732~B03R07C13</t>
  </si>
  <si>
    <t>Internal_268572</t>
  </si>
  <si>
    <t>HA10732~B03R07C14</t>
  </si>
  <si>
    <t>HA10732~B03R07C15</t>
  </si>
  <si>
    <t>Internal_268624</t>
  </si>
  <si>
    <t>HA10732~B03R07C16</t>
  </si>
  <si>
    <t>HA10732~B03R07C17</t>
  </si>
  <si>
    <t>Hs~MGC:BC018359.1~uORF:IOH11786~282</t>
  </si>
  <si>
    <t>BC018359.1</t>
  </si>
  <si>
    <t>HA10732~B03R07C18</t>
  </si>
  <si>
    <t>Hs~MGC:BC018359.1~uORF:IOH11786~266</t>
  </si>
  <si>
    <t>HA10732~B03R07C19</t>
  </si>
  <si>
    <t>Hs~MGC:BC010089.1~uORF:IOH27833~190</t>
  </si>
  <si>
    <t>BC010089.1</t>
  </si>
  <si>
    <t>HA10732~B03R07C20</t>
  </si>
  <si>
    <t>Hs~MGC:BC010089.1~uORF:IOH27833~178</t>
  </si>
  <si>
    <t>HA10732~B03R08C01</t>
  </si>
  <si>
    <t>Hs~MGC:BC001048.1~uORF:IOH4605~149</t>
  </si>
  <si>
    <t>BC001048.1</t>
  </si>
  <si>
    <t>HA10732~B03R08C02</t>
  </si>
  <si>
    <t>Hs~MGC:BC001048.1~uORF:IOH4605~142</t>
  </si>
  <si>
    <t>HA10732~B03R08C03</t>
  </si>
  <si>
    <t>Hs~MGC:BC056669.1~uORF:IOH29465~331</t>
  </si>
  <si>
    <t>BC056669.1</t>
  </si>
  <si>
    <t>HA10732~B03R08C04</t>
  </si>
  <si>
    <t>Hs~MGC:BC056669.1~uORF:IOH29465~300</t>
  </si>
  <si>
    <t>HA10732~B03R08C05</t>
  </si>
  <si>
    <t>Hs~MGC:BC024030.2~uORF:IOH11924~55.0</t>
  </si>
  <si>
    <t>BC024030.2</t>
  </si>
  <si>
    <t>HA10732~B03R08C06</t>
  </si>
  <si>
    <t>Hs~MGC:BC024030.2~uORF:IOH11924~53.8</t>
  </si>
  <si>
    <t>HA10732~B03R08C07</t>
  </si>
  <si>
    <t>Hs~MGC:BC028724.1~uORF:IOH11709~294</t>
  </si>
  <si>
    <t>BC028724.1</t>
  </si>
  <si>
    <t>HA10732~B03R08C08</t>
  </si>
  <si>
    <t>Hs~MGC:BC028724.1~uORF:IOH11709~280</t>
  </si>
  <si>
    <t>HA10732~B03R08C09</t>
  </si>
  <si>
    <t>Hs~MGC:BC025781.1~uORF:IOH11788~63.9</t>
  </si>
  <si>
    <t>BC025781.1</t>
  </si>
  <si>
    <t>HA10732~B03R08C10</t>
  </si>
  <si>
    <t>Hs~MGC:BC025781.1~uORF:IOH11788~63.3</t>
  </si>
  <si>
    <t>HA10732~B03R08C11</t>
  </si>
  <si>
    <t>Hs~Ref:NM_002164.1~uORF:IOH11462~1210</t>
  </si>
  <si>
    <t>NM_002164.1</t>
  </si>
  <si>
    <t>HA10732~B03R08C12</t>
  </si>
  <si>
    <t>Hs~Ref:NM_002164.1~uORF:IOH11462~1160</t>
  </si>
  <si>
    <t>HA10732~B03R08C13</t>
  </si>
  <si>
    <t>Hs~Ref:NM_016525.3~uORF:IOH10415~215</t>
  </si>
  <si>
    <t>NM_016525.3</t>
  </si>
  <si>
    <t>HA10732~B03R08C14</t>
  </si>
  <si>
    <t>Hs~Ref:NM_016525.3~uORF:IOH10415~201</t>
  </si>
  <si>
    <t>HA10732~B03R08C15</t>
  </si>
  <si>
    <t>Internal_24456</t>
  </si>
  <si>
    <t>HA10732~B03R08C16</t>
  </si>
  <si>
    <t>HA10732~B03R08C17</t>
  </si>
  <si>
    <t>Hs~Ref:NM_001930.2~uORF:IOH3570~172</t>
  </si>
  <si>
    <t>NM_001930.2</t>
  </si>
  <si>
    <t>HA10732~B03R08C18</t>
  </si>
  <si>
    <t>Hs~Ref:NM_001930.2~uORF:IOH3570~161</t>
  </si>
  <si>
    <t>HA10732~B03R08C19</t>
  </si>
  <si>
    <t>Hs~MGC:BC009486.1~uORF:IOH22946~153</t>
  </si>
  <si>
    <t>BC009486.1</t>
  </si>
  <si>
    <t>HA10732~B03R08C20</t>
  </si>
  <si>
    <t>Hs~MGC:BC009486.1~uORF:IOH22946~143</t>
  </si>
  <si>
    <t>HA10732~B03R09C01</t>
  </si>
  <si>
    <t>Hs~MGC:BC027178.1~uORF:IOH10797~39.4</t>
  </si>
  <si>
    <t>BC027178.1</t>
  </si>
  <si>
    <t>HA10732~B03R09C02</t>
  </si>
  <si>
    <t>Hs~MGC:BC027178.1~uORF:IOH10797~40.4</t>
  </si>
  <si>
    <t>HA10732~B03R09C03</t>
  </si>
  <si>
    <t>Hs~MGC:NM_177403.3~uORF:IOH10406~471</t>
  </si>
  <si>
    <t>NM_177403.3</t>
  </si>
  <si>
    <t>HA10732~B03R09C04</t>
  </si>
  <si>
    <t>Hs~MGC:NM_177403.3~uORF:IOH10406~445</t>
  </si>
  <si>
    <t>HA10732~B03R09C05</t>
  </si>
  <si>
    <t>Hs~MGC:NM_032550.1~uORF:IOH10814~307</t>
  </si>
  <si>
    <t>NM_032550.1</t>
  </si>
  <si>
    <t>HA10732~B03R09C06</t>
  </si>
  <si>
    <t>Hs~MGC:NM_032550.1~uORF:IOH10814~289</t>
  </si>
  <si>
    <t>HA10732~B03R09C07</t>
  </si>
  <si>
    <t>Hs~Ref:NM_020530.2~uORF:IOH13456~30.6</t>
  </si>
  <si>
    <t>NM_020530.2</t>
  </si>
  <si>
    <t>HA10732~B03R09C08</t>
  </si>
  <si>
    <t>Hs~Ref:NM_020530.2~uORF:IOH13456~30.1</t>
  </si>
  <si>
    <t>HA10732~B03R09C09</t>
  </si>
  <si>
    <t>Hs~Ref:NM_145802.1~uORF:IOH14040~426</t>
  </si>
  <si>
    <t>NM_145802.1</t>
  </si>
  <si>
    <t>HA10732~B03R09C10</t>
  </si>
  <si>
    <t>Hs~Ref:NM_145802.1~uORF:IOH14040~404</t>
  </si>
  <si>
    <t>HA10732~B03R09C11</t>
  </si>
  <si>
    <t>Hs~MGC:BC015738.1~uORF:IOH14824~553</t>
  </si>
  <si>
    <t>BC015738.1</t>
  </si>
  <si>
    <t>HA10732~B03R09C12</t>
  </si>
  <si>
    <t>Hs~MGC:BC015738.1~uORF:IOH14824~510</t>
  </si>
  <si>
    <t>HA10732~B03R09C13</t>
  </si>
  <si>
    <t>Hs~Ref:NM_006791.1~uORF:IOH3901~344</t>
  </si>
  <si>
    <t>NM_006791.1</t>
  </si>
  <si>
    <t>HA10732~B03R09C14</t>
  </si>
  <si>
    <t>Hs~Ref:NM_006791.1~uORF:IOH3901~321</t>
  </si>
  <si>
    <t>HA10732~B03R09C15</t>
  </si>
  <si>
    <t>Hs~Ref:NM_018326.1~uORF:IOH14251~853</t>
  </si>
  <si>
    <t>NM_018326.1</t>
  </si>
  <si>
    <t>HA10732~B03R09C16</t>
  </si>
  <si>
    <t>Hs~Ref:NM_018326.1~uORF:IOH14251~817</t>
  </si>
  <si>
    <t>HA10732~B03R09C17</t>
  </si>
  <si>
    <t>Hs~MGC:BC014484.1~uORF:IOH13585~338</t>
  </si>
  <si>
    <t>BC014484.1</t>
  </si>
  <si>
    <t>HA10732~B03R09C18</t>
  </si>
  <si>
    <t>Hs~MGC:BC014484.1~uORF:IOH13585~327</t>
  </si>
  <si>
    <t>HA10732~B03R09C19</t>
  </si>
  <si>
    <t>Hs~MGC:BC006550.1~uORF:IOH6089~123</t>
  </si>
  <si>
    <t>BC006550.1</t>
  </si>
  <si>
    <t>HA10732~B03R09C20</t>
  </si>
  <si>
    <t>Hs~MGC:BC006550.1~uORF:IOH6089~115</t>
  </si>
  <si>
    <t>HA10732~B03R10C01</t>
  </si>
  <si>
    <t>Hs~MGC:BC017799.1~uORF:IOH14286~103</t>
  </si>
  <si>
    <t>BC017799.1</t>
  </si>
  <si>
    <t>HA10732~B03R10C02</t>
  </si>
  <si>
    <t>Hs~MGC:BC017799.1~uORF:IOH14286~99.4</t>
  </si>
  <si>
    <t>HA10732~B03R10C03</t>
  </si>
  <si>
    <t>Hs~Ref:NM_016306.2~uORF:IOH4824~610</t>
  </si>
  <si>
    <t>NM_016306.2</t>
  </si>
  <si>
    <t>HA10732~B03R10C04</t>
  </si>
  <si>
    <t>Hs~Ref:NM_016306.2~uORF:IOH4824~586</t>
  </si>
  <si>
    <t>HA10732~B03R10C05</t>
  </si>
  <si>
    <t>Hs~MGC:BC009680.1~uORF:IOH9934~189</t>
  </si>
  <si>
    <t>BC009680.1</t>
  </si>
  <si>
    <t>HA10732~B03R10C06</t>
  </si>
  <si>
    <t>Hs~MGC:BC009680.1~uORF:IOH9934~181</t>
  </si>
  <si>
    <t>HA10732~B03R10C07</t>
  </si>
  <si>
    <t>Hs~MGC:BC009615.1~uORF:IOH9891~133</t>
  </si>
  <si>
    <t>BC009615.1</t>
  </si>
  <si>
    <t>HA10732~B03R10C08</t>
  </si>
  <si>
    <t>Hs~MGC:BC009615.1~uORF:IOH9891~125</t>
  </si>
  <si>
    <t>HA10732~B03R10C09</t>
  </si>
  <si>
    <t>Hs~Ref:NM_001613.1~uORF:IOH9991~353</t>
  </si>
  <si>
    <t>NM_001613.1</t>
  </si>
  <si>
    <t>HA10732~B03R10C10</t>
  </si>
  <si>
    <t>Hs~Ref:NM_001613.1~uORF:IOH9991~336</t>
  </si>
  <si>
    <t>HA10732~B03R10C11</t>
  </si>
  <si>
    <t>Hs~Ref:NM_054016.1~uORF:IOH6575~706</t>
  </si>
  <si>
    <t>NM_054016.1</t>
  </si>
  <si>
    <t>HA10732~B03R10C12</t>
  </si>
  <si>
    <t>Hs~Ref:NM_054016.1~uORF:IOH6575~681</t>
  </si>
  <si>
    <t>HA10732~B03R10C13</t>
  </si>
  <si>
    <t>Hs~Ref:NM_002588.2~uORF:IOH11971~53.1</t>
  </si>
  <si>
    <t>NM_002588.2</t>
  </si>
  <si>
    <t>HA10732~B03R10C14</t>
  </si>
  <si>
    <t>Hs~Ref:NM_002588.2~uORF:IOH11971~50.8</t>
  </si>
  <si>
    <t>HA10732~B03R10C15</t>
  </si>
  <si>
    <t>Hs~Ref:NM_021165.1~uORF:IOH21556~88.4</t>
  </si>
  <si>
    <t>NM_021165.1</t>
  </si>
  <si>
    <t>HA10732~B03R10C16</t>
  </si>
  <si>
    <t>Hs~Ref:NM_021165.1~uORF:IOH21556~85.0</t>
  </si>
  <si>
    <t>HA10732~B03R10C17</t>
  </si>
  <si>
    <t>Hs~MGC:BC030537.1~uORF:IOH21625~263</t>
  </si>
  <si>
    <t>BC030537.1</t>
  </si>
  <si>
    <t>HA10732~B03R10C18</t>
  </si>
  <si>
    <t>Hs~MGC:BC030537.1~uORF:IOH21625~253</t>
  </si>
  <si>
    <t>HA10732~B03R10C19</t>
  </si>
  <si>
    <t>Hs~Ref:NM_003002.1~uORF:IOH7395~1100</t>
  </si>
  <si>
    <t>NM_003002.1</t>
  </si>
  <si>
    <t>HA10732~B03R10C20</t>
  </si>
  <si>
    <t>Hs~Ref:NM_003002.1~uORF:IOH7395~1070</t>
  </si>
  <si>
    <t>HA10732~B03R11C01</t>
  </si>
  <si>
    <t>Hs~MGC:BC032452.1~uORF:IOH21664~2620</t>
  </si>
  <si>
    <t>BC032452.1</t>
  </si>
  <si>
    <t>HA10732~B03R11C02</t>
  </si>
  <si>
    <t>Hs~MGC:BC032452.1~uORF:IOH21664~2580</t>
  </si>
  <si>
    <t>HA10732~B03R11C03</t>
  </si>
  <si>
    <t>Hs~MGC:BC032567.1~uORF:IOH21895~1030</t>
  </si>
  <si>
    <t>BC032567.1</t>
  </si>
  <si>
    <t>HA10732~B03R11C04</t>
  </si>
  <si>
    <t>Hs~MGC:BC032567.1~uORF:IOH21895~968</t>
  </si>
  <si>
    <t>HA10732~B03R11C05</t>
  </si>
  <si>
    <t>Hs~MGC:BC032393.1~uORF:IOH21681~752</t>
  </si>
  <si>
    <t>BC032393.1</t>
  </si>
  <si>
    <t>HA10732~B03R11C06</t>
  </si>
  <si>
    <t>Hs~MGC:BC032393.1~uORF:IOH21681~716</t>
  </si>
  <si>
    <t>HA10732~B03R11C07</t>
  </si>
  <si>
    <t>Hs~Ref:NM_007162.1~uORF:IOH21660~2350</t>
  </si>
  <si>
    <t>NM_007162.1</t>
  </si>
  <si>
    <t>HA10732~B03R11C08</t>
  </si>
  <si>
    <t>Hs~Ref:NM_007162.1~uORF:IOH21660~2170</t>
  </si>
  <si>
    <t>HA10732~B03R11C09</t>
  </si>
  <si>
    <t>Hs~MGC:BC030808.1~uORF:IOH23056~588</t>
  </si>
  <si>
    <t>BC030808.1</t>
  </si>
  <si>
    <t>HA10732~B03R11C10</t>
  </si>
  <si>
    <t>Hs~MGC:BC030808.1~uORF:IOH23056~561</t>
  </si>
  <si>
    <t>HA10732~B03R11C11</t>
  </si>
  <si>
    <t>Hs~Ref:NM_005736.2~uORF:IOH4325~162</t>
  </si>
  <si>
    <t>NM_005736.2</t>
  </si>
  <si>
    <t>HA10732~B03R11C12</t>
  </si>
  <si>
    <t>Hs~Ref:NM_005736.2~uORF:IOH4325~155</t>
  </si>
  <si>
    <t>HA10732~B03R11C13</t>
  </si>
  <si>
    <t>Hs~Ref:NM_003177.3~uORF:IOH4914~651</t>
  </si>
  <si>
    <t>NM_003177.3</t>
  </si>
  <si>
    <t>HA10732~B03R11C14</t>
  </si>
  <si>
    <t>Hs~Ref:NM_003177.3~uORF:IOH4914~615</t>
  </si>
  <si>
    <t>HA10732~B03R11C15</t>
  </si>
  <si>
    <t>Hs~Ref:NM_002749.2~uORF:IOH13115~1100</t>
  </si>
  <si>
    <t>NM_002749.2</t>
  </si>
  <si>
    <t>HA10732~B03R11C16</t>
  </si>
  <si>
    <t>Hs~Ref:NM_002749.2~uORF:IOH13115~1060</t>
  </si>
  <si>
    <t>HA10732~B03R11C17</t>
  </si>
  <si>
    <t>Hs~MGC:BC017212.2~uORF:IOH13041~1030</t>
  </si>
  <si>
    <t>BC017212.2</t>
  </si>
  <si>
    <t>HA10732~B03R11C18</t>
  </si>
  <si>
    <t>Hs~MGC:BC017212.2~uORF:IOH13041~992</t>
  </si>
  <si>
    <t>HA10732~B03R11C19</t>
  </si>
  <si>
    <t>Hs~MGC:BC063392.1~uORF:IOH39855~693</t>
  </si>
  <si>
    <t>BC063392.1</t>
  </si>
  <si>
    <t>HA10732~B03R11C20</t>
  </si>
  <si>
    <t>Hs~MGC:BC063392.1~uORF:IOH39855~654</t>
  </si>
  <si>
    <t>HA10732~B03R12C01</t>
  </si>
  <si>
    <t>Hs~MGC:BC000381.2~uORF:IOH3454~1250</t>
  </si>
  <si>
    <t>BC000381.2</t>
  </si>
  <si>
    <t>HA10732~B03R12C02</t>
  </si>
  <si>
    <t>Hs~MGC:BC000381.2~uORF:IOH3454~1180</t>
  </si>
  <si>
    <t>HA10732~B03R12C03</t>
  </si>
  <si>
    <t>Hs~Ref:NM_003045.3~uORF:IOH39804~852</t>
  </si>
  <si>
    <t>NM_003045.3</t>
  </si>
  <si>
    <t>HA10732~B03R12C04</t>
  </si>
  <si>
    <t>Hs~Ref:NM_003045.3~uORF:IOH39804~809</t>
  </si>
  <si>
    <t>HA10732~B03R12C05</t>
  </si>
  <si>
    <t>Hs~Ref:NM_001786.2~uORF:IOH14583~35.7</t>
  </si>
  <si>
    <t>NM_001786.2</t>
  </si>
  <si>
    <t>HA10732~B03R12C06</t>
  </si>
  <si>
    <t>Hs~Ref:NM_001786.2~uORF:IOH14583~34.4</t>
  </si>
  <si>
    <t>HA10732~B03R12C07</t>
  </si>
  <si>
    <t>Hs~Ref:NM_006984.1~uORF:IOH12270~40.1</t>
  </si>
  <si>
    <t>NM_006984.1</t>
  </si>
  <si>
    <t>HA10732~B03R12C08</t>
  </si>
  <si>
    <t>Hs~Ref:NM_006984.1~uORF:IOH12270~37.7</t>
  </si>
  <si>
    <t>HA10732~B03R12C09</t>
  </si>
  <si>
    <t>Hs~MGC:BC033708.1~uORF:IOH21753~55.2</t>
  </si>
  <si>
    <t>BC033708.1</t>
  </si>
  <si>
    <t>HA10732~B03R12C10</t>
  </si>
  <si>
    <t>Hs~MGC:BC033708.1~uORF:IOH21753~53.7</t>
  </si>
  <si>
    <t>HA10732~B03R12C11</t>
  </si>
  <si>
    <t>Hs~Ref:NM_000754.2~uORF:IOH14417~26.2</t>
  </si>
  <si>
    <t>NM_000754.2</t>
  </si>
  <si>
    <t>HA10732~B03R12C12</t>
  </si>
  <si>
    <t>Hs~Ref:NM_000754.2~uORF:IOH14417~25.2</t>
  </si>
  <si>
    <t>HA10732~B03R12C13</t>
  </si>
  <si>
    <t>Hs~Ref:NM_017614.3~uORF:IOH12877~31.9</t>
  </si>
  <si>
    <t>NM_017614.3</t>
  </si>
  <si>
    <t>HA10732~B03R12C14</t>
  </si>
  <si>
    <t>Hs~Ref:NM_017614.3~uORF:IOH12877~31.8</t>
  </si>
  <si>
    <t>HA10732~B03R12C15</t>
  </si>
  <si>
    <t>Hs~Ref:NM_004935.1~uORF:IOH4873~20.5</t>
  </si>
  <si>
    <t>NM_004935.1</t>
  </si>
  <si>
    <t>HA10732~B03R12C16</t>
  </si>
  <si>
    <t>Hs~Ref:NM_004935.1~uORF:IOH4873~19.6</t>
  </si>
  <si>
    <t>HA10732~B03R12C17</t>
  </si>
  <si>
    <t>Hs~MGC:BC007863.1~uORF:IOH6769~22.2</t>
  </si>
  <si>
    <t>BC007863.1</t>
  </si>
  <si>
    <t>HA10732~B03R12C18</t>
  </si>
  <si>
    <t>Hs~MGC:BC007863.1~uORF:IOH6769~21.7</t>
  </si>
  <si>
    <t>HA10732~B03R12C19</t>
  </si>
  <si>
    <t>Hs~MGC:BC011804.2~uORF:IOH14438~27.9</t>
  </si>
  <si>
    <t>BC011804.2</t>
  </si>
  <si>
    <t>HA10732~B03R12C20</t>
  </si>
  <si>
    <t>Hs~MGC:BC011804.2~uORF:IOH14438~26.6</t>
  </si>
  <si>
    <t>HA10732~B03R13C01</t>
  </si>
  <si>
    <t>Hs~MGC:BC039654.1~uORF:IOH29351~26.9</t>
  </si>
  <si>
    <t>BC039654.1</t>
  </si>
  <si>
    <t>HA10732~B03R13C02</t>
  </si>
  <si>
    <t>Hs~MGC:BC039654.1~uORF:IOH29351~24.8</t>
  </si>
  <si>
    <t>HA10732~B03R13C03</t>
  </si>
  <si>
    <t>HA10732~B03R13C04</t>
  </si>
  <si>
    <t>HA10732~B03R13C05</t>
  </si>
  <si>
    <t>HA10732~B03R13C06</t>
  </si>
  <si>
    <t>HA10732~B03R13C07</t>
  </si>
  <si>
    <t>HA10732~B03R13C08</t>
  </si>
  <si>
    <t>HA10732~B03R13C09</t>
  </si>
  <si>
    <t>Hs~Ref:NM_153364.1~uORF:IOH27498~19.1</t>
  </si>
  <si>
    <t>NM_153364.1</t>
  </si>
  <si>
    <t>HA10732~B03R13C10</t>
  </si>
  <si>
    <t>Hs~Ref:NM_153364.1~uORF:IOH27498~18.3</t>
  </si>
  <si>
    <t>HA10732~B03R13C11</t>
  </si>
  <si>
    <t>Hs~MGC:BC066340.1~uORF:IOH40104~98.9</t>
  </si>
  <si>
    <t>BC066340.1</t>
  </si>
  <si>
    <t>HA10732~B03R13C12</t>
  </si>
  <si>
    <t>Hs~MGC:BC066340.1~uORF:IOH40104~98.7</t>
  </si>
  <si>
    <t>HA10732~B03R13C13</t>
  </si>
  <si>
    <t>Hs~MGC:BC070109.1~uORF:IOH40086~242</t>
  </si>
  <si>
    <t>BC070109.1</t>
  </si>
  <si>
    <t>HA10732~B03R13C14</t>
  </si>
  <si>
    <t>Hs~MGC:BC070109.1~uORF:IOH40086~236</t>
  </si>
  <si>
    <t>HA10732~B03R13C15</t>
  </si>
  <si>
    <t>Hs~Ref:NM_017572.1~N/A~39.8</t>
  </si>
  <si>
    <t>NM_017572.1</t>
  </si>
  <si>
    <t>HA10732~B03R13C16</t>
  </si>
  <si>
    <t>Hs~Ref:NM_017572.1~N/A~38.7</t>
  </si>
  <si>
    <t>HA10732~B03R13C17</t>
  </si>
  <si>
    <t>Hs~MGC:NM_173850.2~uORF:IOH26319~20.4</t>
  </si>
  <si>
    <t>NM_173850.2</t>
  </si>
  <si>
    <t>HA10732~B03R13C18</t>
  </si>
  <si>
    <t>Hs~MGC:NM_173850.2~uORF:IOH26319~19.5</t>
  </si>
  <si>
    <t>HA10732~B03R13C19</t>
  </si>
  <si>
    <t>Hs~Ref:NM_018679.2~uORF:IOH26898~337</t>
  </si>
  <si>
    <t>NM_018679.2</t>
  </si>
  <si>
    <t>HA10732~B03R13C20</t>
  </si>
  <si>
    <t>Hs~Ref:NM_018679.2~uORF:IOH26898~322</t>
  </si>
  <si>
    <t>HA10732~B03R14C01</t>
  </si>
  <si>
    <t>Hs~Ref:NM_018393.2~uORF:IOH26255~144</t>
  </si>
  <si>
    <t>NM_018393.2</t>
  </si>
  <si>
    <t>HA10732~B03R14C02</t>
  </si>
  <si>
    <t>Hs~Ref:NM_018393.2~uORF:IOH26255~142</t>
  </si>
  <si>
    <t>HA10732~B03R14C03</t>
  </si>
  <si>
    <t>Hs~Ref:NM_001259.5~uORF:IOH28111~2020</t>
  </si>
  <si>
    <t>NM_001259.5</t>
  </si>
  <si>
    <t>HA10732~B03R14C04</t>
  </si>
  <si>
    <t>Hs~Ref:NM_001259.5~uORF:IOH28111~1980</t>
  </si>
  <si>
    <t>HA10732~B03R14C05</t>
  </si>
  <si>
    <t>Hs~Ref:NM_002788.1~uORF:IOH26156~648</t>
  </si>
  <si>
    <t>NM_002788.1</t>
  </si>
  <si>
    <t>HA10732~B03R14C06</t>
  </si>
  <si>
    <t>Hs~Ref:NM_002788.1~uORF:IOH26156~661</t>
  </si>
  <si>
    <t>HA10732~B03R14C07</t>
  </si>
  <si>
    <t>Hs~Ref:NM_032373.1~uORF:IOH27011~23.2</t>
  </si>
  <si>
    <t>NM_032373.1</t>
  </si>
  <si>
    <t>HA10732~B03R14C08</t>
  </si>
  <si>
    <t>Hs~Ref:NM_032373.1~uORF:IOH27011~22.1</t>
  </si>
  <si>
    <t>HA10732~B03R14C09</t>
  </si>
  <si>
    <t>Hs~MGC:BC046117.1~uORF:IOH26985~301</t>
  </si>
  <si>
    <t>BC046117.1</t>
  </si>
  <si>
    <t>HA10732~B03R14C10</t>
  </si>
  <si>
    <t>Hs~MGC:BC046117.1~uORF:IOH26985~293</t>
  </si>
  <si>
    <t>HA10732~B03R14C11</t>
  </si>
  <si>
    <t>Hs~Ref:NM_016061.1~uORF:IOH3118~28.1</t>
  </si>
  <si>
    <t>NM_016061.1</t>
  </si>
  <si>
    <t>HA10732~B03R14C12</t>
  </si>
  <si>
    <t>Hs~Ref:NM_016061.1~uORF:IOH3118~26.7</t>
  </si>
  <si>
    <t>HA10732~B03R14C13</t>
  </si>
  <si>
    <t>HA10732~B03R14C14</t>
  </si>
  <si>
    <t>HA10732~B03R14C15</t>
  </si>
  <si>
    <t>HA10732~B03R14C16</t>
  </si>
  <si>
    <t>HA10732~B03R14C17</t>
  </si>
  <si>
    <t>HA10732~B03R14C18</t>
  </si>
  <si>
    <t>HA10732~B03R14C19</t>
  </si>
  <si>
    <t>HA10732~B03R14C20</t>
  </si>
  <si>
    <t>HA10732~B03R15C01</t>
  </si>
  <si>
    <t>HA10732~B03R15C02</t>
  </si>
  <si>
    <t>HA10732~B03R15C03</t>
  </si>
  <si>
    <t>HA10732~B03R15C04</t>
  </si>
  <si>
    <t>HA10732~B03R15C05</t>
  </si>
  <si>
    <t>HA10732~B03R15C06</t>
  </si>
  <si>
    <t>HA10732~B03R15C07</t>
  </si>
  <si>
    <t>HA10732~B03R15C08</t>
  </si>
  <si>
    <t>HA10732~B03R15C09</t>
  </si>
  <si>
    <t>HA10732~B03R15C10</t>
  </si>
  <si>
    <t>HA10732~B03R15C11</t>
  </si>
  <si>
    <t>HA10732~B03R15C12</t>
  </si>
  <si>
    <t>HA10732~B03R15C13</t>
  </si>
  <si>
    <t>HA10732~B03R15C14</t>
  </si>
  <si>
    <t>HA10732~B03R15C15</t>
  </si>
  <si>
    <t>HA10732~B03R15C16</t>
  </si>
  <si>
    <t>HA10732~B03R15C17</t>
  </si>
  <si>
    <t>HA10732~B03R15C18</t>
  </si>
  <si>
    <t>HA10732~B03R15C19</t>
  </si>
  <si>
    <t>HA10732~B03R15C20</t>
  </si>
  <si>
    <t>HA10732~B03R16C01</t>
  </si>
  <si>
    <t>HA10732~B03R16C02</t>
  </si>
  <si>
    <t>HA10732~B03R16C03</t>
  </si>
  <si>
    <t>HA10732~B03R16C04</t>
  </si>
  <si>
    <t>HA10732~B03R16C05</t>
  </si>
  <si>
    <t>HA10732~B03R16C06</t>
  </si>
  <si>
    <t>HA10732~B03R16C07</t>
  </si>
  <si>
    <t>HA10732~B03R16C08</t>
  </si>
  <si>
    <t>HA10732~B03R16C09</t>
  </si>
  <si>
    <t>HA10732~B03R16C10</t>
  </si>
  <si>
    <t>HA10732~B03R16C11</t>
  </si>
  <si>
    <t>HA10732~B03R16C12</t>
  </si>
  <si>
    <t>HA10732~B03R16C13</t>
  </si>
  <si>
    <t>HA10732~B03R16C14</t>
  </si>
  <si>
    <t>HA10732~B03R16C15</t>
  </si>
  <si>
    <t>HA10732~B03R16C16</t>
  </si>
  <si>
    <t>HA10732~B03R16C17</t>
  </si>
  <si>
    <t>HA10732~B03R16C18</t>
  </si>
  <si>
    <t>HA10732~B03R16C19</t>
  </si>
  <si>
    <t>HA10732~B03R16C20</t>
  </si>
  <si>
    <t>HA10732~B03R17C01</t>
  </si>
  <si>
    <t>HA10732~B03R17C02</t>
  </si>
  <si>
    <t>HA10732~B03R17C03</t>
  </si>
  <si>
    <t>HA10732~B03R17C04</t>
  </si>
  <si>
    <t>HA10732~B03R17C05</t>
  </si>
  <si>
    <t>HA10732~B03R17C06</t>
  </si>
  <si>
    <t>HA10732~B03R17C07</t>
  </si>
  <si>
    <t>HA10732~B03R17C08</t>
  </si>
  <si>
    <t>HA10732~B03R17C09</t>
  </si>
  <si>
    <t>HA10732~B03R17C10</t>
  </si>
  <si>
    <t>HA10732~B03R17C11</t>
  </si>
  <si>
    <t>HA10732~B03R17C12</t>
  </si>
  <si>
    <t>HA10732~B03R17C13</t>
  </si>
  <si>
    <t>HA10732~B03R17C14</t>
  </si>
  <si>
    <t>HA10732~B03R17C15</t>
  </si>
  <si>
    <t>HA10732~B03R17C16</t>
  </si>
  <si>
    <t>HA10732~B03R17C17</t>
  </si>
  <si>
    <t>HA10732~B03R17C18</t>
  </si>
  <si>
    <t>HA10732~B03R17C19</t>
  </si>
  <si>
    <t>HA10732~B03R17C20</t>
  </si>
  <si>
    <t>HA10732~B03R18C01</t>
  </si>
  <si>
    <t>HA10732~B03R18C02</t>
  </si>
  <si>
    <t>HA10732~B03R18C03</t>
  </si>
  <si>
    <t>HA10732~B03R18C04</t>
  </si>
  <si>
    <t>HA10732~B03R18C05</t>
  </si>
  <si>
    <t>HA10732~B03R18C06</t>
  </si>
  <si>
    <t>HA10732~B03R18C07</t>
  </si>
  <si>
    <t>HA10732~B03R18C08</t>
  </si>
  <si>
    <t>HA10732~B03R18C09</t>
  </si>
  <si>
    <t>HA10732~B03R18C10</t>
  </si>
  <si>
    <t>HA10732~B03R18C11</t>
  </si>
  <si>
    <t>HA10732~B03R18C12</t>
  </si>
  <si>
    <t>HA10732~B03R18C13</t>
  </si>
  <si>
    <t>HA10732~B03R18C14</t>
  </si>
  <si>
    <t>HA10732~B03R18C15</t>
  </si>
  <si>
    <t>HA10732~B03R18C16</t>
  </si>
  <si>
    <t>HA10732~B03R18C17</t>
  </si>
  <si>
    <t>HA10732~B03R18C18</t>
  </si>
  <si>
    <t>HA10732~B03R18C19</t>
  </si>
  <si>
    <t>HA10732~B03R18C20</t>
  </si>
  <si>
    <t>HA10732~B03R19C01</t>
  </si>
  <si>
    <t>HA10732~B03R19C02</t>
  </si>
  <si>
    <t>HA10732~B03R19C03</t>
  </si>
  <si>
    <t>HA10732~B03R19C04</t>
  </si>
  <si>
    <t>HA10732~B03R19C05</t>
  </si>
  <si>
    <t>HA10732~B03R19C06</t>
  </si>
  <si>
    <t>HA10732~B03R19C07</t>
  </si>
  <si>
    <t>HA10732~B03R19C08</t>
  </si>
  <si>
    <t>HA10732~B03R19C09</t>
  </si>
  <si>
    <t>HA10732~B03R19C10</t>
  </si>
  <si>
    <t>HA10732~B03R19C11</t>
  </si>
  <si>
    <t>HA10732~B03R19C12</t>
  </si>
  <si>
    <t>HA10732~B03R19C13</t>
  </si>
  <si>
    <t>HA10732~B03R19C14</t>
  </si>
  <si>
    <t>HA10732~B03R19C15</t>
  </si>
  <si>
    <t>HA10732~B03R19C16</t>
  </si>
  <si>
    <t>HA10732~B03R19C17</t>
  </si>
  <si>
    <t>HA10732~B03R19C18</t>
  </si>
  <si>
    <t>HA10732~B03R19C19</t>
  </si>
  <si>
    <t>HA10732~B03R19C20</t>
  </si>
  <si>
    <t>HA10732~B03R20C01</t>
  </si>
  <si>
    <t>HA10732~B03R20C02</t>
  </si>
  <si>
    <t>HA10732~B03R20C03</t>
  </si>
  <si>
    <t>HA10732~B03R20C04</t>
  </si>
  <si>
    <t>HA10732~B03R20C05</t>
  </si>
  <si>
    <t>HA10732~B03R20C06</t>
  </si>
  <si>
    <t>HA10732~B03R20C07</t>
  </si>
  <si>
    <t>HA10732~B03R20C08</t>
  </si>
  <si>
    <t>HA10732~B03R20C09</t>
  </si>
  <si>
    <t>HA10732~B03R20C10</t>
  </si>
  <si>
    <t>HA10732~B03R20C11</t>
  </si>
  <si>
    <t>HA10732~B03R20C12</t>
  </si>
  <si>
    <t>HA10732~B03R20C13</t>
  </si>
  <si>
    <t>HA10732~B03R20C14</t>
  </si>
  <si>
    <t>HA10732~B03R20C15</t>
  </si>
  <si>
    <t>HA10732~B03R20C16</t>
  </si>
  <si>
    <t>HA10732~B03R20C17</t>
  </si>
  <si>
    <t>HA10732~B03R20C18</t>
  </si>
  <si>
    <t>HA10732~B03R20C19</t>
  </si>
  <si>
    <t>HA10732~B03R20C20</t>
  </si>
  <si>
    <t>HA10732~B04R01C01</t>
  </si>
  <si>
    <t>HA10732~B04R01C02</t>
  </si>
  <si>
    <t>HA10732~B04R01C03</t>
  </si>
  <si>
    <t>HA10732~B04R01C04</t>
  </si>
  <si>
    <t>HA10732~B04R01C05</t>
  </si>
  <si>
    <t>HA10732~B04R01C06</t>
  </si>
  <si>
    <t>HA10732~B04R01C07</t>
  </si>
  <si>
    <t>HA10732~B04R01C08</t>
  </si>
  <si>
    <t>HA10732~B04R01C09</t>
  </si>
  <si>
    <t>HA10732~B04R01C10</t>
  </si>
  <si>
    <t>HA10732~B04R01C11</t>
  </si>
  <si>
    <t>HA10732~B04R01C12</t>
  </si>
  <si>
    <t>HA10732~B04R01C13</t>
  </si>
  <si>
    <t>HA10732~B04R01C14</t>
  </si>
  <si>
    <t>HA10732~B04R01C15</t>
  </si>
  <si>
    <t>HA10732~B04R01C16</t>
  </si>
  <si>
    <t>HA10732~B04R01C17</t>
  </si>
  <si>
    <t>HA10732~B04R01C18</t>
  </si>
  <si>
    <t>HA10732~B04R01C19</t>
  </si>
  <si>
    <t>HA10732~B04R01C20</t>
  </si>
  <si>
    <t>HA10732~B04R02C01</t>
  </si>
  <si>
    <t>HA10732~B04R02C02</t>
  </si>
  <si>
    <t>HA10732~B04R02C03</t>
  </si>
  <si>
    <t>HA10732~B04R02C04</t>
  </si>
  <si>
    <t>HA10732~B04R02C05</t>
  </si>
  <si>
    <t>HA10732~B04R02C06</t>
  </si>
  <si>
    <t>HA10732~B04R02C07</t>
  </si>
  <si>
    <t>HA10732~B04R02C08</t>
  </si>
  <si>
    <t>HA10732~B04R02C09</t>
  </si>
  <si>
    <t>HA10732~B04R02C10</t>
  </si>
  <si>
    <t>HA10732~B04R02C11</t>
  </si>
  <si>
    <t>HA10732~B04R02C12</t>
  </si>
  <si>
    <t>HA10732~B04R02C13</t>
  </si>
  <si>
    <t>Hs~Ref:NM_144595.1~uORF:IOH25832~114</t>
  </si>
  <si>
    <t>NM_144595.1</t>
  </si>
  <si>
    <t>HA10732~B04R02C14</t>
  </si>
  <si>
    <t>Hs~Ref:NM_144595.1~uORF:IOH25832~108</t>
  </si>
  <si>
    <t>HA10732~B04R02C15</t>
  </si>
  <si>
    <t>Hs~Ref:NM_006831.1~uORF:IOH3500~433</t>
  </si>
  <si>
    <t>NM_006831.1</t>
  </si>
  <si>
    <t>HA10732~B04R02C16</t>
  </si>
  <si>
    <t>Hs~Ref:NM_006831.1~uORF:IOH3500~411</t>
  </si>
  <si>
    <t>HA10732~B04R02C17</t>
  </si>
  <si>
    <t>Internal_16448</t>
  </si>
  <si>
    <t>HA10732~B04R02C18</t>
  </si>
  <si>
    <t>HA10732~B04R02C19</t>
  </si>
  <si>
    <t>Internal_12326</t>
  </si>
  <si>
    <t>HA10732~B04R02C20</t>
  </si>
  <si>
    <t>HA10732~B04R03C01</t>
  </si>
  <si>
    <t>Hs~MGC:NM_198181.1~uORF:IOH27729~468</t>
  </si>
  <si>
    <t>NM_198181.1</t>
  </si>
  <si>
    <t>HA10732~B04R03C02</t>
  </si>
  <si>
    <t>Hs~MGC:NM_198181.1~uORF:IOH27729~442</t>
  </si>
  <si>
    <t>HA10732~B04R03C03</t>
  </si>
  <si>
    <t>Hs~MGC:BC001174.1~uORF:IOH4541~370</t>
  </si>
  <si>
    <t>BC001174.1</t>
  </si>
  <si>
    <t>HA10732~B04R03C04</t>
  </si>
  <si>
    <t>Hs~MGC:BC001174.1~uORF:IOH4541~343</t>
  </si>
  <si>
    <t>HA10732~B04R03C05</t>
  </si>
  <si>
    <t>Hs~MGC:BC010555.1~uORF:IOH10297~52.5</t>
  </si>
  <si>
    <t>BC010555.1</t>
  </si>
  <si>
    <t>HA10732~B04R03C06</t>
  </si>
  <si>
    <t>Hs~MGC:BC010555.1~uORF:IOH10297~47.3</t>
  </si>
  <si>
    <t>HA10732~B04R03C07</t>
  </si>
  <si>
    <t>Internal_5526</t>
  </si>
  <si>
    <t>HA10732~B04R03C08</t>
  </si>
  <si>
    <t>HA10732~B04R03C09</t>
  </si>
  <si>
    <t>Hs~Ref:NM_001791.2~uORF:IOH10262~458</t>
  </si>
  <si>
    <t>NM_001791.2</t>
  </si>
  <si>
    <t>HA10732~B04R03C10</t>
  </si>
  <si>
    <t>Hs~Ref:NM_001791.2~uORF:IOH10262~445</t>
  </si>
  <si>
    <t>HA10732~B04R03C11</t>
  </si>
  <si>
    <t>Internal_29919</t>
  </si>
  <si>
    <t>HA10732~B04R03C12</t>
  </si>
  <si>
    <t>HA10732~B04R03C13</t>
  </si>
  <si>
    <t>Hs~MGC:BC009696.1~uORF:IOH9811~311</t>
  </si>
  <si>
    <t>BC009696.1</t>
  </si>
  <si>
    <t>HA10732~B04R03C14</t>
  </si>
  <si>
    <t>Hs~MGC:BC009696.1~uORF:IOH9811~308</t>
  </si>
  <si>
    <t>HA10732~B04R03C15</t>
  </si>
  <si>
    <t>Hs~Ref:NM_058217.1~uORF:IOH4338~207</t>
  </si>
  <si>
    <t>NM_058217.1</t>
  </si>
  <si>
    <t>HA10732~B04R03C16</t>
  </si>
  <si>
    <t>Hs~Ref:NM_058217.1~uORF:IOH4338~205</t>
  </si>
  <si>
    <t>HA10732~B04R03C17</t>
  </si>
  <si>
    <t>Internal_13323</t>
  </si>
  <si>
    <t>HA10732~B04R03C18</t>
  </si>
  <si>
    <t>HA10732~B04R03C19</t>
  </si>
  <si>
    <t>Hs~Ref:NM_144594.1~uORF:IOH10942~179</t>
  </si>
  <si>
    <t>NM_144594.1</t>
  </si>
  <si>
    <t>HA10732~B04R03C20</t>
  </si>
  <si>
    <t>Hs~Ref:NM_144594.1~uORF:IOH10942~169</t>
  </si>
  <si>
    <t>HA10732~B04R04C01</t>
  </si>
  <si>
    <t>Hs~Ref:NM_018439.1~uORF:IOH23069~33.0</t>
  </si>
  <si>
    <t>NM_018439.1</t>
  </si>
  <si>
    <t>HA10732~B04R04C02</t>
  </si>
  <si>
    <t>Hs~Ref:NM_018439.1~uORF:IOH23069~33.1</t>
  </si>
  <si>
    <t>HA10732~B04R04C03</t>
  </si>
  <si>
    <t>Hs~Ref:NM_032146.2~uORF:IOH10608~136</t>
  </si>
  <si>
    <t>NM_032146.2</t>
  </si>
  <si>
    <t>HA10732~B04R04C04</t>
  </si>
  <si>
    <t>Hs~Ref:NM_032146.2~uORF:IOH10608~139</t>
  </si>
  <si>
    <t>HA10732~B04R04C05</t>
  </si>
  <si>
    <t>Hs~Ref:NM_032704.1~uORF:IOH5513~21.5</t>
  </si>
  <si>
    <t>NM_032704.1</t>
  </si>
  <si>
    <t>HA10732~B04R04C06</t>
  </si>
  <si>
    <t>Hs~Ref:NM_032704.1~uORF:IOH5513~20.6</t>
  </si>
  <si>
    <t>HA10732~B04R04C07</t>
  </si>
  <si>
    <t>Hs~Ref:NM_018091.2~uORF:IOH3126~326</t>
  </si>
  <si>
    <t>NM_018091.2</t>
  </si>
  <si>
    <t>HA10732~B04R04C08</t>
  </si>
  <si>
    <t>Hs~Ref:NM_018091.2~uORF:IOH3126~320</t>
  </si>
  <si>
    <t>HA10732~B04R04C09</t>
  </si>
  <si>
    <t>Hs~Ref:NM_021146.2~uORF:IOH4956~27.6</t>
  </si>
  <si>
    <t>NM_021146.2</t>
  </si>
  <si>
    <t>HA10732~B04R04C10</t>
  </si>
  <si>
    <t>Hs~Ref:NM_021146.2~uORF:IOH4956~26.8</t>
  </si>
  <si>
    <t>HA10732~B04R04C11</t>
  </si>
  <si>
    <t>Internal_8391</t>
  </si>
  <si>
    <t>HA10732~B04R04C12</t>
  </si>
  <si>
    <t>HA10732~B04R04C13</t>
  </si>
  <si>
    <t>Internal_28818</t>
  </si>
  <si>
    <t>HA10732~B04R04C14</t>
  </si>
  <si>
    <t>HA10732~B04R04C15</t>
  </si>
  <si>
    <t>HA10732~B04R04C16</t>
  </si>
  <si>
    <t>HA10732~B04R04C17</t>
  </si>
  <si>
    <t>Internal_11015</t>
  </si>
  <si>
    <t>HA10732~B04R04C18</t>
  </si>
  <si>
    <t>HA10732~B04R04C19</t>
  </si>
  <si>
    <t>Internal_170544</t>
  </si>
  <si>
    <t>HA10732~B04R04C20</t>
  </si>
  <si>
    <t>HA10732~B04R05C01</t>
  </si>
  <si>
    <t>Hs~Ref:NM_033115.1~N/A~24.9</t>
  </si>
  <si>
    <t>NM_033115.1</t>
  </si>
  <si>
    <t>HA10732~B04R05C02</t>
  </si>
  <si>
    <t>Hs~Ref:NM_033115.1~N/A~24.2</t>
  </si>
  <si>
    <t>HA10732~B04R05C03</t>
  </si>
  <si>
    <t>Hs~MGC:BC006106.1~N/A~8.17</t>
  </si>
  <si>
    <t>BC006106.1</t>
  </si>
  <si>
    <t>HA10732~B04R05C04</t>
  </si>
  <si>
    <t>Hs~MGC:BC006106.1~N/A~7.77</t>
  </si>
  <si>
    <t>HA10732~B04R05C05</t>
  </si>
  <si>
    <t>Hs~MGC:BC013879.1~N/A~38.3</t>
  </si>
  <si>
    <t>BC013879.1</t>
  </si>
  <si>
    <t>HA10732~B04R05C06</t>
  </si>
  <si>
    <t>Hs~MGC:BC013879.1~N/A~36.3</t>
  </si>
  <si>
    <t>HA10732~B04R05C07</t>
  </si>
  <si>
    <t>Hs~Ref:NM_003242.2~N/A~1570</t>
  </si>
  <si>
    <t>NM_003242.2</t>
  </si>
  <si>
    <t>HA10732~B04R05C08</t>
  </si>
  <si>
    <t>Hs~Ref:NM_003242.2~N/A~1490</t>
  </si>
  <si>
    <t>HA10732~B04R05C09</t>
  </si>
  <si>
    <t>Hs~Ref:NM_015112.1~N/A~205</t>
  </si>
  <si>
    <t>NM_015112.1</t>
  </si>
  <si>
    <t>HA10732~B04R05C10</t>
  </si>
  <si>
    <t>Hs~Ref:NM_015112.1~N/A~190</t>
  </si>
  <si>
    <t>HA10732~B04R05C11</t>
  </si>
  <si>
    <t>Hs~Ref:NM_002750.2~N/A~36.3</t>
  </si>
  <si>
    <t>NM_002750.2</t>
  </si>
  <si>
    <t>HA10732~B04R05C12</t>
  </si>
  <si>
    <t>Hs~Ref:NM_002750.2~N/A~34.7</t>
  </si>
  <si>
    <t>HA10732~B04R05C13</t>
  </si>
  <si>
    <t>Hs~MGC:BC020972.1~N/A~261</t>
  </si>
  <si>
    <t>BC020972.1</t>
  </si>
  <si>
    <t>HA10732~B04R05C14</t>
  </si>
  <si>
    <t>Hs~MGC:BC020972.1~N/A~248</t>
  </si>
  <si>
    <t>HA10732~B04R05C15</t>
  </si>
  <si>
    <t>Hs~Ref:NM_002613.1~N/A~152</t>
  </si>
  <si>
    <t>NM_002613.1</t>
  </si>
  <si>
    <t>HA10732~B04R05C16</t>
  </si>
  <si>
    <t>Hs~Ref:NM_002613.1~N/A~141</t>
  </si>
  <si>
    <t>HA10732~B04R05C17</t>
  </si>
  <si>
    <t>Hs~Ref:NM_007256.1~uORF:IOH26047~58.3</t>
  </si>
  <si>
    <t>NM_007256.1</t>
  </si>
  <si>
    <t>HA10732~B04R05C18</t>
  </si>
  <si>
    <t>Hs~Ref:NM_007256.1~uORF:IOH26047~56.9</t>
  </si>
  <si>
    <t>HA10732~B04R05C19</t>
  </si>
  <si>
    <t>Hs~MGC:BC001294.1~uORF:IOH3067~51.4</t>
  </si>
  <si>
    <t>BC001294.1</t>
  </si>
  <si>
    <t>HA10732~B04R05C20</t>
  </si>
  <si>
    <t>Hs~MGC:BC001294.1~uORF:IOH3067~46.5</t>
  </si>
  <si>
    <t>HA10732~B04R06C01</t>
  </si>
  <si>
    <t>Internal_1132</t>
  </si>
  <si>
    <t>HA10732~B04R06C02</t>
  </si>
  <si>
    <t>HA10732~B04R06C03</t>
  </si>
  <si>
    <t>Hs~MGC:BC044218.1~uORF:IOH26396~116</t>
  </si>
  <si>
    <t>BC044218.1</t>
  </si>
  <si>
    <t>HA10732~B04R06C04</t>
  </si>
  <si>
    <t>Hs~MGC:BC044218.1~uORF:IOH26396~112</t>
  </si>
  <si>
    <t>HA10732~B04R06C05</t>
  </si>
  <si>
    <t>Internal_268940</t>
  </si>
  <si>
    <t>HA10732~B04R06C06</t>
  </si>
  <si>
    <t>HA10732~B04R06C07</t>
  </si>
  <si>
    <t>Hs~MGC:BC000932.2~uORF:IOH2990~437</t>
  </si>
  <si>
    <t>BC000932.2</t>
  </si>
  <si>
    <t>HA10732~B04R06C08</t>
  </si>
  <si>
    <t>Hs~MGC:BC000932.2~uORF:IOH2990~404</t>
  </si>
  <si>
    <t>HA10732~B04R06C09</t>
  </si>
  <si>
    <t>Hs~Ref:NM_006666.1~uORF:IOH3426~516</t>
  </si>
  <si>
    <t>NM_006666.1</t>
  </si>
  <si>
    <t>HA10732~B04R06C10</t>
  </si>
  <si>
    <t>Hs~Ref:NM_006666.1~uORF:IOH3426~481</t>
  </si>
  <si>
    <t>HA10732~B04R06C11</t>
  </si>
  <si>
    <t>Hs~Ref:NM_004402.1~uORF:IOH26584~14.9</t>
  </si>
  <si>
    <t>NM_004402.1</t>
  </si>
  <si>
    <t>HA10732~B04R06C12</t>
  </si>
  <si>
    <t>Hs~Ref:NM_004402.1~uORF:IOH26584~14.1</t>
  </si>
  <si>
    <t>HA10732~B04R06C13</t>
  </si>
  <si>
    <t>Hs~MGC:BC017969.1~uORF:IOH12941~315</t>
  </si>
  <si>
    <t>BC017969.1</t>
  </si>
  <si>
    <t>HA10732~B04R06C14</t>
  </si>
  <si>
    <t>Hs~MGC:BC017969.1~uORF:IOH12941~299</t>
  </si>
  <si>
    <t>HA10732~B04R06C15</t>
  </si>
  <si>
    <t>Hs~MGC:BC012026.1~uORF:IOH10767~1790</t>
  </si>
  <si>
    <t>BC012026.1</t>
  </si>
  <si>
    <t>HA10732~B04R06C16</t>
  </si>
  <si>
    <t>Hs~MGC:BC012026.1~uORF:IOH10767~1770</t>
  </si>
  <si>
    <t>HA10732~B04R06C17</t>
  </si>
  <si>
    <t>Internal_200976</t>
  </si>
  <si>
    <t>HA10732~B04R06C18</t>
  </si>
  <si>
    <t>HA10732~B04R06C19</t>
  </si>
  <si>
    <t>Hs~MGC:BC018630.1~uORF:IOH12072~60.3</t>
  </si>
  <si>
    <t>BC018630.1</t>
  </si>
  <si>
    <t>HA10732~B04R06C20</t>
  </si>
  <si>
    <t>Hs~MGC:BC018630.1~uORF:IOH12072~55.3</t>
  </si>
  <si>
    <t>HA10732~B04R07C01</t>
  </si>
  <si>
    <t>Hs~MGC:BC005395.1~uORF:IOH7260~106</t>
  </si>
  <si>
    <t>BC005395.1</t>
  </si>
  <si>
    <t>HA10732~B04R07C02</t>
  </si>
  <si>
    <t>Hs~MGC:BC005395.1~uORF:IOH7260~104</t>
  </si>
  <si>
    <t>HA10732~B04R07C03</t>
  </si>
  <si>
    <t>Hs~MGC:BC016764.1~uORF:IOH13805~1190</t>
  </si>
  <si>
    <t>BC016764.1</t>
  </si>
  <si>
    <t>HA10732~B04R07C04</t>
  </si>
  <si>
    <t>Hs~MGC:BC016764.1~uORF:IOH13805~1150</t>
  </si>
  <si>
    <t>HA10732~B04R07C05</t>
  </si>
  <si>
    <t>Hs~Ref:NM_016464.1~uORF:IOH7268~760</t>
  </si>
  <si>
    <t>NM_016464.1</t>
  </si>
  <si>
    <t>HA10732~B04R07C06</t>
  </si>
  <si>
    <t>Hs~Ref:NM_016464.1~uORF:IOH7268~728</t>
  </si>
  <si>
    <t>HA10732~B04R07C07</t>
  </si>
  <si>
    <t>Hs~MGC:BC005248.1~uORF:IOH7358~1470</t>
  </si>
  <si>
    <t>BC005248.1</t>
  </si>
  <si>
    <t>HA10732~B04R07C08</t>
  </si>
  <si>
    <t>Hs~MGC:BC005248.1~uORF:IOH7358~1440</t>
  </si>
  <si>
    <t>HA10732~B04R07C09</t>
  </si>
  <si>
    <t>Hs~MGC:BC034401.1~uORF:IOH22782~401</t>
  </si>
  <si>
    <t>BC034401.1</t>
  </si>
  <si>
    <t>HA10732~B04R07C10</t>
  </si>
  <si>
    <t>Hs~MGC:BC034401.1~uORF:IOH22782~386</t>
  </si>
  <si>
    <t>HA10732~B04R07C11</t>
  </si>
  <si>
    <t>Hs~Ref:NM_021955.1~uORF:IOH23153~640</t>
  </si>
  <si>
    <t>NM_021955.1</t>
  </si>
  <si>
    <t>HA10732~B04R07C12</t>
  </si>
  <si>
    <t>Hs~Ref:NM_021955.1~uORF:IOH23153~603</t>
  </si>
  <si>
    <t>HA10732~B04R07C13</t>
  </si>
  <si>
    <t>Hs~Ref:NM_005145.1~uORF:IOH12762~1980</t>
  </si>
  <si>
    <t>NM_005145.1</t>
  </si>
  <si>
    <t>HA10732~B04R07C14</t>
  </si>
  <si>
    <t>Hs~Ref:NM_005145.1~uORF:IOH12762~1870</t>
  </si>
  <si>
    <t>HA10732~B04R07C15</t>
  </si>
  <si>
    <t>Hs~MGC:BC032003.1~uORF:IOH22182~711</t>
  </si>
  <si>
    <t>BC032003.1</t>
  </si>
  <si>
    <t>HA10732~B04R07C16</t>
  </si>
  <si>
    <t>Hs~MGC:BC032003.1~uORF:IOH22182~675</t>
  </si>
  <si>
    <t>HA10732~B04R07C17</t>
  </si>
  <si>
    <t>Internal_30240</t>
  </si>
  <si>
    <t>HA10732~B04R07C18</t>
  </si>
  <si>
    <t>HA10732~B04R07C19</t>
  </si>
  <si>
    <t>Hs~MGC:BC023006.1~uORF:IOH22358~230</t>
  </si>
  <si>
    <t>BC023006.1</t>
  </si>
  <si>
    <t>HA10732~B04R07C20</t>
  </si>
  <si>
    <t>Hs~MGC:BC023006.1~uORF:IOH22358~200</t>
  </si>
  <si>
    <t>HA10732~B04R08C01</t>
  </si>
  <si>
    <t>Hs~MGC:BC028366.1~uORF:IOH22335~251</t>
  </si>
  <si>
    <t>BC028366.1</t>
  </si>
  <si>
    <t>HA10732~B04R08C02</t>
  </si>
  <si>
    <t>Hs~MGC:BC028366.1~uORF:IOH22335~238</t>
  </si>
  <si>
    <t>HA10732~B04R08C03</t>
  </si>
  <si>
    <t>Internal_86494</t>
  </si>
  <si>
    <t>HA10732~B04R08C04</t>
  </si>
  <si>
    <t>HA10732~B04R08C05</t>
  </si>
  <si>
    <t>HA10732~B04R08C06</t>
  </si>
  <si>
    <t>HA10732~B04R08C07</t>
  </si>
  <si>
    <t>HA10732~B04R08C08</t>
  </si>
  <si>
    <t>HA10732~B04R08C09</t>
  </si>
  <si>
    <t>HA10732~B04R08C10</t>
  </si>
  <si>
    <t>HA10732~B04R08C11</t>
  </si>
  <si>
    <t>HA10732~B04R08C12</t>
  </si>
  <si>
    <t>HA10732~B04R08C13</t>
  </si>
  <si>
    <t>HA10732~B04R08C14</t>
  </si>
  <si>
    <t>HA10732~B04R08C15</t>
  </si>
  <si>
    <t>HA10732~B04R08C16</t>
  </si>
  <si>
    <t>HA10732~B04R08C17</t>
  </si>
  <si>
    <t>HA10732~B04R08C18</t>
  </si>
  <si>
    <t>HA10732~B04R08C19</t>
  </si>
  <si>
    <t>HA10732~B04R08C20</t>
  </si>
  <si>
    <t>HA10732~B04R09C01</t>
  </si>
  <si>
    <t>Hs~MGC:BC016609.1~uORF:IOH11216~611</t>
  </si>
  <si>
    <t>BC016609.1</t>
  </si>
  <si>
    <t>HA10732~B04R09C02</t>
  </si>
  <si>
    <t>Hs~MGC:BC016609.1~uORF:IOH11216~596</t>
  </si>
  <si>
    <t>HA10732~B04R09C03</t>
  </si>
  <si>
    <t>Hs~MGC:NM_182621.1~uORF:IOH28035~641</t>
  </si>
  <si>
    <t>NM_182621.1</t>
  </si>
  <si>
    <t>HA10732~B04R09C04</t>
  </si>
  <si>
    <t>Hs~MGC:NM_182621.1~uORF:IOH28035~621</t>
  </si>
  <si>
    <t>HA10732~B04R09C05</t>
  </si>
  <si>
    <t>Hs~Ref:NM_004718.2~uORF:IOH7545~160</t>
  </si>
  <si>
    <t>NM_004718.2</t>
  </si>
  <si>
    <t>HA10732~B04R09C06</t>
  </si>
  <si>
    <t>Hs~Ref:NM_004718.2~uORF:IOH7545~155</t>
  </si>
  <si>
    <t>HA10732~B04R09C07</t>
  </si>
  <si>
    <t>Hs~Ref:NM_016057.1~uORF:IOH5427~3570</t>
  </si>
  <si>
    <t>NM_016057.1</t>
  </si>
  <si>
    <t>HA10732~B04R09C08</t>
  </si>
  <si>
    <t>Hs~Ref:NM_016057.1~uORF:IOH5427~3530</t>
  </si>
  <si>
    <t>HA10732~B04R09C09</t>
  </si>
  <si>
    <t>Hs~Ref:NM_005828.1~uORF:IOH3135~369</t>
  </si>
  <si>
    <t>NM_005828.1</t>
  </si>
  <si>
    <t>HA10732~B04R09C10</t>
  </si>
  <si>
    <t>Hs~Ref:NM_005828.1~uORF:IOH3135~359</t>
  </si>
  <si>
    <t>HA10732~B04R09C11</t>
  </si>
  <si>
    <t>Hs~MGC:BC004371.1~uORF:IOH5604~236</t>
  </si>
  <si>
    <t>BC004371.1</t>
  </si>
  <si>
    <t>HA10732~B04R09C12</t>
  </si>
  <si>
    <t>Hs~MGC:BC004371.1~uORF:IOH5604~226</t>
  </si>
  <si>
    <t>HA10732~B04R09C13</t>
  </si>
  <si>
    <t>Hs~MGC:BC013115.1~uORF:IOH22128~218</t>
  </si>
  <si>
    <t>BC013115.1</t>
  </si>
  <si>
    <t>HA10732~B04R09C14</t>
  </si>
  <si>
    <t>Hs~MGC:BC013115.1~uORF:IOH22128~209</t>
  </si>
  <si>
    <t>HA10732~B04R09C15</t>
  </si>
  <si>
    <t>Hs~Ref:NM_000477.3~uORF:IOH23065~759</t>
  </si>
  <si>
    <t>NM_000477.3</t>
  </si>
  <si>
    <t>HA10732~B04R09C16</t>
  </si>
  <si>
    <t>Hs~Ref:NM_000477.3~uORF:IOH23065~729</t>
  </si>
  <si>
    <t>HA10732~B04R09C17</t>
  </si>
  <si>
    <t>Hs~Ref:NM_002982.1~uORF:IOH9954~1300</t>
  </si>
  <si>
    <t>NM_002982.1</t>
  </si>
  <si>
    <t>HA10732~B04R09C18</t>
  </si>
  <si>
    <t>Hs~Ref:NM_002982.1~uORF:IOH9954~1280</t>
  </si>
  <si>
    <t>HA10732~B04R09C19</t>
  </si>
  <si>
    <t>Hs~MGC:NM_152697.2~uORF:IOH11708~138</t>
  </si>
  <si>
    <t>NM_152697.2</t>
  </si>
  <si>
    <t>HA10732~B04R09C20</t>
  </si>
  <si>
    <t>Hs~MGC:NM_152697.2~uORF:IOH11708~120</t>
  </si>
  <si>
    <t>HA10732~B04R10C01</t>
  </si>
  <si>
    <t>Hs~MGC:NM_173074.1~uORF:IOH11654~246</t>
  </si>
  <si>
    <t>NM_173074.1</t>
  </si>
  <si>
    <t>HA10732~B04R10C02</t>
  </si>
  <si>
    <t>Hs~MGC:NM_173074.1~uORF:IOH11654~242</t>
  </si>
  <si>
    <t>HA10732~B04R10C03</t>
  </si>
  <si>
    <t>Hs~Ref:NM_015971.2~uORF:IOH1875~884</t>
  </si>
  <si>
    <t>NM_015971.2</t>
  </si>
  <si>
    <t>HA10732~B04R10C04</t>
  </si>
  <si>
    <t>Hs~Ref:NM_015971.2~uORF:IOH1875~854</t>
  </si>
  <si>
    <t>HA10732~B04R10C05</t>
  </si>
  <si>
    <t>Hs~MGC:BC057243.1~uORF:IOH29436~190</t>
  </si>
  <si>
    <t>BC057243.1</t>
  </si>
  <si>
    <t>HA10732~B04R10C06</t>
  </si>
  <si>
    <t>Hs~MGC:BC057243.1~uORF:IOH29436~186</t>
  </si>
  <si>
    <t>HA10732~B04R10C07</t>
  </si>
  <si>
    <t>Hs~Ref:NM_012369.1~uORF:IOH28407~72.5</t>
  </si>
  <si>
    <t>NM_012369.1</t>
  </si>
  <si>
    <t>HA10732~B04R10C08</t>
  </si>
  <si>
    <t>Hs~Ref:NM_012369.1~uORF:IOH28407~68.6</t>
  </si>
  <si>
    <t>HA10732~B04R10C09</t>
  </si>
  <si>
    <t>Hs~Ref:NM_054030.1~uORF:IOH28376~134</t>
  </si>
  <si>
    <t>NM_054030.1</t>
  </si>
  <si>
    <t>HA10732~B04R10C10</t>
  </si>
  <si>
    <t>Hs~Ref:NM_054030.1~uORF:IOH28376~127</t>
  </si>
  <si>
    <t>HA10732~B04R10C11</t>
  </si>
  <si>
    <t>Hs~MGC:BC041615.1~uORF:IOH28053~407</t>
  </si>
  <si>
    <t>BC041615.1</t>
  </si>
  <si>
    <t>HA10732~B04R10C12</t>
  </si>
  <si>
    <t>Hs~MGC:BC041615.1~uORF:IOH28053~399</t>
  </si>
  <si>
    <t>HA10732~B04R10C13</t>
  </si>
  <si>
    <t>Hs~Ref:NM_017868.2~uORF:IOH21721~274</t>
  </si>
  <si>
    <t>NM_017868.2</t>
  </si>
  <si>
    <t>HA10732~B04R10C14</t>
  </si>
  <si>
    <t>Hs~Ref:NM_017868.2~uORF:IOH21721~252</t>
  </si>
  <si>
    <t>HA10732~B04R10C15</t>
  </si>
  <si>
    <t>Hs~Ref:NM_152638.2~uORF:IOH11376~203</t>
  </si>
  <si>
    <t>NM_152638.2</t>
  </si>
  <si>
    <t>HA10732~B04R10C16</t>
  </si>
  <si>
    <t>Hs~Ref:NM_152638.2~uORF:IOH11376~187</t>
  </si>
  <si>
    <t>HA10732~B04R10C17</t>
  </si>
  <si>
    <t>Hs~Ref:NM_016584.2~uORF:IOH39400~1250</t>
  </si>
  <si>
    <t>NM_016584.2</t>
  </si>
  <si>
    <t>HA10732~B04R10C18</t>
  </si>
  <si>
    <t>Hs~Ref:NM_016584.2~uORF:IOH39400~1220</t>
  </si>
  <si>
    <t>HA10732~B04R10C19</t>
  </si>
  <si>
    <t>Hs~Ref:NM_152255.1~uORF:IOH39607~163</t>
  </si>
  <si>
    <t>NM_152255.1</t>
  </si>
  <si>
    <t>HA10732~B04R10C20</t>
  </si>
  <si>
    <t>Hs~Ref:NM_152255.1~uORF:IOH39607~151</t>
  </si>
  <si>
    <t>HA10732~B04R11C01</t>
  </si>
  <si>
    <t>Hs~Ref:NM_017846.3~uORF:IOH4319~715</t>
  </si>
  <si>
    <t>NM_017846.3</t>
  </si>
  <si>
    <t>HA10732~B04R11C02</t>
  </si>
  <si>
    <t>Hs~Ref:NM_017846.3~uORF:IOH4319~682</t>
  </si>
  <si>
    <t>HA10732~B04R11C03</t>
  </si>
  <si>
    <t>Hs~Ref:NM_006251.4~uORF:IOH27141~974</t>
  </si>
  <si>
    <t>NM_006251.4</t>
  </si>
  <si>
    <t>HA10732~B04R11C04</t>
  </si>
  <si>
    <t>Hs~Ref:NM_006251.4~uORF:IOH27141~946</t>
  </si>
  <si>
    <t>HA10732~B04R11C05</t>
  </si>
  <si>
    <t>Hs~MGC:BC015497.1~uORF:IOH11495~342</t>
  </si>
  <si>
    <t>BC015497.1</t>
  </si>
  <si>
    <t>HA10732~B04R11C06</t>
  </si>
  <si>
    <t>Hs~MGC:BC015497.1~uORF:IOH11495~338</t>
  </si>
  <si>
    <t>HA10732~B04R11C07</t>
  </si>
  <si>
    <t>Hs~Ref:NM_199294.1~uORF:IOH23127~2890</t>
  </si>
  <si>
    <t>NM_199294.1</t>
  </si>
  <si>
    <t>HA10732~B04R11C08</t>
  </si>
  <si>
    <t>Hs~Ref:NM_199294.1~uORF:IOH23127~2870</t>
  </si>
  <si>
    <t>HA10732~B04R11C09</t>
  </si>
  <si>
    <t>Hs~Ref:NM_144613.3~uORF:IOH39922~208</t>
  </si>
  <si>
    <t>NM_144613.3</t>
  </si>
  <si>
    <t>HA10732~B04R11C10</t>
  </si>
  <si>
    <t>Hs~Ref:NM_144613.3~uORF:IOH39922~192</t>
  </si>
  <si>
    <t>HA10732~B04R11C11</t>
  </si>
  <si>
    <t>Hs~MGC:BC067257.1~uORF:IOH39993~121</t>
  </si>
  <si>
    <t>BC067257.1</t>
  </si>
  <si>
    <t>HA10732~B04R11C12</t>
  </si>
  <si>
    <t>Hs~MGC:BC067257.1~uORF:IOH39993~114</t>
  </si>
  <si>
    <t>HA10732~B04R11C13</t>
  </si>
  <si>
    <t>Hs~MGC:BC070073.1~uORF:IOH40070~389</t>
  </si>
  <si>
    <t>BC070073.1</t>
  </si>
  <si>
    <t>HA10732~B04R11C14</t>
  </si>
  <si>
    <t>Hs~MGC:BC070073.1~uORF:IOH40070~367</t>
  </si>
  <si>
    <t>HA10732~B04R11C15</t>
  </si>
  <si>
    <t>Hs~MGC:BC065195.1~uORF:IOH39893~275</t>
  </si>
  <si>
    <t>BC065195.1</t>
  </si>
  <si>
    <t>HA10732~B04R11C16</t>
  </si>
  <si>
    <t>Hs~MGC:BC065195.1~uORF:IOH39893~262</t>
  </si>
  <si>
    <t>HA10732~B04R11C17</t>
  </si>
  <si>
    <t>Hs~Ref:NM_020376.2~uORF:IOH14746~68.1</t>
  </si>
  <si>
    <t>NM_020376.2</t>
  </si>
  <si>
    <t>HA10732~B04R11C18</t>
  </si>
  <si>
    <t>Hs~Ref:NM_020376.2~uORF:IOH14746~68.2</t>
  </si>
  <si>
    <t>HA10732~B04R11C19</t>
  </si>
  <si>
    <t>Hs~Ref:NM_032906.2~uORF:IOH6693~928</t>
  </si>
  <si>
    <t>NM_032906.2</t>
  </si>
  <si>
    <t>HA10732~B04R11C20</t>
  </si>
  <si>
    <t>Hs~Ref:NM_032906.2~uORF:IOH6693~820</t>
  </si>
  <si>
    <t>HA10732~B04R12C01</t>
  </si>
  <si>
    <t>Hs~MGC:BC015008.1~uORF:IOH23029~51.6</t>
  </si>
  <si>
    <t>BC015008.1</t>
  </si>
  <si>
    <t>HA10732~B04R12C02</t>
  </si>
  <si>
    <t>Hs~MGC:BC015008.1~uORF:IOH23029~50.5</t>
  </si>
  <si>
    <t>HA10732~B04R12C03</t>
  </si>
  <si>
    <t>Hs~Ref:NM_001833.1~uORF:IOH13701~529</t>
  </si>
  <si>
    <t>NM_001833.1</t>
  </si>
  <si>
    <t>HA10732~B04R12C04</t>
  </si>
  <si>
    <t>Hs~Ref:NM_001833.1~uORF:IOH13701~517</t>
  </si>
  <si>
    <t>HA10732~B04R12C05</t>
  </si>
  <si>
    <t>Hs~Ref:NM_032786.1~uORF:IOH13275~171</t>
  </si>
  <si>
    <t>NM_032786.1</t>
  </si>
  <si>
    <t>HA10732~B04R12C06</t>
  </si>
  <si>
    <t>Hs~Ref:NM_032786.1~uORF:IOH13275~163</t>
  </si>
  <si>
    <t>HA10732~B04R12C07</t>
  </si>
  <si>
    <t>Hs~MGC:BC014475.1~uORF:IOH12830~213</t>
  </si>
  <si>
    <t>BC014475.1</t>
  </si>
  <si>
    <t>HA10732~B04R12C08</t>
  </si>
  <si>
    <t>Hs~MGC:BC014475.1~uORF:IOH12830~204</t>
  </si>
  <si>
    <t>HA10732~B04R12C09</t>
  </si>
  <si>
    <t>Hs~MGC:BC030983.1~uORF:IOH23183~207</t>
  </si>
  <si>
    <t>BC030983.1</t>
  </si>
  <si>
    <t>HA10732~B04R12C10</t>
  </si>
  <si>
    <t>HA10732~B04R12C11</t>
  </si>
  <si>
    <t>Hs~MGC:BC030516.1~uORF:IOH21650~714</t>
  </si>
  <si>
    <t>BC030516.1</t>
  </si>
  <si>
    <t>HA10732~B04R12C12</t>
  </si>
  <si>
    <t>Hs~MGC:BC030516.1~uORF:IOH21650~698</t>
  </si>
  <si>
    <t>HA10732~B04R12C13</t>
  </si>
  <si>
    <t>Hs~MGC:BC027900.1~uORF:IOH27306~140</t>
  </si>
  <si>
    <t>BC027900.1</t>
  </si>
  <si>
    <t>HA10732~B04R12C14</t>
  </si>
  <si>
    <t>Hs~MGC:BC027900.1~uORF:IOH27306~125</t>
  </si>
  <si>
    <t>HA10732~B04R12C15</t>
  </si>
  <si>
    <t>Hs~MGC:BC026274.1~uORF:IOH27920~70.1</t>
  </si>
  <si>
    <t>BC026274.1</t>
  </si>
  <si>
    <t>HA10732~B04R12C16</t>
  </si>
  <si>
    <t>Hs~MGC:BC026274.1~uORF:IOH27920~65.9</t>
  </si>
  <si>
    <t>HA10732~B04R12C17</t>
  </si>
  <si>
    <t>Hs~Ref:XM_290936.2~uORF:IOH27440~143</t>
  </si>
  <si>
    <t>XM_290936.2</t>
  </si>
  <si>
    <t>HA10732~B04R12C18</t>
  </si>
  <si>
    <t>Hs~Ref:XM_290936.2~uORF:IOH27440~142</t>
  </si>
  <si>
    <t>HA10732~B04R12C19</t>
  </si>
  <si>
    <t>Hs~Ref:NM_002686.2~uORF:IOH27402~186</t>
  </si>
  <si>
    <t>NM_002686.2</t>
  </si>
  <si>
    <t>HA10732~B04R12C20</t>
  </si>
  <si>
    <t>Hs~Ref:NM_002686.2~uORF:IOH27402~169</t>
  </si>
  <si>
    <t>HA10732~B04R13C01</t>
  </si>
  <si>
    <t>HA10732~B04R13C02</t>
  </si>
  <si>
    <t>HA10732~B04R13C03</t>
  </si>
  <si>
    <t>Hs~Ref:NM_006293.2~N/A~964</t>
  </si>
  <si>
    <t>NM_006293.2</t>
  </si>
  <si>
    <t>HA10732~B04R13C04</t>
  </si>
  <si>
    <t>Hs~Ref:NM_006293.2~N/A~893</t>
  </si>
  <si>
    <t>HA10732~B04R13C05</t>
  </si>
  <si>
    <t>HA10732~B04R13C06</t>
  </si>
  <si>
    <t>HA10732~B04R13C07</t>
  </si>
  <si>
    <t>Hs~Ref:NM_020666.1~N/A~1050</t>
  </si>
  <si>
    <t>NM_020666.1</t>
  </si>
  <si>
    <t>HA10732~B04R13C08</t>
  </si>
  <si>
    <t>Hs~Ref:NM_020666.1~N/A~981</t>
  </si>
  <si>
    <t>HA10732~B04R13C09</t>
  </si>
  <si>
    <t>Hs~Ref:NM_002082.1~N/A~1300</t>
  </si>
  <si>
    <t>NM_002082.1</t>
  </si>
  <si>
    <t>HA10732~B04R13C10</t>
  </si>
  <si>
    <t>Hs~Ref:NM_002082.1~N/A~1220</t>
  </si>
  <si>
    <t>HA10732~B04R13C11</t>
  </si>
  <si>
    <t>Hs~Ref:NM_004439.4~N/A~884</t>
  </si>
  <si>
    <t>NM_004439.4</t>
  </si>
  <si>
    <t>HA10732~B04R13C12</t>
  </si>
  <si>
    <t>Hs~Ref:NM_004439.4~N/A~833</t>
  </si>
  <si>
    <t>HA10732~B04R13C13</t>
  </si>
  <si>
    <t>Hs~MGC:XM_027237.7~N/A~732</t>
  </si>
  <si>
    <t>XM_027237.7</t>
  </si>
  <si>
    <t>HA10732~B04R13C14</t>
  </si>
  <si>
    <t>Hs~MGC:XM_027237.7~N/A~693</t>
  </si>
  <si>
    <t>HA10732~B04R13C15</t>
  </si>
  <si>
    <t>Hs~Ref:NM_182692.1~N/A~956</t>
  </si>
  <si>
    <t>NM_182692.1</t>
  </si>
  <si>
    <t>HA10732~B04R13C16</t>
  </si>
  <si>
    <t>Hs~Ref:NM_182692.1~N/A~896</t>
  </si>
  <si>
    <t>HA10732~B04R13C17</t>
  </si>
  <si>
    <t>Hs~Ref:NM_212492.1~uORF:IOH40694~61.8</t>
  </si>
  <si>
    <t>NM_212492.1</t>
  </si>
  <si>
    <t>HA10732~B04R13C18</t>
  </si>
  <si>
    <t>Hs~Ref:NM_212492.1~uORF:IOH40694~58.8</t>
  </si>
  <si>
    <t>HA10732~B04R13C19</t>
  </si>
  <si>
    <t>Hs~Ref:NM_004906.3~uORF:IOH40770~110</t>
  </si>
  <si>
    <t>NM_004906.3</t>
  </si>
  <si>
    <t>HA10732~B04R13C20</t>
  </si>
  <si>
    <t>Hs~Ref:NM_004906.3~uORF:IOH40770~95.1</t>
  </si>
  <si>
    <t>HA10732~B04R14C01</t>
  </si>
  <si>
    <t>Hs~Ref:NM_006552.1~uORF:IOH40719~14.1</t>
  </si>
  <si>
    <t>NM_006552.1</t>
  </si>
  <si>
    <t>HA10732~B04R14C02</t>
  </si>
  <si>
    <t>Hs~Ref:NM_006552.1~uORF:IOH40719~13.8</t>
  </si>
  <si>
    <t>HA10732~B04R14C03</t>
  </si>
  <si>
    <t>Hs~Ref:NM_206852.1~uORF:IOH40898~129</t>
  </si>
  <si>
    <t>NM_206852.1</t>
  </si>
  <si>
    <t>HA10732~B04R14C04</t>
  </si>
  <si>
    <t>Hs~Ref:NM_206852.1~uORF:IOH40898~120</t>
  </si>
  <si>
    <t>HA10732~B04R14C05</t>
  </si>
  <si>
    <t>Hs~Ref:NM_002462.2~uORF:IOH21990~336</t>
  </si>
  <si>
    <t>NM_002462.2</t>
  </si>
  <si>
    <t>HA10732~B04R14C06</t>
  </si>
  <si>
    <t>Hs~Ref:NM_002462.2~uORF:IOH21990~328</t>
  </si>
  <si>
    <t>HA10732~B04R14C07</t>
  </si>
  <si>
    <t>Hs~Ref:NM_017839.3~uORF:IOH40661~123</t>
  </si>
  <si>
    <t>NM_017839.3</t>
  </si>
  <si>
    <t>HA10732~B04R14C08</t>
  </si>
  <si>
    <t>Hs~Ref:NM_017839.3~uORF:IOH40661~120</t>
  </si>
  <si>
    <t>HA10732~B04R14C09</t>
  </si>
  <si>
    <t>Hs~MGC:BC062344.1~uORF:IOH40702~43.1</t>
  </si>
  <si>
    <t>BC062344.1</t>
  </si>
  <si>
    <t>HA10732~B04R14C10</t>
  </si>
  <si>
    <t>Hs~MGC:BC062344.1~uORF:IOH40702~42.6</t>
  </si>
  <si>
    <t>HA10732~B04R14C11</t>
  </si>
  <si>
    <t>Hs~MGC:BC062422.1~uORF:IOH40746~43.9</t>
  </si>
  <si>
    <t>BC062422.1</t>
  </si>
  <si>
    <t>HA10732~B04R14C12</t>
  </si>
  <si>
    <t>Hs~MGC:BC062422.1~uORF:IOH40746~41.3</t>
  </si>
  <si>
    <t>HA10732~B04R14C13</t>
  </si>
  <si>
    <t>HA10732~B04R14C14</t>
  </si>
  <si>
    <t>HA10732~B04R14C15</t>
  </si>
  <si>
    <t>HA10732~B04R14C16</t>
  </si>
  <si>
    <t>HA10732~B04R14C17</t>
  </si>
  <si>
    <t>HA10732~B04R14C18</t>
  </si>
  <si>
    <t>HA10732~B04R14C19</t>
  </si>
  <si>
    <t>HA10732~B04R14C20</t>
  </si>
  <si>
    <t>HA10732~B04R15C01</t>
  </si>
  <si>
    <t>HA10732~B04R15C02</t>
  </si>
  <si>
    <t>HA10732~B04R15C03</t>
  </si>
  <si>
    <t>HA10732~B04R15C04</t>
  </si>
  <si>
    <t>HA10732~B04R15C05</t>
  </si>
  <si>
    <t>HA10732~B04R15C06</t>
  </si>
  <si>
    <t>HA10732~B04R15C07</t>
  </si>
  <si>
    <t>HA10732~B04R15C08</t>
  </si>
  <si>
    <t>HA10732~B04R15C09</t>
  </si>
  <si>
    <t>HA10732~B04R15C10</t>
  </si>
  <si>
    <t>HA10732~B04R15C11</t>
  </si>
  <si>
    <t>HA10732~B04R15C12</t>
  </si>
  <si>
    <t>HA10732~B04R15C13</t>
  </si>
  <si>
    <t>HA10732~B04R15C14</t>
  </si>
  <si>
    <t>HA10732~B04R15C15</t>
  </si>
  <si>
    <t>HA10732~B04R15C16</t>
  </si>
  <si>
    <t>HA10732~B04R15C17</t>
  </si>
  <si>
    <t>HA10732~B04R15C18</t>
  </si>
  <si>
    <t>HA10732~B04R15C19</t>
  </si>
  <si>
    <t>HA10732~B04R15C20</t>
  </si>
  <si>
    <t>HA10732~B04R16C01</t>
  </si>
  <si>
    <t>HA10732~B04R16C02</t>
  </si>
  <si>
    <t>HA10732~B04R16C03</t>
  </si>
  <si>
    <t>HA10732~B04R16C04</t>
  </si>
  <si>
    <t>HA10732~B04R16C05</t>
  </si>
  <si>
    <t>HA10732~B04R16C06</t>
  </si>
  <si>
    <t>HA10732~B04R16C07</t>
  </si>
  <si>
    <t>HA10732~B04R16C08</t>
  </si>
  <si>
    <t>HA10732~B04R16C09</t>
  </si>
  <si>
    <t>HA10732~B04R16C10</t>
  </si>
  <si>
    <t>HA10732~B04R16C11</t>
  </si>
  <si>
    <t>HA10732~B04R16C12</t>
  </si>
  <si>
    <t>HA10732~B04R16C13</t>
  </si>
  <si>
    <t>HA10732~B04R16C14</t>
  </si>
  <si>
    <t>HA10732~B04R16C15</t>
  </si>
  <si>
    <t>HA10732~B04R16C16</t>
  </si>
  <si>
    <t>HA10732~B04R16C17</t>
  </si>
  <si>
    <t>HA10732~B04R16C18</t>
  </si>
  <si>
    <t>HA10732~B04R16C19</t>
  </si>
  <si>
    <t>HA10732~B04R16C20</t>
  </si>
  <si>
    <t>HA10732~B04R17C01</t>
  </si>
  <si>
    <t>HA10732~B04R17C02</t>
  </si>
  <si>
    <t>HA10732~B04R17C03</t>
  </si>
  <si>
    <t>HA10732~B04R17C04</t>
  </si>
  <si>
    <t>HA10732~B04R17C05</t>
  </si>
  <si>
    <t>HA10732~B04R17C06</t>
  </si>
  <si>
    <t>HA10732~B04R17C07</t>
  </si>
  <si>
    <t>HA10732~B04R17C08</t>
  </si>
  <si>
    <t>HA10732~B04R17C09</t>
  </si>
  <si>
    <t>HA10732~B04R17C10</t>
  </si>
  <si>
    <t>HA10732~B04R17C11</t>
  </si>
  <si>
    <t>HA10732~B04R17C12</t>
  </si>
  <si>
    <t>HA10732~B04R17C13</t>
  </si>
  <si>
    <t>HA10732~B04R17C14</t>
  </si>
  <si>
    <t>HA10732~B04R17C15</t>
  </si>
  <si>
    <t>HA10732~B04R17C16</t>
  </si>
  <si>
    <t>HA10732~B04R17C17</t>
  </si>
  <si>
    <t>HA10732~B04R17C18</t>
  </si>
  <si>
    <t>HA10732~B04R17C19</t>
  </si>
  <si>
    <t>HA10732~B04R17C20</t>
  </si>
  <si>
    <t>HA10732~B04R18C01</t>
  </si>
  <si>
    <t>HA10732~B04R18C02</t>
  </si>
  <si>
    <t>HA10732~B04R18C03</t>
  </si>
  <si>
    <t>HA10732~B04R18C04</t>
  </si>
  <si>
    <t>HA10732~B04R18C05</t>
  </si>
  <si>
    <t>HA10732~B04R18C06</t>
  </si>
  <si>
    <t>HA10732~B04R18C07</t>
  </si>
  <si>
    <t>HA10732~B04R18C08</t>
  </si>
  <si>
    <t>HA10732~B04R18C09</t>
  </si>
  <si>
    <t>HA10732~B04R18C10</t>
  </si>
  <si>
    <t>HA10732~B04R18C11</t>
  </si>
  <si>
    <t>HA10732~B04R18C12</t>
  </si>
  <si>
    <t>HA10732~B04R18C13</t>
  </si>
  <si>
    <t>HA10732~B04R18C14</t>
  </si>
  <si>
    <t>HA10732~B04R18C15</t>
  </si>
  <si>
    <t>HA10732~B04R18C16</t>
  </si>
  <si>
    <t>HA10732~B04R18C17</t>
  </si>
  <si>
    <t>HA10732~B04R18C18</t>
  </si>
  <si>
    <t>HA10732~B04R18C19</t>
  </si>
  <si>
    <t>HA10732~B04R18C20</t>
  </si>
  <si>
    <t>HA10732~B04R19C01</t>
  </si>
  <si>
    <t>HA10732~B04R19C02</t>
  </si>
  <si>
    <t>HA10732~B04R19C03</t>
  </si>
  <si>
    <t>HA10732~B04R19C04</t>
  </si>
  <si>
    <t>HA10732~B04R19C05</t>
  </si>
  <si>
    <t>HA10732~B04R19C06</t>
  </si>
  <si>
    <t>HA10732~B04R19C07</t>
  </si>
  <si>
    <t>HA10732~B04R19C08</t>
  </si>
  <si>
    <t>HA10732~B04R19C09</t>
  </si>
  <si>
    <t>HA10732~B04R19C10</t>
  </si>
  <si>
    <t>HA10732~B04R19C11</t>
  </si>
  <si>
    <t>HA10732~B04R19C12</t>
  </si>
  <si>
    <t>HA10732~B04R19C13</t>
  </si>
  <si>
    <t>HA10732~B04R19C14</t>
  </si>
  <si>
    <t>HA10732~B04R19C15</t>
  </si>
  <si>
    <t>HA10732~B04R19C16</t>
  </si>
  <si>
    <t>HA10732~B04R19C17</t>
  </si>
  <si>
    <t>HA10732~B04R19C18</t>
  </si>
  <si>
    <t>HA10732~B04R19C19</t>
  </si>
  <si>
    <t>HA10732~B04R19C20</t>
  </si>
  <si>
    <t>HA10732~B04R20C01</t>
  </si>
  <si>
    <t>HA10732~B04R20C02</t>
  </si>
  <si>
    <t>HA10732~B04R20C03</t>
  </si>
  <si>
    <t>HA10732~B04R20C04</t>
  </si>
  <si>
    <t>HA10732~B04R20C05</t>
  </si>
  <si>
    <t>HA10732~B04R20C06</t>
  </si>
  <si>
    <t>HA10732~B04R20C07</t>
  </si>
  <si>
    <t>HA10732~B04R20C08</t>
  </si>
  <si>
    <t>HA10732~B04R20C09</t>
  </si>
  <si>
    <t>HA10732~B04R20C10</t>
  </si>
  <si>
    <t>HA10732~B04R20C11</t>
  </si>
  <si>
    <t>HA10732~B04R20C12</t>
  </si>
  <si>
    <t>HA10732~B04R20C13</t>
  </si>
  <si>
    <t>HA10732~B04R20C14</t>
  </si>
  <si>
    <t>HA10732~B04R20C15</t>
  </si>
  <si>
    <t>HA10732~B04R20C16</t>
  </si>
  <si>
    <t>HA10732~B04R20C17</t>
  </si>
  <si>
    <t>HA10732~B04R20C18</t>
  </si>
  <si>
    <t>HA10732~B04R20C19</t>
  </si>
  <si>
    <t>HA10732~B04R20C20</t>
  </si>
  <si>
    <t>HA10732~B05R01C01</t>
  </si>
  <si>
    <t>HA10732~B05R01C02</t>
  </si>
  <si>
    <t>HA10732~B05R01C03</t>
  </si>
  <si>
    <t>HA10732~B05R01C04</t>
  </si>
  <si>
    <t>HA10732~B05R01C05</t>
  </si>
  <si>
    <t>HA10732~B05R01C06</t>
  </si>
  <si>
    <t>HA10732~B05R01C07</t>
  </si>
  <si>
    <t>HA10732~B05R01C08</t>
  </si>
  <si>
    <t>HA10732~B05R01C09</t>
  </si>
  <si>
    <t>HA10732~B05R01C10</t>
  </si>
  <si>
    <t>HA10732~B05R01C11</t>
  </si>
  <si>
    <t>HA10732~B05R01C12</t>
  </si>
  <si>
    <t>HA10732~B05R01C13</t>
  </si>
  <si>
    <t>HA10732~B05R01C14</t>
  </si>
  <si>
    <t>HA10732~B05R01C15</t>
  </si>
  <si>
    <t>HA10732~B05R01C16</t>
  </si>
  <si>
    <t>HA10732~B05R01C17</t>
  </si>
  <si>
    <t>HA10732~B05R01C18</t>
  </si>
  <si>
    <t>HA10732~B05R01C19</t>
  </si>
  <si>
    <t>HA10732~B05R01C20</t>
  </si>
  <si>
    <t>HA10732~B05R02C01</t>
  </si>
  <si>
    <t>HA10732~B05R02C02</t>
  </si>
  <si>
    <t>HA10732~B05R02C03</t>
  </si>
  <si>
    <t>HA10732~B05R02C04</t>
  </si>
  <si>
    <t>HA10732~B05R02C05</t>
  </si>
  <si>
    <t>HA10732~B05R02C06</t>
  </si>
  <si>
    <t>HA10732~B05R02C07</t>
  </si>
  <si>
    <t>HA10732~B05R02C08</t>
  </si>
  <si>
    <t>HA10732~B05R02C09</t>
  </si>
  <si>
    <t>HA10732~B05R02C10</t>
  </si>
  <si>
    <t>HA10732~B05R02C11</t>
  </si>
  <si>
    <t>HA10732~B05R02C12</t>
  </si>
  <si>
    <t>HA10732~B05R02C13</t>
  </si>
  <si>
    <t>Hs~MGC:BC021622.1~uORF:IOH21430~63.4</t>
  </si>
  <si>
    <t>BC021622.1</t>
  </si>
  <si>
    <t>HA10732~B05R02C14</t>
  </si>
  <si>
    <t>Hs~MGC:BC021622.1~uORF:IOH21430~61.0</t>
  </si>
  <si>
    <t>HA10732~B05R02C15</t>
  </si>
  <si>
    <t>Hs~MGC:BC015569.1~uORF:IOH14802~137</t>
  </si>
  <si>
    <t>BC015569.1</t>
  </si>
  <si>
    <t>HA10732~B05R02C16</t>
  </si>
  <si>
    <t>Hs~MGC:BC015569.1~uORF:IOH14802~133</t>
  </si>
  <si>
    <t>HA10732~B05R02C17</t>
  </si>
  <si>
    <t>Hs~MGC:BC017780.1~uORF:IOH12140~149</t>
  </si>
  <si>
    <t>BC017780.1</t>
  </si>
  <si>
    <t>HA10732~B05R02C18</t>
  </si>
  <si>
    <t>Hs~MGC:BC017780.1~uORF:IOH12140~143</t>
  </si>
  <si>
    <t>HA10732~B05R02C19</t>
  </si>
  <si>
    <t>Hs~MGC:BC016911.1~uORF:IOH11149~53.4</t>
  </si>
  <si>
    <t>BC016911.1</t>
  </si>
  <si>
    <t>HA10732~B05R02C20</t>
  </si>
  <si>
    <t>Hs~MGC:BC016911.1~uORF:IOH11149~52.6</t>
  </si>
  <si>
    <t>HA10732~B05R03C01</t>
  </si>
  <si>
    <t>Hs~Ref:NM_014214.1~uORF:IOH13690~444</t>
  </si>
  <si>
    <t>NM_014214.1</t>
  </si>
  <si>
    <t>HA10732~B05R03C02</t>
  </si>
  <si>
    <t>Hs~Ref:NM_014214.1~uORF:IOH13690~438</t>
  </si>
  <si>
    <t>HA10732~B05R03C03</t>
  </si>
  <si>
    <t>Internal_29860</t>
  </si>
  <si>
    <t>HA10732~B05R03C04</t>
  </si>
  <si>
    <t>HA10732~B05R03C05</t>
  </si>
  <si>
    <t>Internal_8612</t>
  </si>
  <si>
    <t>HA10732~B05R03C06</t>
  </si>
  <si>
    <t>HA10732~B05R03C07</t>
  </si>
  <si>
    <t>Internal_12313</t>
  </si>
  <si>
    <t>HA10732~B05R03C08</t>
  </si>
  <si>
    <t>HA10732~B05R03C09</t>
  </si>
  <si>
    <t>Hs~Ref:NM_004582.2~uORF:IOH14064~2550</t>
  </si>
  <si>
    <t>NM_004582.2</t>
  </si>
  <si>
    <t>HA10732~B05R03C10</t>
  </si>
  <si>
    <t>Hs~Ref:NM_004582.2~uORF:IOH14064~2570</t>
  </si>
  <si>
    <t>HA10732~B05R03C11</t>
  </si>
  <si>
    <t>Hs~MGC:NM_152430.1~uORF:IOH12973~24.5</t>
  </si>
  <si>
    <t>NM_152430.1</t>
  </si>
  <si>
    <t>HA10732~B05R03C12</t>
  </si>
  <si>
    <t>Hs~MGC:NM_152430.1~uORF:IOH12973~23.6</t>
  </si>
  <si>
    <t>HA10732~B05R03C13</t>
  </si>
  <si>
    <t>Hs~MGC:BC022098.1~uORF:IOH14790~364</t>
  </si>
  <si>
    <t>BC022098.1</t>
  </si>
  <si>
    <t>HA10732~B05R03C14</t>
  </si>
  <si>
    <t>Hs~MGC:BC022098.1~uORF:IOH14790~349</t>
  </si>
  <si>
    <t>HA10732~B05R03C15</t>
  </si>
  <si>
    <t>Hs~Ref:NM_016093.2~uORF:IOH14674~114</t>
  </si>
  <si>
    <t>NM_016093.2</t>
  </si>
  <si>
    <t>HA10732~B05R03C16</t>
  </si>
  <si>
    <t>Hs~Ref:NM_016093.2~uORF:IOH14674~109</t>
  </si>
  <si>
    <t>HA10732~B05R03C17</t>
  </si>
  <si>
    <t>Hs~MGC:BC003132.1~uORF:IOH5147~3580</t>
  </si>
  <si>
    <t>BC003132.1</t>
  </si>
  <si>
    <t>HA10732~B05R03C18</t>
  </si>
  <si>
    <t>HA10732~B05R03C19</t>
  </si>
  <si>
    <t>Hs~Ref:NM_015399.1~uORF:IOH12808~640</t>
  </si>
  <si>
    <t>NM_015399.1</t>
  </si>
  <si>
    <t>HA10732~B05R03C20</t>
  </si>
  <si>
    <t>Hs~Ref:NM_015399.1~uORF:IOH12808~631</t>
  </si>
  <si>
    <t>HA10732~B05R04C01</t>
  </si>
  <si>
    <t>Hs~MGC:BC026032.1~uORF:IOH14693~119</t>
  </si>
  <si>
    <t>BC026032.1</t>
  </si>
  <si>
    <t>HA10732~B05R04C02</t>
  </si>
  <si>
    <t>Hs~MGC:BC026032.1~uORF:IOH14693~128</t>
  </si>
  <si>
    <t>HA10732~B05R04C03</t>
  </si>
  <si>
    <t>Hs~Ref:NM_033317.1~uORF:IOH14207~89.4</t>
  </si>
  <si>
    <t>NM_033317.1</t>
  </si>
  <si>
    <t>HA10732~B05R04C04</t>
  </si>
  <si>
    <t>Hs~Ref:NM_033317.1~uORF:IOH14207~83.7</t>
  </si>
  <si>
    <t>HA10732~B05R04C05</t>
  </si>
  <si>
    <t>Hs~MGC:BC029054.1~uORF:IOH22631~93.8</t>
  </si>
  <si>
    <t>BC029054.1</t>
  </si>
  <si>
    <t>HA10732~B05R04C06</t>
  </si>
  <si>
    <t>Hs~MGC:BC029054.1~uORF:IOH22631~88.1</t>
  </si>
  <si>
    <t>HA10732~B05R04C07</t>
  </si>
  <si>
    <t>Hs~MGC:BC011460.1~uORF:IOH9675~11.8</t>
  </si>
  <si>
    <t>BC011460.1</t>
  </si>
  <si>
    <t>HA10732~B05R04C08</t>
  </si>
  <si>
    <t>Hs~MGC:BC011460.1~uORF:IOH9675~11.3</t>
  </si>
  <si>
    <t>HA10732~B05R04C09</t>
  </si>
  <si>
    <t>Hs~MGC:BC020555.1~uORF:IOH10305~20.7</t>
  </si>
  <si>
    <t>BC020555.1</t>
  </si>
  <si>
    <t>HA10732~B05R04C10</t>
  </si>
  <si>
    <t>Hs~MGC:BC020555.1~uORF:IOH10305~21.3</t>
  </si>
  <si>
    <t>HA10732~B05R04C11</t>
  </si>
  <si>
    <t>Hs~MGC:BC015219.1~uORF:IOH21424~265</t>
  </si>
  <si>
    <t>BC015219.1</t>
  </si>
  <si>
    <t>HA10732~B05R04C12</t>
  </si>
  <si>
    <t>Hs~MGC:BC015219.1~uORF:IOH21424~257</t>
  </si>
  <si>
    <t>HA10732~B05R04C13</t>
  </si>
  <si>
    <t>Hs~Ref:NM_138463.1~uORF:IOH12071~40.6</t>
  </si>
  <si>
    <t>NM_138463.1</t>
  </si>
  <si>
    <t>HA10732~B05R04C14</t>
  </si>
  <si>
    <t>Hs~Ref:NM_138463.1~uORF:IOH12071~40.0</t>
  </si>
  <si>
    <t>HA10732~B05R04C15</t>
  </si>
  <si>
    <t>Hs~Ref:NM_015696.2~uORF:IOH21874~160</t>
  </si>
  <si>
    <t>NM_015696.2</t>
  </si>
  <si>
    <t>HA10732~B05R04C16</t>
  </si>
  <si>
    <t>HA10732~B05R04C17</t>
  </si>
  <si>
    <t>Hs~Ref:NM_014702.1~uORF:IOH21412~35.0</t>
  </si>
  <si>
    <t>NM_014702.1</t>
  </si>
  <si>
    <t>HA10732~B05R04C18</t>
  </si>
  <si>
    <t>Hs~Ref:NM_014702.1~uORF:IOH21412~33.7</t>
  </si>
  <si>
    <t>HA10732~B05R04C19</t>
  </si>
  <si>
    <t>Hs~MGC:BC014264.2~uORF:IOH14605~316</t>
  </si>
  <si>
    <t>BC014264.2</t>
  </si>
  <si>
    <t>HA10732~B05R04C20</t>
  </si>
  <si>
    <t>Hs~MGC:BC014264.2~uORF:IOH14605~302</t>
  </si>
  <si>
    <t>HA10732~B05R05C01</t>
  </si>
  <si>
    <t>Hs~MGC:BC001408.1~uORF:IOH4057~37.1</t>
  </si>
  <si>
    <t>BC001408.1</t>
  </si>
  <si>
    <t>HA10732~B05R05C02</t>
  </si>
  <si>
    <t>Hs~MGC:BC001408.1~uORF:IOH4057~36.2</t>
  </si>
  <si>
    <t>HA10732~B05R05C03</t>
  </si>
  <si>
    <t>Hs~Ref:NM_052861.1~uORF:IOH21487~76.4</t>
  </si>
  <si>
    <t>NM_052861.1</t>
  </si>
  <si>
    <t>HA10732~B05R05C04</t>
  </si>
  <si>
    <t>Hs~Ref:NM_052861.1~uORF:IOH21487~71.7</t>
  </si>
  <si>
    <t>HA10732~B05R05C05</t>
  </si>
  <si>
    <t>Hs~Ref:NM_003447.1~uORF:IOH11880~46.2</t>
  </si>
  <si>
    <t>NM_003447.1</t>
  </si>
  <si>
    <t>HA10732~B05R05C06</t>
  </si>
  <si>
    <t>Hs~Ref:NM_003447.1~uORF:IOH11880~43.0</t>
  </si>
  <si>
    <t>HA10732~B05R05C07</t>
  </si>
  <si>
    <t>Hs~MGC:BC009961.1~uORF:IOH12967~634</t>
  </si>
  <si>
    <t>BC009961.1</t>
  </si>
  <si>
    <t>HA10732~B05R05C08</t>
  </si>
  <si>
    <t>Hs~MGC:BC009961.1~uORF:IOH12967~625</t>
  </si>
  <si>
    <t>HA10732~B05R05C09</t>
  </si>
  <si>
    <t>Hs~MGC:BC001256.1~uORF:IOH3240~39.9</t>
  </si>
  <si>
    <t>BC001256.1</t>
  </si>
  <si>
    <t>HA10732~B05R05C10</t>
  </si>
  <si>
    <t>Hs~MGC:BC001256.1~uORF:IOH3240~38.6</t>
  </si>
  <si>
    <t>HA10732~B05R05C11</t>
  </si>
  <si>
    <t>Internal_1315</t>
  </si>
  <si>
    <t>HA10732~B05R05C12</t>
  </si>
  <si>
    <t>HA10732~B05R05C13</t>
  </si>
  <si>
    <t>Hs~MGC:BC028039.1~uORF:IOH11511~1960</t>
  </si>
  <si>
    <t>BC028039.1</t>
  </si>
  <si>
    <t>HA10732~B05R05C14</t>
  </si>
  <si>
    <t>Hs~MGC:BC028039.1~uORF:IOH11511~1890</t>
  </si>
  <si>
    <t>HA10732~B05R05C15</t>
  </si>
  <si>
    <t>Hs~Ref:NM_002068.1~uORF:IOH9848~70.1</t>
  </si>
  <si>
    <t>NM_002068.1</t>
  </si>
  <si>
    <t>HA10732~B05R05C16</t>
  </si>
  <si>
    <t>Hs~Ref:NM_002068.1~uORF:IOH9848~69.6</t>
  </si>
  <si>
    <t>HA10732~B05R05C17</t>
  </si>
  <si>
    <t>Hs~Ref:NM_001501.1~uORF:IOH40386~77.0</t>
  </si>
  <si>
    <t>NM_001501.1</t>
  </si>
  <si>
    <t>HA10732~B05R05C18</t>
  </si>
  <si>
    <t>Hs~Ref:NM_001501.1~uORF:IOH40386~76.8</t>
  </si>
  <si>
    <t>HA10732~B05R05C19</t>
  </si>
  <si>
    <t>Hs~Ref:NM_006432.2~uORF:IOH4108~221</t>
  </si>
  <si>
    <t>NM_006432.2</t>
  </si>
  <si>
    <t>HA10732~B05R05C20</t>
  </si>
  <si>
    <t>Hs~Ref:NM_006432.2~uORF:IOH4108~214</t>
  </si>
  <si>
    <t>HA10732~B05R06C01</t>
  </si>
  <si>
    <t>Hs~Ref:NM_014184.1~uORF:IOH4181~297</t>
  </si>
  <si>
    <t>NM_014184.1</t>
  </si>
  <si>
    <t>HA10732~B05R06C02</t>
  </si>
  <si>
    <t>Hs~Ref:NM_014184.1~uORF:IOH4181~293</t>
  </si>
  <si>
    <t>HA10732~B05R06C03</t>
  </si>
  <si>
    <t>Hs~MGC:BC012814.1~uORF:IOH13051~135</t>
  </si>
  <si>
    <t>BC012814.1</t>
  </si>
  <si>
    <t>HA10732~B05R06C04</t>
  </si>
  <si>
    <t>Hs~MGC:BC012814.1~uORF:IOH13051~126</t>
  </si>
  <si>
    <t>HA10732~B05R06C05</t>
  </si>
  <si>
    <t>Internal_6764</t>
  </si>
  <si>
    <t>HA10732~B05R06C06</t>
  </si>
  <si>
    <t>HA10732~B05R06C07</t>
  </si>
  <si>
    <t>Hs~Ref:NM_001394.3~uORF:IOH21147~108</t>
  </si>
  <si>
    <t>NM_001394.3</t>
  </si>
  <si>
    <t>HA10732~B05R06C08</t>
  </si>
  <si>
    <t>Hs~Ref:NM_001394.3~uORF:IOH21147~104</t>
  </si>
  <si>
    <t>HA10732~B05R06C09</t>
  </si>
  <si>
    <t>Hs~Ref:NM_001791.2~uORF:IOH10262~316</t>
  </si>
  <si>
    <t>HA10732~B05R06C10</t>
  </si>
  <si>
    <t>Hs~Ref:NM_001791.2~uORF:IOH10262~308</t>
  </si>
  <si>
    <t>HA10732~B05R06C11</t>
  </si>
  <si>
    <t>Hs~Ref:NM_004892.2~uORF:IOH3957~873</t>
  </si>
  <si>
    <t>NM_004892.2</t>
  </si>
  <si>
    <t>HA10732~B05R06C12</t>
  </si>
  <si>
    <t>Hs~Ref:NM_004892.2~uORF:IOH3957~833</t>
  </si>
  <si>
    <t>HA10732~B05R06C13</t>
  </si>
  <si>
    <t>Hs~MGC:BC030280.1~uORF:IOH21522~264</t>
  </si>
  <si>
    <t>BC030280.1</t>
  </si>
  <si>
    <t>HA10732~B05R06C14</t>
  </si>
  <si>
    <t>Hs~MGC:BC030280.1~uORF:IOH21522~252</t>
  </si>
  <si>
    <t>HA10732~B05R06C15</t>
  </si>
  <si>
    <t>Hs~Ref:NM_031991.1~uORF:IOH5495~169</t>
  </si>
  <si>
    <t>NM_031991.1</t>
  </si>
  <si>
    <t>HA10732~B05R06C16</t>
  </si>
  <si>
    <t>Hs~Ref:NM_031991.1~uORF:IOH5495~167</t>
  </si>
  <si>
    <t>HA10732~B05R06C17</t>
  </si>
  <si>
    <t>Hs~Ref:NM_004753.1~uORF:IOH5360~133</t>
  </si>
  <si>
    <t>NM_004753.1</t>
  </si>
  <si>
    <t>HA10732~B05R06C18</t>
  </si>
  <si>
    <t>Hs~Ref:NM_004753.1~uORF:IOH5360~131</t>
  </si>
  <si>
    <t>HA10732~B05R06C19</t>
  </si>
  <si>
    <t>Hs~MGC:BC032422.1~uORF:IOH21726~249</t>
  </si>
  <si>
    <t>BC032422.1</t>
  </si>
  <si>
    <t>HA10732~B05R06C20</t>
  </si>
  <si>
    <t>Hs~MGC:BC032422.1~uORF:IOH21726~236</t>
  </si>
  <si>
    <t>HA10732~B05R07C01</t>
  </si>
  <si>
    <t>Internal_29508</t>
  </si>
  <si>
    <t>HA10732~B05R07C02</t>
  </si>
  <si>
    <t>HA10732~B05R07C03</t>
  </si>
  <si>
    <t>Hs~MGC:BC015562.1~uORF:IOH22914~45.1</t>
  </si>
  <si>
    <t>BC015562.1</t>
  </si>
  <si>
    <t>HA10732~B05R07C04</t>
  </si>
  <si>
    <t>Hs~MGC:BC015562.1~uORF:IOH22914~42.5</t>
  </si>
  <si>
    <t>HA10732~B05R07C05</t>
  </si>
  <si>
    <t>Hs~MGC:NM_152362.1~uORF:IOH10838~620</t>
  </si>
  <si>
    <t>NM_152362.1</t>
  </si>
  <si>
    <t>HA10732~B05R07C06</t>
  </si>
  <si>
    <t>Hs~MGC:NM_152362.1~uORF:IOH10838~594</t>
  </si>
  <si>
    <t>HA10732~B05R07C07</t>
  </si>
  <si>
    <t>Hs~Ref:NM_032860.2~uORF:IOH22948~58.3</t>
  </si>
  <si>
    <t>NM_032860.2</t>
  </si>
  <si>
    <t>HA10732~B05R07C08</t>
  </si>
  <si>
    <t>Hs~Ref:NM_032860.2~uORF:IOH22948~54.1</t>
  </si>
  <si>
    <t>HA10732~B05R07C09</t>
  </si>
  <si>
    <t>Hs~MGC:BC058915.1~uORF:IOH29066~42.3</t>
  </si>
  <si>
    <t>BC058915.1</t>
  </si>
  <si>
    <t>HA10732~B05R07C10</t>
  </si>
  <si>
    <t>Hs~MGC:BC058915.1~uORF:IOH29066~40.1</t>
  </si>
  <si>
    <t>HA10732~B05R07C11</t>
  </si>
  <si>
    <t>Hs~MGC:BC060838.1~uORF:IOH29287~75.4</t>
  </si>
  <si>
    <t>BC060838.1</t>
  </si>
  <si>
    <t>HA10732~B05R07C12</t>
  </si>
  <si>
    <t>Hs~MGC:BC060838.1~uORF:IOH29287~73.3</t>
  </si>
  <si>
    <t>HA10732~B05R07C13</t>
  </si>
  <si>
    <t>Hs~MGC:BC000423.1~uORF:IOH3682~282</t>
  </si>
  <si>
    <t>BC000423.1</t>
  </si>
  <si>
    <t>HA10732~B05R07C14</t>
  </si>
  <si>
    <t>Hs~MGC:BC000423.1~uORF:IOH3682~268</t>
  </si>
  <si>
    <t>HA10732~B05R07C15</t>
  </si>
  <si>
    <t>Hs~MGC:BC051849.2~uORF:IOH28888~1400</t>
  </si>
  <si>
    <t>BC051849.2</t>
  </si>
  <si>
    <t>HA10732~B05R07C16</t>
  </si>
  <si>
    <t>Hs~MGC:BC051849.2~uORF:IOH28888~1330</t>
  </si>
  <si>
    <t>HA10732~B05R07C17</t>
  </si>
  <si>
    <t>Hs~MGC:BC010030.1~uORF:IOH14573~414</t>
  </si>
  <si>
    <t>BC010030.1</t>
  </si>
  <si>
    <t>HA10732~B05R07C18</t>
  </si>
  <si>
    <t>Hs~MGC:BC010030.1~uORF:IOH14573~390</t>
  </si>
  <si>
    <t>HA10732~B05R07C19</t>
  </si>
  <si>
    <t>Internal_20141</t>
  </si>
  <si>
    <t>HA10732~B05R07C20</t>
  </si>
  <si>
    <t>HA10732~B05R08C01</t>
  </si>
  <si>
    <t>Hs~MGC:BC013019.1~uORF:IOH14884~448</t>
  </si>
  <si>
    <t>BC013019.1</t>
  </si>
  <si>
    <t>HA10732~B05R08C02</t>
  </si>
  <si>
    <t>Hs~MGC:BC013019.1~uORF:IOH14884~445</t>
  </si>
  <si>
    <t>HA10732~B05R08C03</t>
  </si>
  <si>
    <t>Hs~MGC:BC021211.2~uORF:IOH13835~120</t>
  </si>
  <si>
    <t>BC021211.2</t>
  </si>
  <si>
    <t>HA10732~B05R08C04</t>
  </si>
  <si>
    <t>Hs~MGC:BC021211.2~uORF:IOH13835~112</t>
  </si>
  <si>
    <t>HA10732~B05R08C05</t>
  </si>
  <si>
    <t>Hs~Ref:NM_032343.1~uORF:IOH6589~428</t>
  </si>
  <si>
    <t>NM_032343.1</t>
  </si>
  <si>
    <t>HA10732~B05R08C06</t>
  </si>
  <si>
    <t>Hs~Ref:NM_032343.1~uORF:IOH6589~381</t>
  </si>
  <si>
    <t>HA10732~B05R08C07</t>
  </si>
  <si>
    <t>Hs~Ref:NM_032369.1~uORF:IOH6885~176</t>
  </si>
  <si>
    <t>NM_032369.1</t>
  </si>
  <si>
    <t>HA10732~B05R08C08</t>
  </si>
  <si>
    <t>Hs~Ref:NM_032369.1~uORF:IOH6885~169</t>
  </si>
  <si>
    <t>HA10732~B05R08C09</t>
  </si>
  <si>
    <t>Hs~MGC:BC031637.1~uORF:IOH22785~223</t>
  </si>
  <si>
    <t>BC031637.1</t>
  </si>
  <si>
    <t>HA10732~B05R08C10</t>
  </si>
  <si>
    <t>Hs~MGC:BC031637.1~uORF:IOH22785~215</t>
  </si>
  <si>
    <t>HA10732~B05R08C11</t>
  </si>
  <si>
    <t>Hs~Ref:NM_005182.1~uORF:IOH21843~104</t>
  </si>
  <si>
    <t>NM_005182.1</t>
  </si>
  <si>
    <t>HA10732~B05R08C12</t>
  </si>
  <si>
    <t>Hs~Ref:NM_005182.1~uORF:IOH21843~101</t>
  </si>
  <si>
    <t>HA10732~B05R08C13</t>
  </si>
  <si>
    <t>Hs~MGC:BC031551.1~uORF:IOH22627~118</t>
  </si>
  <si>
    <t>BC031551.1</t>
  </si>
  <si>
    <t>HA10732~B05R08C14</t>
  </si>
  <si>
    <t>Hs~MGC:BC031551.1~uORF:IOH22627~115</t>
  </si>
  <si>
    <t>HA10732~B05R08C15</t>
  </si>
  <si>
    <t>Hs~Ref:NM_000049.1~uORF:IOH22633~1020</t>
  </si>
  <si>
    <t>NM_000049.1</t>
  </si>
  <si>
    <t>HA10732~B05R08C16</t>
  </si>
  <si>
    <t>Hs~Ref:NM_000049.1~uORF:IOH22633~979</t>
  </si>
  <si>
    <t>HA10732~B05R08C17</t>
  </si>
  <si>
    <t>Hs~MGC:NM_152389.1~uORF:IOH22642~40.4</t>
  </si>
  <si>
    <t>NM_152389.1</t>
  </si>
  <si>
    <t>HA10732~B05R08C18</t>
  </si>
  <si>
    <t>Hs~MGC:NM_152389.1~uORF:IOH22642~38.5</t>
  </si>
  <si>
    <t>HA10732~B05R08C19</t>
  </si>
  <si>
    <t>Hs~Ref:NM_018452.1~uORF:IOH22646~809</t>
  </si>
  <si>
    <t>NM_018452.1</t>
  </si>
  <si>
    <t>HA10732~B05R08C20</t>
  </si>
  <si>
    <t>Hs~Ref:NM_018452.1~uORF:IOH22646~720</t>
  </si>
  <si>
    <t>HA10732~B05R09C01</t>
  </si>
  <si>
    <t>Hs~MGC:BC008417.1~uORF:IOH7579~430</t>
  </si>
  <si>
    <t>BC008417.1</t>
  </si>
  <si>
    <t>HA10732~B05R09C02</t>
  </si>
  <si>
    <t>Hs~MGC:BC008417.1~uORF:IOH7579~421</t>
  </si>
  <si>
    <t>HA10732~B05R09C03</t>
  </si>
  <si>
    <t>Hs~MGC:BC000522.1~uORF:IOH3622~58.0</t>
  </si>
  <si>
    <t>BC000522.1</t>
  </si>
  <si>
    <t>HA10732~B05R09C04</t>
  </si>
  <si>
    <t>Hs~MGC:BC000522.1~uORF:IOH3622~54.2</t>
  </si>
  <si>
    <t>HA10732~B05R09C05</t>
  </si>
  <si>
    <t>Hs~Ref:NM_032360.1~uORF:IOH6003~244</t>
  </si>
  <si>
    <t>NM_032360.1</t>
  </si>
  <si>
    <t>HA10732~B05R09C06</t>
  </si>
  <si>
    <t>Hs~Ref:NM_032360.1~uORF:IOH6003~233</t>
  </si>
  <si>
    <t>HA10732~B05R09C07</t>
  </si>
  <si>
    <t>Hs~MGC:BC006499.1~uORF:IOH5767~78.8</t>
  </si>
  <si>
    <t>BC006499.1</t>
  </si>
  <si>
    <t>HA10732~B05R09C08</t>
  </si>
  <si>
    <t>Hs~MGC:BC006499.1~uORF:IOH5767~74.7</t>
  </si>
  <si>
    <t>HA10732~B05R09C09</t>
  </si>
  <si>
    <t>Hs~Ref:NM_014035.1~uORF:IOH12121~55.7</t>
  </si>
  <si>
    <t>NM_014035.1</t>
  </si>
  <si>
    <t>HA10732~B05R09C10</t>
  </si>
  <si>
    <t>Hs~Ref:NM_014035.1~uORF:IOH12121~52.4</t>
  </si>
  <si>
    <t>HA10732~B05R09C11</t>
  </si>
  <si>
    <t>Hs~MGC:BC009873.1~uORF:IOH12548~139</t>
  </si>
  <si>
    <t>BC009873.1</t>
  </si>
  <si>
    <t>HA10732~B05R09C12</t>
  </si>
  <si>
    <t>Hs~MGC:BC009873.1~uORF:IOH12548~134</t>
  </si>
  <si>
    <t>HA10732~B05R09C13</t>
  </si>
  <si>
    <t>Hs~Ref:NM_130777.1~uORF:IOH13230~287</t>
  </si>
  <si>
    <t>NM_130777.1</t>
  </si>
  <si>
    <t>HA10732~B05R09C14</t>
  </si>
  <si>
    <t>Hs~Ref:NM_130777.1~uORF:IOH13230~278</t>
  </si>
  <si>
    <t>HA10732~B05R09C15</t>
  </si>
  <si>
    <t>Hs~Ref:NM_024059.2~uORF:IOH2960~87.0</t>
  </si>
  <si>
    <t>NM_024059.2</t>
  </si>
  <si>
    <t>HA10732~B05R09C16</t>
  </si>
  <si>
    <t>Hs~Ref:NM_024059.2~uORF:IOH2960~84.5</t>
  </si>
  <si>
    <t>HA10732~B05R09C17</t>
  </si>
  <si>
    <t>Hs~MGC:BC012104.1~uORF:IOH13179~52.1</t>
  </si>
  <si>
    <t>BC012104.1</t>
  </si>
  <si>
    <t>HA10732~B05R09C18</t>
  </si>
  <si>
    <t>Hs~MGC:BC012104.1~uORF:IOH13179~47.6</t>
  </si>
  <si>
    <t>HA10732~B05R09C19</t>
  </si>
  <si>
    <t>Hs~MGC:BC026070.2~uORF:IOH11290~151</t>
  </si>
  <si>
    <t>BC026070.2</t>
  </si>
  <si>
    <t>HA10732~B05R09C20</t>
  </si>
  <si>
    <t>Hs~MGC:BC026070.2~uORF:IOH11290~144</t>
  </si>
  <si>
    <t>HA10732~B05R10C01</t>
  </si>
  <si>
    <t>Hs~MGC:NM_152567.1~uORF:IOH21590~28.9</t>
  </si>
  <si>
    <t>NM_152567.1</t>
  </si>
  <si>
    <t>HA10732~B05R10C02</t>
  </si>
  <si>
    <t>Hs~MGC:NM_152567.1~uORF:IOH21590~27.4</t>
  </si>
  <si>
    <t>HA10732~B05R10C03</t>
  </si>
  <si>
    <t>Hs~Ref:NM_006995.2~uORF:IOH14772~60.4</t>
  </si>
  <si>
    <t>NM_006995.2</t>
  </si>
  <si>
    <t>HA10732~B05R10C04</t>
  </si>
  <si>
    <t>Hs~Ref:NM_006995.2~uORF:IOH14772~56.7</t>
  </si>
  <si>
    <t>HA10732~B05R10C05</t>
  </si>
  <si>
    <t>Hs~MGC:BC060042.1~uORF:IOH29484~28.4</t>
  </si>
  <si>
    <t>BC060042.1</t>
  </si>
  <si>
    <t>HA10732~B05R10C06</t>
  </si>
  <si>
    <t>Hs~MGC:BC060042.1~uORF:IOH29484~27.7</t>
  </si>
  <si>
    <t>HA10732~B05R10C07</t>
  </si>
  <si>
    <t>Hs~MGC:BC054510.2~uORF:IOH28904~38.1</t>
  </si>
  <si>
    <t>BC054510.2</t>
  </si>
  <si>
    <t>HA10732~B05R10C08</t>
  </si>
  <si>
    <t>Hs~MGC:BC054510.2~uORF:IOH28904~36.2</t>
  </si>
  <si>
    <t>HA10732~B05R10C09</t>
  </si>
  <si>
    <t>Hs~MGC:BC017741.2~uORF:IOH28620~20.3</t>
  </si>
  <si>
    <t>BC017741.2</t>
  </si>
  <si>
    <t>HA10732~B05R10C10</t>
  </si>
  <si>
    <t>Hs~MGC:BC017741.2~uORF:IOH28620~19.4</t>
  </si>
  <si>
    <t>HA10732~B05R10C11</t>
  </si>
  <si>
    <t>Hs~MGC:BC025314.1~uORF:IOH13984~32.3</t>
  </si>
  <si>
    <t>BC025314.1</t>
  </si>
  <si>
    <t>HA10732~B05R10C12</t>
  </si>
  <si>
    <t>Hs~MGC:BC025314.1~uORF:IOH13984~30.7</t>
  </si>
  <si>
    <t>HA10732~B05R10C13</t>
  </si>
  <si>
    <t>Hs~MGC:BC028206.1~uORF:IOH11618~236</t>
  </si>
  <si>
    <t>BC028206.1</t>
  </si>
  <si>
    <t>HA10732~B05R10C14</t>
  </si>
  <si>
    <t>Hs~MGC:BC028206.1~uORF:IOH11618~231</t>
  </si>
  <si>
    <t>HA10732~B05R10C15</t>
  </si>
  <si>
    <t>Hs~Ref:NM_001612.3~uORF:IOH11009~1060</t>
  </si>
  <si>
    <t>NM_001612.3</t>
  </si>
  <si>
    <t>HA10732~B05R10C16</t>
  </si>
  <si>
    <t>Hs~Ref:NM_001612.3~uORF:IOH11009~1030</t>
  </si>
  <si>
    <t>HA10732~B05R10C17</t>
  </si>
  <si>
    <t>Hs~Ref:NM_025055.2~uORF:IOH11794~79.3</t>
  </si>
  <si>
    <t>NM_025055.2</t>
  </si>
  <si>
    <t>HA10732~B05R10C18</t>
  </si>
  <si>
    <t>Hs~Ref:NM_025055.2~uORF:IOH11794~76.7</t>
  </si>
  <si>
    <t>HA10732~B05R10C19</t>
  </si>
  <si>
    <t>Hs~Ref:NM_016034.2~uORF:IOH6982~299</t>
  </si>
  <si>
    <t>NM_016034.2</t>
  </si>
  <si>
    <t>HA10732~B05R10C20</t>
  </si>
  <si>
    <t>Hs~Ref:NM_016034.2~uORF:IOH6982~292</t>
  </si>
  <si>
    <t>HA10732~B05R11C01</t>
  </si>
  <si>
    <t>Hs~Ref:NM_203425.1~uORF:IOH26973~843</t>
  </si>
  <si>
    <t>NM_203425.1</t>
  </si>
  <si>
    <t>HA10732~B05R11C02</t>
  </si>
  <si>
    <t>Hs~Ref:NM_203425.1~uORF:IOH26973~866</t>
  </si>
  <si>
    <t>HA10732~B05R11C03</t>
  </si>
  <si>
    <t>Hs~Ref:NM_000880.2~uORF:IOH26652~104</t>
  </si>
  <si>
    <t>NM_000880.2</t>
  </si>
  <si>
    <t>HA10732~B05R11C04</t>
  </si>
  <si>
    <t>Hs~Ref:NM_000880.2~uORF:IOH26652~102</t>
  </si>
  <si>
    <t>HA10732~B05R11C05</t>
  </si>
  <si>
    <t>Hs~Ref:NM_001004708.1~uORF:IOH28245~64.7</t>
  </si>
  <si>
    <t>NM_001004708.1</t>
  </si>
  <si>
    <t>HA10732~B05R11C06</t>
  </si>
  <si>
    <t>Hs~Ref:NM_001004708.1~uORF:IOH28245~61.9</t>
  </si>
  <si>
    <t>HA10732~B05R11C07</t>
  </si>
  <si>
    <t>Hs~Ref:NM_013322.2~uORF:IOH27109~645</t>
  </si>
  <si>
    <t>NM_013322.2</t>
  </si>
  <si>
    <t>HA10732~B05R11C08</t>
  </si>
  <si>
    <t>Hs~Ref:NM_013322.2~uORF:IOH27109~624</t>
  </si>
  <si>
    <t>HA10732~B05R11C09</t>
  </si>
  <si>
    <t>Hs~MGC:BC032007.1~uORF:IOH22165~1100</t>
  </si>
  <si>
    <t>BC032007.1</t>
  </si>
  <si>
    <t>HA10732~B05R11C10</t>
  </si>
  <si>
    <t>Hs~MGC:BC032007.1~uORF:IOH22165~1010</t>
  </si>
  <si>
    <t>HA10732~B05R11C11</t>
  </si>
  <si>
    <t>Hs~MGC:BC034236.1~uORF:IOH21619~1030</t>
  </si>
  <si>
    <t>BC034236.1</t>
  </si>
  <si>
    <t>HA10732~B05R11C12</t>
  </si>
  <si>
    <t>Hs~MGC:BC034236.1~uORF:IOH21619~997</t>
  </si>
  <si>
    <t>HA10732~B05R11C13</t>
  </si>
  <si>
    <t>Hs~MGC:BC000819.1~uORF:IOH3103~101</t>
  </si>
  <si>
    <t>BC000819.1</t>
  </si>
  <si>
    <t>HA10732~B05R11C14</t>
  </si>
  <si>
    <t>Hs~MGC:BC000819.1~uORF:IOH3103~99.5</t>
  </si>
  <si>
    <t>HA10732~B05R11C15</t>
  </si>
  <si>
    <t>Hs~Ref:NM_005092.2~uORF:IOH34742~662</t>
  </si>
  <si>
    <t>NM_005092.2</t>
  </si>
  <si>
    <t>HA10732~B05R11C16</t>
  </si>
  <si>
    <t>Hs~Ref:NM_005092.2~uORF:IOH34742~629</t>
  </si>
  <si>
    <t>HA10732~B05R11C17</t>
  </si>
  <si>
    <t>Hs~Ref:NM_005159.3~uORF:IOH14126~339</t>
  </si>
  <si>
    <t>NM_005159.3</t>
  </si>
  <si>
    <t>HA10732~B05R11C18</t>
  </si>
  <si>
    <t>Hs~Ref:NM_005159.3~uORF:IOH14126~328</t>
  </si>
  <si>
    <t>HA10732~B05R11C19</t>
  </si>
  <si>
    <t>Hs~MGC:BC012105.1~uORF:IOH14609~337</t>
  </si>
  <si>
    <t>BC012105.1</t>
  </si>
  <si>
    <t>HA10732~B05R11C20</t>
  </si>
  <si>
    <t>Hs~MGC:BC012105.1~uORF:IOH14609~313</t>
  </si>
  <si>
    <t>HA10732~B05R12C01</t>
  </si>
  <si>
    <t>Hs~Ref:NM_017809.2~uORF:IOH10134~68.6</t>
  </si>
  <si>
    <t>NM_017809.2</t>
  </si>
  <si>
    <t>HA10732~B05R12C02</t>
  </si>
  <si>
    <t>Hs~Ref:NM_017809.2~uORF:IOH10134~67.8</t>
  </si>
  <si>
    <t>HA10732~B05R12C03</t>
  </si>
  <si>
    <t>Hs~MGC:BC041037.1~uORF:IOH28003~125</t>
  </si>
  <si>
    <t>BC041037.1</t>
  </si>
  <si>
    <t>HA10732~B05R12C04</t>
  </si>
  <si>
    <t>Hs~MGC:BC041037.1~uORF:IOH28003~120</t>
  </si>
  <si>
    <t>HA10732~B05R12C05</t>
  </si>
  <si>
    <t>HA10732~B05R12C06</t>
  </si>
  <si>
    <t>HA10732~B05R12C07</t>
  </si>
  <si>
    <t>HA10732~B05R12C08</t>
  </si>
  <si>
    <t>HA10732~B05R12C09</t>
  </si>
  <si>
    <t>HA10732~B05R12C10</t>
  </si>
  <si>
    <t>HA10732~B05R12C11</t>
  </si>
  <si>
    <t>HA10732~B05R12C12</t>
  </si>
  <si>
    <t>HA10732~B05R12C13</t>
  </si>
  <si>
    <t>Hs~MGC:BC019247.1~uORF:IOH11023~288</t>
  </si>
  <si>
    <t>BC019247.1</t>
  </si>
  <si>
    <t>HA10732~B05R12C14</t>
  </si>
  <si>
    <t>Hs~MGC:BC019247.1~uORF:IOH11023~280</t>
  </si>
  <si>
    <t>HA10732~B05R12C15</t>
  </si>
  <si>
    <t>Hs~Ref:NM_004494.1~uORF:IOH14546~727</t>
  </si>
  <si>
    <t>NM_004494.1</t>
  </si>
  <si>
    <t>HA10732~B05R12C16</t>
  </si>
  <si>
    <t>Hs~Ref:NM_004494.1~uORF:IOH14546~700</t>
  </si>
  <si>
    <t>HA10732~B05R12C17</t>
  </si>
  <si>
    <t>Hs~MGC:BC033864.1~uORF:IOH21842~554</t>
  </si>
  <si>
    <t>BC033864.1</t>
  </si>
  <si>
    <t>HA10732~B05R12C18</t>
  </si>
  <si>
    <t>Hs~MGC:BC033864.1~uORF:IOH21842~521</t>
  </si>
  <si>
    <t>HA10732~B05R12C19</t>
  </si>
  <si>
    <t>Hs~MGC:BC053647.1~uORF:IOH28956~203</t>
  </si>
  <si>
    <t>BC053647.1</t>
  </si>
  <si>
    <t>HA10732~B05R12C20</t>
  </si>
  <si>
    <t>Hs~MGC:BC053647.1~uORF:IOH28956~198</t>
  </si>
  <si>
    <t>HA10732~B05R13C01</t>
  </si>
  <si>
    <t>Hs~MGC:BC033195.1~uORF:IOH23247~285</t>
  </si>
  <si>
    <t>BC033195.1</t>
  </si>
  <si>
    <t>HA10732~B05R13C02</t>
  </si>
  <si>
    <t>Hs~MGC:BC033195.1~uORF:IOH23247~281</t>
  </si>
  <si>
    <t>HA10732~B05R13C03</t>
  </si>
  <si>
    <t>Hs~Ref:NM_016616.2~uORF:IOH22105~61.7</t>
  </si>
  <si>
    <t>NM_016616.2</t>
  </si>
  <si>
    <t>HA10732~B05R13C04</t>
  </si>
  <si>
    <t>Hs~Ref:NM_016616.2~uORF:IOH22105~57.4</t>
  </si>
  <si>
    <t>HA10732~B05R13C05</t>
  </si>
  <si>
    <t>Hs~MGC:BC042970.1~uORF:IOH25849~160</t>
  </si>
  <si>
    <t>BC042970.1</t>
  </si>
  <si>
    <t>HA10732~B05R13C06</t>
  </si>
  <si>
    <t>Hs~MGC:BC042970.1~uORF:IOH25849~153</t>
  </si>
  <si>
    <t>HA10732~B05R13C07</t>
  </si>
  <si>
    <t>Hs~Ref:NM_023938.4~uORF:IOH3759~49.5</t>
  </si>
  <si>
    <t>NM_023938.4</t>
  </si>
  <si>
    <t>HA10732~B05R13C08</t>
  </si>
  <si>
    <t>Hs~Ref:NM_023938.4~uORF:IOH3759~45.7</t>
  </si>
  <si>
    <t>HA10732~B05R13C09</t>
  </si>
  <si>
    <t>Hs~MGC:BC016057.1~uORF:IOH12761~137</t>
  </si>
  <si>
    <t>BC016057.1</t>
  </si>
  <si>
    <t>HA10732~B05R13C10</t>
  </si>
  <si>
    <t>Hs~MGC:BC016057.1~uORF:IOH12761~130</t>
  </si>
  <si>
    <t>HA10732~B05R13C11</t>
  </si>
  <si>
    <t>Hs~Ref:NM_000904.1~uORF:IOH6580~261</t>
  </si>
  <si>
    <t>NM_000904.1</t>
  </si>
  <si>
    <t>HA10732~B05R13C12</t>
  </si>
  <si>
    <t>Hs~Ref:NM_000904.1~uORF:IOH6580~254</t>
  </si>
  <si>
    <t>HA10732~B05R13C13</t>
  </si>
  <si>
    <t>Hs~MGC:BC015548.1~uORF:IOH10351~152</t>
  </si>
  <si>
    <t>BC015548.1</t>
  </si>
  <si>
    <t>HA10732~B05R13C14</t>
  </si>
  <si>
    <t>Hs~MGC:BC015548.1~uORF:IOH10351~147</t>
  </si>
  <si>
    <t>HA10732~B05R13C15</t>
  </si>
  <si>
    <t>Hs~Ref:NM_001005339.1~uORF:IOH13018~205</t>
  </si>
  <si>
    <t>NM_001005339.1</t>
  </si>
  <si>
    <t>HA10732~B05R13C16</t>
  </si>
  <si>
    <t>Hs~Ref:NM_001005339.1~uORF:IOH13018~198</t>
  </si>
  <si>
    <t>HA10732~B05R13C17</t>
  </si>
  <si>
    <t>Hs~Ref:NM_003574.2~uORF:IOH5040~817</t>
  </si>
  <si>
    <t>NM_003574.2</t>
  </si>
  <si>
    <t>HA10732~B05R13C18</t>
  </si>
  <si>
    <t>Hs~Ref:NM_003574.2~uORF:IOH5040~789</t>
  </si>
  <si>
    <t>HA10732~B05R13C19</t>
  </si>
  <si>
    <t>Hs~Ref:NM_004762.1~uORF:IOH26691~90.2</t>
  </si>
  <si>
    <t>NM_004762.1</t>
  </si>
  <si>
    <t>HA10732~B05R13C20</t>
  </si>
  <si>
    <t>Hs~Ref:NM_004762.1~uORF:IOH26691~86.1</t>
  </si>
  <si>
    <t>HA10732~B05R14C01</t>
  </si>
  <si>
    <t>Hs~Ref:NM_005902.1~uORF:IOH27044~110</t>
  </si>
  <si>
    <t>NM_005902.1</t>
  </si>
  <si>
    <t>HA10732~B05R14C02</t>
  </si>
  <si>
    <t>Hs~Ref:NM_005902.1~uORF:IOH27044~107</t>
  </si>
  <si>
    <t>HA10732~B05R14C03</t>
  </si>
  <si>
    <t>Hs~MGC:BC050683.1~uORF:IOH27027~38.5</t>
  </si>
  <si>
    <t>BC050683.1</t>
  </si>
  <si>
    <t>HA10732~B05R14C04</t>
  </si>
  <si>
    <t>Hs~MGC:BC050683.1~uORF:IOH27027~36.0</t>
  </si>
  <si>
    <t>HA10732~B05R14C05</t>
  </si>
  <si>
    <t>Hs~MGC:BC015626.2~uORF:IOH13367~129</t>
  </si>
  <si>
    <t>BC015626.2</t>
  </si>
  <si>
    <t>HA10732~B05R14C06</t>
  </si>
  <si>
    <t>Hs~MGC:BC015626.2~uORF:IOH13367~125</t>
  </si>
  <si>
    <t>HA10732~B05R14C07</t>
  </si>
  <si>
    <t>Hs~MGC:BC005332.1~uORF:IOH7177~137</t>
  </si>
  <si>
    <t>BC005332.1</t>
  </si>
  <si>
    <t>HA10732~B05R14C08</t>
  </si>
  <si>
    <t>Hs~MGC:BC005332.1~uORF:IOH7177~130</t>
  </si>
  <si>
    <t>HA10732~B05R14C09</t>
  </si>
  <si>
    <t>Hs~Ref:NM_004596.1~uORF:IOH6628~118</t>
  </si>
  <si>
    <t>NM_004596.1</t>
  </si>
  <si>
    <t>HA10732~B05R14C10</t>
  </si>
  <si>
    <t>Hs~Ref:NM_004596.1~uORF:IOH6628~115</t>
  </si>
  <si>
    <t>HA10732~B05R14C11</t>
  </si>
  <si>
    <t>Hs~MGC:BC008051.2~uORF:IOH7014~391</t>
  </si>
  <si>
    <t>BC008051.2</t>
  </si>
  <si>
    <t>HA10732~B05R14C12</t>
  </si>
  <si>
    <t>Hs~MGC:BC008051.2~uORF:IOH7014~369</t>
  </si>
  <si>
    <t>HA10732~B05R14C13</t>
  </si>
  <si>
    <t>HA10732~B05R14C14</t>
  </si>
  <si>
    <t>HA10732~B05R14C15</t>
  </si>
  <si>
    <t>HA10732~B05R14C16</t>
  </si>
  <si>
    <t>HA10732~B05R14C17</t>
  </si>
  <si>
    <t>HA10732~B05R14C18</t>
  </si>
  <si>
    <t>HA10732~B05R14C19</t>
  </si>
  <si>
    <t>HA10732~B05R14C20</t>
  </si>
  <si>
    <t>HA10732~B05R15C01</t>
  </si>
  <si>
    <t>HA10732~B05R15C02</t>
  </si>
  <si>
    <t>HA10732~B05R15C03</t>
  </si>
  <si>
    <t>HA10732~B05R15C04</t>
  </si>
  <si>
    <t>HA10732~B05R15C05</t>
  </si>
  <si>
    <t>HA10732~B05R15C06</t>
  </si>
  <si>
    <t>HA10732~B05R15C07</t>
  </si>
  <si>
    <t>HA10732~B05R15C08</t>
  </si>
  <si>
    <t>HA10732~B05R15C09</t>
  </si>
  <si>
    <t>HA10732~B05R15C10</t>
  </si>
  <si>
    <t>HA10732~B05R15C11</t>
  </si>
  <si>
    <t>HA10732~B05R15C12</t>
  </si>
  <si>
    <t>HA10732~B05R15C13</t>
  </si>
  <si>
    <t>HA10732~B05R15C14</t>
  </si>
  <si>
    <t>HA10732~B05R15C15</t>
  </si>
  <si>
    <t>HA10732~B05R15C16</t>
  </si>
  <si>
    <t>HA10732~B05R15C17</t>
  </si>
  <si>
    <t>HA10732~B05R15C18</t>
  </si>
  <si>
    <t>HA10732~B05R15C19</t>
  </si>
  <si>
    <t>HA10732~B05R15C20</t>
  </si>
  <si>
    <t>HA10732~B05R16C01</t>
  </si>
  <si>
    <t>HA10732~B05R16C02</t>
  </si>
  <si>
    <t>HA10732~B05R16C03</t>
  </si>
  <si>
    <t>HA10732~B05R16C04</t>
  </si>
  <si>
    <t>HA10732~B05R16C05</t>
  </si>
  <si>
    <t>HA10732~B05R16C06</t>
  </si>
  <si>
    <t>HA10732~B05R16C07</t>
  </si>
  <si>
    <t>HA10732~B05R16C08</t>
  </si>
  <si>
    <t>HA10732~B05R16C09</t>
  </si>
  <si>
    <t>HA10732~B05R16C10</t>
  </si>
  <si>
    <t>HA10732~B05R16C11</t>
  </si>
  <si>
    <t>HA10732~B05R16C12</t>
  </si>
  <si>
    <t>HA10732~B05R16C13</t>
  </si>
  <si>
    <t>HA10732~B05R16C14</t>
  </si>
  <si>
    <t>HA10732~B05R16C15</t>
  </si>
  <si>
    <t>HA10732~B05R16C16</t>
  </si>
  <si>
    <t>HA10732~B05R16C17</t>
  </si>
  <si>
    <t>HA10732~B05R16C18</t>
  </si>
  <si>
    <t>HA10732~B05R16C19</t>
  </si>
  <si>
    <t>HA10732~B05R16C20</t>
  </si>
  <si>
    <t>HA10732~B05R17C01</t>
  </si>
  <si>
    <t>HA10732~B05R17C02</t>
  </si>
  <si>
    <t>HA10732~B05R17C03</t>
  </si>
  <si>
    <t>HA10732~B05R17C04</t>
  </si>
  <si>
    <t>HA10732~B05R17C05</t>
  </si>
  <si>
    <t>HA10732~B05R17C06</t>
  </si>
  <si>
    <t>HA10732~B05R17C07</t>
  </si>
  <si>
    <t>HA10732~B05R17C08</t>
  </si>
  <si>
    <t>HA10732~B05R17C09</t>
  </si>
  <si>
    <t>HA10732~B05R17C10</t>
  </si>
  <si>
    <t>HA10732~B05R17C11</t>
  </si>
  <si>
    <t>HA10732~B05R17C12</t>
  </si>
  <si>
    <t>HA10732~B05R17C13</t>
  </si>
  <si>
    <t>HA10732~B05R17C14</t>
  </si>
  <si>
    <t>HA10732~B05R17C15</t>
  </si>
  <si>
    <t>HA10732~B05R17C16</t>
  </si>
  <si>
    <t>HA10732~B05R17C17</t>
  </si>
  <si>
    <t>HA10732~B05R17C18</t>
  </si>
  <si>
    <t>HA10732~B05R17C19</t>
  </si>
  <si>
    <t>HA10732~B05R17C20</t>
  </si>
  <si>
    <t>HA10732~B05R18C01</t>
  </si>
  <si>
    <t>HA10732~B05R18C02</t>
  </si>
  <si>
    <t>HA10732~B05R18C03</t>
  </si>
  <si>
    <t>HA10732~B05R18C04</t>
  </si>
  <si>
    <t>HA10732~B05R18C05</t>
  </si>
  <si>
    <t>HA10732~B05R18C06</t>
  </si>
  <si>
    <t>HA10732~B05R18C07</t>
  </si>
  <si>
    <t>HA10732~B05R18C08</t>
  </si>
  <si>
    <t>HA10732~B05R18C09</t>
  </si>
  <si>
    <t>HA10732~B05R18C10</t>
  </si>
  <si>
    <t>HA10732~B05R18C11</t>
  </si>
  <si>
    <t>HA10732~B05R18C12</t>
  </si>
  <si>
    <t>HA10732~B05R18C13</t>
  </si>
  <si>
    <t>HA10732~B05R18C14</t>
  </si>
  <si>
    <t>HA10732~B05R18C15</t>
  </si>
  <si>
    <t>HA10732~B05R18C16</t>
  </si>
  <si>
    <t>HA10732~B05R18C17</t>
  </si>
  <si>
    <t>HA10732~B05R18C18</t>
  </si>
  <si>
    <t>HA10732~B05R18C19</t>
  </si>
  <si>
    <t>HA10732~B05R18C20</t>
  </si>
  <si>
    <t>HA10732~B05R19C01</t>
  </si>
  <si>
    <t>HA10732~B05R19C02</t>
  </si>
  <si>
    <t>HA10732~B05R19C03</t>
  </si>
  <si>
    <t>HA10732~B05R19C04</t>
  </si>
  <si>
    <t>HA10732~B05R19C05</t>
  </si>
  <si>
    <t>HA10732~B05R19C06</t>
  </si>
  <si>
    <t>HA10732~B05R19C07</t>
  </si>
  <si>
    <t>HA10732~B05R19C08</t>
  </si>
  <si>
    <t>HA10732~B05R19C09</t>
  </si>
  <si>
    <t>HA10732~B05R19C10</t>
  </si>
  <si>
    <t>HA10732~B05R19C11</t>
  </si>
  <si>
    <t>HA10732~B05R19C12</t>
  </si>
  <si>
    <t>HA10732~B05R19C13</t>
  </si>
  <si>
    <t>HA10732~B05R19C14</t>
  </si>
  <si>
    <t>HA10732~B05R19C15</t>
  </si>
  <si>
    <t>HA10732~B05R19C16</t>
  </si>
  <si>
    <t>HA10732~B05R19C17</t>
  </si>
  <si>
    <t>HA10732~B05R19C18</t>
  </si>
  <si>
    <t>HA10732~B05R19C19</t>
  </si>
  <si>
    <t>HA10732~B05R19C20</t>
  </si>
  <si>
    <t>HA10732~B05R20C01</t>
  </si>
  <si>
    <t>HA10732~B05R20C02</t>
  </si>
  <si>
    <t>HA10732~B05R20C03</t>
  </si>
  <si>
    <t>HA10732~B05R20C04</t>
  </si>
  <si>
    <t>HA10732~B05R20C05</t>
  </si>
  <si>
    <t>HA10732~B05R20C06</t>
  </si>
  <si>
    <t>HA10732~B05R20C07</t>
  </si>
  <si>
    <t>HA10732~B05R20C08</t>
  </si>
  <si>
    <t>HA10732~B05R20C09</t>
  </si>
  <si>
    <t>HA10732~B05R20C10</t>
  </si>
  <si>
    <t>HA10732~B05R20C11</t>
  </si>
  <si>
    <t>HA10732~B05R20C12</t>
  </si>
  <si>
    <t>HA10732~B05R20C13</t>
  </si>
  <si>
    <t>HA10732~B05R20C14</t>
  </si>
  <si>
    <t>HA10732~B05R20C15</t>
  </si>
  <si>
    <t>HA10732~B05R20C16</t>
  </si>
  <si>
    <t>HA10732~B05R20C17</t>
  </si>
  <si>
    <t>HA10732~B05R20C18</t>
  </si>
  <si>
    <t>HA10732~B05R20C19</t>
  </si>
  <si>
    <t>HA10732~B05R20C20</t>
  </si>
  <si>
    <t>HA10732~B06R01C01</t>
  </si>
  <si>
    <t>HA10732~B06R01C02</t>
  </si>
  <si>
    <t>HA10732~B06R01C03</t>
  </si>
  <si>
    <t>HA10732~B06R01C04</t>
  </si>
  <si>
    <t>HA10732~B06R01C05</t>
  </si>
  <si>
    <t>HA10732~B06R01C06</t>
  </si>
  <si>
    <t>HA10732~B06R01C07</t>
  </si>
  <si>
    <t>HA10732~B06R01C08</t>
  </si>
  <si>
    <t>HA10732~B06R01C09</t>
  </si>
  <si>
    <t>HA10732~B06R01C10</t>
  </si>
  <si>
    <t>HA10732~B06R01C11</t>
  </si>
  <si>
    <t>HA10732~B06R01C12</t>
  </si>
  <si>
    <t>HA10732~B06R01C13</t>
  </si>
  <si>
    <t>HA10732~B06R01C14</t>
  </si>
  <si>
    <t>HA10732~B06R01C15</t>
  </si>
  <si>
    <t>HA10732~B06R01C16</t>
  </si>
  <si>
    <t>HA10732~B06R01C17</t>
  </si>
  <si>
    <t>HA10732~B06R01C18</t>
  </si>
  <si>
    <t>HA10732~B06R01C19</t>
  </si>
  <si>
    <t>HA10732~B06R01C20</t>
  </si>
  <si>
    <t>HA10732~B06R02C01</t>
  </si>
  <si>
    <t>HA10732~B06R02C02</t>
  </si>
  <si>
    <t>HA10732~B06R02C03</t>
  </si>
  <si>
    <t>HA10732~B06R02C04</t>
  </si>
  <si>
    <t>HA10732~B06R02C05</t>
  </si>
  <si>
    <t>HA10732~B06R02C06</t>
  </si>
  <si>
    <t>HA10732~B06R02C07</t>
  </si>
  <si>
    <t>HA10732~B06R02C08</t>
  </si>
  <si>
    <t>HA10732~B06R02C09</t>
  </si>
  <si>
    <t>HA10732~B06R02C10</t>
  </si>
  <si>
    <t>HA10732~B06R02C11</t>
  </si>
  <si>
    <t>HA10732~B06R02C12</t>
  </si>
  <si>
    <t>HA10732~B06R02C13</t>
  </si>
  <si>
    <t>Internal_21587</t>
  </si>
  <si>
    <t>HA10732~B06R02C14</t>
  </si>
  <si>
    <t>HA10732~B06R02C15</t>
  </si>
  <si>
    <t>Hs~Ref:NM_004309.2~uORF:IOH5797~960</t>
  </si>
  <si>
    <t>NM_004309.2</t>
  </si>
  <si>
    <t>HA10732~B06R02C16</t>
  </si>
  <si>
    <t>Hs~Ref:NM_004309.2~uORF:IOH5797~896</t>
  </si>
  <si>
    <t>HA10732~B06R02C17</t>
  </si>
  <si>
    <t>Hs~MGC:BC019102.1~uORF:IOH14069~70.7</t>
  </si>
  <si>
    <t>BC019102.1</t>
  </si>
  <si>
    <t>HA10732~B06R02C18</t>
  </si>
  <si>
    <t>Hs~MGC:BC019102.1~uORF:IOH14069~65.2</t>
  </si>
  <si>
    <t>HA10732~B06R02C19</t>
  </si>
  <si>
    <t>Hs~MGC:BC001430.1~uORF:IOH3991~234</t>
  </si>
  <si>
    <t>BC001430.1</t>
  </si>
  <si>
    <t>HA10732~B06R02C20</t>
  </si>
  <si>
    <t>Hs~MGC:BC001430.1~uORF:IOH3991~219</t>
  </si>
  <si>
    <t>HA10732~B06R03C01</t>
  </si>
  <si>
    <t>Hs~MGC:BC016857.1~uORF:IOH10375~145</t>
  </si>
  <si>
    <t>BC016857.1</t>
  </si>
  <si>
    <t>HA10732~B06R03C02</t>
  </si>
  <si>
    <t>Hs~MGC:BC016857.1~uORF:IOH10375~138</t>
  </si>
  <si>
    <t>HA10732~B06R03C03</t>
  </si>
  <si>
    <t>Hs~Ref:NM_004051.1~uORF:IOH5792~97.0</t>
  </si>
  <si>
    <t>NM_004051.1</t>
  </si>
  <si>
    <t>HA10732~B06R03C04</t>
  </si>
  <si>
    <t>Hs~Ref:NM_004051.1~uORF:IOH5792~90.5</t>
  </si>
  <si>
    <t>HA10732~B06R03C05</t>
  </si>
  <si>
    <t>Hs~Ref:NM_022152.2~uORF:IOH9941~81.2</t>
  </si>
  <si>
    <t>NM_022152.2</t>
  </si>
  <si>
    <t>HA10732~B06R03C06</t>
  </si>
  <si>
    <t>Hs~Ref:NM_022152.2~uORF:IOH9941~76.0</t>
  </si>
  <si>
    <t>HA10732~B06R03C07</t>
  </si>
  <si>
    <t>Hs~Ref:NM_002363.1~uORF:IOH10928~44.0</t>
  </si>
  <si>
    <t>NM_002363.1</t>
  </si>
  <si>
    <t>HA10732~B06R03C08</t>
  </si>
  <si>
    <t>Hs~Ref:NM_002363.1~uORF:IOH10928~40.1</t>
  </si>
  <si>
    <t>HA10732~B06R03C09</t>
  </si>
  <si>
    <t>Internal_6792</t>
  </si>
  <si>
    <t>HA10732~B06R03C10</t>
  </si>
  <si>
    <t>HA10732~B06R03C11</t>
  </si>
  <si>
    <t>Hs~MGC:NM_152614.1~uORF:IOH22756~27.0</t>
  </si>
  <si>
    <t>NM_152614.1</t>
  </si>
  <si>
    <t>HA10732~B06R03C12</t>
  </si>
  <si>
    <t>Hs~MGC:NM_152614.1~uORF:IOH22756~26.0</t>
  </si>
  <si>
    <t>HA10732~B06R03C13</t>
  </si>
  <si>
    <t>Hs~Ref:NM_002053.1~uORF:IOH5246~60.8</t>
  </si>
  <si>
    <t>NM_002053.1</t>
  </si>
  <si>
    <t>HA10732~B06R03C14</t>
  </si>
  <si>
    <t>Hs~Ref:NM_002053.1~uORF:IOH5246~58.9</t>
  </si>
  <si>
    <t>HA10732~B06R03C15</t>
  </si>
  <si>
    <t>Internal_15919</t>
  </si>
  <si>
    <t>HA10732~B06R03C16</t>
  </si>
  <si>
    <t>HA10732~B06R03C17</t>
  </si>
  <si>
    <t>Hs~MGC:BC000691.1~uORF:IOH4341~192</t>
  </si>
  <si>
    <t>BC000691.1</t>
  </si>
  <si>
    <t>HA10732~B06R03C18</t>
  </si>
  <si>
    <t>Hs~MGC:BC000691.1~uORF:IOH4341~165</t>
  </si>
  <si>
    <t>HA10732~B06R03C19</t>
  </si>
  <si>
    <t>Hs~MGC:BC015667.2~uORF:IOH14654~121</t>
  </si>
  <si>
    <t>BC015667.2</t>
  </si>
  <si>
    <t>HA10732~B06R03C20</t>
  </si>
  <si>
    <t>Hs~MGC:BC015667.2~uORF:IOH14654~114</t>
  </si>
  <si>
    <t>HA10732~B06R04C01</t>
  </si>
  <si>
    <t>Hs~MGC:BC025383.2~uORF:IOH11203~905</t>
  </si>
  <si>
    <t>BC025383.2</t>
  </si>
  <si>
    <t>HA10732~B06R04C02</t>
  </si>
  <si>
    <t>Hs~MGC:BC025383.2~uORF:IOH11203~819</t>
  </si>
  <si>
    <t>HA10732~B06R04C03</t>
  </si>
  <si>
    <t>Internal_30258</t>
  </si>
  <si>
    <t>HA10732~B06R04C04</t>
  </si>
  <si>
    <t>HA10732~B06R04C05</t>
  </si>
  <si>
    <t>Internal_25307</t>
  </si>
  <si>
    <t>HA10732~B06R04C06</t>
  </si>
  <si>
    <t>HA10732~B06R04C07</t>
  </si>
  <si>
    <t>Hs~MGC:BC013393.2~uORF:IOH13082~649</t>
  </si>
  <si>
    <t>BC013393.2</t>
  </si>
  <si>
    <t>HA10732~B06R04C08</t>
  </si>
  <si>
    <t>Hs~MGC:BC013393.2~uORF:IOH13082~636</t>
  </si>
  <si>
    <t>HA10732~B06R04C09</t>
  </si>
  <si>
    <t>Hs~Ref:NM_024610.2~uORF:IOH13320~169</t>
  </si>
  <si>
    <t>NM_024610.2</t>
  </si>
  <si>
    <t>HA10732~B06R04C10</t>
  </si>
  <si>
    <t>Hs~Ref:NM_024610.2~uORF:IOH13320~166</t>
  </si>
  <si>
    <t>HA10732~B06R04C11</t>
  </si>
  <si>
    <t>Hs~MGC:BC014146.2~uORF:IOH12774~11.3</t>
  </si>
  <si>
    <t>BC014146.2</t>
  </si>
  <si>
    <t>HA10732~B06R04C12</t>
  </si>
  <si>
    <t>Hs~MGC:BC014146.2~uORF:IOH12774~10.1</t>
  </si>
  <si>
    <t>HA10732~B06R04C13</t>
  </si>
  <si>
    <t>Hs~Ref:NM_001615.2~uORF:IOH13748~18.3</t>
  </si>
  <si>
    <t>NM_001615.2</t>
  </si>
  <si>
    <t>HA10732~B06R04C14</t>
  </si>
  <si>
    <t>Hs~Ref:NM_001615.2~uORF:IOH13748~18.2</t>
  </si>
  <si>
    <t>HA10732~B06R04C15</t>
  </si>
  <si>
    <t>Hs~MGC:BC014218.2~uORF:IOH12802~950</t>
  </si>
  <si>
    <t>BC014218.2</t>
  </si>
  <si>
    <t>HA10732~B06R04C16</t>
  </si>
  <si>
    <t>Hs~MGC:BC014218.2~uORF:IOH12802~840</t>
  </si>
  <si>
    <t>HA10732~B06R04C17</t>
  </si>
  <si>
    <t>Hs~Ref:NM_053050.2~uORF:IOH13265~188</t>
  </si>
  <si>
    <t>NM_053050.2</t>
  </si>
  <si>
    <t>HA10732~B06R04C18</t>
  </si>
  <si>
    <t>Hs~Ref:NM_053050.2~uORF:IOH13265~171</t>
  </si>
  <si>
    <t>HA10732~B06R04C19</t>
  </si>
  <si>
    <t>Hs~MGC:BC025700.1~uORF:IOH11281~69.1</t>
  </si>
  <si>
    <t>BC025700.1</t>
  </si>
  <si>
    <t>HA10732~B06R04C20</t>
  </si>
  <si>
    <t>Hs~MGC:BC025700.1~uORF:IOH11281~65.2</t>
  </si>
  <si>
    <t>HA10732~B06R05C01</t>
  </si>
  <si>
    <t>Hs~Ref:NM_005510.2~uORF:IOH13910~3760</t>
  </si>
  <si>
    <t>NM_005510.2</t>
  </si>
  <si>
    <t>HA10732~B06R05C02</t>
  </si>
  <si>
    <t>Hs~Ref:NM_005510.2~uORF:IOH13910~3730</t>
  </si>
  <si>
    <t>HA10732~B06R05C03</t>
  </si>
  <si>
    <t>Hs~Ref:NM_144647.1~uORF:IOH10664~771</t>
  </si>
  <si>
    <t>NM_144647.1</t>
  </si>
  <si>
    <t>HA10732~B06R05C04</t>
  </si>
  <si>
    <t>Hs~Ref:NM_144647.1~uORF:IOH10664~743</t>
  </si>
  <si>
    <t>HA10732~B06R05C05</t>
  </si>
  <si>
    <t>Hs~MGC:NM_172341.1~uORF:IOH14527~1720</t>
  </si>
  <si>
    <t>NM_172341.1</t>
  </si>
  <si>
    <t>HA10732~B06R05C06</t>
  </si>
  <si>
    <t>Hs~MGC:NM_172341.1~uORF:IOH14527~1830</t>
  </si>
  <si>
    <t>HA10732~B06R05C07</t>
  </si>
  <si>
    <t>Hs~MGC:BC018445.1~uORF:IOH9764~2880</t>
  </si>
  <si>
    <t>BC018445.1</t>
  </si>
  <si>
    <t>HA10732~B06R05C08</t>
  </si>
  <si>
    <t>Hs~MGC:BC018445.1~uORF:IOH9764~2780</t>
  </si>
  <si>
    <t>HA10732~B06R05C09</t>
  </si>
  <si>
    <t>Hs~MGC:NM_152443.1~uORF:IOH10746~148</t>
  </si>
  <si>
    <t>NM_152443.1</t>
  </si>
  <si>
    <t>HA10732~B06R05C10</t>
  </si>
  <si>
    <t>Hs~MGC:NM_152443.1~uORF:IOH10746~140</t>
  </si>
  <si>
    <t>HA10732~B06R05C11</t>
  </si>
  <si>
    <t>Hs~Ref:NM_138790.1~uORF:IOH13175~263</t>
  </si>
  <si>
    <t>NM_138790.1</t>
  </si>
  <si>
    <t>HA10732~B06R05C12</t>
  </si>
  <si>
    <t>Hs~Ref:NM_138790.1~uORF:IOH13175~243</t>
  </si>
  <si>
    <t>HA10732~B06R05C13</t>
  </si>
  <si>
    <t>Hs~MGC:BC005339.1~uORF:IOH7206~3640</t>
  </si>
  <si>
    <t>BC005339.1</t>
  </si>
  <si>
    <t>HA10732~B06R05C14</t>
  </si>
  <si>
    <t>Hs~MGC:BC005339.1~uORF:IOH7206~3600</t>
  </si>
  <si>
    <t>HA10732~B06R05C15</t>
  </si>
  <si>
    <t>Hs~MGC:BC013648.1~uORF:IOH10208~272</t>
  </si>
  <si>
    <t>BC013648.1</t>
  </si>
  <si>
    <t>HA10732~B06R05C16</t>
  </si>
  <si>
    <t>Hs~MGC:BC013648.1~uORF:IOH10208~262</t>
  </si>
  <si>
    <t>HA10732~B06R05C17</t>
  </si>
  <si>
    <t>Hs~MGC:BC047022.1~uORF:IOH26602~51.9</t>
  </si>
  <si>
    <t>BC047022.1</t>
  </si>
  <si>
    <t>HA10732~B06R05C18</t>
  </si>
  <si>
    <t>Hs~MGC:BC047022.1~uORF:IOH26602~49.2</t>
  </si>
  <si>
    <t>HA10732~B06R05C19</t>
  </si>
  <si>
    <t>HA10732~B06R05C20</t>
  </si>
  <si>
    <t>HA10732~B06R06C01</t>
  </si>
  <si>
    <t>HA10732~B06R06C02</t>
  </si>
  <si>
    <t>HA10732~B06R06C03</t>
  </si>
  <si>
    <t>HA10732~B06R06C04</t>
  </si>
  <si>
    <t>HA10732~B06R06C05</t>
  </si>
  <si>
    <t>Hs~Ref:NM_012261.1~uORF:IOH27036~107</t>
  </si>
  <si>
    <t>NM_012261.1</t>
  </si>
  <si>
    <t>HA10732~B06R06C06</t>
  </si>
  <si>
    <t>Hs~Ref:NM_012261.1~uORF:IOH27036~102</t>
  </si>
  <si>
    <t>HA10732~B06R06C07</t>
  </si>
  <si>
    <t>Hs~MGC:BC044567.1~uORF:IOH26762~1060</t>
  </si>
  <si>
    <t>BC044567.1</t>
  </si>
  <si>
    <t>HA10732~B06R06C08</t>
  </si>
  <si>
    <t>Hs~MGC:BC044567.1~uORF:IOH26762~1030</t>
  </si>
  <si>
    <t>HA10732~B06R06C09</t>
  </si>
  <si>
    <t>HA10732~B06R06C10</t>
  </si>
  <si>
    <t>HA10732~B06R06C11</t>
  </si>
  <si>
    <t>HA10732~B06R06C12</t>
  </si>
  <si>
    <t>HA10732~B06R06C13</t>
  </si>
  <si>
    <t>Hs~MGC:BC017115.1~uORF:IOH10111~72.0</t>
  </si>
  <si>
    <t>BC017115.1</t>
  </si>
  <si>
    <t>HA10732~B06R06C14</t>
  </si>
  <si>
    <t>Hs~MGC:BC017115.1~uORF:IOH10111~67.2</t>
  </si>
  <si>
    <t>HA10732~B06R06C15</t>
  </si>
  <si>
    <t>Hs~Ref:NM_014878.2~uORF:IOH10030~75.9</t>
  </si>
  <si>
    <t>NM_014878.2</t>
  </si>
  <si>
    <t>HA10732~B06R06C16</t>
  </si>
  <si>
    <t>Hs~Ref:NM_014878.2~uORF:IOH10030~71.6</t>
  </si>
  <si>
    <t>HA10732~B06R06C17</t>
  </si>
  <si>
    <t>Hs~MGC:BC010704.1~uORF:IOH9730~196</t>
  </si>
  <si>
    <t>BC010704.1</t>
  </si>
  <si>
    <t>HA10732~B06R06C18</t>
  </si>
  <si>
    <t>Hs~MGC:BC010704.1~uORF:IOH9730~186</t>
  </si>
  <si>
    <t>HA10732~B06R06C19</t>
  </si>
  <si>
    <t>Hs~MGC:BC015047.1~uORF:IOH10054~81.6</t>
  </si>
  <si>
    <t>BC015047.1</t>
  </si>
  <si>
    <t>HA10732~B06R06C20</t>
  </si>
  <si>
    <t>Hs~MGC:BC015047.1~uORF:IOH10054~74.2</t>
  </si>
  <si>
    <t>HA10732~B06R07C01</t>
  </si>
  <si>
    <t>Hs~MGC:BC018756.1~uORF:IOH13443~44.1</t>
  </si>
  <si>
    <t>BC018756.1</t>
  </si>
  <si>
    <t>HA10732~B06R07C02</t>
  </si>
  <si>
    <t>Hs~MGC:BC018756.1~uORF:IOH13443~41.7</t>
  </si>
  <si>
    <t>HA10732~B06R07C03</t>
  </si>
  <si>
    <t>Hs~Ref:NM_015944.2~uORF:IOH12631~524</t>
  </si>
  <si>
    <t>NM_015944.2</t>
  </si>
  <si>
    <t>HA10732~B06R07C04</t>
  </si>
  <si>
    <t>Hs~Ref:NM_015944.2~uORF:IOH12631~491</t>
  </si>
  <si>
    <t>HA10732~B06R07C05</t>
  </si>
  <si>
    <t>Hs~Ref:NM_020070.1~uORF:IOH10617~56.0</t>
  </si>
  <si>
    <t>NM_020070.1</t>
  </si>
  <si>
    <t>HA10732~B06R07C06</t>
  </si>
  <si>
    <t>Hs~Ref:NM_020070.1~uORF:IOH10617~54.0</t>
  </si>
  <si>
    <t>HA10732~B06R07C07</t>
  </si>
  <si>
    <t>Hs~Ref:NM_018956.2~uORF:IOH11209~183</t>
  </si>
  <si>
    <t>NM_018956.2</t>
  </si>
  <si>
    <t>HA10732~B06R07C08</t>
  </si>
  <si>
    <t>Hs~Ref:NM_018956.2~uORF:IOH11209~179</t>
  </si>
  <si>
    <t>HA10732~B06R07C09</t>
  </si>
  <si>
    <t>Hs~MGC:BC034801.1~uORF:IOH22877~107</t>
  </si>
  <si>
    <t>BC034801.1</t>
  </si>
  <si>
    <t>HA10732~B06R07C10</t>
  </si>
  <si>
    <t>Hs~MGC:BC034801.1~uORF:IOH22877~99.8</t>
  </si>
  <si>
    <t>HA10732~B06R07C11</t>
  </si>
  <si>
    <t>Hs~MGC:BC029541.1~uORF:IOH22564~1200</t>
  </si>
  <si>
    <t>BC029541.1</t>
  </si>
  <si>
    <t>HA10732~B06R07C12</t>
  </si>
  <si>
    <t>Hs~MGC:BC029541.1~uORF:IOH22564~1140</t>
  </si>
  <si>
    <t>HA10732~B06R07C13</t>
  </si>
  <si>
    <t>Hs~Ref:NM_002479.2~uORF:IOH6403~245</t>
  </si>
  <si>
    <t>NM_002479.2</t>
  </si>
  <si>
    <t>HA10732~B06R07C14</t>
  </si>
  <si>
    <t>Hs~Ref:NM_002479.2~uORF:IOH6403~232</t>
  </si>
  <si>
    <t>HA10732~B06R07C15</t>
  </si>
  <si>
    <t>Hs~Ref:NM_015991.1~uORF:IOH23091~32.4</t>
  </si>
  <si>
    <t>NM_015991.1</t>
  </si>
  <si>
    <t>HA10732~B06R07C16</t>
  </si>
  <si>
    <t>Hs~Ref:NM_015991.1~uORF:IOH23091~31.0</t>
  </si>
  <si>
    <t>HA10732~B06R07C17</t>
  </si>
  <si>
    <t>Hs~MGC:BC055096.1~uORF:IOH29497~435</t>
  </si>
  <si>
    <t>BC055096.1</t>
  </si>
  <si>
    <t>HA10732~B06R07C18</t>
  </si>
  <si>
    <t>Hs~MGC:BC055096.1~uORF:IOH29497~417</t>
  </si>
  <si>
    <t>HA10732~B06R07C19</t>
  </si>
  <si>
    <t>Internal_327771</t>
  </si>
  <si>
    <t>HA10732~B06R07C20</t>
  </si>
  <si>
    <t>HA10732~B06R08C01</t>
  </si>
  <si>
    <t>Internal_327665</t>
  </si>
  <si>
    <t>HA10732~B06R08C02</t>
  </si>
  <si>
    <t>HA10732~B06R08C03</t>
  </si>
  <si>
    <t>Hs~MGC:BC035822.1~uORF:IOH28743~23.5</t>
  </si>
  <si>
    <t>BC035822.1</t>
  </si>
  <si>
    <t>HA10732~B06R08C04</t>
  </si>
  <si>
    <t>Hs~MGC:BC035822.1~uORF:IOH28743~22.6</t>
  </si>
  <si>
    <t>HA10732~B06R08C05</t>
  </si>
  <si>
    <t>Hs~IVGN:PM_1094~Ext:CTL1094~100</t>
  </si>
  <si>
    <t>CTL1094</t>
  </si>
  <si>
    <t>HA10732~B06R08C06</t>
  </si>
  <si>
    <t>HA10732~B06R08C07</t>
  </si>
  <si>
    <t>HA10732~B06R08C08</t>
  </si>
  <si>
    <t>HA10732~B06R08C09</t>
  </si>
  <si>
    <t>HA10732~B06R08C10</t>
  </si>
  <si>
    <t>HA10732~B06R08C11</t>
  </si>
  <si>
    <t>HA10732~B06R08C12</t>
  </si>
  <si>
    <t>HA10732~B06R08C13</t>
  </si>
  <si>
    <t>Hs~MGC:BC021174.1~uORF:IOH10706~39.8</t>
  </si>
  <si>
    <t>BC021174.1</t>
  </si>
  <si>
    <t>HA10732~B06R08C14</t>
  </si>
  <si>
    <t>Hs~MGC:BC021174.1~uORF:IOH10706~35.6</t>
  </si>
  <si>
    <t>HA10732~B06R08C15</t>
  </si>
  <si>
    <t>Hs~MGC:BC014051.1~uORF:IOH14549~43.5</t>
  </si>
  <si>
    <t>BC014051.1</t>
  </si>
  <si>
    <t>HA10732~B06R08C16</t>
  </si>
  <si>
    <t>Hs~MGC:BC014051.1~uORF:IOH14549~39.9</t>
  </si>
  <si>
    <t>HA10732~B06R08C17</t>
  </si>
  <si>
    <t>Hs~MGC:BC000177.2~uORF:IOH2886~83.3</t>
  </si>
  <si>
    <t>BC000177.2</t>
  </si>
  <si>
    <t>HA10732~B06R08C18</t>
  </si>
  <si>
    <t>Hs~MGC:BC000177.2~uORF:IOH2886~77.5</t>
  </si>
  <si>
    <t>HA10732~B06R08C19</t>
  </si>
  <si>
    <t>Internal_17914</t>
  </si>
  <si>
    <t>HA10732~B06R08C20</t>
  </si>
  <si>
    <t>HA10732~B06R09C01</t>
  </si>
  <si>
    <t>Hs~MGC:BC042674.1~uORF:IOH27340~153</t>
  </si>
  <si>
    <t>BC042674.1</t>
  </si>
  <si>
    <t>HA10732~B06R09C02</t>
  </si>
  <si>
    <t>Hs~MGC:BC042674.1~uORF:IOH27340~139</t>
  </si>
  <si>
    <t>HA10732~B06R09C03</t>
  </si>
  <si>
    <t>Hs~Ref:NM_005084.2~uORF:IOH25919~458</t>
  </si>
  <si>
    <t>NM_005084.2</t>
  </si>
  <si>
    <t>HA10732~B06R09C04</t>
  </si>
  <si>
    <t>Hs~Ref:NM_005084.2~uORF:IOH25919~431</t>
  </si>
  <si>
    <t>HA10732~B06R09C05</t>
  </si>
  <si>
    <t>Hs~MGC:BC039731.1~uORF:IOH26126~87.7</t>
  </si>
  <si>
    <t>BC039731.1</t>
  </si>
  <si>
    <t>HA10732~B06R09C06</t>
  </si>
  <si>
    <t>Hs~MGC:BC039731.1~uORF:IOH26126~82.1</t>
  </si>
  <si>
    <t>HA10732~B06R09C07</t>
  </si>
  <si>
    <t>Hs~Ref:NM_005254.3~uORF:IOH27031~672</t>
  </si>
  <si>
    <t>NM_005254.3</t>
  </si>
  <si>
    <t>HA10732~B06R09C08</t>
  </si>
  <si>
    <t>Hs~Ref:NM_005254.3~uORF:IOH27031~642</t>
  </si>
  <si>
    <t>HA10732~B06R09C09</t>
  </si>
  <si>
    <t>Hs~MGC:BC000979.2~uORF:IOH2932~83.4</t>
  </si>
  <si>
    <t>BC000979.2</t>
  </si>
  <si>
    <t>HA10732~B06R09C10</t>
  </si>
  <si>
    <t>Hs~MGC:BC000979.2~uORF:IOH2932~77.9</t>
  </si>
  <si>
    <t>HA10732~B06R09C11</t>
  </si>
  <si>
    <t>Hs~Ref:NM_006694.1~uORF:IOH2941~76.0</t>
  </si>
  <si>
    <t>NM_006694.1</t>
  </si>
  <si>
    <t>HA10732~B06R09C12</t>
  </si>
  <si>
    <t>Hs~Ref:NM_006694.1~uORF:IOH2941~69.8</t>
  </si>
  <si>
    <t>HA10732~B06R09C13</t>
  </si>
  <si>
    <t>Hs~Ref:NM_016079.1~uORF:IOH5607~558</t>
  </si>
  <si>
    <t>NM_016079.1</t>
  </si>
  <si>
    <t>HA10732~B06R09C14</t>
  </si>
  <si>
    <t>Hs~Ref:NM_016079.1~uORF:IOH5607~485</t>
  </si>
  <si>
    <t>HA10732~B06R09C15</t>
  </si>
  <si>
    <t>Hs~Ref:NM_005900.1~uORF:IOH4970~643</t>
  </si>
  <si>
    <t>NM_005900.1</t>
  </si>
  <si>
    <t>HA10732~B06R09C16</t>
  </si>
  <si>
    <t>Hs~Ref:NM_005900.1~uORF:IOH4970~590</t>
  </si>
  <si>
    <t>HA10732~B06R09C17</t>
  </si>
  <si>
    <t>Hs~MGC:BC009048.1~uORF:IOH3342~250</t>
  </si>
  <si>
    <t>BC009048.1</t>
  </si>
  <si>
    <t>HA10732~B06R09C18</t>
  </si>
  <si>
    <t>Hs~MGC:BC009048.1~uORF:IOH3342~239</t>
  </si>
  <si>
    <t>HA10732~B06R09C19</t>
  </si>
  <si>
    <t>Hs~Ref:NM_014713.2~uORF:IOH3687~1240</t>
  </si>
  <si>
    <t>NM_014713.2</t>
  </si>
  <si>
    <t>HA10732~B06R09C20</t>
  </si>
  <si>
    <t>Hs~Ref:NM_014713.2~uORF:IOH3687~1120</t>
  </si>
  <si>
    <t>HA10732~B06R10C01</t>
  </si>
  <si>
    <t>Hs~Ref:NM_020133.1~uORF:IOH12573~781</t>
  </si>
  <si>
    <t>NM_020133.1</t>
  </si>
  <si>
    <t>HA10732~B06R10C02</t>
  </si>
  <si>
    <t>Hs~Ref:NM_020133.1~uORF:IOH12573~718</t>
  </si>
  <si>
    <t>HA10732~B06R10C03</t>
  </si>
  <si>
    <t>Hs~MGC:BC022465.1~uORF:IOH11206~489</t>
  </si>
  <si>
    <t>BC022465.1</t>
  </si>
  <si>
    <t>HA10732~B06R10C04</t>
  </si>
  <si>
    <t>Hs~MGC:BC022465.1~uORF:IOH11206~446</t>
  </si>
  <si>
    <t>HA10732~B06R10C05</t>
  </si>
  <si>
    <t>Hs~MGC:BC020600.1~uORF:IOH12780~1020</t>
  </si>
  <si>
    <t>BC020600.1</t>
  </si>
  <si>
    <t>HA10732~B06R10C06</t>
  </si>
  <si>
    <t>Hs~MGC:BC020600.1~uORF:IOH12780~967</t>
  </si>
  <si>
    <t>HA10732~B06R10C07</t>
  </si>
  <si>
    <t>Hs~MGC:NM_030922.3~uORF:IOH12993~195</t>
  </si>
  <si>
    <t>NM_030922.3</t>
  </si>
  <si>
    <t>HA10732~B06R10C08</t>
  </si>
  <si>
    <t>Hs~MGC:NM_030922.3~uORF:IOH12993~187</t>
  </si>
  <si>
    <t>HA10732~B06R10C09</t>
  </si>
  <si>
    <t>Hs~Ref:NM_016607.1~uORF:IOH7393~110</t>
  </si>
  <si>
    <t>NM_016607.1</t>
  </si>
  <si>
    <t>HA10732~B06R10C10</t>
  </si>
  <si>
    <t>Hs~Ref:NM_016607.1~uORF:IOH7393~105</t>
  </si>
  <si>
    <t>HA10732~B06R10C11</t>
  </si>
  <si>
    <t>Hs~Ref:NM_004159.1~uORF:IOH3858~963</t>
  </si>
  <si>
    <t>NM_004159.1</t>
  </si>
  <si>
    <t>HA10732~B06R10C12</t>
  </si>
  <si>
    <t>Hs~Ref:NM_004159.1~uORF:IOH3858~857</t>
  </si>
  <si>
    <t>HA10732~B06R10C13</t>
  </si>
  <si>
    <t>Hs~MGC:BC009189.1~uORF:IOH29320~178</t>
  </si>
  <si>
    <t>BC009189.1</t>
  </si>
  <si>
    <t>HA10732~B06R10C14</t>
  </si>
  <si>
    <t>Hs~MGC:BC009189.1~uORF:IOH29320~162</t>
  </si>
  <si>
    <t>HA10732~B06R10C15</t>
  </si>
  <si>
    <t>Hs~Ref:NM_016006.1~uORF:IOH10127~2800</t>
  </si>
  <si>
    <t>NM_016006.1</t>
  </si>
  <si>
    <t>HA10732~B06R10C16</t>
  </si>
  <si>
    <t>Hs~Ref:NM_016006.1~uORF:IOH10127~2680</t>
  </si>
  <si>
    <t>HA10732~B06R10C17</t>
  </si>
  <si>
    <t>Hs~Ref:NM_016618.1~uORF:IOH10031~56.3</t>
  </si>
  <si>
    <t>NM_016618.1</t>
  </si>
  <si>
    <t>HA10732~B06R10C18</t>
  </si>
  <si>
    <t>Hs~Ref:NM_016618.1~uORF:IOH10031~53.6</t>
  </si>
  <si>
    <t>HA10732~B06R10C19</t>
  </si>
  <si>
    <t>Hs~MGC:BC019292.1~uORF:IOH13802~189</t>
  </si>
  <si>
    <t>BC019292.1</t>
  </si>
  <si>
    <t>HA10732~B06R10C20</t>
  </si>
  <si>
    <t>Hs~MGC:BC019292.1~uORF:IOH13802~180</t>
  </si>
  <si>
    <t>HA10732~B06R11C01</t>
  </si>
  <si>
    <t>Hs~Ref:NM_018348.4~uORF:IOH27159~96.9</t>
  </si>
  <si>
    <t>NM_018348.4</t>
  </si>
  <si>
    <t>HA10732~B06R11C02</t>
  </si>
  <si>
    <t>Hs~Ref:NM_018348.4~uORF:IOH27159~88.7</t>
  </si>
  <si>
    <t>HA10732~B06R11C03</t>
  </si>
  <si>
    <t>Hs~Ref:NM_014836.3~uORF:IOH27118~73.0</t>
  </si>
  <si>
    <t>NM_014836.3</t>
  </si>
  <si>
    <t>HA10732~B06R11C04</t>
  </si>
  <si>
    <t>Hs~Ref:NM_014836.3~uORF:IOH27118~66.1</t>
  </si>
  <si>
    <t>HA10732~B06R11C05</t>
  </si>
  <si>
    <t>Hs~Ref:NM_173519.1~uORF:IOH27342~2700</t>
  </si>
  <si>
    <t>NM_173519.1</t>
  </si>
  <si>
    <t>HA10732~B06R11C06</t>
  </si>
  <si>
    <t>Hs~Ref:NM_173519.1~uORF:IOH27342~2610</t>
  </si>
  <si>
    <t>HA10732~B06R11C07</t>
  </si>
  <si>
    <t>Hs~MGC:BC047870.1~uORF:IOH26949~320</t>
  </si>
  <si>
    <t>BC047870.1</t>
  </si>
  <si>
    <t>HA10732~B06R11C08</t>
  </si>
  <si>
    <t>Hs~MGC:BC047870.1~uORF:IOH26949~288</t>
  </si>
  <si>
    <t>HA10732~B06R11C09</t>
  </si>
  <si>
    <t>Hs~Ref:NM_000626.1~uORF:IOH21963~161</t>
  </si>
  <si>
    <t>NM_000626.1</t>
  </si>
  <si>
    <t>HA10732~B06R11C10</t>
  </si>
  <si>
    <t>Hs~Ref:NM_000626.1~uORF:IOH21963~155</t>
  </si>
  <si>
    <t>HA10732~B06R11C11</t>
  </si>
  <si>
    <t>Hs~MGC:BC067423.1~uORF:IOH40158~64.8</t>
  </si>
  <si>
    <t>BC067423.1</t>
  </si>
  <si>
    <t>HA10732~B06R11C12</t>
  </si>
  <si>
    <t>Hs~MGC:BC067423.1~uORF:IOH40158~60.8</t>
  </si>
  <si>
    <t>HA10732~B06R11C13</t>
  </si>
  <si>
    <t>Hs~MGC:BC069363.1~uORF:IOH40229~35.6</t>
  </si>
  <si>
    <t>BC069363.1</t>
  </si>
  <si>
    <t>HA10732~B06R11C14</t>
  </si>
  <si>
    <t>Hs~MGC:BC069363.1~uORF:IOH40229~33.6</t>
  </si>
  <si>
    <t>HA10732~B06R11C15</t>
  </si>
  <si>
    <t>Hs~Ref:NM_001234.3~uORF:IOH40258~580</t>
  </si>
  <si>
    <t>NM_001234.3</t>
  </si>
  <si>
    <t>HA10732~B06R11C16</t>
  </si>
  <si>
    <t>Hs~Ref:NM_001234.3~uORF:IOH40258~544</t>
  </si>
  <si>
    <t>HA10732~B06R11C17</t>
  </si>
  <si>
    <t>Hs~Ref:NM_019612.2~uORF:IOH40077~1480</t>
  </si>
  <si>
    <t>NM_019612.2</t>
  </si>
  <si>
    <t>HA10732~B06R11C18</t>
  </si>
  <si>
    <t>Hs~Ref:NM_019612.2~uORF:IOH40077~1430</t>
  </si>
  <si>
    <t>HA10732~B06R11C19</t>
  </si>
  <si>
    <t>Hs~MGC:BC067519.1~uORF:IOH40154~62.4</t>
  </si>
  <si>
    <t>BC067519.1</t>
  </si>
  <si>
    <t>HA10732~B06R11C20</t>
  </si>
  <si>
    <t>Hs~MGC:BC067519.1~uORF:IOH40154~58.4</t>
  </si>
  <si>
    <t>HA10732~B06R12C01</t>
  </si>
  <si>
    <t>Hs~MGC:BC069568.1~uORF:IOH40320~32.3</t>
  </si>
  <si>
    <t>BC069568.1</t>
  </si>
  <si>
    <t>HA10732~B06R12C02</t>
  </si>
  <si>
    <t>Hs~MGC:BC069568.1~uORF:IOH40320~29.5</t>
  </si>
  <si>
    <t>HA10732~B06R12C03</t>
  </si>
  <si>
    <t>Hs~MGC:BC067755.1~uORF:IOH40120~124</t>
  </si>
  <si>
    <t>BC067755.1</t>
  </si>
  <si>
    <t>HA10732~B06R12C04</t>
  </si>
  <si>
    <t>Hs~MGC:BC067755.1~uORF:IOH40120~113</t>
  </si>
  <si>
    <t>HA10732~B06R12C05</t>
  </si>
  <si>
    <t>Hs~Ref:NM_014466.2~uORF:IOH27569~55.4</t>
  </si>
  <si>
    <t>NM_014466.2</t>
  </si>
  <si>
    <t>HA10732~B06R12C06</t>
  </si>
  <si>
    <t>Hs~Ref:NM_014466.2~uORF:IOH27569~52.2</t>
  </si>
  <si>
    <t>HA10732~B06R12C07</t>
  </si>
  <si>
    <t>Hs~Ref:NM_000367.1~uORF:IOH27812~37.5</t>
  </si>
  <si>
    <t>NM_000367.1</t>
  </si>
  <si>
    <t>HA10732~B06R12C08</t>
  </si>
  <si>
    <t>Hs~Ref:NM_000367.1~uORF:IOH27812~36.6</t>
  </si>
  <si>
    <t>HA10732~B06R12C09</t>
  </si>
  <si>
    <t>Hs~Ref:NM_003476.2~uORF:IOH7398~188</t>
  </si>
  <si>
    <t>NM_003476.2</t>
  </si>
  <si>
    <t>HA10732~B06R12C10</t>
  </si>
  <si>
    <t>Hs~Ref:NM_003476.2~uORF:IOH7398~180</t>
  </si>
  <si>
    <t>HA10732~B06R12C11</t>
  </si>
  <si>
    <t>Hs~MGC:BC026345.1~uORF:IOH10790~34.9</t>
  </si>
  <si>
    <t>BC026345.1</t>
  </si>
  <si>
    <t>HA10732~B06R12C12</t>
  </si>
  <si>
    <t>Hs~MGC:BC026345.1~uORF:IOH10790~32.4</t>
  </si>
  <si>
    <t>HA10732~B06R12C13</t>
  </si>
  <si>
    <t>Hs~Ref:NM_139279.3~uORF:IOH25779~43.2</t>
  </si>
  <si>
    <t>NM_139279.3</t>
  </si>
  <si>
    <t>HA10732~B06R12C14</t>
  </si>
  <si>
    <t>Hs~Ref:NM_139279.3~uORF:IOH25779~42.0</t>
  </si>
  <si>
    <t>HA10732~B06R12C15</t>
  </si>
  <si>
    <t>Hs~MGC:BC001446.2~uORF:IOH4019~73.9</t>
  </si>
  <si>
    <t>BC001446.2</t>
  </si>
  <si>
    <t>HA10732~B06R12C16</t>
  </si>
  <si>
    <t>Hs~MGC:BC001446.2~uORF:IOH4019~71.5</t>
  </si>
  <si>
    <t>HA10732~B06R12C17</t>
  </si>
  <si>
    <t>Hs~MGC:BC016715.1~uORF:IOH27895~70.3</t>
  </si>
  <si>
    <t>BC016715.1</t>
  </si>
  <si>
    <t>HA10732~B06R12C18</t>
  </si>
  <si>
    <t>Hs~MGC:BC016715.1~uORF:IOH27895~68.3</t>
  </si>
  <si>
    <t>HA10732~B06R12C19</t>
  </si>
  <si>
    <t>Hs~Ref:NM_003929.1~uORF:IOH4101~58.9</t>
  </si>
  <si>
    <t>NM_003929.1</t>
  </si>
  <si>
    <t>HA10732~B06R12C20</t>
  </si>
  <si>
    <t>Hs~Ref:NM_003929.1~uORF:IOH4101~57.6</t>
  </si>
  <si>
    <t>HA10732~B06R13C01</t>
  </si>
  <si>
    <t>HA10732~B06R13C02</t>
  </si>
  <si>
    <t>HA10732~B06R13C03</t>
  </si>
  <si>
    <t>HA10732~B06R13C04</t>
  </si>
  <si>
    <t>HA10732~B06R13C05</t>
  </si>
  <si>
    <t>HA10732~B06R13C06</t>
  </si>
  <si>
    <t>HA10732~B06R13C07</t>
  </si>
  <si>
    <t>HA10732~B06R13C08</t>
  </si>
  <si>
    <t>HA10732~B06R13C09</t>
  </si>
  <si>
    <t>HA10732~B06R13C10</t>
  </si>
  <si>
    <t>HA10732~B06R13C11</t>
  </si>
  <si>
    <t>HA10732~B06R13C12</t>
  </si>
  <si>
    <t>HA10732~B06R13C13</t>
  </si>
  <si>
    <t>HA10732~B06R13C14</t>
  </si>
  <si>
    <t>HA10732~B06R13C15</t>
  </si>
  <si>
    <t>HA10732~B06R13C16</t>
  </si>
  <si>
    <t>HA10732~B06R13C17</t>
  </si>
  <si>
    <t>HA10732~B06R13C18</t>
  </si>
  <si>
    <t>HA10732~B06R13C19</t>
  </si>
  <si>
    <t>HA10732~B06R13C20</t>
  </si>
  <si>
    <t>HA10732~B06R14C01</t>
  </si>
  <si>
    <t>HA10732~B06R14C02</t>
  </si>
  <si>
    <t>HA10732~B06R14C03</t>
  </si>
  <si>
    <t>HA10732~B06R14C04</t>
  </si>
  <si>
    <t>HA10732~B06R14C05</t>
  </si>
  <si>
    <t>HA10732~B06R14C06</t>
  </si>
  <si>
    <t>HA10732~B06R14C07</t>
  </si>
  <si>
    <t>HA10732~B06R14C08</t>
  </si>
  <si>
    <t>HA10732~B06R14C09</t>
  </si>
  <si>
    <t>HA10732~B06R14C10</t>
  </si>
  <si>
    <t>HA10732~B06R14C11</t>
  </si>
  <si>
    <t>HA10732~B06R14C12</t>
  </si>
  <si>
    <t>HA10732~B06R14C13</t>
  </si>
  <si>
    <t>HA10732~B06R14C14</t>
  </si>
  <si>
    <t>HA10732~B06R14C15</t>
  </si>
  <si>
    <t>HA10732~B06R14C16</t>
  </si>
  <si>
    <t>HA10732~B06R14C17</t>
  </si>
  <si>
    <t>HA10732~B06R14C18</t>
  </si>
  <si>
    <t>HA10732~B06R14C19</t>
  </si>
  <si>
    <t>HA10732~B06R14C20</t>
  </si>
  <si>
    <t>HA10732~B06R15C01</t>
  </si>
  <si>
    <t>HA10732~B06R15C02</t>
  </si>
  <si>
    <t>HA10732~B06R15C03</t>
  </si>
  <si>
    <t>HA10732~B06R15C04</t>
  </si>
  <si>
    <t>HA10732~B06R15C05</t>
  </si>
  <si>
    <t>HA10732~B06R15C06</t>
  </si>
  <si>
    <t>HA10732~B06R15C07</t>
  </si>
  <si>
    <t>HA10732~B06R15C08</t>
  </si>
  <si>
    <t>HA10732~B06R15C09</t>
  </si>
  <si>
    <t>HA10732~B06R15C10</t>
  </si>
  <si>
    <t>HA10732~B06R15C11</t>
  </si>
  <si>
    <t>HA10732~B06R15C12</t>
  </si>
  <si>
    <t>HA10732~B06R15C13</t>
  </si>
  <si>
    <t>HA10732~B06R15C14</t>
  </si>
  <si>
    <t>HA10732~B06R15C15</t>
  </si>
  <si>
    <t>HA10732~B06R15C16</t>
  </si>
  <si>
    <t>HA10732~B06R15C17</t>
  </si>
  <si>
    <t>HA10732~B06R15C18</t>
  </si>
  <si>
    <t>HA10732~B06R15C19</t>
  </si>
  <si>
    <t>HA10732~B06R15C20</t>
  </si>
  <si>
    <t>HA10732~B06R16C01</t>
  </si>
  <si>
    <t>HA10732~B06R16C02</t>
  </si>
  <si>
    <t>HA10732~B06R16C03</t>
  </si>
  <si>
    <t>HA10732~B06R16C04</t>
  </si>
  <si>
    <t>HA10732~B06R16C05</t>
  </si>
  <si>
    <t>HA10732~B06R16C06</t>
  </si>
  <si>
    <t>HA10732~B06R16C07</t>
  </si>
  <si>
    <t>HA10732~B06R16C08</t>
  </si>
  <si>
    <t>HA10732~B06R16C09</t>
  </si>
  <si>
    <t>HA10732~B06R16C10</t>
  </si>
  <si>
    <t>HA10732~B06R16C11</t>
  </si>
  <si>
    <t>HA10732~B06R16C12</t>
  </si>
  <si>
    <t>HA10732~B06R16C13</t>
  </si>
  <si>
    <t>HA10732~B06R16C14</t>
  </si>
  <si>
    <t>HA10732~B06R16C15</t>
  </si>
  <si>
    <t>HA10732~B06R16C16</t>
  </si>
  <si>
    <t>HA10732~B06R16C17</t>
  </si>
  <si>
    <t>HA10732~B06R16C18</t>
  </si>
  <si>
    <t>HA10732~B06R16C19</t>
  </si>
  <si>
    <t>HA10732~B06R16C20</t>
  </si>
  <si>
    <t>HA10732~B06R17C01</t>
  </si>
  <si>
    <t>HA10732~B06R17C02</t>
  </si>
  <si>
    <t>HA10732~B06R17C03</t>
  </si>
  <si>
    <t>HA10732~B06R17C04</t>
  </si>
  <si>
    <t>HA10732~B06R17C05</t>
  </si>
  <si>
    <t>HA10732~B06R17C06</t>
  </si>
  <si>
    <t>HA10732~B06R17C07</t>
  </si>
  <si>
    <t>HA10732~B06R17C08</t>
  </si>
  <si>
    <t>HA10732~B06R17C09</t>
  </si>
  <si>
    <t>HA10732~B06R17C10</t>
  </si>
  <si>
    <t>HA10732~B06R17C11</t>
  </si>
  <si>
    <t>HA10732~B06R17C12</t>
  </si>
  <si>
    <t>HA10732~B06R17C13</t>
  </si>
  <si>
    <t>HA10732~B06R17C14</t>
  </si>
  <si>
    <t>HA10732~B06R17C15</t>
  </si>
  <si>
    <t>HA10732~B06R17C16</t>
  </si>
  <si>
    <t>HA10732~B06R17C17</t>
  </si>
  <si>
    <t>HA10732~B06R17C18</t>
  </si>
  <si>
    <t>HA10732~B06R17C19</t>
  </si>
  <si>
    <t>HA10732~B06R17C20</t>
  </si>
  <si>
    <t>HA10732~B06R18C01</t>
  </si>
  <si>
    <t>HA10732~B06R18C02</t>
  </si>
  <si>
    <t>HA10732~B06R18C03</t>
  </si>
  <si>
    <t>HA10732~B06R18C04</t>
  </si>
  <si>
    <t>HA10732~B06R18C05</t>
  </si>
  <si>
    <t>HA10732~B06R18C06</t>
  </si>
  <si>
    <t>HA10732~B06R18C07</t>
  </si>
  <si>
    <t>HA10732~B06R18C08</t>
  </si>
  <si>
    <t>HA10732~B06R18C09</t>
  </si>
  <si>
    <t>HA10732~B06R18C10</t>
  </si>
  <si>
    <t>HA10732~B06R18C11</t>
  </si>
  <si>
    <t>HA10732~B06R18C12</t>
  </si>
  <si>
    <t>HA10732~B06R18C13</t>
  </si>
  <si>
    <t>HA10732~B06R18C14</t>
  </si>
  <si>
    <t>HA10732~B06R18C15</t>
  </si>
  <si>
    <t>HA10732~B06R18C16</t>
  </si>
  <si>
    <t>HA10732~B06R18C17</t>
  </si>
  <si>
    <t>HA10732~B06R18C18</t>
  </si>
  <si>
    <t>HA10732~B06R18C19</t>
  </si>
  <si>
    <t>HA10732~B06R18C20</t>
  </si>
  <si>
    <t>HA10732~B06R19C01</t>
  </si>
  <si>
    <t>HA10732~B06R19C02</t>
  </si>
  <si>
    <t>HA10732~B06R19C03</t>
  </si>
  <si>
    <t>HA10732~B06R19C04</t>
  </si>
  <si>
    <t>HA10732~B06R19C05</t>
  </si>
  <si>
    <t>HA10732~B06R19C06</t>
  </si>
  <si>
    <t>HA10732~B06R19C07</t>
  </si>
  <si>
    <t>HA10732~B06R19C08</t>
  </si>
  <si>
    <t>HA10732~B06R19C09</t>
  </si>
  <si>
    <t>HA10732~B06R19C10</t>
  </si>
  <si>
    <t>HA10732~B06R19C11</t>
  </si>
  <si>
    <t>HA10732~B06R19C12</t>
  </si>
  <si>
    <t>HA10732~B06R19C13</t>
  </si>
  <si>
    <t>HA10732~B06R19C14</t>
  </si>
  <si>
    <t>HA10732~B06R19C15</t>
  </si>
  <si>
    <t>HA10732~B06R19C16</t>
  </si>
  <si>
    <t>HA10732~B06R19C17</t>
  </si>
  <si>
    <t>HA10732~B06R19C18</t>
  </si>
  <si>
    <t>HA10732~B06R19C19</t>
  </si>
  <si>
    <t>HA10732~B06R19C20</t>
  </si>
  <si>
    <t>HA10732~B06R20C01</t>
  </si>
  <si>
    <t>HA10732~B06R20C02</t>
  </si>
  <si>
    <t>HA10732~B06R20C03</t>
  </si>
  <si>
    <t>HA10732~B06R20C04</t>
  </si>
  <si>
    <t>HA10732~B06R20C05</t>
  </si>
  <si>
    <t>HA10732~B06R20C06</t>
  </si>
  <si>
    <t>HA10732~B06R20C07</t>
  </si>
  <si>
    <t>HA10732~B06R20C08</t>
  </si>
  <si>
    <t>HA10732~B06R20C09</t>
  </si>
  <si>
    <t>HA10732~B06R20C10</t>
  </si>
  <si>
    <t>HA10732~B06R20C11</t>
  </si>
  <si>
    <t>HA10732~B06R20C12</t>
  </si>
  <si>
    <t>HA10732~B06R20C13</t>
  </si>
  <si>
    <t>HA10732~B06R20C14</t>
  </si>
  <si>
    <t>HA10732~B06R20C15</t>
  </si>
  <si>
    <t>HA10732~B06R20C16</t>
  </si>
  <si>
    <t>HA10732~B06R20C17</t>
  </si>
  <si>
    <t>HA10732~B06R20C18</t>
  </si>
  <si>
    <t>HA10732~B06R20C19</t>
  </si>
  <si>
    <t>HA10732~B06R20C20</t>
  </si>
  <si>
    <t>HA10732~B07R01C01</t>
  </si>
  <si>
    <t>HA10732~B07R01C02</t>
  </si>
  <si>
    <t>HA10732~B07R01C03</t>
  </si>
  <si>
    <t>HA10732~B07R01C04</t>
  </si>
  <si>
    <t>HA10732~B07R01C05</t>
  </si>
  <si>
    <t>HA10732~B07R01C06</t>
  </si>
  <si>
    <t>HA10732~B07R01C07</t>
  </si>
  <si>
    <t>HA10732~B07R01C08</t>
  </si>
  <si>
    <t>HA10732~B07R01C09</t>
  </si>
  <si>
    <t>HA10732~B07R01C10</t>
  </si>
  <si>
    <t>HA10732~B07R01C11</t>
  </si>
  <si>
    <t>HA10732~B07R01C12</t>
  </si>
  <si>
    <t>HA10732~B07R01C13</t>
  </si>
  <si>
    <t>HA10732~B07R01C14</t>
  </si>
  <si>
    <t>HA10732~B07R01C15</t>
  </si>
  <si>
    <t>HA10732~B07R01C16</t>
  </si>
  <si>
    <t>HA10732~B07R01C17</t>
  </si>
  <si>
    <t>HA10732~B07R01C18</t>
  </si>
  <si>
    <t>HA10732~B07R01C19</t>
  </si>
  <si>
    <t>HA10732~B07R01C20</t>
  </si>
  <si>
    <t>HA10732~B07R02C01</t>
  </si>
  <si>
    <t>HA10732~B07R02C02</t>
  </si>
  <si>
    <t>HA10732~B07R02C03</t>
  </si>
  <si>
    <t>HA10732~B07R02C04</t>
  </si>
  <si>
    <t>HA10732~B07R02C05</t>
  </si>
  <si>
    <t>HA10732~B07R02C06</t>
  </si>
  <si>
    <t>HA10732~B07R02C07</t>
  </si>
  <si>
    <t>HA10732~B07R02C08</t>
  </si>
  <si>
    <t>HA10732~B07R02C09</t>
  </si>
  <si>
    <t>HA10732~B07R02C10</t>
  </si>
  <si>
    <t>HA10732~B07R02C11</t>
  </si>
  <si>
    <t>HA10732~B07R02C12</t>
  </si>
  <si>
    <t>HA10732~B07R02C13</t>
  </si>
  <si>
    <t>Hs~Ref:NM_032459.1~uORF:IOH21413~910</t>
  </si>
  <si>
    <t>NM_032459.1</t>
  </si>
  <si>
    <t>HA10732~B07R02C14</t>
  </si>
  <si>
    <t>Hs~Ref:NM_032459.1~uORF:IOH21413~886</t>
  </si>
  <si>
    <t>HA10732~B07R02C15</t>
  </si>
  <si>
    <t>Internal_19923</t>
  </si>
  <si>
    <t>HA10732~B07R02C16</t>
  </si>
  <si>
    <t>HA10732~B07R02C17</t>
  </si>
  <si>
    <t>Hs~MGC:BC022377.1~uORF:IOH13489~811</t>
  </si>
  <si>
    <t>BC022377.1</t>
  </si>
  <si>
    <t>HA10732~B07R02C18</t>
  </si>
  <si>
    <t>Hs~MGC:BC022377.1~uORF:IOH13489~816</t>
  </si>
  <si>
    <t>HA10732~B07R02C19</t>
  </si>
  <si>
    <t>Hs~Ref:NM_005368.1~uORF:IOH12916~1770</t>
  </si>
  <si>
    <t>NM_005368.1</t>
  </si>
  <si>
    <t>HA10732~B07R02C20</t>
  </si>
  <si>
    <t>Hs~Ref:NM_005368.1~uORF:IOH12916~1590</t>
  </si>
  <si>
    <t>HA10732~B07R03C01</t>
  </si>
  <si>
    <t>Hs~Ref:NM_000801.2~uORF:IOH4623~1140</t>
  </si>
  <si>
    <t>NM_000801.2</t>
  </si>
  <si>
    <t>HA10732~B07R03C02</t>
  </si>
  <si>
    <t>Hs~Ref:NM_000801.2~uORF:IOH4623~970</t>
  </si>
  <si>
    <t>HA10732~B07R03C03</t>
  </si>
  <si>
    <t>Hs~MGC:BC020898.1~uORF:IOH13022~446</t>
  </si>
  <si>
    <t>BC020898.1</t>
  </si>
  <si>
    <t>HA10732~B07R03C04</t>
  </si>
  <si>
    <t>Hs~MGC:BC020898.1~uORF:IOH13022~440</t>
  </si>
  <si>
    <t>HA10732~B07R03C05</t>
  </si>
  <si>
    <t>Internal_21196</t>
  </si>
  <si>
    <t>HA10732~B07R03C06</t>
  </si>
  <si>
    <t>HA10732~B07R03C07</t>
  </si>
  <si>
    <t>Hs~MGC:BC016914.1~uORF:IOH10995~37.7</t>
  </si>
  <si>
    <t>BC016914.1</t>
  </si>
  <si>
    <t>HA10732~B07R03C08</t>
  </si>
  <si>
    <t>Hs~MGC:BC016914.1~uORF:IOH10995~36.0</t>
  </si>
  <si>
    <t>HA10732~B07R03C09</t>
  </si>
  <si>
    <t>Hs~MGC:BC022344.1~uORF:IOH14799~2630</t>
  </si>
  <si>
    <t>BC022344.1</t>
  </si>
  <si>
    <t>HA10732~B07R03C10</t>
  </si>
  <si>
    <t>Hs~MGC:BC022344.1~uORF:IOH14799~2470</t>
  </si>
  <si>
    <t>HA10732~B07R03C11</t>
  </si>
  <si>
    <t>Hs~MGC:NM_058163.1~uORF:IOH14811~3280</t>
  </si>
  <si>
    <t>NM_058163.1</t>
  </si>
  <si>
    <t>HA10732~B07R03C12</t>
  </si>
  <si>
    <t>Hs~MGC:NM_058163.1~uORF:IOH14811~3230</t>
  </si>
  <si>
    <t>HA10732~B07R03C13</t>
  </si>
  <si>
    <t>Hs~MGC:BC011885.1~uORF:IOH14206~140</t>
  </si>
  <si>
    <t>BC011885.1</t>
  </si>
  <si>
    <t>HA10732~B07R03C14</t>
  </si>
  <si>
    <t>Hs~MGC:BC011885.1~uORF:IOH14206~128</t>
  </si>
  <si>
    <t>HA10732~B07R03C15</t>
  </si>
  <si>
    <t>Hs~Ref:NM_016641.2~uORF:IOH14021~498</t>
  </si>
  <si>
    <t>NM_016641.2</t>
  </si>
  <si>
    <t>HA10732~B07R03C16</t>
  </si>
  <si>
    <t>Hs~Ref:NM_016641.2~uORF:IOH14021~491</t>
  </si>
  <si>
    <t>HA10732~B07R03C17</t>
  </si>
  <si>
    <t>Hs~MGC:BC008054.1~uORF:IOH7016~160</t>
  </si>
  <si>
    <t>BC008054.1</t>
  </si>
  <si>
    <t>HA10732~B07R03C18</t>
  </si>
  <si>
    <t>Hs~MGC:BC008054.1~uORF:IOH7016~155</t>
  </si>
  <si>
    <t>HA10732~B07R03C19</t>
  </si>
  <si>
    <t>Hs~Ref:NM_001679.1~uORF:IOH13943~60.2</t>
  </si>
  <si>
    <t>NM_001679.1</t>
  </si>
  <si>
    <t>HA10732~B07R03C20</t>
  </si>
  <si>
    <t>Hs~Ref:NM_001679.1~uORF:IOH13943~55.3</t>
  </si>
  <si>
    <t>HA10732~B07R04C01</t>
  </si>
  <si>
    <t>Hs~MGC:BC011888.1~uORF:IOH14513~349</t>
  </si>
  <si>
    <t>BC011888.1</t>
  </si>
  <si>
    <t>HA10732~B07R04C02</t>
  </si>
  <si>
    <t>Hs~MGC:BC011888.1~uORF:IOH14513~330</t>
  </si>
  <si>
    <t>HA10732~B07R04C03</t>
  </si>
  <si>
    <t>Hs~Ref:NM_145063.1~uORF:IOH13839~3340</t>
  </si>
  <si>
    <t>NM_145063.1</t>
  </si>
  <si>
    <t>HA10732~B07R04C04</t>
  </si>
  <si>
    <t>Hs~Ref:NM_145063.1~uORF:IOH13839~3310</t>
  </si>
  <si>
    <t>HA10732~B07R04C05</t>
  </si>
  <si>
    <t>Hs~MGC:BC030290.1~uORF:IOH21571~89.1</t>
  </si>
  <si>
    <t>BC030290.1</t>
  </si>
  <si>
    <t>HA10732~B07R04C06</t>
  </si>
  <si>
    <t>Hs~MGC:BC030290.1~uORF:IOH21571~85.0</t>
  </si>
  <si>
    <t>HA10732~B07R04C07</t>
  </si>
  <si>
    <t>Hs~MGC:BC028983.1~uORF:IOH22379~17.8</t>
  </si>
  <si>
    <t>BC028983.1</t>
  </si>
  <si>
    <t>HA10732~B07R04C08</t>
  </si>
  <si>
    <t>Hs~MGC:BC028983.1~uORF:IOH22379~16.6</t>
  </si>
  <si>
    <t>HA10732~B07R04C09</t>
  </si>
  <si>
    <t>Hs~Ref:NM_002287.2~uORF:IOH11793~89.9</t>
  </si>
  <si>
    <t>NM_002287.2</t>
  </si>
  <si>
    <t>HA10732~B07R04C10</t>
  </si>
  <si>
    <t>Hs~Ref:NM_002287.2~uORF:IOH11793~87.4</t>
  </si>
  <si>
    <t>HA10732~B07R04C11</t>
  </si>
  <si>
    <t>Hs~MGC:BC023152.1~uORF:IOH21475~239</t>
  </si>
  <si>
    <t>BC023152.1</t>
  </si>
  <si>
    <t>HA10732~B07R04C12</t>
  </si>
  <si>
    <t>Hs~MGC:BC023152.1~uORF:IOH21475~221</t>
  </si>
  <si>
    <t>HA10732~B07R04C13</t>
  </si>
  <si>
    <t>Hs~MGC:BC011454.1~uORF:IOH9647~362</t>
  </si>
  <si>
    <t>BC011454.1</t>
  </si>
  <si>
    <t>HA10732~B07R04C14</t>
  </si>
  <si>
    <t>Hs~MGC:BC011454.1~uORF:IOH9647~331</t>
  </si>
  <si>
    <t>HA10732~B07R04C15</t>
  </si>
  <si>
    <t>Hs~MGC:BC022237.1~uORF:IOH21440~354</t>
  </si>
  <si>
    <t>BC022237.1</t>
  </si>
  <si>
    <t>HA10732~B07R04C16</t>
  </si>
  <si>
    <t>Hs~MGC:BC022237.1~uORF:IOH21440~337</t>
  </si>
  <si>
    <t>HA10732~B07R04C17</t>
  </si>
  <si>
    <t>Hs~MGC:BC004242.1~uORF:IOH5508~1200</t>
  </si>
  <si>
    <t>BC004242.1</t>
  </si>
  <si>
    <t>HA10732~B07R04C18</t>
  </si>
  <si>
    <t>Hs~MGC:BC004242.1~uORF:IOH5508~1120</t>
  </si>
  <si>
    <t>HA10732~B07R04C19</t>
  </si>
  <si>
    <t>Hs~MGC:BC033035.1~uORF:IOH22449~343</t>
  </si>
  <si>
    <t>BC033035.1</t>
  </si>
  <si>
    <t>HA10732~B07R04C20</t>
  </si>
  <si>
    <t>Hs~MGC:BC033035.1~uORF:IOH22449~312</t>
  </si>
  <si>
    <t>HA10732~B07R05C01</t>
  </si>
  <si>
    <t>Hs~MGC:BC002934.1~uORF:IOH5727~119</t>
  </si>
  <si>
    <t>BC002934.1</t>
  </si>
  <si>
    <t>HA10732~B07R05C02</t>
  </si>
  <si>
    <t>Hs~MGC:BC002934.1~uORF:IOH5727~113</t>
  </si>
  <si>
    <t>HA10732~B07R05C03</t>
  </si>
  <si>
    <t>Hs~MGC:BC002656.1~uORF:IOH5254~129</t>
  </si>
  <si>
    <t>BC002656.1</t>
  </si>
  <si>
    <t>HA10732~B07R05C04</t>
  </si>
  <si>
    <t>Hs~MGC:BC002656.1~uORF:IOH5254~126</t>
  </si>
  <si>
    <t>HA10732~B07R05C05</t>
  </si>
  <si>
    <t>Hs~Ref:NM_003130.1~uORF:IOH13042~331</t>
  </si>
  <si>
    <t>NM_003130.1</t>
  </si>
  <si>
    <t>HA10732~B07R05C06</t>
  </si>
  <si>
    <t>Hs~Ref:NM_003130.1~uORF:IOH13042~324</t>
  </si>
  <si>
    <t>HA10732~B07R05C07</t>
  </si>
  <si>
    <t>Hs~Ref:NM_016361.2~uORF:IOH13822~84.6</t>
  </si>
  <si>
    <t>NM_016361.2</t>
  </si>
  <si>
    <t>HA10732~B07R05C08</t>
  </si>
  <si>
    <t>Hs~Ref:NM_016361.2~uORF:IOH13822~81.1</t>
  </si>
  <si>
    <t>HA10732~B07R05C09</t>
  </si>
  <si>
    <t>Hs~MGC:BC004885.1~uORF:IOH5650~204</t>
  </si>
  <si>
    <t>BC004885.1</t>
  </si>
  <si>
    <t>HA10732~B07R05C10</t>
  </si>
  <si>
    <t>Hs~MGC:BC004885.1~uORF:IOH5650~196</t>
  </si>
  <si>
    <t>HA10732~B07R05C11</t>
  </si>
  <si>
    <t>Hs~Ref:NM_005147.1~uORF:IOH14013~14.1</t>
  </si>
  <si>
    <t>NM_005147.1</t>
  </si>
  <si>
    <t>HA10732~B07R05C12</t>
  </si>
  <si>
    <t>Hs~Ref:NM_005147.1~uORF:IOH14013~13.4</t>
  </si>
  <si>
    <t>HA10732~B07R05C13</t>
  </si>
  <si>
    <t>Hs~MGC:NM_177554.1~uORF:IOH13715~747</t>
  </si>
  <si>
    <t>NM_177554.1</t>
  </si>
  <si>
    <t>HA10732~B07R05C14</t>
  </si>
  <si>
    <t>Hs~MGC:NM_177554.1~uORF:IOH13715~704</t>
  </si>
  <si>
    <t>HA10732~B07R05C15</t>
  </si>
  <si>
    <t>Hs~Ref:NM_022777.1~uORF:IOH14797~703</t>
  </si>
  <si>
    <t>NM_022777.1</t>
  </si>
  <si>
    <t>HA10732~B07R05C16</t>
  </si>
  <si>
    <t>Hs~Ref:NM_022777.1~uORF:IOH14797~674</t>
  </si>
  <si>
    <t>HA10732~B07R05C17</t>
  </si>
  <si>
    <t>Hs~Ref:NM_005130.1~uORF:IOH3926~72.6</t>
  </si>
  <si>
    <t>NM_005130.1</t>
  </si>
  <si>
    <t>HA10732~B07R05C18</t>
  </si>
  <si>
    <t>Hs~Ref:NM_005130.1~uORF:IOH3926~69.1</t>
  </si>
  <si>
    <t>HA10732~B07R05C19</t>
  </si>
  <si>
    <t>Internal_12722</t>
  </si>
  <si>
    <t>HA10732~B07R05C20</t>
  </si>
  <si>
    <t>HA10732~B07R06C01</t>
  </si>
  <si>
    <t>Hs~MGC:NM_170693.1~uORF:IOH14023~1160</t>
  </si>
  <si>
    <t>NM_170693.1</t>
  </si>
  <si>
    <t>HA10732~B07R06C02</t>
  </si>
  <si>
    <t>Hs~MGC:NM_170693.1~uORF:IOH14023~1090</t>
  </si>
  <si>
    <t>HA10732~B07R06C03</t>
  </si>
  <si>
    <t>Hs~Ref:NM_014182.2~uORF:IOH12795~346</t>
  </si>
  <si>
    <t>NM_014182.2</t>
  </si>
  <si>
    <t>HA10732~B07R06C04</t>
  </si>
  <si>
    <t>Hs~Ref:NM_014182.2~uORF:IOH12795~336</t>
  </si>
  <si>
    <t>HA10732~B07R06C05</t>
  </si>
  <si>
    <t>Internal_25172</t>
  </si>
  <si>
    <t>HA10732~B07R06C06</t>
  </si>
  <si>
    <t>HA10732~B07R06C07</t>
  </si>
  <si>
    <t>Internal_23290</t>
  </si>
  <si>
    <t>HA10732~B07R06C08</t>
  </si>
  <si>
    <t>HA10732~B07R06C09</t>
  </si>
  <si>
    <t>Internal_8353</t>
  </si>
  <si>
    <t>HA10732~B07R06C10</t>
  </si>
  <si>
    <t>HA10732~B07R06C11</t>
  </si>
  <si>
    <t>Hs~Ref:NM_001250.2~uORF:IOH10427~70.2</t>
  </si>
  <si>
    <t>NM_001250.2</t>
  </si>
  <si>
    <t>HA10732~B07R06C12</t>
  </si>
  <si>
    <t>Hs~Ref:NM_001250.2~uORF:IOH10427~67.2</t>
  </si>
  <si>
    <t>HA10732~B07R06C13</t>
  </si>
  <si>
    <t>Internal_25633</t>
  </si>
  <si>
    <t>HA10732~B07R06C14</t>
  </si>
  <si>
    <t>HA10732~B07R06C15</t>
  </si>
  <si>
    <t>Hs~MGC:BC031074.1~uORF:IOH22532~953</t>
  </si>
  <si>
    <t>BC031074.1</t>
  </si>
  <si>
    <t>HA10732~B07R06C16</t>
  </si>
  <si>
    <t>Hs~MGC:BC031074.1~uORF:IOH22532~912</t>
  </si>
  <si>
    <t>HA10732~B07R06C17</t>
  </si>
  <si>
    <t>Hs~Ref:NM_018032.2~uORF:IOH4849~283</t>
  </si>
  <si>
    <t>NM_018032.2</t>
  </si>
  <si>
    <t>HA10732~B07R06C18</t>
  </si>
  <si>
    <t>Hs~Ref:NM_018032.2~uORF:IOH4849~270</t>
  </si>
  <si>
    <t>HA10732~B07R06C19</t>
  </si>
  <si>
    <t>Hs~MGC:BC033711.1~uORF:IOH21762~348</t>
  </si>
  <si>
    <t>BC033711.1</t>
  </si>
  <si>
    <t>HA10732~B07R06C20</t>
  </si>
  <si>
    <t>Hs~MGC:BC033711.1~uORF:IOH21762~337</t>
  </si>
  <si>
    <t>HA10732~B07R07C01</t>
  </si>
  <si>
    <t>Hs~MGC:BC018929.1~uORF:IOH22929~108</t>
  </si>
  <si>
    <t>BC018929.1</t>
  </si>
  <si>
    <t>HA10732~B07R07C02</t>
  </si>
  <si>
    <t>Hs~MGC:BC018929.1~uORF:IOH22929~99.3</t>
  </si>
  <si>
    <t>HA10732~B07R07C03</t>
  </si>
  <si>
    <t>Hs~Ref:NM_004699.1~uORF:IOH4655~1180</t>
  </si>
  <si>
    <t>NM_004699.1</t>
  </si>
  <si>
    <t>HA10732~B07R07C04</t>
  </si>
  <si>
    <t>Hs~Ref:NM_004699.1~uORF:IOH4655~1080</t>
  </si>
  <si>
    <t>HA10732~B07R07C05</t>
  </si>
  <si>
    <t>Hs~Ref:NM_001564.1~uORF:IOH22913~59.6</t>
  </si>
  <si>
    <t>NM_001564.1</t>
  </si>
  <si>
    <t>HA10732~B07R07C06</t>
  </si>
  <si>
    <t>Hs~Ref:NM_001564.1~uORF:IOH22913~58.2</t>
  </si>
  <si>
    <t>HA10732~B07R07C07</t>
  </si>
  <si>
    <t>Hs~Ref:NM_020167.2~uORF:IOH10409~74.7</t>
  </si>
  <si>
    <t>NM_020167.2</t>
  </si>
  <si>
    <t>HA10732~B07R07C08</t>
  </si>
  <si>
    <t>Hs~Ref:NM_020167.2~uORF:IOH10409~72.3</t>
  </si>
  <si>
    <t>HA10732~B07R07C09</t>
  </si>
  <si>
    <t>Hs~MGC:BC053533.1~uORF:IOH28925~25.0</t>
  </si>
  <si>
    <t>BC053533.1</t>
  </si>
  <si>
    <t>HA10732~B07R07C10</t>
  </si>
  <si>
    <t>Hs~MGC:BC053533.1~uORF:IOH28925~23.8</t>
  </si>
  <si>
    <t>HA10732~B07R07C11</t>
  </si>
  <si>
    <t>Hs~MGC:BC056398.1~uORF:IOH28786~88.5</t>
  </si>
  <si>
    <t>BC056398.1</t>
  </si>
  <si>
    <t>HA10732~B07R07C12</t>
  </si>
  <si>
    <t>Hs~MGC:BC056398.1~uORF:IOH28786~88.7</t>
  </si>
  <si>
    <t>HA10732~B07R07C13</t>
  </si>
  <si>
    <t>Hs~MGC:BC057813.1~uORF:IOH29137~69.8</t>
  </si>
  <si>
    <t>BC057813.1</t>
  </si>
  <si>
    <t>HA10732~B07R07C14</t>
  </si>
  <si>
    <t>Hs~MGC:BC057813.1~uORF:IOH29137~67.1</t>
  </si>
  <si>
    <t>HA10732~B07R07C15</t>
  </si>
  <si>
    <t>Hs~MGC:BC056256.1~uORF:IOH29440~161</t>
  </si>
  <si>
    <t>BC056256.1</t>
  </si>
  <si>
    <t>HA10732~B07R07C16</t>
  </si>
  <si>
    <t>Hs~MGC:BC056256.1~uORF:IOH29440~156</t>
  </si>
  <si>
    <t>HA10732~B07R07C17</t>
  </si>
  <si>
    <t>Hs~Ref:NM_001450.2~uORF:IOH14447~664</t>
  </si>
  <si>
    <t>NM_001450.2</t>
  </si>
  <si>
    <t>HA10732~B07R07C18</t>
  </si>
  <si>
    <t>Hs~Ref:NM_001450.2~uORF:IOH14447~636</t>
  </si>
  <si>
    <t>HA10732~B07R07C19</t>
  </si>
  <si>
    <t>Hs~MGC:BC024209.1~uORF:IOH14787~49.0</t>
  </si>
  <si>
    <t>BC024209.1</t>
  </si>
  <si>
    <t>HA10732~B07R07C20</t>
  </si>
  <si>
    <t>Hs~MGC:BC024209.1~uORF:IOH14787~47.4</t>
  </si>
  <si>
    <t>HA10732~B07R08C01</t>
  </si>
  <si>
    <t>Hs~MGC:BC013039.1~uORF:IOH13569~747</t>
  </si>
  <si>
    <t>BC013039.1</t>
  </si>
  <si>
    <t>HA10732~B07R08C02</t>
  </si>
  <si>
    <t>Hs~MGC:BC013039.1~uORF:IOH13569~698</t>
  </si>
  <si>
    <t>HA10732~B07R08C03</t>
  </si>
  <si>
    <t>Internal_22163</t>
  </si>
  <si>
    <t>HA10732~B07R08C04</t>
  </si>
  <si>
    <t>HA10732~B07R08C05</t>
  </si>
  <si>
    <t>Hs~Ref:NM_020679.1~uORF:IOH21880~174</t>
  </si>
  <si>
    <t>NM_020679.1</t>
  </si>
  <si>
    <t>HA10732~B07R08C06</t>
  </si>
  <si>
    <t>Hs~Ref:NM_020679.1~uORF:IOH21880~172</t>
  </si>
  <si>
    <t>HA10732~B07R08C07</t>
  </si>
  <si>
    <t>Hs~MGC:BC014451.1~uORF:IOH13490~173</t>
  </si>
  <si>
    <t>BC014451.1</t>
  </si>
  <si>
    <t>HA10732~B07R08C08</t>
  </si>
  <si>
    <t>Hs~MGC:BC014451.1~uORF:IOH13490~165</t>
  </si>
  <si>
    <t>HA10732~B07R08C09</t>
  </si>
  <si>
    <t>Hs~Ref:NM_138455.1~uORF:IOH14338~110</t>
  </si>
  <si>
    <t>NM_138455.1</t>
  </si>
  <si>
    <t>HA10732~B07R08C10</t>
  </si>
  <si>
    <t>Hs~Ref:NM_138455.1~uORF:IOH14338~107</t>
  </si>
  <si>
    <t>HA10732~B07R08C11</t>
  </si>
  <si>
    <t>Hs~Ref:NM_001651.1~uORF:IOH22503~408</t>
  </si>
  <si>
    <t>NM_001651.1</t>
  </si>
  <si>
    <t>HA10732~B07R08C12</t>
  </si>
  <si>
    <t>Hs~Ref:NM_001651.1~uORF:IOH22503~396</t>
  </si>
  <si>
    <t>HA10732~B07R08C13</t>
  </si>
  <si>
    <t>Hs~Ref:NM_016564.1~uORF:IOH22629~83.5</t>
  </si>
  <si>
    <t>NM_016564.1</t>
  </si>
  <si>
    <t>HA10732~B07R08C14</t>
  </si>
  <si>
    <t>Hs~Ref:NM_016564.1~uORF:IOH22629~80.1</t>
  </si>
  <si>
    <t>HA10732~B07R08C15</t>
  </si>
  <si>
    <t>Internal_17560</t>
  </si>
  <si>
    <t>HA10732~B07R08C16</t>
  </si>
  <si>
    <t>HA10732~B07R08C17</t>
  </si>
  <si>
    <t>Hs~Ref:NM_019099.1~uORF:IOH22645~200</t>
  </si>
  <si>
    <t>NM_019099.1</t>
  </si>
  <si>
    <t>HA10732~B07R08C18</t>
  </si>
  <si>
    <t>Hs~Ref:NM_019099.1~uORF:IOH22645~187</t>
  </si>
  <si>
    <t>HA10732~B07R08C19</t>
  </si>
  <si>
    <t>Hs~MGC:NM_152435.1~uORF:IOH22648~287</t>
  </si>
  <si>
    <t>NM_152435.1</t>
  </si>
  <si>
    <t>HA10732~B07R08C20</t>
  </si>
  <si>
    <t>Hs~MGC:NM_152435.1~uORF:IOH22648~276</t>
  </si>
  <si>
    <t>HA10732~B07R09C01</t>
  </si>
  <si>
    <t>Hs~MGC:BC000468.1~uORF:IOH3618~123</t>
  </si>
  <si>
    <t>BC000468.1</t>
  </si>
  <si>
    <t>HA10732~B07R09C02</t>
  </si>
  <si>
    <t>Hs~MGC:BC000468.1~uORF:IOH3618~117</t>
  </si>
  <si>
    <t>HA10732~B07R09C03</t>
  </si>
  <si>
    <t>Hs~MGC:BC000393.1~uORF:IOH3524~190</t>
  </si>
  <si>
    <t>BC000393.1</t>
  </si>
  <si>
    <t>HA10732~B07R09C04</t>
  </si>
  <si>
    <t>Hs~MGC:BC000393.1~uORF:IOH3524~184</t>
  </si>
  <si>
    <t>HA10732~B07R09C05</t>
  </si>
  <si>
    <t>Hs~MGC:BC000479.1~uORF:IOH3692~337</t>
  </si>
  <si>
    <t>HA10732~B07R09C06</t>
  </si>
  <si>
    <t>Hs~MGC:BC000479.1~uORF:IOH3692~322</t>
  </si>
  <si>
    <t>HA10732~B07R09C07</t>
  </si>
  <si>
    <t>Hs~Ref:NM_032354.1~uORF:IOH6348~155</t>
  </si>
  <si>
    <t>NM_032354.1</t>
  </si>
  <si>
    <t>HA10732~B07R09C08</t>
  </si>
  <si>
    <t>Hs~Ref:NM_032354.1~uORF:IOH6348~150</t>
  </si>
  <si>
    <t>HA10732~B07R09C09</t>
  </si>
  <si>
    <t>Hs~Ref:NM_138482.1~uORF:IOH12454~42.0</t>
  </si>
  <si>
    <t>NM_138482.1</t>
  </si>
  <si>
    <t>HA10732~B07R09C10</t>
  </si>
  <si>
    <t>Hs~Ref:NM_138482.1~uORF:IOH12454~40.0</t>
  </si>
  <si>
    <t>HA10732~B07R09C11</t>
  </si>
  <si>
    <t>Hs~MGC:BC012783.2~uORF:IOH12579~75.6</t>
  </si>
  <si>
    <t>BC012783.2</t>
  </si>
  <si>
    <t>HA10732~B07R09C12</t>
  </si>
  <si>
    <t>Hs~MGC:BC012783.2~uORF:IOH12579~71.9</t>
  </si>
  <si>
    <t>HA10732~B07R09C13</t>
  </si>
  <si>
    <t>Hs~MGC:BC007207.1~uORF:IOH6669~231</t>
  </si>
  <si>
    <t>BC007207.1</t>
  </si>
  <si>
    <t>HA10732~B07R09C14</t>
  </si>
  <si>
    <t>Hs~MGC:BC007207.1~uORF:IOH6669~221</t>
  </si>
  <si>
    <t>HA10732~B07R09C15</t>
  </si>
  <si>
    <t>Hs~MGC:BC001669.1~uORF:IOH3770~31.7</t>
  </si>
  <si>
    <t>BC001669.1</t>
  </si>
  <si>
    <t>HA10732~B07R09C16</t>
  </si>
  <si>
    <t>Hs~MGC:BC001669.1~uORF:IOH3770~30.6</t>
  </si>
  <si>
    <t>HA10732~B07R09C17</t>
  </si>
  <si>
    <t>Hs~Ref:NM_002784.2~uORF:IOH13758~44.1</t>
  </si>
  <si>
    <t>NM_002784.2</t>
  </si>
  <si>
    <t>HA10732~B07R09C18</t>
  </si>
  <si>
    <t>Hs~Ref:NM_002784.2~uORF:IOH13758~42.0</t>
  </si>
  <si>
    <t>HA10732~B07R09C19</t>
  </si>
  <si>
    <t>Hs~Ref:NM_015343.1~uORF:IOH12711~76.8</t>
  </si>
  <si>
    <t>NM_015343.1</t>
  </si>
  <si>
    <t>HA10732~B07R09C20</t>
  </si>
  <si>
    <t>Hs~Ref:NM_015343.1~uORF:IOH12711~76.1</t>
  </si>
  <si>
    <t>HA10732~B07R10C01</t>
  </si>
  <si>
    <t>Hs~MGC:BC009009.1~uORF:IOH3263~95.8</t>
  </si>
  <si>
    <t>BC009009.1</t>
  </si>
  <si>
    <t>HA10732~B07R10C02</t>
  </si>
  <si>
    <t>Hs~MGC:BC009009.1~uORF:IOH3263~90.1</t>
  </si>
  <si>
    <t>HA10732~B07R10C03</t>
  </si>
  <si>
    <t>Hs~MGC:BC000993.2~uORF:IOH3015~140</t>
  </si>
  <si>
    <t>BC000993.2</t>
  </si>
  <si>
    <t>HA10732~B07R10C04</t>
  </si>
  <si>
    <t>Hs~MGC:BC000993.2~uORF:IOH3015~129</t>
  </si>
  <si>
    <t>HA10732~B07R10C05</t>
  </si>
  <si>
    <t>Hs~Ref:NM_002561.1~uORF:IOH29559~50.1</t>
  </si>
  <si>
    <t>NM_002561.1</t>
  </si>
  <si>
    <t>HA10732~B07R10C06</t>
  </si>
  <si>
    <t>Hs~Ref:NM_002561.1~uORF:IOH29559~47.8</t>
  </si>
  <si>
    <t>HA10732~B07R10C07</t>
  </si>
  <si>
    <t>Hs~MGC:BC057811.1~uORF:IOH29291~26.4</t>
  </si>
  <si>
    <t>BC057811.1</t>
  </si>
  <si>
    <t>HA10732~B07R10C08</t>
  </si>
  <si>
    <t>Hs~MGC:BC057811.1~uORF:IOH29291~25.4</t>
  </si>
  <si>
    <t>HA10732~B07R10C09</t>
  </si>
  <si>
    <t>Hs~MGC:BC052991.1~uORF:IOH28907~18.3</t>
  </si>
  <si>
    <t>BC052991.1</t>
  </si>
  <si>
    <t>HA10732~B07R10C10</t>
  </si>
  <si>
    <t>Hs~MGC:BC052991.1~uORF:IOH28907~17.5</t>
  </si>
  <si>
    <t>HA10732~B07R10C11</t>
  </si>
  <si>
    <t>Hs~MGC:BC007956.1~uORF:IOH29317~21.4</t>
  </si>
  <si>
    <t>BC007956.1</t>
  </si>
  <si>
    <t>HA10732~B07R10C12</t>
  </si>
  <si>
    <t>Hs~MGC:BC007956.1~uORF:IOH29317~20.2</t>
  </si>
  <si>
    <t>HA10732~B07R10C13</t>
  </si>
  <si>
    <t>Hs~MGC:BC022004.2~uORF:IOH11222~1540</t>
  </si>
  <si>
    <t>BC022004.2</t>
  </si>
  <si>
    <t>HA10732~B07R10C14</t>
  </si>
  <si>
    <t>Hs~MGC:BC022004.2~uORF:IOH11222~1470</t>
  </si>
  <si>
    <t>HA10732~B07R10C15</t>
  </si>
  <si>
    <t>Hs~Ref:NM_000559.1~uORF:IOH13643~1080</t>
  </si>
  <si>
    <t>NM_000559.1</t>
  </si>
  <si>
    <t>HA10732~B07R10C16</t>
  </si>
  <si>
    <t>Hs~Ref:NM_000559.1~uORF:IOH13643~1030</t>
  </si>
  <si>
    <t>HA10732~B07R10C17</t>
  </si>
  <si>
    <t>Hs~MGC:BC028672.1~uORF:IOH14574~225</t>
  </si>
  <si>
    <t>BC028672.1</t>
  </si>
  <si>
    <t>HA10732~B07R10C18</t>
  </si>
  <si>
    <t>Hs~MGC:BC028672.1~uORF:IOH14574~211</t>
  </si>
  <si>
    <t>HA10732~B07R10C19</t>
  </si>
  <si>
    <t>Hs~MGC:BC034141.1~uORF:IOH23179~677</t>
  </si>
  <si>
    <t>BC034141.1</t>
  </si>
  <si>
    <t>HA10732~B07R10C20</t>
  </si>
  <si>
    <t>Hs~MGC:BC034141.1~uORF:IOH23179~644</t>
  </si>
  <si>
    <t>HA10732~B07R11C01</t>
  </si>
  <si>
    <t>Hs~Ref:NM_019069.3~uORF:IOH26403~181</t>
  </si>
  <si>
    <t>NM_019069.3</t>
  </si>
  <si>
    <t>HA10732~B07R11C02</t>
  </si>
  <si>
    <t>Hs~Ref:NM_019069.3~uORF:IOH26403~173</t>
  </si>
  <si>
    <t>HA10732~B07R11C03</t>
  </si>
  <si>
    <t>Hs~MGC:BC047472.1~uORF:IOH26486~340</t>
  </si>
  <si>
    <t>BC047472.1</t>
  </si>
  <si>
    <t>HA10732~B07R11C04</t>
  </si>
  <si>
    <t>Hs~MGC:BC047472.1~uORF:IOH26486~318</t>
  </si>
  <si>
    <t>HA10732~B07R11C05</t>
  </si>
  <si>
    <t>Hs~Ref:NM_012239.3~uORF:IOH3763~62.9</t>
  </si>
  <si>
    <t>NM_012239.3</t>
  </si>
  <si>
    <t>HA10732~B07R11C06</t>
  </si>
  <si>
    <t>Hs~Ref:NM_012239.3~uORF:IOH3763~60.1</t>
  </si>
  <si>
    <t>HA10732~B07R11C07</t>
  </si>
  <si>
    <t>Hs~MGC:BC046645.1~uORF:IOH26386~254</t>
  </si>
  <si>
    <t>BC046645.1</t>
  </si>
  <si>
    <t>HA10732~B07R11C08</t>
  </si>
  <si>
    <t>Hs~MGC:BC046645.1~uORF:IOH26386~245</t>
  </si>
  <si>
    <t>HA10732~B07R11C09</t>
  </si>
  <si>
    <t>Hs~Ref:NM_174939.2~uORF:IOH21601~480</t>
  </si>
  <si>
    <t>NM_174939.2</t>
  </si>
  <si>
    <t>HA10732~B07R11C10</t>
  </si>
  <si>
    <t>Hs~Ref:NM_174939.2~uORF:IOH21601~451</t>
  </si>
  <si>
    <t>HA10732~B07R11C11</t>
  </si>
  <si>
    <t>Hs~Ref:NM_019021.1~uORF:IOH3368~249</t>
  </si>
  <si>
    <t>NM_019021.1</t>
  </si>
  <si>
    <t>HA10732~B07R11C12</t>
  </si>
  <si>
    <t>Hs~Ref:NM_019021.1~uORF:IOH3368~231</t>
  </si>
  <si>
    <t>HA10732~B07R11C13</t>
  </si>
  <si>
    <t>Hs~MGC:BC042820.1~uORF:IOH26481~1000</t>
  </si>
  <si>
    <t>BC042820.1</t>
  </si>
  <si>
    <t>HA10732~B07R11C14</t>
  </si>
  <si>
    <t>Hs~MGC:BC042820.1~uORF:IOH26481~955</t>
  </si>
  <si>
    <t>HA10732~B07R11C15</t>
  </si>
  <si>
    <t>Hs~MGC:BC010632.1~uORF:IOH9791~641</t>
  </si>
  <si>
    <t>BC010632.1</t>
  </si>
  <si>
    <t>HA10732~B07R11C16</t>
  </si>
  <si>
    <t>Hs~MGC:BC010632.1~uORF:IOH9791~607</t>
  </si>
  <si>
    <t>HA10732~B07R11C17</t>
  </si>
  <si>
    <t>Hs~Ref:NM_020236.2~uORF:IOH13751~1750</t>
  </si>
  <si>
    <t>NM_020236.2</t>
  </si>
  <si>
    <t>HA10732~B07R11C18</t>
  </si>
  <si>
    <t>Hs~Ref:NM_020236.2~uORF:IOH13751~1650</t>
  </si>
  <si>
    <t>HA10732~B07R11C19</t>
  </si>
  <si>
    <t>Hs~MGC:BC014428.1~uORF:IOH14661~153</t>
  </si>
  <si>
    <t>BC014428.1</t>
  </si>
  <si>
    <t>HA10732~B07R11C20</t>
  </si>
  <si>
    <t>Hs~MGC:BC014428.1~uORF:IOH14661~146</t>
  </si>
  <si>
    <t>HA10732~B07R12C01</t>
  </si>
  <si>
    <t>Hs~MGC:BC016929.1~uORF:IOH11225~270</t>
  </si>
  <si>
    <t>BC016929.1</t>
  </si>
  <si>
    <t>HA10732~B07R12C02</t>
  </si>
  <si>
    <t>Hs~MGC:BC016929.1~uORF:IOH11225~251</t>
  </si>
  <si>
    <t>HA10732~B07R12C03</t>
  </si>
  <si>
    <t>Hs~Ref:NM_014774.1~uORF:IOH4054~419</t>
  </si>
  <si>
    <t>NM_014774.1</t>
  </si>
  <si>
    <t>HA10732~B07R12C04</t>
  </si>
  <si>
    <t>Hs~Ref:NM_014774.1~uORF:IOH4054~390</t>
  </si>
  <si>
    <t>HA10732~B07R12C05</t>
  </si>
  <si>
    <t>HA10732~B07R12C06</t>
  </si>
  <si>
    <t>HA10732~B07R12C07</t>
  </si>
  <si>
    <t>HA10732~B07R12C08</t>
  </si>
  <si>
    <t>HA10732~B07R12C09</t>
  </si>
  <si>
    <t>HA10732~B07R12C10</t>
  </si>
  <si>
    <t>HA10732~B07R12C11</t>
  </si>
  <si>
    <t>HA10732~B07R12C12</t>
  </si>
  <si>
    <t>HA10732~B07R12C13</t>
  </si>
  <si>
    <t>Hs~MGC:BC022081.2~uORF:IOH11952~3.61</t>
  </si>
  <si>
    <t>BC022081.2</t>
  </si>
  <si>
    <t>HA10732~B07R12C14</t>
  </si>
  <si>
    <t>Hs~MGC:BC022081.2~uORF:IOH11952~3.4</t>
  </si>
  <si>
    <t>HA10732~B07R12C15</t>
  </si>
  <si>
    <t>Hs~Ref:NM_032929.1~uORF:IOH7540~808</t>
  </si>
  <si>
    <t>NM_032929.1</t>
  </si>
  <si>
    <t>HA10732~B07R12C16</t>
  </si>
  <si>
    <t>Hs~Ref:NM_032929.1~uORF:IOH7540~767</t>
  </si>
  <si>
    <t>HA10732~B07R12C17</t>
  </si>
  <si>
    <t>Internal_26395</t>
  </si>
  <si>
    <t>HA10732~B07R12C18</t>
  </si>
  <si>
    <t>HA10732~B07R12C19</t>
  </si>
  <si>
    <t>Internal_327694</t>
  </si>
  <si>
    <t>HA10732~B07R12C20</t>
  </si>
  <si>
    <t>HA10732~B07R13C01</t>
  </si>
  <si>
    <t>Hs~Ref:NM_021210.2~uORF:IOH21962~255</t>
  </si>
  <si>
    <t>NM_021210.2</t>
  </si>
  <si>
    <t>HA10732~B07R13C02</t>
  </si>
  <si>
    <t>Hs~Ref:NM_021210.2~uORF:IOH21962~246</t>
  </si>
  <si>
    <t>HA10732~B07R13C03</t>
  </si>
  <si>
    <t>Hs~Ref:NM_178821.1~uORF:IOH22298~84.5</t>
  </si>
  <si>
    <t>NM_178821.1</t>
  </si>
  <si>
    <t>HA10732~B07R13C04</t>
  </si>
  <si>
    <t>Hs~Ref:NM_178821.1~uORF:IOH22298~80.9</t>
  </si>
  <si>
    <t>HA10732~B07R13C05</t>
  </si>
  <si>
    <t>Hs~MGC:BC034692.1~uORF:IOH22176~62.4</t>
  </si>
  <si>
    <t>BC034692.1</t>
  </si>
  <si>
    <t>HA10732~B07R13C06</t>
  </si>
  <si>
    <t>Hs~MGC:BC034692.1~uORF:IOH22176~57.5</t>
  </si>
  <si>
    <t>HA10732~B07R13C07</t>
  </si>
  <si>
    <t>Hs~Ref:NM_018645.3~uORF:IOH6723~82.8</t>
  </si>
  <si>
    <t>NM_018645.3</t>
  </si>
  <si>
    <t>HA10732~B07R13C08</t>
  </si>
  <si>
    <t>Hs~Ref:NM_018645.3~uORF:IOH6723~78.3</t>
  </si>
  <si>
    <t>HA10732~B07R13C09</t>
  </si>
  <si>
    <t>Hs~Ref:NM_015869.2~uORF:IOH36704~269</t>
  </si>
  <si>
    <t>NM_015869.2</t>
  </si>
  <si>
    <t>HA10732~B07R13C10</t>
  </si>
  <si>
    <t>Hs~Ref:NM_015869.2~uORF:IOH36704~249</t>
  </si>
  <si>
    <t>HA10732~B07R13C11</t>
  </si>
  <si>
    <t>Hs~Ref:NM_006212.1~uORF:IOH34755~108</t>
  </si>
  <si>
    <t>NM_006212.1</t>
  </si>
  <si>
    <t>HA10732~B07R13C12</t>
  </si>
  <si>
    <t>Hs~Ref:NM_006212.1~uORF:IOH34755~97.5</t>
  </si>
  <si>
    <t>HA10732~B07R13C13</t>
  </si>
  <si>
    <t>Hs~Ref:NM_152677.1~uORF:IOH34851~129</t>
  </si>
  <si>
    <t>NM_152677.1</t>
  </si>
  <si>
    <t>HA10732~B07R13C14</t>
  </si>
  <si>
    <t>Hs~Ref:NM_152677.1~uORF:IOH34851~119</t>
  </si>
  <si>
    <t>HA10732~B07R13C15</t>
  </si>
  <si>
    <t>Hs~Ref:NM_173475.1~uORF:IOH26231~127</t>
  </si>
  <si>
    <t>NM_173475.1</t>
  </si>
  <si>
    <t>HA10732~B07R13C16</t>
  </si>
  <si>
    <t>Hs~Ref:NM_173475.1~uORF:IOH26231~119</t>
  </si>
  <si>
    <t>HA10732~B07R13C17</t>
  </si>
  <si>
    <t>Hs~Ref:NM_016576.2~uORF:IOH6998~232</t>
  </si>
  <si>
    <t>NM_016576.2</t>
  </si>
  <si>
    <t>HA10732~B07R13C18</t>
  </si>
  <si>
    <t>Hs~Ref:NM_016576.2~uORF:IOH6998~220</t>
  </si>
  <si>
    <t>HA10732~B07R13C19</t>
  </si>
  <si>
    <t>Hs~MGC:BC047567.1~uORF:IOH26429~30.2</t>
  </si>
  <si>
    <t>BC047567.1</t>
  </si>
  <si>
    <t>HA10732~B07R13C20</t>
  </si>
  <si>
    <t>Hs~MGC:BC047567.1~uORF:IOH26429~28.8</t>
  </si>
  <si>
    <t>HA10732~B07R14C01</t>
  </si>
  <si>
    <t>Hs~MGC:BC040138.2~uORF:IOH26193~61.2</t>
  </si>
  <si>
    <t>BC040138.2</t>
  </si>
  <si>
    <t>HA10732~B07R14C02</t>
  </si>
  <si>
    <t>Hs~MGC:BC040138.2~uORF:IOH26193~58.3</t>
  </si>
  <si>
    <t>HA10732~B07R14C03</t>
  </si>
  <si>
    <t>Hs~MGC:BC051688.1~uORF:IOH26513~82.4</t>
  </si>
  <si>
    <t>BC051688.1</t>
  </si>
  <si>
    <t>HA10732~B07R14C04</t>
  </si>
  <si>
    <t>Hs~MGC:BC051688.1~uORF:IOH26513~78.6</t>
  </si>
  <si>
    <t>HA10732~B07R14C05</t>
  </si>
  <si>
    <t>Hs~MGC:BC017012.1~uORF:IOH11877~66.3</t>
  </si>
  <si>
    <t>BC017012.1</t>
  </si>
  <si>
    <t>HA10732~B07R14C06</t>
  </si>
  <si>
    <t>Hs~MGC:BC017012.1~uORF:IOH11877~62.7</t>
  </si>
  <si>
    <t>HA10732~B07R14C07</t>
  </si>
  <si>
    <t>Hs~MGC:BC005373.1~uORF:IOH7181~109</t>
  </si>
  <si>
    <t>BC005373.1</t>
  </si>
  <si>
    <t>HA10732~B07R14C08</t>
  </si>
  <si>
    <t>Hs~MGC:BC005373.1~uORF:IOH7181~99.8</t>
  </si>
  <si>
    <t>HA10732~B07R14C09</t>
  </si>
  <si>
    <t>Hs~Ref:NM_005738.1~uORF:IOH5077~880</t>
  </si>
  <si>
    <t>NM_005738.1</t>
  </si>
  <si>
    <t>HA10732~B07R14C10</t>
  </si>
  <si>
    <t>Hs~Ref:NM_005738.1~uORF:IOH5077~799</t>
  </si>
  <si>
    <t>HA10732~B07R14C11</t>
  </si>
  <si>
    <t>Hs~MGC:BC002951.1~uORF:IOH4779~134</t>
  </si>
  <si>
    <t>BC002951.1</t>
  </si>
  <si>
    <t>HA10732~B07R14C12</t>
  </si>
  <si>
    <t>Hs~MGC:BC002951.1~uORF:IOH4779~124</t>
  </si>
  <si>
    <t>HA10732~B07R14C13</t>
  </si>
  <si>
    <t>HA10732~B07R14C14</t>
  </si>
  <si>
    <t>HA10732~B07R14C15</t>
  </si>
  <si>
    <t>HA10732~B07R14C16</t>
  </si>
  <si>
    <t>HA10732~B07R14C17</t>
  </si>
  <si>
    <t>HA10732~B07R14C18</t>
  </si>
  <si>
    <t>HA10732~B07R14C19</t>
  </si>
  <si>
    <t>HA10732~B07R14C20</t>
  </si>
  <si>
    <t>HA10732~B07R15C01</t>
  </si>
  <si>
    <t>HA10732~B07R15C02</t>
  </si>
  <si>
    <t>HA10732~B07R15C03</t>
  </si>
  <si>
    <t>HA10732~B07R15C04</t>
  </si>
  <si>
    <t>HA10732~B07R15C05</t>
  </si>
  <si>
    <t>HA10732~B07R15C06</t>
  </si>
  <si>
    <t>HA10732~B07R15C07</t>
  </si>
  <si>
    <t>HA10732~B07R15C08</t>
  </si>
  <si>
    <t>HA10732~B07R15C09</t>
  </si>
  <si>
    <t>HA10732~B07R15C10</t>
  </si>
  <si>
    <t>HA10732~B07R15C11</t>
  </si>
  <si>
    <t>HA10732~B07R15C12</t>
  </si>
  <si>
    <t>HA10732~B07R15C13</t>
  </si>
  <si>
    <t>HA10732~B07R15C14</t>
  </si>
  <si>
    <t>HA10732~B07R15C15</t>
  </si>
  <si>
    <t>HA10732~B07R15C16</t>
  </si>
  <si>
    <t>HA10732~B07R15C17</t>
  </si>
  <si>
    <t>HA10732~B07R15C18</t>
  </si>
  <si>
    <t>HA10732~B07R15C19</t>
  </si>
  <si>
    <t>HA10732~B07R15C20</t>
  </si>
  <si>
    <t>HA10732~B07R16C01</t>
  </si>
  <si>
    <t>HA10732~B07R16C02</t>
  </si>
  <si>
    <t>HA10732~B07R16C03</t>
  </si>
  <si>
    <t>HA10732~B07R16C04</t>
  </si>
  <si>
    <t>HA10732~B07R16C05</t>
  </si>
  <si>
    <t>HA10732~B07R16C06</t>
  </si>
  <si>
    <t>HA10732~B07R16C07</t>
  </si>
  <si>
    <t>HA10732~B07R16C08</t>
  </si>
  <si>
    <t>HA10732~B07R16C09</t>
  </si>
  <si>
    <t>HA10732~B07R16C10</t>
  </si>
  <si>
    <t>HA10732~B07R16C11</t>
  </si>
  <si>
    <t>HA10732~B07R16C12</t>
  </si>
  <si>
    <t>HA10732~B07R16C13</t>
  </si>
  <si>
    <t>HA10732~B07R16C14</t>
  </si>
  <si>
    <t>HA10732~B07R16C15</t>
  </si>
  <si>
    <t>HA10732~B07R16C16</t>
  </si>
  <si>
    <t>HA10732~B07R16C17</t>
  </si>
  <si>
    <t>HA10732~B07R16C18</t>
  </si>
  <si>
    <t>HA10732~B07R16C19</t>
  </si>
  <si>
    <t>HA10732~B07R16C20</t>
  </si>
  <si>
    <t>HA10732~B07R17C01</t>
  </si>
  <si>
    <t>HA10732~B07R17C02</t>
  </si>
  <si>
    <t>HA10732~B07R17C03</t>
  </si>
  <si>
    <t>HA10732~B07R17C04</t>
  </si>
  <si>
    <t>HA10732~B07R17C05</t>
  </si>
  <si>
    <t>HA10732~B07R17C06</t>
  </si>
  <si>
    <t>HA10732~B07R17C07</t>
  </si>
  <si>
    <t>HA10732~B07R17C08</t>
  </si>
  <si>
    <t>HA10732~B07R17C09</t>
  </si>
  <si>
    <t>HA10732~B07R17C10</t>
  </si>
  <si>
    <t>HA10732~B07R17C11</t>
  </si>
  <si>
    <t>HA10732~B07R17C12</t>
  </si>
  <si>
    <t>HA10732~B07R17C13</t>
  </si>
  <si>
    <t>HA10732~B07R17C14</t>
  </si>
  <si>
    <t>HA10732~B07R17C15</t>
  </si>
  <si>
    <t>HA10732~B07R17C16</t>
  </si>
  <si>
    <t>HA10732~B07R17C17</t>
  </si>
  <si>
    <t>HA10732~B07R17C18</t>
  </si>
  <si>
    <t>HA10732~B07R17C19</t>
  </si>
  <si>
    <t>HA10732~B07R17C20</t>
  </si>
  <si>
    <t>HA10732~B07R18C01</t>
  </si>
  <si>
    <t>HA10732~B07R18C02</t>
  </si>
  <si>
    <t>HA10732~B07R18C03</t>
  </si>
  <si>
    <t>HA10732~B07R18C04</t>
  </si>
  <si>
    <t>HA10732~B07R18C05</t>
  </si>
  <si>
    <t>HA10732~B07R18C06</t>
  </si>
  <si>
    <t>HA10732~B07R18C07</t>
  </si>
  <si>
    <t>HA10732~B07R18C08</t>
  </si>
  <si>
    <t>HA10732~B07R18C09</t>
  </si>
  <si>
    <t>HA10732~B07R18C10</t>
  </si>
  <si>
    <t>HA10732~B07R18C11</t>
  </si>
  <si>
    <t>HA10732~B07R18C12</t>
  </si>
  <si>
    <t>HA10732~B07R18C13</t>
  </si>
  <si>
    <t>HA10732~B07R18C14</t>
  </si>
  <si>
    <t>HA10732~B07R18C15</t>
  </si>
  <si>
    <t>HA10732~B07R18C16</t>
  </si>
  <si>
    <t>HA10732~B07R18C17</t>
  </si>
  <si>
    <t>HA10732~B07R18C18</t>
  </si>
  <si>
    <t>HA10732~B07R18C19</t>
  </si>
  <si>
    <t>HA10732~B07R18C20</t>
  </si>
  <si>
    <t>HA10732~B07R19C01</t>
  </si>
  <si>
    <t>HA10732~B07R19C02</t>
  </si>
  <si>
    <t>HA10732~B07R19C03</t>
  </si>
  <si>
    <t>HA10732~B07R19C04</t>
  </si>
  <si>
    <t>HA10732~B07R19C05</t>
  </si>
  <si>
    <t>HA10732~B07R19C06</t>
  </si>
  <si>
    <t>HA10732~B07R19C07</t>
  </si>
  <si>
    <t>HA10732~B07R19C08</t>
  </si>
  <si>
    <t>HA10732~B07R19C09</t>
  </si>
  <si>
    <t>HA10732~B07R19C10</t>
  </si>
  <si>
    <t>HA10732~B07R19C11</t>
  </si>
  <si>
    <t>HA10732~B07R19C12</t>
  </si>
  <si>
    <t>HA10732~B07R19C13</t>
  </si>
  <si>
    <t>HA10732~B07R19C14</t>
  </si>
  <si>
    <t>HA10732~B07R19C15</t>
  </si>
  <si>
    <t>HA10732~B07R19C16</t>
  </si>
  <si>
    <t>HA10732~B07R19C17</t>
  </si>
  <si>
    <t>HA10732~B07R19C18</t>
  </si>
  <si>
    <t>HA10732~B07R19C19</t>
  </si>
  <si>
    <t>HA10732~B07R19C20</t>
  </si>
  <si>
    <t>HA10732~B07R20C01</t>
  </si>
  <si>
    <t>HA10732~B07R20C02</t>
  </si>
  <si>
    <t>HA10732~B07R20C03</t>
  </si>
  <si>
    <t>HA10732~B07R20C04</t>
  </si>
  <si>
    <t>HA10732~B07R20C05</t>
  </si>
  <si>
    <t>HA10732~B07R20C06</t>
  </si>
  <si>
    <t>HA10732~B07R20C07</t>
  </si>
  <si>
    <t>HA10732~B07R20C08</t>
  </si>
  <si>
    <t>HA10732~B07R20C09</t>
  </si>
  <si>
    <t>HA10732~B07R20C10</t>
  </si>
  <si>
    <t>HA10732~B07R20C11</t>
  </si>
  <si>
    <t>HA10732~B07R20C12</t>
  </si>
  <si>
    <t>HA10732~B07R20C13</t>
  </si>
  <si>
    <t>HA10732~B07R20C14</t>
  </si>
  <si>
    <t>HA10732~B07R20C15</t>
  </si>
  <si>
    <t>HA10732~B07R20C16</t>
  </si>
  <si>
    <t>HA10732~B07R20C17</t>
  </si>
  <si>
    <t>HA10732~B07R20C18</t>
  </si>
  <si>
    <t>HA10732~B07R20C19</t>
  </si>
  <si>
    <t>HA10732~B07R20C20</t>
  </si>
  <si>
    <t>HA10732~B08R01C01</t>
  </si>
  <si>
    <t>HA10732~B08R01C02</t>
  </si>
  <si>
    <t>HA10732~B08R01C03</t>
  </si>
  <si>
    <t>HA10732~B08R01C04</t>
  </si>
  <si>
    <t>HA10732~B08R01C05</t>
  </si>
  <si>
    <t>HA10732~B08R01C06</t>
  </si>
  <si>
    <t>HA10732~B08R01C07</t>
  </si>
  <si>
    <t>HA10732~B08R01C08</t>
  </si>
  <si>
    <t>HA10732~B08R01C09</t>
  </si>
  <si>
    <t>HA10732~B08R01C10</t>
  </si>
  <si>
    <t>HA10732~B08R01C11</t>
  </si>
  <si>
    <t>HA10732~B08R01C12</t>
  </si>
  <si>
    <t>HA10732~B08R01C13</t>
  </si>
  <si>
    <t>HA10732~B08R01C14</t>
  </si>
  <si>
    <t>HA10732~B08R01C15</t>
  </si>
  <si>
    <t>HA10732~B08R01C16</t>
  </si>
  <si>
    <t>HA10732~B08R01C17</t>
  </si>
  <si>
    <t>HA10732~B08R01C18</t>
  </si>
  <si>
    <t>HA10732~B08R01C19</t>
  </si>
  <si>
    <t>HA10732~B08R01C20</t>
  </si>
  <si>
    <t>HA10732~B08R02C01</t>
  </si>
  <si>
    <t>HA10732~B08R02C02</t>
  </si>
  <si>
    <t>HA10732~B08R02C03</t>
  </si>
  <si>
    <t>HA10732~B08R02C04</t>
  </si>
  <si>
    <t>HA10732~B08R02C05</t>
  </si>
  <si>
    <t>HA10732~B08R02C06</t>
  </si>
  <si>
    <t>HA10732~B08R02C07</t>
  </si>
  <si>
    <t>HA10732~B08R02C08</t>
  </si>
  <si>
    <t>HA10732~B08R02C09</t>
  </si>
  <si>
    <t>HA10732~B08R02C10</t>
  </si>
  <si>
    <t>HA10732~B08R02C11</t>
  </si>
  <si>
    <t>HA10732~B08R02C12</t>
  </si>
  <si>
    <t>HA10732~B08R02C13</t>
  </si>
  <si>
    <t>Hs~MGC:BC029509.1~uORF:IOH22569~34.0</t>
  </si>
  <si>
    <t>BC029509.1</t>
  </si>
  <si>
    <t>HA10732~B08R02C14</t>
  </si>
  <si>
    <t>Hs~MGC:BC029509.1~uORF:IOH22569~34.5</t>
  </si>
  <si>
    <t>HA10732~B08R02C15</t>
  </si>
  <si>
    <t>Hs~Ref:NM_001983.1~uORF:IOH5754~79.6</t>
  </si>
  <si>
    <t>NM_001983.1</t>
  </si>
  <si>
    <t>HA10732~B08R02C16</t>
  </si>
  <si>
    <t>Hs~Ref:NM_001983.1~uORF:IOH5754~81.5</t>
  </si>
  <si>
    <t>HA10732~B08R02C17</t>
  </si>
  <si>
    <t>Hs~Ref:NM_025108.1~uORF:IOH13954~26.3</t>
  </si>
  <si>
    <t>NM_025108.1</t>
  </si>
  <si>
    <t>HA10732~B08R02C18</t>
  </si>
  <si>
    <t>Hs~Ref:NM_025108.1~uORF:IOH13954~28.2</t>
  </si>
  <si>
    <t>HA10732~B08R02C19</t>
  </si>
  <si>
    <t>Hs~MGC:BC009956.1~uORF:IOH12720~153</t>
  </si>
  <si>
    <t>BC009956.1</t>
  </si>
  <si>
    <t>HA10732~B08R02C20</t>
  </si>
  <si>
    <t>Hs~MGC:BC009956.1~uORF:IOH12720~150</t>
  </si>
  <si>
    <t>HA10732~B08R03C01</t>
  </si>
  <si>
    <t>Hs~MGC:NM_152723.1~uORF:IOH27358~468</t>
  </si>
  <si>
    <t>NM_152723.1</t>
  </si>
  <si>
    <t>HA10732~B08R03C02</t>
  </si>
  <si>
    <t>Hs~MGC:NM_152723.1~uORF:IOH27358~452</t>
  </si>
  <si>
    <t>HA10732~B08R03C03</t>
  </si>
  <si>
    <t>Hs~Ref:NM_006366.1~uORF:IOH7571~74.8</t>
  </si>
  <si>
    <t>NM_006366.1</t>
  </si>
  <si>
    <t>HA10732~B08R03C04</t>
  </si>
  <si>
    <t>Hs~Ref:NM_006366.1~uORF:IOH7571~68.4</t>
  </si>
  <si>
    <t>HA10732~B08R03C05</t>
  </si>
  <si>
    <t>Hs~MGC:BC008407.1~uORF:IOH7438~254</t>
  </si>
  <si>
    <t>BC008407.1</t>
  </si>
  <si>
    <t>HA10732~B08R03C06</t>
  </si>
  <si>
    <t>Hs~MGC:BC008407.1~uORF:IOH7438~277</t>
  </si>
  <si>
    <t>HA10732~B08R03C07</t>
  </si>
  <si>
    <t>Hs~MGC:BC020517.1~uORF:IOH10694~39.1</t>
  </si>
  <si>
    <t>BC020517.1</t>
  </si>
  <si>
    <t>HA10732~B08R03C08</t>
  </si>
  <si>
    <t>Hs~MGC:BC020517.1~uORF:IOH10694~38.1</t>
  </si>
  <si>
    <t>HA10732~B08R03C09</t>
  </si>
  <si>
    <t>Hs~MGC:BC010458.1~uORF:IOH9663~43.6</t>
  </si>
  <si>
    <t>BC010458.1</t>
  </si>
  <si>
    <t>HA10732~B08R03C10</t>
  </si>
  <si>
    <t>Hs~MGC:BC010458.1~uORF:IOH9663~42.5</t>
  </si>
  <si>
    <t>HA10732~B08R03C11</t>
  </si>
  <si>
    <t>Internal_10672</t>
  </si>
  <si>
    <t>HA10732~B08R03C12</t>
  </si>
  <si>
    <t>HA10732~B08R03C13</t>
  </si>
  <si>
    <t>Hs~MGC:BC017344.1~uORF:IOH13180~396</t>
  </si>
  <si>
    <t>BC017344.1</t>
  </si>
  <si>
    <t>HA10732~B08R03C14</t>
  </si>
  <si>
    <t>Hs~MGC:BC017344.1~uORF:IOH13180~369</t>
  </si>
  <si>
    <t>HA10732~B08R03C15</t>
  </si>
  <si>
    <t>Hs~MGC:BC033752.1~uORF:IOH21873~277</t>
  </si>
  <si>
    <t>BC033752.1</t>
  </si>
  <si>
    <t>HA10732~B08R03C16</t>
  </si>
  <si>
    <t>Hs~MGC:BC033752.1~uORF:IOH21873~263</t>
  </si>
  <si>
    <t>HA10732~B08R03C17</t>
  </si>
  <si>
    <t>Hs~Ref:NM_003254.1~uORF:IOH3196~44.8</t>
  </si>
  <si>
    <t>NM_003254.1</t>
  </si>
  <si>
    <t>HA10732~B08R03C18</t>
  </si>
  <si>
    <t>Hs~Ref:NM_003254.1~uORF:IOH3196~41.7</t>
  </si>
  <si>
    <t>HA10732~B08R03C19</t>
  </si>
  <si>
    <t>Hs~MGC:NM_152776.1~uORF:IOH21708~30.4</t>
  </si>
  <si>
    <t>NM_152776.1</t>
  </si>
  <si>
    <t>HA10732~B08R03C20</t>
  </si>
  <si>
    <t>Hs~MGC:NM_152776.1~uORF:IOH21708~25.7</t>
  </si>
  <si>
    <t>HA10732~B08R04C01</t>
  </si>
  <si>
    <t>Hs~Ref:NM_003975.1~uORF:IOH13203~104</t>
  </si>
  <si>
    <t>NM_003975.1</t>
  </si>
  <si>
    <t>HA10732~B08R04C02</t>
  </si>
  <si>
    <t>Hs~Ref:NM_003975.1~uORF:IOH13203~94.8</t>
  </si>
  <si>
    <t>HA10732~B08R04C03</t>
  </si>
  <si>
    <t>Hs~MGC:BC012924.1~uORF:IOH11017~116</t>
  </si>
  <si>
    <t>BC012924.1</t>
  </si>
  <si>
    <t>HA10732~B08R04C04</t>
  </si>
  <si>
    <t>Hs~MGC:BC012924.1~uORF:IOH11017~109</t>
  </si>
  <si>
    <t>HA10732~B08R04C05</t>
  </si>
  <si>
    <t>Internal_23076</t>
  </si>
  <si>
    <t>HA10732~B08R04C06</t>
  </si>
  <si>
    <t>HA10732~B08R04C07</t>
  </si>
  <si>
    <t>Hs~MGC:BC018063.1~uORF:IOH10722~39.6</t>
  </si>
  <si>
    <t>BC018063.1</t>
  </si>
  <si>
    <t>HA10732~B08R04C08</t>
  </si>
  <si>
    <t>Hs~MGC:BC018063.1~uORF:IOH10722~38.5</t>
  </si>
  <si>
    <t>HA10732~B08R04C09</t>
  </si>
  <si>
    <t>Hs~MGC:BC024208.1~uORF:IOH12635~144</t>
  </si>
  <si>
    <t>BC024208.1</t>
  </si>
  <si>
    <t>HA10732~B08R04C10</t>
  </si>
  <si>
    <t>Hs~MGC:BC024208.1~uORF:IOH12635~139</t>
  </si>
  <si>
    <t>HA10732~B08R04C11</t>
  </si>
  <si>
    <t>Hs~Ref:NM_053045.1~uORF:IOH14287~126</t>
  </si>
  <si>
    <t>NM_053045.1</t>
  </si>
  <si>
    <t>HA10732~B08R04C12</t>
  </si>
  <si>
    <t>Hs~Ref:NM_053045.1~uORF:IOH14287~122</t>
  </si>
  <si>
    <t>HA10732~B08R04C13</t>
  </si>
  <si>
    <t>Hs~MGC:BC032578.1~uORF:IOH21927~14.2</t>
  </si>
  <si>
    <t>BC032578.1</t>
  </si>
  <si>
    <t>HA10732~B08R04C14</t>
  </si>
  <si>
    <t>Hs~MGC:BC032578.1~uORF:IOH21927~13.9</t>
  </si>
  <si>
    <t>HA10732~B08R04C15</t>
  </si>
  <si>
    <t>Hs~Ref:NM_145042.1~uORF:IOH13383~11.8</t>
  </si>
  <si>
    <t>NM_145042.1</t>
  </si>
  <si>
    <t>HA10732~B08R04C16</t>
  </si>
  <si>
    <t>Hs~Ref:NM_145042.1~uORF:IOH13383~11.4</t>
  </si>
  <si>
    <t>HA10732~B08R04C17</t>
  </si>
  <si>
    <t>Hs~Ref:NM_144492.1~uORF:IOH12590~170</t>
  </si>
  <si>
    <t>NM_144492.1</t>
  </si>
  <si>
    <t>HA10732~B08R04C18</t>
  </si>
  <si>
    <t>Hs~Ref:NM_144492.1~uORF:IOH12590~164</t>
  </si>
  <si>
    <t>HA10732~B08R04C19</t>
  </si>
  <si>
    <t>Hs~MGC:BC001907.1~uORF:IOH4806~1270</t>
  </si>
  <si>
    <t>BC001907.1</t>
  </si>
  <si>
    <t>HA10732~B08R04C20</t>
  </si>
  <si>
    <t>Hs~MGC:BC001907.1~uORF:IOH4806~1180</t>
  </si>
  <si>
    <t>HA10732~B08R05C01</t>
  </si>
  <si>
    <t>Hs~Ref:NM_006202.1~uORF:IOH22369~420</t>
  </si>
  <si>
    <t>NM_006202.1</t>
  </si>
  <si>
    <t>HA10732~B08R05C02</t>
  </si>
  <si>
    <t>Hs~Ref:NM_006202.1~uORF:IOH22369~409</t>
  </si>
  <si>
    <t>HA10732~B08R05C03</t>
  </si>
  <si>
    <t>Internal_16121</t>
  </si>
  <si>
    <t>HA10732~B08R05C04</t>
  </si>
  <si>
    <t>HA10732~B08R05C05</t>
  </si>
  <si>
    <t>Hs~MGC:BC012609.1~uORF:IOH12212~1210</t>
  </si>
  <si>
    <t>BC012609.1</t>
  </si>
  <si>
    <t>HA10732~B08R05C06</t>
  </si>
  <si>
    <t>Hs~MGC:BC012609.1~uORF:IOH12212~1220</t>
  </si>
  <si>
    <t>HA10732~B08R05C07</t>
  </si>
  <si>
    <t>Hs~MGC:BC000742.1~uORF:IOH4675~0.0</t>
  </si>
  <si>
    <t>BC000742.1</t>
  </si>
  <si>
    <t>HA10732~B08R05C08</t>
  </si>
  <si>
    <t>Hs~MGC:BC000742.1~uORF:IOH4675~0.0373</t>
  </si>
  <si>
    <t>HA10732~B08R05C09</t>
  </si>
  <si>
    <t>Hs~MGC:BC030020.2~uORF:IOH22410~291</t>
  </si>
  <si>
    <t>BC030020.2</t>
  </si>
  <si>
    <t>HA10732~B08R05C10</t>
  </si>
  <si>
    <t>Hs~MGC:BC030020.2~uORF:IOH22410~274</t>
  </si>
  <si>
    <t>HA10732~B08R05C11</t>
  </si>
  <si>
    <t>Hs~MGC:BC005893.1~uORF:IOH7444~277</t>
  </si>
  <si>
    <t>BC005893.1</t>
  </si>
  <si>
    <t>HA10732~B08R05C12</t>
  </si>
  <si>
    <t>Hs~MGC:BC005893.1~uORF:IOH7444~269</t>
  </si>
  <si>
    <t>HA10732~B08R05C13</t>
  </si>
  <si>
    <t>Hs~MGC:BC010181.1~uORF:IOH12592~68.4</t>
  </si>
  <si>
    <t>BC010181.1</t>
  </si>
  <si>
    <t>HA10732~B08R05C14</t>
  </si>
  <si>
    <t>Hs~MGC:BC010181.1~uORF:IOH12592~65.1</t>
  </si>
  <si>
    <t>HA10732~B08R05C15</t>
  </si>
  <si>
    <t>Hs~MGC:BC001132.1~uORF:IOH3853~143</t>
  </si>
  <si>
    <t>BC001132.1</t>
  </si>
  <si>
    <t>HA10732~B08R05C16</t>
  </si>
  <si>
    <t>Hs~MGC:BC001132.1~uORF:IOH3853~142</t>
  </si>
  <si>
    <t>HA10732~B08R05C17</t>
  </si>
  <si>
    <t>Hs~MGC:BC047722.1~uORF:IOH26651~923</t>
  </si>
  <si>
    <t>BC047722.1</t>
  </si>
  <si>
    <t>HA10732~B08R05C18</t>
  </si>
  <si>
    <t>Hs~MGC:BC047722.1~uORF:IOH26651~870</t>
  </si>
  <si>
    <t>HA10732~B08R05C19</t>
  </si>
  <si>
    <t>HA10732~B08R05C20</t>
  </si>
  <si>
    <t>HA10732~B08R06C01</t>
  </si>
  <si>
    <t>HA10732~B08R06C02</t>
  </si>
  <si>
    <t>HA10732~B08R06C03</t>
  </si>
  <si>
    <t>HA10732~B08R06C04</t>
  </si>
  <si>
    <t>HA10732~B08R06C05</t>
  </si>
  <si>
    <t>Hs~MGC:BC050428.1~uORF:IOH26675~75.7</t>
  </si>
  <si>
    <t>BC050428.1</t>
  </si>
  <si>
    <t>HA10732~B08R06C06</t>
  </si>
  <si>
    <t>Hs~MGC:BC050428.1~uORF:IOH26675~74.0</t>
  </si>
  <si>
    <t>HA10732~B08R06C07</t>
  </si>
  <si>
    <t>HA10732~B08R06C08</t>
  </si>
  <si>
    <t>HA10732~B08R06C09</t>
  </si>
  <si>
    <t>HA10732~B08R06C10</t>
  </si>
  <si>
    <t>HA10732~B08R06C11</t>
  </si>
  <si>
    <t>HA10732~B08R06C12</t>
  </si>
  <si>
    <t>HA10732~B08R06C13</t>
  </si>
  <si>
    <t>Hs~MGC:BC007289.1~uORF:IOH6909~55.5</t>
  </si>
  <si>
    <t>BC007289.1</t>
  </si>
  <si>
    <t>HA10732~B08R06C14</t>
  </si>
  <si>
    <t>Hs~MGC:BC007289.1~uORF:IOH6909~52.7</t>
  </si>
  <si>
    <t>HA10732~B08R06C15</t>
  </si>
  <si>
    <t>Hs~Ref:NM_025106.2~uORF:IOH10100~37.3</t>
  </si>
  <si>
    <t>NM_025106.2</t>
  </si>
  <si>
    <t>HA10732~B08R06C16</t>
  </si>
  <si>
    <t>Hs~Ref:NM_025106.2~uORF:IOH10100~35.0</t>
  </si>
  <si>
    <t>HA10732~B08R06C17</t>
  </si>
  <si>
    <t>Hs~MGC:BC015467.1~uORF:IOH10437~95.8</t>
  </si>
  <si>
    <t>BC015467.1</t>
  </si>
  <si>
    <t>HA10732~B08R06C18</t>
  </si>
  <si>
    <t>Hs~MGC:BC015467.1~uORF:IOH10437~94.5</t>
  </si>
  <si>
    <t>HA10732~B08R06C19</t>
  </si>
  <si>
    <t>Hs~MGC:BC015056.1~uORF:IOH10144~36.6</t>
  </si>
  <si>
    <t>BC015056.1</t>
  </si>
  <si>
    <t>HA10732~B08R06C20</t>
  </si>
  <si>
    <t>Hs~MGC:BC015056.1~uORF:IOH10144~34.7</t>
  </si>
  <si>
    <t>HA10732~B08R07C01</t>
  </si>
  <si>
    <t>Hs~MGC:BC020229.1~uORF:IOH13350~78.7</t>
  </si>
  <si>
    <t>BC020229.1</t>
  </si>
  <si>
    <t>HA10732~B08R07C02</t>
  </si>
  <si>
    <t>Hs~MGC:BC020229.1~uORF:IOH13350~77.7</t>
  </si>
  <si>
    <t>HA10732~B08R07C03</t>
  </si>
  <si>
    <t>Hs~Ref:NM_012163.1~uORF:IOH12859~92.3</t>
  </si>
  <si>
    <t>NM_012163.1</t>
  </si>
  <si>
    <t>HA10732~B08R07C04</t>
  </si>
  <si>
    <t>Hs~Ref:NM_012163.1~uORF:IOH12859~89.7</t>
  </si>
  <si>
    <t>HA10732~B08R07C05</t>
  </si>
  <si>
    <t>Internal_10347</t>
  </si>
  <si>
    <t>HA10732~B08R07C06</t>
  </si>
  <si>
    <t>HA10732~B08R07C07</t>
  </si>
  <si>
    <t>Hs~Ref:NM_024009.1~uORF:IOH11015~358</t>
  </si>
  <si>
    <t>NM_024009.1</t>
  </si>
  <si>
    <t>HA10732~B08R07C08</t>
  </si>
  <si>
    <t>Hs~Ref:NM_024009.1~uORF:IOH11015~339</t>
  </si>
  <si>
    <t>HA10732~B08R07C09</t>
  </si>
  <si>
    <t>Hs~Ref:NM_012129.1~uORF:IOH21868~441</t>
  </si>
  <si>
    <t>NM_012129.1</t>
  </si>
  <si>
    <t>HA10732~B08R07C10</t>
  </si>
  <si>
    <t>Hs~Ref:NM_012129.1~uORF:IOH21868~436</t>
  </si>
  <si>
    <t>HA10732~B08R07C11</t>
  </si>
  <si>
    <t>Hs~MGC:NM_176826.1~uORF:IOH4631~45.8</t>
  </si>
  <si>
    <t>NM_176826.1</t>
  </si>
  <si>
    <t>HA10732~B08R07C12</t>
  </si>
  <si>
    <t>Hs~MGC:NM_176826.1~uORF:IOH4631~43.2</t>
  </si>
  <si>
    <t>HA10732~B08R07C13</t>
  </si>
  <si>
    <t>Hs~MGC:BC030295.1~uORF:IOH21572~108</t>
  </si>
  <si>
    <t>BC030295.1</t>
  </si>
  <si>
    <t>HA10732~B08R07C14</t>
  </si>
  <si>
    <t>Hs~MGC:BC030295.1~uORF:IOH21572~106</t>
  </si>
  <si>
    <t>HA10732~B08R07C15</t>
  </si>
  <si>
    <t>Hs~MGC:BC005056.1~uORF:IOH6527~69.8</t>
  </si>
  <si>
    <t>BC005056.1</t>
  </si>
  <si>
    <t>HA10732~B08R07C16</t>
  </si>
  <si>
    <t>Hs~MGC:BC005056.1~uORF:IOH6527~67.1</t>
  </si>
  <si>
    <t>HA10732~B08R07C17</t>
  </si>
  <si>
    <t>Hs~MGC:BC052806.1~uORF:IOH28971~94.1</t>
  </si>
  <si>
    <t>BC052806.1</t>
  </si>
  <si>
    <t>HA10732~B08R07C18</t>
  </si>
  <si>
    <t>Hs~MGC:BC052806.1~uORF:IOH28971~91.2</t>
  </si>
  <si>
    <t>HA10732~B08R07C19</t>
  </si>
  <si>
    <t>Hs~MGC:BC040177.2~uORF:IOH28709~708</t>
  </si>
  <si>
    <t>BC040177.2</t>
  </si>
  <si>
    <t>HA10732~B08R07C20</t>
  </si>
  <si>
    <t>Hs~MGC:BC040177.2~uORF:IOH28709~649</t>
  </si>
  <si>
    <t>HA10732~B08R08C01</t>
  </si>
  <si>
    <t>Hs~MGC:BC054031.2~uORF:IOH29106~414</t>
  </si>
  <si>
    <t>BC054031.2</t>
  </si>
  <si>
    <t>HA10732~B08R08C02</t>
  </si>
  <si>
    <t>Hs~MGC:BC054031.2~uORF:IOH29106~390</t>
  </si>
  <si>
    <t>HA10732~B08R08C03</t>
  </si>
  <si>
    <t>Hs~MGC:BC057809.1~uORF:IOH29251~543</t>
  </si>
  <si>
    <t>BC057809.1</t>
  </si>
  <si>
    <t>HA10732~B08R08C04</t>
  </si>
  <si>
    <t>Hs~MGC:BC057809.1~uORF:IOH29251~497</t>
  </si>
  <si>
    <t>HA10732~B08R08C05</t>
  </si>
  <si>
    <t>Hs~IVGN:PM_1093~Ext:CTL1093~41.6</t>
  </si>
  <si>
    <t>CTL1093</t>
  </si>
  <si>
    <t>HA10732~B08R08C06</t>
  </si>
  <si>
    <t>HA10732~B08R08C07</t>
  </si>
  <si>
    <t>HA10732~B08R08C08</t>
  </si>
  <si>
    <t>HA10732~B08R08C09</t>
  </si>
  <si>
    <t>HA10732~B08R08C10</t>
  </si>
  <si>
    <t>HA10732~B08R08C11</t>
  </si>
  <si>
    <t>HA10732~B08R08C12</t>
  </si>
  <si>
    <t>HA10732~B08R08C13</t>
  </si>
  <si>
    <t>Hs~MGC:BC058900.1~uORF:IOH29076~180</t>
  </si>
  <si>
    <t>BC058900.1</t>
  </si>
  <si>
    <t>HA10732~B08R08C14</t>
  </si>
  <si>
    <t>Hs~MGC:BC058900.1~uORF:IOH29076~166</t>
  </si>
  <si>
    <t>HA10732~B08R08C15</t>
  </si>
  <si>
    <t>Internal_22526</t>
  </si>
  <si>
    <t>HA10732~B08R08C16</t>
  </si>
  <si>
    <t>HA10732~B08R08C17</t>
  </si>
  <si>
    <t>Hs~MGC:BC016634.1~uORF:IOH28617~72.6</t>
  </si>
  <si>
    <t>BC016634.1</t>
  </si>
  <si>
    <t>HA10732~B08R08C18</t>
  </si>
  <si>
    <t>Hs~MGC:BC016634.1~uORF:IOH28617~69.6</t>
  </si>
  <si>
    <t>HA10732~B08R08C19</t>
  </si>
  <si>
    <t>Hs~MGC:BC060317.1~uORF:IOH29297~55.2</t>
  </si>
  <si>
    <t>BC060317.1</t>
  </si>
  <si>
    <t>HA10732~B08R08C20</t>
  </si>
  <si>
    <t>Hs~MGC:BC060317.1~uORF:IOH29297~52.5</t>
  </si>
  <si>
    <t>HA10732~B08R09C01</t>
  </si>
  <si>
    <t>Hs~MGC:BC040276.1~uORF:IOH27380~222</t>
  </si>
  <si>
    <t>BC040276.1</t>
  </si>
  <si>
    <t>HA10732~B08R09C02</t>
  </si>
  <si>
    <t>Hs~MGC:BC040276.1~uORF:IOH27380~216</t>
  </si>
  <si>
    <t>HA10732~B08R09C03</t>
  </si>
  <si>
    <t>Hs~Ref:NM_170676.2~uORF:IOH26710~718</t>
  </si>
  <si>
    <t>NM_170676.2</t>
  </si>
  <si>
    <t>HA10732~B08R09C04</t>
  </si>
  <si>
    <t>Hs~Ref:NM_170676.2~uORF:IOH26710~696</t>
  </si>
  <si>
    <t>HA10732~B08R09C05</t>
  </si>
  <si>
    <t>Hs~Ref:NM_005926.2~uORF:IOH27077~196</t>
  </si>
  <si>
    <t>NM_005926.2</t>
  </si>
  <si>
    <t>HA10732~B08R09C06</t>
  </si>
  <si>
    <t>Hs~Ref:NM_005926.2~uORF:IOH27077~193</t>
  </si>
  <si>
    <t>HA10732~B08R09C07</t>
  </si>
  <si>
    <t>Hs~Ref:NM_197964.1~uORF:IOH7576~281</t>
  </si>
  <si>
    <t>NM_197964.1</t>
  </si>
  <si>
    <t>HA10732~B08R09C08</t>
  </si>
  <si>
    <t>Hs~Ref:NM_197964.1~uORF:IOH7576~279</t>
  </si>
  <si>
    <t>HA10732~B08R09C09</t>
  </si>
  <si>
    <t>Hs~Ref:NM_002136.1~uORF:IOH3526~79.7</t>
  </si>
  <si>
    <t>NM_002136.1</t>
  </si>
  <si>
    <t>HA10732~B08R09C10</t>
  </si>
  <si>
    <t>Hs~Ref:NM_002136.1~uORF:IOH3526~75.5</t>
  </si>
  <si>
    <t>HA10732~B08R09C11</t>
  </si>
  <si>
    <t>Hs~Ref:NM_004181.2~uORF:IOH5072~620</t>
  </si>
  <si>
    <t>NM_004181.2</t>
  </si>
  <si>
    <t>HA10732~B08R09C12</t>
  </si>
  <si>
    <t>Hs~Ref:NM_004181.2~uORF:IOH5072~605</t>
  </si>
  <si>
    <t>HA10732~B08R09C13</t>
  </si>
  <si>
    <t>Hs~MGC:BC010662.1~uORF:IOH9725~1570</t>
  </si>
  <si>
    <t>BC010662.1</t>
  </si>
  <si>
    <t>HA10732~B08R09C14</t>
  </si>
  <si>
    <t>Hs~MGC:BC010662.1~uORF:IOH9725~1560</t>
  </si>
  <si>
    <t>HA10732~B08R09C15</t>
  </si>
  <si>
    <t>Hs~Ref:NM_022787.2~uORF:IOH13215~199</t>
  </si>
  <si>
    <t>NM_022787.2</t>
  </si>
  <si>
    <t>HA10732~B08R09C16</t>
  </si>
  <si>
    <t>Hs~Ref:NM_022787.2~uORF:IOH13215~192</t>
  </si>
  <si>
    <t>HA10732~B08R09C17</t>
  </si>
  <si>
    <t>Hs~MGC:BC008212.1~uORF:IOH3386~197</t>
  </si>
  <si>
    <t>BC008212.1</t>
  </si>
  <si>
    <t>HA10732~B08R09C18</t>
  </si>
  <si>
    <t>Hs~MGC:BC008212.1~uORF:IOH3386~193</t>
  </si>
  <si>
    <t>HA10732~B08R09C19</t>
  </si>
  <si>
    <t>Hs~Ref:NM_001568.1~uORF:IOH3799~966</t>
  </si>
  <si>
    <t>NM_001568.1</t>
  </si>
  <si>
    <t>HA10732~B08R09C20</t>
  </si>
  <si>
    <t>Hs~Ref:NM_001568.1~uORF:IOH3799~891</t>
  </si>
  <si>
    <t>HA10732~B08R10C01</t>
  </si>
  <si>
    <t>Hs~Ref:NM_016065.2~uORF:IOH12629~588</t>
  </si>
  <si>
    <t>NM_016065.2</t>
  </si>
  <si>
    <t>HA10732~B08R10C02</t>
  </si>
  <si>
    <t>Hs~Ref:NM_016065.2~uORF:IOH12629~563</t>
  </si>
  <si>
    <t>HA10732~B08R10C03</t>
  </si>
  <si>
    <t>Hs~Ref:NM_001878.2~uORF:IOH1673~3760</t>
  </si>
  <si>
    <t>NM_001878.2</t>
  </si>
  <si>
    <t>HA10732~B08R10C04</t>
  </si>
  <si>
    <t>Hs~Ref:NM_001878.2~uORF:IOH1673~3750</t>
  </si>
  <si>
    <t>HA10732~B08R10C05</t>
  </si>
  <si>
    <t>Hs~MGC:NM_152769.1~uORF:IOH21544~271</t>
  </si>
  <si>
    <t>NM_152769.1</t>
  </si>
  <si>
    <t>HA10732~B08R10C06</t>
  </si>
  <si>
    <t>Hs~MGC:NM_152769.1~uORF:IOH21544~266</t>
  </si>
  <si>
    <t>HA10732~B08R10C07</t>
  </si>
  <si>
    <t>Hs~MGC:BC007814.1~uORF:IOH6756~106</t>
  </si>
  <si>
    <t>BC007814.1</t>
  </si>
  <si>
    <t>HA10732~B08R10C08</t>
  </si>
  <si>
    <t>Hs~MGC:BC007814.1~uORF:IOH6756~107</t>
  </si>
  <si>
    <t>HA10732~B08R10C09</t>
  </si>
  <si>
    <t>Hs~Ref:NM_001517.1~uORF:IOH5457~89.3</t>
  </si>
  <si>
    <t>NM_001517.1</t>
  </si>
  <si>
    <t>HA10732~B08R10C10</t>
  </si>
  <si>
    <t>Hs~Ref:NM_001517.1~uORF:IOH5457~86.3</t>
  </si>
  <si>
    <t>HA10732~B08R10C11</t>
  </si>
  <si>
    <t>Hs~Ref:NM_002431.1~uORF:IOH3100~679</t>
  </si>
  <si>
    <t>NM_002431.1</t>
  </si>
  <si>
    <t>HA10732~B08R10C12</t>
  </si>
  <si>
    <t>Hs~Ref:NM_002431.1~uORF:IOH3100~659</t>
  </si>
  <si>
    <t>HA10732~B08R10C13</t>
  </si>
  <si>
    <t>Hs~MGC:BC056409.1~uORF:IOH29119~2480</t>
  </si>
  <si>
    <t>BC056409.1</t>
  </si>
  <si>
    <t>HA10732~B08R10C14</t>
  </si>
  <si>
    <t>Hs~MGC:BC056409.1~uORF:IOH29119~2520</t>
  </si>
  <si>
    <t>HA10732~B08R10C15</t>
  </si>
  <si>
    <t>Hs~MGC:BC010850.1~uORF:IOH9969~253</t>
  </si>
  <si>
    <t>BC010850.1</t>
  </si>
  <si>
    <t>HA10732~B08R10C16</t>
  </si>
  <si>
    <t>Hs~MGC:BC010850.1~uORF:IOH9969~247</t>
  </si>
  <si>
    <t>HA10732~B08R10C17</t>
  </si>
  <si>
    <t>Hs~Ref:NM_006911.2~uORF:IOH7561~131</t>
  </si>
  <si>
    <t>NM_006911.2</t>
  </si>
  <si>
    <t>HA10732~B08R10C18</t>
  </si>
  <si>
    <t>Hs~Ref:NM_006911.2~uORF:IOH7561~127</t>
  </si>
  <si>
    <t>HA10732~B08R10C19</t>
  </si>
  <si>
    <t>Hs~Ref:NM_022458.2~uORF:IOH10735~2070</t>
  </si>
  <si>
    <t>NM_022458.2</t>
  </si>
  <si>
    <t>HA10732~B08R10C20</t>
  </si>
  <si>
    <t>Hs~Ref:NM_022458.2~uORF:IOH10735~1910</t>
  </si>
  <si>
    <t>HA10732~B08R11C01</t>
  </si>
  <si>
    <t>Hs~Ref:NM_033540.2~uORF:IOH27728~116</t>
  </si>
  <si>
    <t>NM_033540.2</t>
  </si>
  <si>
    <t>HA10732~B08R11C02</t>
  </si>
  <si>
    <t>Hs~Ref:NM_033540.2~uORF:IOH27728~112</t>
  </si>
  <si>
    <t>HA10732~B08R11C03</t>
  </si>
  <si>
    <t>Hs~MGC:BC047536.1~uORF:IOH27737~220</t>
  </si>
  <si>
    <t>BC047536.1</t>
  </si>
  <si>
    <t>HA10732~B08R11C04</t>
  </si>
  <si>
    <t>Hs~MGC:BC047536.1~uORF:IOH27737~213</t>
  </si>
  <si>
    <t>HA10732~B08R11C05</t>
  </si>
  <si>
    <t>Hs~Ref:NM_032632.3~uORF:IOH27195~100</t>
  </si>
  <si>
    <t>NM_032632.3</t>
  </si>
  <si>
    <t>HA10732~B08R11C06</t>
  </si>
  <si>
    <t>Hs~Ref:NM_032632.3~uORF:IOH27195~97.6</t>
  </si>
  <si>
    <t>HA10732~B08R11C07</t>
  </si>
  <si>
    <t>Hs~Ref:NM_021038.3~uORF:IOH26398~165</t>
  </si>
  <si>
    <t>NM_021038.3</t>
  </si>
  <si>
    <t>HA10732~B08R11C08</t>
  </si>
  <si>
    <t>Hs~Ref:NM_021038.3~uORF:IOH26398~163</t>
  </si>
  <si>
    <t>HA10732~B08R11C09</t>
  </si>
  <si>
    <t>Hs~Ref:NM_024677.3~uORF:IOH22080~100</t>
  </si>
  <si>
    <t>NM_024677.3</t>
  </si>
  <si>
    <t>HA10732~B08R11C10</t>
  </si>
  <si>
    <t>Hs~Ref:NM_024677.3~uORF:IOH22080~98.8</t>
  </si>
  <si>
    <t>HA10732~B08R11C11</t>
  </si>
  <si>
    <t>Hs~Ref:NM_207337.1~uORF:IOH40127~618</t>
  </si>
  <si>
    <t>NM_207337.1</t>
  </si>
  <si>
    <t>HA10732~B08R11C12</t>
  </si>
  <si>
    <t>Hs~Ref:NM_207337.1~uORF:IOH40127~603</t>
  </si>
  <si>
    <t>HA10732~B08R11C13</t>
  </si>
  <si>
    <t>Hs~Ref:NM_001009993.1~uORF:IOH40129~280</t>
  </si>
  <si>
    <t>NM_001009993.1</t>
  </si>
  <si>
    <t>HA10732~B08R11C14</t>
  </si>
  <si>
    <t>Hs~Ref:NM_001009993.1~uORF:IOH40129~276</t>
  </si>
  <si>
    <t>HA10732~B08R11C15</t>
  </si>
  <si>
    <t>Hs~MGC:BC066987.1~uORF:IOH40087~33.0</t>
  </si>
  <si>
    <t>BC066987.1</t>
  </si>
  <si>
    <t>HA10732~B08R11C16</t>
  </si>
  <si>
    <t>Hs~MGC:BC066987.1~uORF:IOH40087~32.7</t>
  </si>
  <si>
    <t>HA10732~B08R11C17</t>
  </si>
  <si>
    <t>Hs~Ref:NM_006327.2~uORF:IOH40094~381</t>
  </si>
  <si>
    <t>NM_006327.2</t>
  </si>
  <si>
    <t>HA10732~B08R11C18</t>
  </si>
  <si>
    <t>Hs~Ref:NM_006327.2~uORF:IOH40094~366</t>
  </si>
  <si>
    <t>HA10732~B08R11C19</t>
  </si>
  <si>
    <t>Hs~Ref:NM_006607.1~uORF:IOH40244~240</t>
  </si>
  <si>
    <t>NM_006607.1</t>
  </si>
  <si>
    <t>HA10732~B08R11C20</t>
  </si>
  <si>
    <t>Hs~Ref:NM_006607.1~uORF:IOH40244~226</t>
  </si>
  <si>
    <t>HA10732~B08R12C01</t>
  </si>
  <si>
    <t>Hs~Ref:NM_206834.1~uORF:IOH40081~242</t>
  </si>
  <si>
    <t>NM_206834.1</t>
  </si>
  <si>
    <t>HA10732~B08R12C02</t>
  </si>
  <si>
    <t>Hs~Ref:NM_206834.1~uORF:IOH40081~238</t>
  </si>
  <si>
    <t>HA10732~B08R12C03</t>
  </si>
  <si>
    <t>Hs~MGC:BC066938.1~uORF:IOH40083~676</t>
  </si>
  <si>
    <t>BC066938.1</t>
  </si>
  <si>
    <t>HA10732~B08R12C04</t>
  </si>
  <si>
    <t>Hs~MGC:BC066938.1~uORF:IOH40083~672</t>
  </si>
  <si>
    <t>HA10732~B08R12C05</t>
  </si>
  <si>
    <t>Hs~MGC:BC014260.2~uORF:IOH14850~50.3</t>
  </si>
  <si>
    <t>BC014260.2</t>
  </si>
  <si>
    <t>HA10732~B08R12C06</t>
  </si>
  <si>
    <t>Hs~MGC:BC014260.2~uORF:IOH14850~49.1</t>
  </si>
  <si>
    <t>HA10732~B08R12C07</t>
  </si>
  <si>
    <t>Hs~MGC:BC008748.2~uORF:IOH5941~35.7</t>
  </si>
  <si>
    <t>BC008748.2</t>
  </si>
  <si>
    <t>HA10732~B08R12C08</t>
  </si>
  <si>
    <t>Hs~MGC:BC008748.2~uORF:IOH5941~33.7</t>
  </si>
  <si>
    <t>HA10732~B08R12C09</t>
  </si>
  <si>
    <t>Hs~Ref:NM_006870.2~uORF:IOH12247~48.0</t>
  </si>
  <si>
    <t>NM_006870.2</t>
  </si>
  <si>
    <t>HA10732~B08R12C10</t>
  </si>
  <si>
    <t>Hs~Ref:NM_006870.2~uORF:IOH12247~45.9</t>
  </si>
  <si>
    <t>HA10732~B08R12C11</t>
  </si>
  <si>
    <t>Hs~MGC:BC017114.1~uORF:IOH9995~25.4</t>
  </si>
  <si>
    <t>BC017114.1</t>
  </si>
  <si>
    <t>HA10732~B08R12C12</t>
  </si>
  <si>
    <t>Hs~MGC:BC017114.1~uORF:IOH9995~24.7</t>
  </si>
  <si>
    <t>HA10732~B08R12C13</t>
  </si>
  <si>
    <t>Hs~Ref:NM_002486.3~uORF:IOH4014~50.3</t>
  </si>
  <si>
    <t>NM_002486.3</t>
  </si>
  <si>
    <t>HA10732~B08R12C14</t>
  </si>
  <si>
    <t>Hs~Ref:NM_002486.3~uORF:IOH4014~49.4</t>
  </si>
  <si>
    <t>HA10732~B08R12C15</t>
  </si>
  <si>
    <t>Hs~Ref:NM_016139.2~uORF:IOH3869~42.0</t>
  </si>
  <si>
    <t>NM_016139.2</t>
  </si>
  <si>
    <t>HA10732~B08R12C16</t>
  </si>
  <si>
    <t>Hs~Ref:NM_016139.2~uORF:IOH3869~41.7</t>
  </si>
  <si>
    <t>HA10732~B08R12C17</t>
  </si>
  <si>
    <t>Hs~MGC:BC033775.1~uORF:IOH21766~95.7</t>
  </si>
  <si>
    <t>BC033775.1</t>
  </si>
  <si>
    <t>HA10732~B08R12C18</t>
  </si>
  <si>
    <t>Hs~MGC:BC033775.1~uORF:IOH21766~91.2</t>
  </si>
  <si>
    <t>HA10732~B08R12C19</t>
  </si>
  <si>
    <t>Hs~Ref:NM_145870.1~uORF:IOH4046~41.6</t>
  </si>
  <si>
    <t>NM_145870.1</t>
  </si>
  <si>
    <t>HA10732~B08R12C20</t>
  </si>
  <si>
    <t>Hs~Ref:NM_145870.1~uORF:IOH4046~37.9</t>
  </si>
  <si>
    <t>HA10732~B08R13C01</t>
  </si>
  <si>
    <t>HA10732~B08R13C02</t>
  </si>
  <si>
    <t>HA10732~B08R13C03</t>
  </si>
  <si>
    <t>HA10732~B08R13C04</t>
  </si>
  <si>
    <t>HA10732~B08R13C05</t>
  </si>
  <si>
    <t>HA10732~B08R13C06</t>
  </si>
  <si>
    <t>HA10732~B08R13C07</t>
  </si>
  <si>
    <t>HA10732~B08R13C08</t>
  </si>
  <si>
    <t>HA10732~B08R13C09</t>
  </si>
  <si>
    <t>HA10732~B08R13C10</t>
  </si>
  <si>
    <t>HA10732~B08R13C11</t>
  </si>
  <si>
    <t>HA10732~B08R13C12</t>
  </si>
  <si>
    <t>HA10732~B08R13C13</t>
  </si>
  <si>
    <t>HA10732~B08R13C14</t>
  </si>
  <si>
    <t>HA10732~B08R13C15</t>
  </si>
  <si>
    <t>HA10732~B08R13C16</t>
  </si>
  <si>
    <t>HA10732~B08R13C17</t>
  </si>
  <si>
    <t>HA10732~B08R13C18</t>
  </si>
  <si>
    <t>HA10732~B08R13C19</t>
  </si>
  <si>
    <t>HA10732~B08R13C20</t>
  </si>
  <si>
    <t>HA10732~B08R14C01</t>
  </si>
  <si>
    <t>HA10732~B08R14C02</t>
  </si>
  <si>
    <t>HA10732~B08R14C03</t>
  </si>
  <si>
    <t>HA10732~B08R14C04</t>
  </si>
  <si>
    <t>HA10732~B08R14C05</t>
  </si>
  <si>
    <t>HA10732~B08R14C06</t>
  </si>
  <si>
    <t>HA10732~B08R14C07</t>
  </si>
  <si>
    <t>HA10732~B08R14C08</t>
  </si>
  <si>
    <t>HA10732~B08R14C09</t>
  </si>
  <si>
    <t>HA10732~B08R14C10</t>
  </si>
  <si>
    <t>HA10732~B08R14C11</t>
  </si>
  <si>
    <t>HA10732~B08R14C12</t>
  </si>
  <si>
    <t>HA10732~B08R14C13</t>
  </si>
  <si>
    <t>HA10732~B08R14C14</t>
  </si>
  <si>
    <t>HA10732~B08R14C15</t>
  </si>
  <si>
    <t>HA10732~B08R14C16</t>
  </si>
  <si>
    <t>HA10732~B08R14C17</t>
  </si>
  <si>
    <t>HA10732~B08R14C18</t>
  </si>
  <si>
    <t>HA10732~B08R14C19</t>
  </si>
  <si>
    <t>HA10732~B08R14C20</t>
  </si>
  <si>
    <t>HA10732~B08R15C01</t>
  </si>
  <si>
    <t>HA10732~B08R15C02</t>
  </si>
  <si>
    <t>HA10732~B08R15C03</t>
  </si>
  <si>
    <t>HA10732~B08R15C04</t>
  </si>
  <si>
    <t>HA10732~B08R15C05</t>
  </si>
  <si>
    <t>HA10732~B08R15C06</t>
  </si>
  <si>
    <t>HA10732~B08R15C07</t>
  </si>
  <si>
    <t>HA10732~B08R15C08</t>
  </si>
  <si>
    <t>HA10732~B08R15C09</t>
  </si>
  <si>
    <t>HA10732~B08R15C10</t>
  </si>
  <si>
    <t>HA10732~B08R15C11</t>
  </si>
  <si>
    <t>HA10732~B08R15C12</t>
  </si>
  <si>
    <t>HA10732~B08R15C13</t>
  </si>
  <si>
    <t>HA10732~B08R15C14</t>
  </si>
  <si>
    <t>HA10732~B08R15C15</t>
  </si>
  <si>
    <t>HA10732~B08R15C16</t>
  </si>
  <si>
    <t>HA10732~B08R15C17</t>
  </si>
  <si>
    <t>HA10732~B08R15C18</t>
  </si>
  <si>
    <t>HA10732~B08R15C19</t>
  </si>
  <si>
    <t>HA10732~B08R15C20</t>
  </si>
  <si>
    <t>HA10732~B08R16C01</t>
  </si>
  <si>
    <t>HA10732~B08R16C02</t>
  </si>
  <si>
    <t>HA10732~B08R16C03</t>
  </si>
  <si>
    <t>HA10732~B08R16C04</t>
  </si>
  <si>
    <t>HA10732~B08R16C05</t>
  </si>
  <si>
    <t>HA10732~B08R16C06</t>
  </si>
  <si>
    <t>HA10732~B08R16C07</t>
  </si>
  <si>
    <t>HA10732~B08R16C08</t>
  </si>
  <si>
    <t>HA10732~B08R16C09</t>
  </si>
  <si>
    <t>HA10732~B08R16C10</t>
  </si>
  <si>
    <t>HA10732~B08R16C11</t>
  </si>
  <si>
    <t>HA10732~B08R16C12</t>
  </si>
  <si>
    <t>HA10732~B08R16C13</t>
  </si>
  <si>
    <t>HA10732~B08R16C14</t>
  </si>
  <si>
    <t>HA10732~B08R16C15</t>
  </si>
  <si>
    <t>HA10732~B08R16C16</t>
  </si>
  <si>
    <t>HA10732~B08R16C17</t>
  </si>
  <si>
    <t>HA10732~B08R16C18</t>
  </si>
  <si>
    <t>HA10732~B08R16C19</t>
  </si>
  <si>
    <t>HA10732~B08R16C20</t>
  </si>
  <si>
    <t>HA10732~B08R17C01</t>
  </si>
  <si>
    <t>HA10732~B08R17C02</t>
  </si>
  <si>
    <t>HA10732~B08R17C03</t>
  </si>
  <si>
    <t>HA10732~B08R17C04</t>
  </si>
  <si>
    <t>HA10732~B08R17C05</t>
  </si>
  <si>
    <t>HA10732~B08R17C06</t>
  </si>
  <si>
    <t>HA10732~B08R17C07</t>
  </si>
  <si>
    <t>HA10732~B08R17C08</t>
  </si>
  <si>
    <t>HA10732~B08R17C09</t>
  </si>
  <si>
    <t>HA10732~B08R17C10</t>
  </si>
  <si>
    <t>HA10732~B08R17C11</t>
  </si>
  <si>
    <t>HA10732~B08R17C12</t>
  </si>
  <si>
    <t>HA10732~B08R17C13</t>
  </si>
  <si>
    <t>HA10732~B08R17C14</t>
  </si>
  <si>
    <t>HA10732~B08R17C15</t>
  </si>
  <si>
    <t>HA10732~B08R17C16</t>
  </si>
  <si>
    <t>HA10732~B08R17C17</t>
  </si>
  <si>
    <t>HA10732~B08R17C18</t>
  </si>
  <si>
    <t>HA10732~B08R17C19</t>
  </si>
  <si>
    <t>HA10732~B08R17C20</t>
  </si>
  <si>
    <t>HA10732~B08R18C01</t>
  </si>
  <si>
    <t>HA10732~B08R18C02</t>
  </si>
  <si>
    <t>HA10732~B08R18C03</t>
  </si>
  <si>
    <t>HA10732~B08R18C04</t>
  </si>
  <si>
    <t>HA10732~B08R18C05</t>
  </si>
  <si>
    <t>HA10732~B08R18C06</t>
  </si>
  <si>
    <t>HA10732~B08R18C07</t>
  </si>
  <si>
    <t>HA10732~B08R18C08</t>
  </si>
  <si>
    <t>HA10732~B08R18C09</t>
  </si>
  <si>
    <t>HA10732~B08R18C10</t>
  </si>
  <si>
    <t>HA10732~B08R18C11</t>
  </si>
  <si>
    <t>HA10732~B08R18C12</t>
  </si>
  <si>
    <t>HA10732~B08R18C13</t>
  </si>
  <si>
    <t>HA10732~B08R18C14</t>
  </si>
  <si>
    <t>HA10732~B08R18C15</t>
  </si>
  <si>
    <t>HA10732~B08R18C16</t>
  </si>
  <si>
    <t>HA10732~B08R18C17</t>
  </si>
  <si>
    <t>HA10732~B08R18C18</t>
  </si>
  <si>
    <t>HA10732~B08R18C19</t>
  </si>
  <si>
    <t>HA10732~B08R18C20</t>
  </si>
  <si>
    <t>HA10732~B08R19C01</t>
  </si>
  <si>
    <t>HA10732~B08R19C02</t>
  </si>
  <si>
    <t>HA10732~B08R19C03</t>
  </si>
  <si>
    <t>HA10732~B08R19C04</t>
  </si>
  <si>
    <t>HA10732~B08R19C05</t>
  </si>
  <si>
    <t>HA10732~B08R19C06</t>
  </si>
  <si>
    <t>HA10732~B08R19C07</t>
  </si>
  <si>
    <t>HA10732~B08R19C08</t>
  </si>
  <si>
    <t>HA10732~B08R19C09</t>
  </si>
  <si>
    <t>HA10732~B08R19C10</t>
  </si>
  <si>
    <t>HA10732~B08R19C11</t>
  </si>
  <si>
    <t>HA10732~B08R19C12</t>
  </si>
  <si>
    <t>HA10732~B08R19C13</t>
  </si>
  <si>
    <t>HA10732~B08R19C14</t>
  </si>
  <si>
    <t>HA10732~B08R19C15</t>
  </si>
  <si>
    <t>HA10732~B08R19C16</t>
  </si>
  <si>
    <t>HA10732~B08R19C17</t>
  </si>
  <si>
    <t>HA10732~B08R19C18</t>
  </si>
  <si>
    <t>HA10732~B08R19C19</t>
  </si>
  <si>
    <t>HA10732~B08R19C20</t>
  </si>
  <si>
    <t>HA10732~B08R20C01</t>
  </si>
  <si>
    <t>HA10732~B08R20C02</t>
  </si>
  <si>
    <t>HA10732~B08R20C03</t>
  </si>
  <si>
    <t>HA10732~B08R20C04</t>
  </si>
  <si>
    <t>HA10732~B08R20C05</t>
  </si>
  <si>
    <t>HA10732~B08R20C06</t>
  </si>
  <si>
    <t>HA10732~B08R20C07</t>
  </si>
  <si>
    <t>HA10732~B08R20C08</t>
  </si>
  <si>
    <t>HA10732~B08R20C09</t>
  </si>
  <si>
    <t>HA10732~B08R20C10</t>
  </si>
  <si>
    <t>HA10732~B08R20C11</t>
  </si>
  <si>
    <t>HA10732~B08R20C12</t>
  </si>
  <si>
    <t>HA10732~B08R20C13</t>
  </si>
  <si>
    <t>HA10732~B08R20C14</t>
  </si>
  <si>
    <t>HA10732~B08R20C15</t>
  </si>
  <si>
    <t>HA10732~B08R20C16</t>
  </si>
  <si>
    <t>HA10732~B08R20C17</t>
  </si>
  <si>
    <t>HA10732~B08R20C18</t>
  </si>
  <si>
    <t>HA10732~B08R20C19</t>
  </si>
  <si>
    <t>HA10732~B08R20C20</t>
  </si>
  <si>
    <t>HA10732~B09R01C01</t>
  </si>
  <si>
    <t>HA10732~B09R01C02</t>
  </si>
  <si>
    <t>HA10732~B09R01C03</t>
  </si>
  <si>
    <t>HA10732~B09R01C04</t>
  </si>
  <si>
    <t>HA10732~B09R01C05</t>
  </si>
  <si>
    <t>HA10732~B09R01C06</t>
  </si>
  <si>
    <t>HA10732~B09R01C07</t>
  </si>
  <si>
    <t>HA10732~B09R01C08</t>
  </si>
  <si>
    <t>HA10732~B09R01C09</t>
  </si>
  <si>
    <t>HA10732~B09R01C10</t>
  </si>
  <si>
    <t>HA10732~B09R01C11</t>
  </si>
  <si>
    <t>HA10732~B09R01C12</t>
  </si>
  <si>
    <t>HA10732~B09R01C13</t>
  </si>
  <si>
    <t>HA10732~B09R01C14</t>
  </si>
  <si>
    <t>HA10732~B09R01C15</t>
  </si>
  <si>
    <t>HA10732~B09R01C16</t>
  </si>
  <si>
    <t>HA10732~B09R01C17</t>
  </si>
  <si>
    <t>HA10732~B09R01C18</t>
  </si>
  <si>
    <t>HA10732~B09R01C19</t>
  </si>
  <si>
    <t>HA10732~B09R01C20</t>
  </si>
  <si>
    <t>HA10732~B09R02C01</t>
  </si>
  <si>
    <t>HA10732~B09R02C02</t>
  </si>
  <si>
    <t>HA10732~B09R02C03</t>
  </si>
  <si>
    <t>HA10732~B09R02C04</t>
  </si>
  <si>
    <t>HA10732~B09R02C05</t>
  </si>
  <si>
    <t>HA10732~B09R02C06</t>
  </si>
  <si>
    <t>HA10732~B09R02C07</t>
  </si>
  <si>
    <t>HA10732~B09R02C08</t>
  </si>
  <si>
    <t>HA10732~B09R02C09</t>
  </si>
  <si>
    <t>HA10732~B09R02C10</t>
  </si>
  <si>
    <t>HA10732~B09R02C11</t>
  </si>
  <si>
    <t>HA10732~B09R02C12</t>
  </si>
  <si>
    <t>HA10732~B09R02C13</t>
  </si>
  <si>
    <t>Internal_750</t>
  </si>
  <si>
    <t>HA10732~B09R02C14</t>
  </si>
  <si>
    <t>HA10732~B09R02C15</t>
  </si>
  <si>
    <t>Hs~Ref:NM_138414.1~uORF:IOH10524~177</t>
  </si>
  <si>
    <t>NM_138414.1</t>
  </si>
  <si>
    <t>HA10732~B09R02C16</t>
  </si>
  <si>
    <t>Hs~Ref:NM_138414.1~uORF:IOH10524~178</t>
  </si>
  <si>
    <t>HA10732~B09R02C17</t>
  </si>
  <si>
    <t>Hs~MGC:XM_062285.1~uORF:IOH28527~1620</t>
  </si>
  <si>
    <t>XM_062285.1</t>
  </si>
  <si>
    <t>HA10732~B09R02C18</t>
  </si>
  <si>
    <t>Hs~MGC:XM_062285.1~uORF:IOH28527~1480</t>
  </si>
  <si>
    <t>HA10732~B09R02C19</t>
  </si>
  <si>
    <t>Hs~Ref:NM_021962.1~uORF:IOH20993~155</t>
  </si>
  <si>
    <t>NM_021962.1</t>
  </si>
  <si>
    <t>HA10732~B09R02C20</t>
  </si>
  <si>
    <t>Hs~Ref:NM_021962.1~uORF:IOH20993~141</t>
  </si>
  <si>
    <t>HA10732~B09R03C01</t>
  </si>
  <si>
    <t>Hs~MGC:BC015323.1~uORF:IOH11084~111</t>
  </si>
  <si>
    <t>BC015323.1</t>
  </si>
  <si>
    <t>HA10732~B09R03C02</t>
  </si>
  <si>
    <t>Hs~MGC:BC015323.1~uORF:IOH11084~105</t>
  </si>
  <si>
    <t>HA10732~B09R03C03</t>
  </si>
  <si>
    <t>Internal_3315</t>
  </si>
  <si>
    <t>HA10732~B09R03C04</t>
  </si>
  <si>
    <t>HA10732~B09R03C05</t>
  </si>
  <si>
    <t>Internal_23384</t>
  </si>
  <si>
    <t>HA10732~B09R03C06</t>
  </si>
  <si>
    <t>HA10732~B09R03C07</t>
  </si>
  <si>
    <t>Hs~Ref:NM_017594.2~uORF:IOH5904~299</t>
  </si>
  <si>
    <t>NM_017594.2</t>
  </si>
  <si>
    <t>HA10732~B09R03C08</t>
  </si>
  <si>
    <t>Hs~Ref:NM_017594.2~uORF:IOH5904~291</t>
  </si>
  <si>
    <t>HA10732~B09R03C09</t>
  </si>
  <si>
    <t>Hs~Ref:NM_005697.3~uORF:IOH3933~256</t>
  </si>
  <si>
    <t>NM_005697.3</t>
  </si>
  <si>
    <t>HA10732~B09R03C10</t>
  </si>
  <si>
    <t>Hs~Ref:NM_005697.3~uORF:IOH3933~238</t>
  </si>
  <si>
    <t>HA10732~B09R03C11</t>
  </si>
  <si>
    <t>Hs~Ref:NM_023942.1~uORF:IOH4176~49.0</t>
  </si>
  <si>
    <t>NM_023942.1</t>
  </si>
  <si>
    <t>HA10732~B09R03C12</t>
  </si>
  <si>
    <t>Hs~Ref:NM_023942.1~uORF:IOH4176~46.9</t>
  </si>
  <si>
    <t>HA10732~B09R03C13</t>
  </si>
  <si>
    <t>Hs~MGC:BC000809.1~uORF:IOH3070~175</t>
  </si>
  <si>
    <t>BC000809.1</t>
  </si>
  <si>
    <t>HA10732~B09R03C14</t>
  </si>
  <si>
    <t>Hs~MGC:BC000809.1~uORF:IOH3070~166</t>
  </si>
  <si>
    <t>HA10732~B09R03C15</t>
  </si>
  <si>
    <t>Hs~Ref:NM_032765.1~uORF:IOH7015~20.5</t>
  </si>
  <si>
    <t>NM_032765.1</t>
  </si>
  <si>
    <t>HA10732~B09R03C16</t>
  </si>
  <si>
    <t>Hs~Ref:NM_032765.1~uORF:IOH7015~20.1</t>
  </si>
  <si>
    <t>HA10732~B09R03C17</t>
  </si>
  <si>
    <t>Hs~MGC:BC002493.1~uORF:IOH3967~198</t>
  </si>
  <si>
    <t>BC002493.1</t>
  </si>
  <si>
    <t>HA10732~B09R03C18</t>
  </si>
  <si>
    <t>Hs~MGC:BC002493.1~uORF:IOH3967~199</t>
  </si>
  <si>
    <t>HA10732~B09R03C19</t>
  </si>
  <si>
    <t>Hs~Ref:NM_005032.2~uORF:IOH2504~223</t>
  </si>
  <si>
    <t>NM_005032.2</t>
  </si>
  <si>
    <t>HA10732~B09R03C20</t>
  </si>
  <si>
    <t>Hs~Ref:NM_005032.2~uORF:IOH2504~222</t>
  </si>
  <si>
    <t>HA10732~B09R04C01</t>
  </si>
  <si>
    <t>Hs~MGC:BC001286.1~uORF:IOH3272~582</t>
  </si>
  <si>
    <t>BC001286.1</t>
  </si>
  <si>
    <t>HA10732~B09R04C02</t>
  </si>
  <si>
    <t>Hs~MGC:BC001286.1~uORF:IOH3272~666</t>
  </si>
  <si>
    <t>HA10732~B09R04C03</t>
  </si>
  <si>
    <t>Hs~Ref:NM_004578.2~uORF:IOH5541~130</t>
  </si>
  <si>
    <t>NM_004578.2</t>
  </si>
  <si>
    <t>HA10732~B09R04C04</t>
  </si>
  <si>
    <t>Hs~Ref:NM_004578.2~uORF:IOH5541~118</t>
  </si>
  <si>
    <t>HA10732~B09R04C05</t>
  </si>
  <si>
    <t>Hs~MGC:BC031469.1~uORF:IOH21458~200</t>
  </si>
  <si>
    <t>BC031469.1</t>
  </si>
  <si>
    <t>HA10732~B09R04C06</t>
  </si>
  <si>
    <t>HA10732~B09R04C07</t>
  </si>
  <si>
    <t>Hs~Ref:NM_001744.2~uORF:IOH13877~153</t>
  </si>
  <si>
    <t>NM_001744.2</t>
  </si>
  <si>
    <t>HA10732~B09R04C08</t>
  </si>
  <si>
    <t>Hs~Ref:NM_001744.2~uORF:IOH13877~141</t>
  </si>
  <si>
    <t>HA10732~B09R04C09</t>
  </si>
  <si>
    <t>Hs~Ref:NM_001800.2~uORF:IOH5163~328</t>
  </si>
  <si>
    <t>NM_001800.2</t>
  </si>
  <si>
    <t>HA10732~B09R04C10</t>
  </si>
  <si>
    <t>Hs~Ref:NM_001800.2~uORF:IOH5163~305</t>
  </si>
  <si>
    <t>HA10732~B09R04C11</t>
  </si>
  <si>
    <t>Hs~Ref:NM_000858.2~uORF:IOH6313~491</t>
  </si>
  <si>
    <t>NM_000858.2</t>
  </si>
  <si>
    <t>HA10732~B09R04C12</t>
  </si>
  <si>
    <t>Hs~Ref:NM_000858.2~uORF:IOH6313~445</t>
  </si>
  <si>
    <t>HA10732~B09R04C13</t>
  </si>
  <si>
    <t>Hs~MGC:NM_153702.1~uORF:IOH21427~49.7</t>
  </si>
  <si>
    <t>NM_153702.1</t>
  </si>
  <si>
    <t>HA10732~B09R04C14</t>
  </si>
  <si>
    <t>Hs~MGC:NM_153702.1~uORF:IOH21427~48.4</t>
  </si>
  <si>
    <t>HA10732~B09R04C15</t>
  </si>
  <si>
    <t>Hs~Ref:NM_002952.2~uORF:IOH10056~133</t>
  </si>
  <si>
    <t>NM_002952.2</t>
  </si>
  <si>
    <t>HA10732~B09R04C16</t>
  </si>
  <si>
    <t>Hs~Ref:NM_002952.2~uORF:IOH10056~128</t>
  </si>
  <si>
    <t>HA10732~B09R04C17</t>
  </si>
  <si>
    <t>Hs~MGC:BC007023.1~uORF:IOH7270~44.9</t>
  </si>
  <si>
    <t>BC007023.1</t>
  </si>
  <si>
    <t>HA10732~B09R04C18</t>
  </si>
  <si>
    <t>Hs~MGC:BC007023.1~uORF:IOH7270~44.3</t>
  </si>
  <si>
    <t>HA10732~B09R04C19</t>
  </si>
  <si>
    <t>Hs~MGC:BC005371.1~uORF:IOH7357~778</t>
  </si>
  <si>
    <t>BC005371.1</t>
  </si>
  <si>
    <t>HA10732~B09R04C20</t>
  </si>
  <si>
    <t>Hs~MGC:BC005371.1~uORF:IOH7357~774</t>
  </si>
  <si>
    <t>HA10732~B09R05C01</t>
  </si>
  <si>
    <t>Hs~Ref:NM_001667.1~uORF:IOH1753~1520</t>
  </si>
  <si>
    <t>NM_001667.1</t>
  </si>
  <si>
    <t>HA10732~B09R05C02</t>
  </si>
  <si>
    <t>Hs~Ref:NM_001667.1~uORF:IOH1753~1560</t>
  </si>
  <si>
    <t>HA10732~B09R05C03</t>
  </si>
  <si>
    <t>Hs~Ref:NM_033256.1~uORF:IOH13214~2100</t>
  </si>
  <si>
    <t>NM_033256.1</t>
  </si>
  <si>
    <t>HA10732~B09R05C04</t>
  </si>
  <si>
    <t>Hs~Ref:NM_033256.1~uORF:IOH13214~1970</t>
  </si>
  <si>
    <t>HA10732~B09R05C05</t>
  </si>
  <si>
    <t>Hs~Ref:NM_002754.3~N/A~1480</t>
  </si>
  <si>
    <t>NM_002754.3</t>
  </si>
  <si>
    <t>HA10732~B09R05C06</t>
  </si>
  <si>
    <t>Hs~Ref:NM_002754.3~N/A~1350</t>
  </si>
  <si>
    <t>HA10732~B09R05C07</t>
  </si>
  <si>
    <t>Hs~Ref:NM_001826.1~N/A~2330</t>
  </si>
  <si>
    <t>NM_001826.1</t>
  </si>
  <si>
    <t>HA10732~B09R05C08</t>
  </si>
  <si>
    <t>Hs~Ref:NM_001826.1~N/A~2220</t>
  </si>
  <si>
    <t>HA10732~B09R05C09</t>
  </si>
  <si>
    <t>Hs~MGC:NM_172016.1~uORF:IOH5913~29.6</t>
  </si>
  <si>
    <t>NM_172016.1</t>
  </si>
  <si>
    <t>HA10732~B09R05C10</t>
  </si>
  <si>
    <t>Hs~MGC:NM_172016.1~uORF:IOH5913~26.8</t>
  </si>
  <si>
    <t>HA10732~B09R05C11</t>
  </si>
  <si>
    <t>Hs~Ref:NM_017595.2~uORF:IOH6101~3720</t>
  </si>
  <si>
    <t>NM_017595.2</t>
  </si>
  <si>
    <t>HA10732~B09R05C12</t>
  </si>
  <si>
    <t>Hs~Ref:NM_017595.2~uORF:IOH6101~3570</t>
  </si>
  <si>
    <t>HA10732~B09R05C13</t>
  </si>
  <si>
    <t>Hs~Ref:NM_002037.1~N/A~2690</t>
  </si>
  <si>
    <t>NM_002037.1</t>
  </si>
  <si>
    <t>HA10732~B09R05C14</t>
  </si>
  <si>
    <t>Hs~Ref:NM_002037.1~N/A~2510</t>
  </si>
  <si>
    <t>HA10732~B09R05C15</t>
  </si>
  <si>
    <t>Hs~Ref:NM_004444.2~N/A~210</t>
  </si>
  <si>
    <t>NM_004444.2</t>
  </si>
  <si>
    <t>HA10732~B09R05C16</t>
  </si>
  <si>
    <t>Hs~Ref:NM_004444.2~N/A~203</t>
  </si>
  <si>
    <t>HA10732~B09R05C17</t>
  </si>
  <si>
    <t>Hs~Ref:NM_012382.1~uORF:IOH10005~120</t>
  </si>
  <si>
    <t>NM_012382.1</t>
  </si>
  <si>
    <t>HA10732~B09R05C18</t>
  </si>
  <si>
    <t>Hs~Ref:NM_012382.1~uORF:IOH10005~115</t>
  </si>
  <si>
    <t>HA10732~B09R05C19</t>
  </si>
  <si>
    <t>Hs~MGC:BC009416.1~uORF:IOH12693~281</t>
  </si>
  <si>
    <t>BC009416.1</t>
  </si>
  <si>
    <t>HA10732~B09R05C20</t>
  </si>
  <si>
    <t>Hs~MGC:BC009416.1~uORF:IOH12693~268</t>
  </si>
  <si>
    <t>HA10732~B09R06C01</t>
  </si>
  <si>
    <t>Hs~MGC:NM_173473.2~uORF:IOH9870~219</t>
  </si>
  <si>
    <t>NM_173473.2</t>
  </si>
  <si>
    <t>HA10732~B09R06C02</t>
  </si>
  <si>
    <t>HA10732~B09R06C03</t>
  </si>
  <si>
    <t>Hs~MGC:BC017314.2~uORF:IOH14156~168</t>
  </si>
  <si>
    <t>BC017314.2</t>
  </si>
  <si>
    <t>HA10732~B09R06C04</t>
  </si>
  <si>
    <t>Hs~MGC:BC017314.2~uORF:IOH14156~152</t>
  </si>
  <si>
    <t>HA10732~B09R06C05</t>
  </si>
  <si>
    <t>Hs~Ref:NM_013293.1~uORF:IOH9999~39.8</t>
  </si>
  <si>
    <t>NM_013293.1</t>
  </si>
  <si>
    <t>HA10732~B09R06C06</t>
  </si>
  <si>
    <t>Hs~Ref:NM_013293.1~uORF:IOH9999~37.8</t>
  </si>
  <si>
    <t>HA10732~B09R06C07</t>
  </si>
  <si>
    <t>Hs~Ref:NM_004346.2~uORF:IOH11204~917</t>
  </si>
  <si>
    <t>NM_004346.2</t>
  </si>
  <si>
    <t>HA10732~B09R06C08</t>
  </si>
  <si>
    <t>Hs~Ref:NM_004346.2~uORF:IOH11204~915</t>
  </si>
  <si>
    <t>HA10732~B09R06C09</t>
  </si>
  <si>
    <t>Hs~Ref:NM_006815.2~uORF:IOH14559~46.4</t>
  </si>
  <si>
    <t>NM_006815.2</t>
  </si>
  <si>
    <t>HA10732~B09R06C10</t>
  </si>
  <si>
    <t>Hs~Ref:NM_006815.2~uORF:IOH14559~43.6</t>
  </si>
  <si>
    <t>HA10732~B09R06C11</t>
  </si>
  <si>
    <t>Hs~MGC:BC010620.1~uORF:IOH9767~52.0</t>
  </si>
  <si>
    <t>BC010620.1</t>
  </si>
  <si>
    <t>HA10732~B09R06C12</t>
  </si>
  <si>
    <t>Hs~MGC:BC010620.1~uORF:IOH9767~49.4</t>
  </si>
  <si>
    <t>HA10732~B09R06C13</t>
  </si>
  <si>
    <t>Hs~MGC:BC038976.1~uORF:IOH28763~437</t>
  </si>
  <si>
    <t>BC038976.1</t>
  </si>
  <si>
    <t>HA10732~B09R06C14</t>
  </si>
  <si>
    <t>Hs~MGC:BC038976.1~uORF:IOH28763~412</t>
  </si>
  <si>
    <t>HA10732~B09R06C15</t>
  </si>
  <si>
    <t>Internal_327729</t>
  </si>
  <si>
    <t>HA10732~B09R06C16</t>
  </si>
  <si>
    <t>HA10732~B09R06C17</t>
  </si>
  <si>
    <t>Hs~MGC:BC053582.1~uORF:IOH28938~958</t>
  </si>
  <si>
    <t>BC053582.1</t>
  </si>
  <si>
    <t>HA10732~B09R06C18</t>
  </si>
  <si>
    <t>Hs~MGC:BC053582.1~uORF:IOH28938~894</t>
  </si>
  <si>
    <t>HA10732~B09R06C19</t>
  </si>
  <si>
    <t>Internal_327818</t>
  </si>
  <si>
    <t>HA10732~B09R06C20</t>
  </si>
  <si>
    <t>HA10732~B09R07C01</t>
  </si>
  <si>
    <t>Hs~Ref:NM_033083.1~uORF:IOH25830~84.4</t>
  </si>
  <si>
    <t>NM_033083.1</t>
  </si>
  <si>
    <t>HA10732~B09R07C02</t>
  </si>
  <si>
    <t>Hs~Ref:NM_033083.1~uORF:IOH25830~80.6</t>
  </si>
  <si>
    <t>HA10732~B09R07C03</t>
  </si>
  <si>
    <t>Hs~MGC:NM_178127.2~uORF:IOH26886~64.5</t>
  </si>
  <si>
    <t>NM_178127.2</t>
  </si>
  <si>
    <t>HA10732~B09R07C04</t>
  </si>
  <si>
    <t>Hs~MGC:NM_178127.2~uORF:IOH26886~60.2</t>
  </si>
  <si>
    <t>HA10732~B09R07C05</t>
  </si>
  <si>
    <t>Hs~MGC:NM_178498.2~uORF:IOH26576~63.9</t>
  </si>
  <si>
    <t>NM_178498.2</t>
  </si>
  <si>
    <t>HA10732~B09R07C06</t>
  </si>
  <si>
    <t>Hs~MGC:NM_178498.2~uORF:IOH26576~60.8</t>
  </si>
  <si>
    <t>HA10732~B09R07C07</t>
  </si>
  <si>
    <t>Hs~MGC:NM_032132.2~uORF:IOH26528~112</t>
  </si>
  <si>
    <t>NM_032132.2</t>
  </si>
  <si>
    <t>HA10732~B09R07C08</t>
  </si>
  <si>
    <t>Hs~MGC:NM_032132.2~uORF:IOH26528~109</t>
  </si>
  <si>
    <t>HA10732~B09R07C09</t>
  </si>
  <si>
    <t>Hs~Ref:NM_005675.2~uORF:IOH26597~180</t>
  </si>
  <si>
    <t>NM_005675.2</t>
  </si>
  <si>
    <t>HA10732~B09R07C10</t>
  </si>
  <si>
    <t>Hs~Ref:NM_005675.2~uORF:IOH26597~176</t>
  </si>
  <si>
    <t>HA10732~B09R07C11</t>
  </si>
  <si>
    <t>Hs~MGC:BC039855.1~uORF:IOH26182~116</t>
  </si>
  <si>
    <t>BC039855.1</t>
  </si>
  <si>
    <t>HA10732~B09R07C12</t>
  </si>
  <si>
    <t>Hs~MGC:BC039855.1~uORF:IOH26182~110</t>
  </si>
  <si>
    <t>HA10732~B09R07C13</t>
  </si>
  <si>
    <t>Hs~Ref:NM_031477.1~uORF:IOH27026~171</t>
  </si>
  <si>
    <t>NM_031477.1</t>
  </si>
  <si>
    <t>HA10732~B09R07C14</t>
  </si>
  <si>
    <t>Hs~Ref:NM_031477.1~uORF:IOH27026~159</t>
  </si>
  <si>
    <t>HA10732~B09R07C15</t>
  </si>
  <si>
    <t>Hs~MGC:NM_178550.2~uORF:IOH26253~34.1</t>
  </si>
  <si>
    <t>NM_178550.2</t>
  </si>
  <si>
    <t>HA10732~B09R07C16</t>
  </si>
  <si>
    <t>Hs~MGC:NM_178550.2~uORF:IOH26253~32.7</t>
  </si>
  <si>
    <t>HA10732~B09R07C17</t>
  </si>
  <si>
    <t>Hs~MGC:BC058882.1~uORF:IOH29064~155</t>
  </si>
  <si>
    <t>BC058882.1</t>
  </si>
  <si>
    <t>HA10732~B09R07C18</t>
  </si>
  <si>
    <t>Hs~MGC:BC058882.1~uORF:IOH29064~154</t>
  </si>
  <si>
    <t>HA10732~B09R07C19</t>
  </si>
  <si>
    <t>Hs~MGC:BC012622.1~uORF:IOH12321~54.9</t>
  </si>
  <si>
    <t>BC012622.1</t>
  </si>
  <si>
    <t>HA10732~B09R07C20</t>
  </si>
  <si>
    <t>Hs~MGC:BC012622.1~uORF:IOH12321~53.7</t>
  </si>
  <si>
    <t>HA10732~B09R08C01</t>
  </si>
  <si>
    <t>Hs~MGC:BC033010.1~uORF:IOH22257~60.6</t>
  </si>
  <si>
    <t>BC033010.1</t>
  </si>
  <si>
    <t>HA10732~B09R08C02</t>
  </si>
  <si>
    <t>Hs~MGC:BC033010.1~uORF:IOH22257~58.3</t>
  </si>
  <si>
    <t>HA10732~B09R08C03</t>
  </si>
  <si>
    <t>Hs~MGC:BC028629.1~uORF:IOH11485~28.6</t>
  </si>
  <si>
    <t>BC028629.1</t>
  </si>
  <si>
    <t>HA10732~B09R08C04</t>
  </si>
  <si>
    <t>Hs~MGC:BC028629.1~uORF:IOH11485~26.9</t>
  </si>
  <si>
    <t>HA10732~B09R08C05</t>
  </si>
  <si>
    <t>Internal_15346</t>
  </si>
  <si>
    <t>HA10732~B09R08C06</t>
  </si>
  <si>
    <t>HA10732~B09R08C07</t>
  </si>
  <si>
    <t>Hs~MGC:BC010947.1~uORF:IOH14455~32.9</t>
  </si>
  <si>
    <t>BC010947.1</t>
  </si>
  <si>
    <t>HA10732~B09R08C08</t>
  </si>
  <si>
    <t>Hs~MGC:BC010947.1~uORF:IOH14455~30.2</t>
  </si>
  <si>
    <t>HA10732~B09R08C09</t>
  </si>
  <si>
    <t>Internal_2190</t>
  </si>
  <si>
    <t>HA10732~B09R08C10</t>
  </si>
  <si>
    <t>HA10732~B09R08C11</t>
  </si>
  <si>
    <t>Hs~MGC:BC028725.2~uORF:IOH11761~406</t>
  </si>
  <si>
    <t>BC028725.2</t>
  </si>
  <si>
    <t>HA10732~B09R08C12</t>
  </si>
  <si>
    <t>Hs~MGC:BC028725.2~uORF:IOH11761~387</t>
  </si>
  <si>
    <t>HA10732~B09R08C13</t>
  </si>
  <si>
    <t>Hs~Ref:NM_001537.1~uORF:IOH6103~1290</t>
  </si>
  <si>
    <t>NM_001537.1</t>
  </si>
  <si>
    <t>HA10732~B09R08C14</t>
  </si>
  <si>
    <t>Hs~Ref:NM_001537.1~uORF:IOH6103~1270</t>
  </si>
  <si>
    <t>HA10732~B09R08C15</t>
  </si>
  <si>
    <t>Hs~Ref:NM_020189.1~uORF:IOH6776~619</t>
  </si>
  <si>
    <t>NM_020189.1</t>
  </si>
  <si>
    <t>HA10732~B09R08C16</t>
  </si>
  <si>
    <t>Hs~Ref:NM_020189.1~uORF:IOH6776~585</t>
  </si>
  <si>
    <t>HA10732~B09R08C17</t>
  </si>
  <si>
    <t>Hs~Ref:NM_005165.1~uORF:IOH3879~350</t>
  </si>
  <si>
    <t>NM_005165.1</t>
  </si>
  <si>
    <t>HA10732~B09R08C18</t>
  </si>
  <si>
    <t>Hs~Ref:NM_005165.1~uORF:IOH3879~345</t>
  </si>
  <si>
    <t>HA10732~B09R08C19</t>
  </si>
  <si>
    <t>Hs~MGC:BC010697.1~uORF:IOH9799~287</t>
  </si>
  <si>
    <t>BC010697.1</t>
  </si>
  <si>
    <t>HA10732~B09R08C20</t>
  </si>
  <si>
    <t>Hs~MGC:BC010697.1~uORF:IOH9799~277</t>
  </si>
  <si>
    <t>HA10732~B09R09C01</t>
  </si>
  <si>
    <t>Hs~Ref:NM_015955.2~uORF:IOH12624~579</t>
  </si>
  <si>
    <t>NM_015955.2</t>
  </si>
  <si>
    <t>HA10732~B09R09C02</t>
  </si>
  <si>
    <t>Hs~Ref:NM_015955.2~uORF:IOH12624~573</t>
  </si>
  <si>
    <t>HA10732~B09R09C03</t>
  </si>
  <si>
    <t>Hs~Ref:NM_006790.1~uORF:IOH7249~90.8</t>
  </si>
  <si>
    <t>NM_006790.1</t>
  </si>
  <si>
    <t>HA10732~B09R09C04</t>
  </si>
  <si>
    <t>Hs~Ref:NM_006790.1~uORF:IOH7249~85.0</t>
  </si>
  <si>
    <t>HA10732~B09R09C05</t>
  </si>
  <si>
    <t>Hs~Ref:NM_024557.2~uORF:IOH10980~121</t>
  </si>
  <si>
    <t>NM_024557.2</t>
  </si>
  <si>
    <t>HA10732~B09R09C06</t>
  </si>
  <si>
    <t>Hs~Ref:NM_024557.2~uORF:IOH10980~114</t>
  </si>
  <si>
    <t>HA10732~B09R09C07</t>
  </si>
  <si>
    <t>Hs~Ref:NM_000483.2~uORF:IOH1565~293</t>
  </si>
  <si>
    <t>NM_000483.2</t>
  </si>
  <si>
    <t>HA10732~B09R09C08</t>
  </si>
  <si>
    <t>Hs~Ref:NM_000483.2~uORF:IOH1565~279</t>
  </si>
  <si>
    <t>HA10732~B09R09C09</t>
  </si>
  <si>
    <t>Hs~MGC:BC025307.1~uORF:IOH14776~103</t>
  </si>
  <si>
    <t>BC025307.1</t>
  </si>
  <si>
    <t>HA10732~B09R09C10</t>
  </si>
  <si>
    <t>Hs~MGC:BC025307.1~uORF:IOH14776~98.4</t>
  </si>
  <si>
    <t>HA10732~B09R09C11</t>
  </si>
  <si>
    <t>Hs~MGC:BC001116.1~uORF:IOH3881~587</t>
  </si>
  <si>
    <t>BC001116.1</t>
  </si>
  <si>
    <t>HA10732~B09R09C12</t>
  </si>
  <si>
    <t>Hs~MGC:BC001116.1~uORF:IOH3881~527</t>
  </si>
  <si>
    <t>HA10732~B09R09C13</t>
  </si>
  <si>
    <t>Hs~Ref:NM_005627.1~uORF:IOH3192~68.3</t>
  </si>
  <si>
    <t>NM_005627.1</t>
  </si>
  <si>
    <t>HA10732~B09R09C14</t>
  </si>
  <si>
    <t>Hs~Ref:NM_005627.1~uORF:IOH3192~63.6</t>
  </si>
  <si>
    <t>HA10732~B09R09C15</t>
  </si>
  <si>
    <t>Hs~Ref:NM_005884.2~uORF:IOH2475~308</t>
  </si>
  <si>
    <t>NM_005884.2</t>
  </si>
  <si>
    <t>HA10732~B09R09C16</t>
  </si>
  <si>
    <t>Hs~Ref:NM_005884.2~uORF:IOH2475~279</t>
  </si>
  <si>
    <t>HA10732~B09R09C17</t>
  </si>
  <si>
    <t>Hs~MGC:BC007411.2~uORF:IOH5892~2730</t>
  </si>
  <si>
    <t>BC007411.2</t>
  </si>
  <si>
    <t>HA10732~B09R09C18</t>
  </si>
  <si>
    <t>Hs~MGC:BC007411.2~uORF:IOH5892~2660</t>
  </si>
  <si>
    <t>HA10732~B09R09C19</t>
  </si>
  <si>
    <t>Hs~MGC:NM_152729.2~uORF:IOH13044~190</t>
  </si>
  <si>
    <t>NM_152729.2</t>
  </si>
  <si>
    <t>HA10732~B09R09C20</t>
  </si>
  <si>
    <t>Hs~MGC:NM_152729.2~uORF:IOH13044~175</t>
  </si>
  <si>
    <t>HA10732~B09R10C01</t>
  </si>
  <si>
    <t>Hs~Ref:NM_020367.2~uORF:IOH13091~206</t>
  </si>
  <si>
    <t>NM_020367.2</t>
  </si>
  <si>
    <t>HA10732~B09R10C02</t>
  </si>
  <si>
    <t>Hs~Ref:NM_020367.2~uORF:IOH13091~202</t>
  </si>
  <si>
    <t>HA10732~B09R10C03</t>
  </si>
  <si>
    <t>Hs~Ref:NM_139023.1~uORF:IOH12263~214</t>
  </si>
  <si>
    <t>NM_139023.1</t>
  </si>
  <si>
    <t>HA10732~B09R10C04</t>
  </si>
  <si>
    <t>Hs~Ref:NM_139023.1~uORF:IOH12263~197</t>
  </si>
  <si>
    <t>HA10732~B09R10C05</t>
  </si>
  <si>
    <t>Hs~MGC:BC010519.1~uORF:IOH10222~179</t>
  </si>
  <si>
    <t>BC010519.1</t>
  </si>
  <si>
    <t>HA10732~B09R10C06</t>
  </si>
  <si>
    <t>Hs~MGC:BC010519.1~uORF:IOH10222~173</t>
  </si>
  <si>
    <t>HA10732~B09R10C07</t>
  </si>
  <si>
    <t>Hs~MGC:BC020844.1~uORF:IOH12056~243</t>
  </si>
  <si>
    <t>BC020844.1</t>
  </si>
  <si>
    <t>HA10732~B09R10C08</t>
  </si>
  <si>
    <t>Hs~MGC:BC020844.1~uORF:IOH12056~228</t>
  </si>
  <si>
    <t>HA10732~B09R10C09</t>
  </si>
  <si>
    <t>Hs~MGC:BC020225.1~uORF:IOH13323~29.4</t>
  </si>
  <si>
    <t>BC020225.1</t>
  </si>
  <si>
    <t>HA10732~B09R10C10</t>
  </si>
  <si>
    <t>Hs~MGC:BC020225.1~uORF:IOH13323~27.9</t>
  </si>
  <si>
    <t>HA10732~B09R10C11</t>
  </si>
  <si>
    <t>Hs~MGC:BC013178.1~uORF:IOH10945~117</t>
  </si>
  <si>
    <t>BC013178.1</t>
  </si>
  <si>
    <t>HA10732~B09R10C12</t>
  </si>
  <si>
    <t>Hs~MGC:BC013178.1~uORF:IOH10945~111</t>
  </si>
  <si>
    <t>HA10732~B09R10C13</t>
  </si>
  <si>
    <t>Hs~Ref:NM_022060.2~uORF:IOH11269~243</t>
  </si>
  <si>
    <t>NM_022060.2</t>
  </si>
  <si>
    <t>HA10732~B09R10C14</t>
  </si>
  <si>
    <t>Hs~Ref:NM_022060.2~uORF:IOH11269~238</t>
  </si>
  <si>
    <t>HA10732~B09R10C15</t>
  </si>
  <si>
    <t>Hs~Ref:NM_138612.1~uORF:IOH11074~843</t>
  </si>
  <si>
    <t>NM_138612.1</t>
  </si>
  <si>
    <t>HA10732~B09R10C16</t>
  </si>
  <si>
    <t>Hs~Ref:NM_138612.1~uORF:IOH11074~797</t>
  </si>
  <si>
    <t>HA10732~B09R10C17</t>
  </si>
  <si>
    <t>Hs~MGC:BC018302.1~uORF:IOH10233~146</t>
  </si>
  <si>
    <t>BC018302.1</t>
  </si>
  <si>
    <t>HA10732~B09R10C18</t>
  </si>
  <si>
    <t>Hs~MGC:BC018302.1~uORF:IOH10233~135</t>
  </si>
  <si>
    <t>HA10732~B09R10C19</t>
  </si>
  <si>
    <t>Hs~Ref:NM_006775.1~uORF:IOH10720~1670</t>
  </si>
  <si>
    <t>NM_006775.1</t>
  </si>
  <si>
    <t>HA10732~B09R10C20</t>
  </si>
  <si>
    <t>Hs~Ref:NM_006775.1~uORF:IOH10720~1580</t>
  </si>
  <si>
    <t>HA10732~B09R11C01</t>
  </si>
  <si>
    <t>Hs~MGC:BC034146.1~uORF:IOH23168~920</t>
  </si>
  <si>
    <t>BC034146.1</t>
  </si>
  <si>
    <t>HA10732~B09R11C02</t>
  </si>
  <si>
    <t>Hs~MGC:BC034146.1~uORF:IOH23168~924</t>
  </si>
  <si>
    <t>HA10732~B09R11C03</t>
  </si>
  <si>
    <t>Hs~MGC:BC031228.1~uORF:IOH21599~2040</t>
  </si>
  <si>
    <t>BC031228.1</t>
  </si>
  <si>
    <t>HA10732~B09R11C04</t>
  </si>
  <si>
    <t>Hs~MGC:BC031228.1~uORF:IOH21599~1940</t>
  </si>
  <si>
    <t>HA10732~B09R11C05</t>
  </si>
  <si>
    <t>Hs~MGC:BC032379.1~uORF:IOH21649~962</t>
  </si>
  <si>
    <t>BC032379.1</t>
  </si>
  <si>
    <t>HA10732~B09R11C06</t>
  </si>
  <si>
    <t>Hs~MGC:BC032379.1~uORF:IOH21649~906</t>
  </si>
  <si>
    <t>HA10732~B09R11C07</t>
  </si>
  <si>
    <t>Hs~Ref:NM_001325.1~uORF:IOH11230~2500</t>
  </si>
  <si>
    <t>NM_001325.1</t>
  </si>
  <si>
    <t>HA10732~B09R11C08</t>
  </si>
  <si>
    <t>Hs~Ref:NM_001325.1~uORF:IOH11230~2370</t>
  </si>
  <si>
    <t>HA10732~B09R11C09</t>
  </si>
  <si>
    <t>Hs~MGC:BC007957.1~uORF:IOH6766~400</t>
  </si>
  <si>
    <t>BC007957.1</t>
  </si>
  <si>
    <t>HA10732~B09R11C10</t>
  </si>
  <si>
    <t>Hs~MGC:BC007957.1~uORF:IOH6766~381</t>
  </si>
  <si>
    <t>HA10732~B09R11C11</t>
  </si>
  <si>
    <t>Hs~Ref:NM_182801.1~uORF:IOH23237~262</t>
  </si>
  <si>
    <t>NM_182801.1</t>
  </si>
  <si>
    <t>HA10732~B09R11C12</t>
  </si>
  <si>
    <t>Hs~Ref:NM_182801.1~uORF:IOH23237~244</t>
  </si>
  <si>
    <t>HA10732~B09R11C13</t>
  </si>
  <si>
    <t>Hs~Ref:NM_005567.2~uORF:IOH3566~29.6</t>
  </si>
  <si>
    <t>NM_005567.2</t>
  </si>
  <si>
    <t>HA10732~B09R11C14</t>
  </si>
  <si>
    <t>Hs~Ref:NM_005567.2~uORF:IOH3566~27.9</t>
  </si>
  <si>
    <t>HA10732~B09R11C15</t>
  </si>
  <si>
    <t>Hs~Ref:NM_177996.1~uORF:IOH14498~1160</t>
  </si>
  <si>
    <t>NM_177996.1</t>
  </si>
  <si>
    <t>HA10732~B09R11C16</t>
  </si>
  <si>
    <t>Hs~Ref:NM_177996.1~uORF:IOH14498~1090</t>
  </si>
  <si>
    <t>HA10732~B09R11C17</t>
  </si>
  <si>
    <t>Hs~Ref:NM_024708.2~uORF:IOH39832~501</t>
  </si>
  <si>
    <t>NM_024708.2</t>
  </si>
  <si>
    <t>HA10732~B09R11C18</t>
  </si>
  <si>
    <t>Hs~Ref:NM_024708.2~uORF:IOH39832~469</t>
  </si>
  <si>
    <t>HA10732~B09R11C19</t>
  </si>
  <si>
    <t>Hs~Ref:NM_178496.2~uORF:IOH26761~2430</t>
  </si>
  <si>
    <t>NM_178496.2</t>
  </si>
  <si>
    <t>HA10732~B09R11C20</t>
  </si>
  <si>
    <t>Hs~Ref:NM_178496.2~uORF:IOH26761~2400</t>
  </si>
  <si>
    <t>HA10732~B09R12C01</t>
  </si>
  <si>
    <t>Hs~Ref:NM_017986.2~uORF:IOH39818~1880</t>
  </si>
  <si>
    <t>NM_017986.2</t>
  </si>
  <si>
    <t>HA10732~B09R12C02</t>
  </si>
  <si>
    <t>Hs~Ref:NM_017986.2~uORF:IOH39818~1820</t>
  </si>
  <si>
    <t>HA10732~B09R12C03</t>
  </si>
  <si>
    <t>Hs~MGC:BC047411.1~uORF:IOH26516~607</t>
  </si>
  <si>
    <t>BC047411.1</t>
  </si>
  <si>
    <t>HA10732~B09R12C04</t>
  </si>
  <si>
    <t>Hs~MGC:BC047411.1~uORF:IOH26516~555</t>
  </si>
  <si>
    <t>HA10732~B09R12C05</t>
  </si>
  <si>
    <t>Hs~MGC:BC033622.1~uORF:IOH21694~60.8</t>
  </si>
  <si>
    <t>BC033622.1</t>
  </si>
  <si>
    <t>HA10732~B09R12C06</t>
  </si>
  <si>
    <t>Hs~MGC:BC033622.1~uORF:IOH21694~59.1</t>
  </si>
  <si>
    <t>HA10732~B09R12C07</t>
  </si>
  <si>
    <t>Hs~MGC:BC036450.1~uORF:IOH22401~34.8</t>
  </si>
  <si>
    <t>BC036450.1</t>
  </si>
  <si>
    <t>HA10732~B09R12C08</t>
  </si>
  <si>
    <t>Hs~MGC:BC036450.1~uORF:IOH22401~33.0</t>
  </si>
  <si>
    <t>HA10732~B09R12C09</t>
  </si>
  <si>
    <t>Hs~Ref:NM_001623.3~uORF:IOH13810~181</t>
  </si>
  <si>
    <t>NM_001623.3</t>
  </si>
  <si>
    <t>HA10732~B09R12C10</t>
  </si>
  <si>
    <t>Hs~Ref:NM_001623.3~uORF:IOH13810~167</t>
  </si>
  <si>
    <t>HA10732~B09R12C11</t>
  </si>
  <si>
    <t>Hs~Ref:NM_139012.1~uORF:IOH4647~65.4</t>
  </si>
  <si>
    <t>NM_139012.1</t>
  </si>
  <si>
    <t>HA10732~B09R12C12</t>
  </si>
  <si>
    <t>Hs~Ref:NM_139012.1~uORF:IOH4647~62.0</t>
  </si>
  <si>
    <t>HA10732~B09R12C13</t>
  </si>
  <si>
    <t>Hs~Ref:NM_021103.2~uORF:IOH10060~108</t>
  </si>
  <si>
    <t>NM_021103.2</t>
  </si>
  <si>
    <t>HA10732~B09R12C14</t>
  </si>
  <si>
    <t>Hs~Ref:NM_021103.2~uORF:IOH10060~101</t>
  </si>
  <si>
    <t>HA10732~B09R12C15</t>
  </si>
  <si>
    <t>Hs~Ref:NM_001312.2~uORF:IOH3437~64.6</t>
  </si>
  <si>
    <t>NM_001312.2</t>
  </si>
  <si>
    <t>HA10732~B09R12C16</t>
  </si>
  <si>
    <t>Hs~Ref:NM_001312.2~uORF:IOH3437~60.3</t>
  </si>
  <si>
    <t>HA10732~B09R12C17</t>
  </si>
  <si>
    <t>Hs~Ref:NM_012247.3~uORF:IOH3018~28.9</t>
  </si>
  <si>
    <t>NM_012247.3</t>
  </si>
  <si>
    <t>HA10732~B09R12C18</t>
  </si>
  <si>
    <t>Hs~Ref:NM_012247.3~uORF:IOH3018~27.6</t>
  </si>
  <si>
    <t>HA10732~B09R12C19</t>
  </si>
  <si>
    <t>Internal_388813</t>
  </si>
  <si>
    <t>HA10732~B09R12C20</t>
  </si>
  <si>
    <t>HA10732~B09R13C01</t>
  </si>
  <si>
    <t>Hs~MGC:BC053320.1~uORF:IOH29401~79.0</t>
  </si>
  <si>
    <t>BC053320.1</t>
  </si>
  <si>
    <t>HA10732~B09R13C02</t>
  </si>
  <si>
    <t>Hs~MGC:BC053320.1~uORF:IOH29401~78.7</t>
  </si>
  <si>
    <t>HA10732~B09R13C03</t>
  </si>
  <si>
    <t>Hs~MGC:BC034702.1~uORF:IOH28627~80.6</t>
  </si>
  <si>
    <t>BC034702.1</t>
  </si>
  <si>
    <t>HA10732~B09R13C04</t>
  </si>
  <si>
    <t>Hs~MGC:BC034702.1~uORF:IOH28627~74.2</t>
  </si>
  <si>
    <t>HA10732~B09R13C05</t>
  </si>
  <si>
    <t>Hs~MGC:BC015596.1~uORF:IOH29335~173</t>
  </si>
  <si>
    <t>BC015596.1</t>
  </si>
  <si>
    <t>HA10732~B09R13C06</t>
  </si>
  <si>
    <t>Hs~MGC:BC015596.1~uORF:IOH29335~164</t>
  </si>
  <si>
    <t>HA10732~B09R13C07</t>
  </si>
  <si>
    <t>Hs~MGC:BC058861.1~uORF:IOH28672~88.3</t>
  </si>
  <si>
    <t>BC058861.1</t>
  </si>
  <si>
    <t>HA10732~B09R13C08</t>
  </si>
  <si>
    <t>Hs~MGC:BC058861.1~uORF:IOH28672~85.2</t>
  </si>
  <si>
    <t>HA10732~B09R13C09</t>
  </si>
  <si>
    <t>Hs~Ref:NM_000100.2~uORF:IOH2908~79.5</t>
  </si>
  <si>
    <t>NM_000100.2</t>
  </si>
  <si>
    <t>HA10732~B09R13C10</t>
  </si>
  <si>
    <t>Hs~Ref:NM_000100.2~uORF:IOH2908~79.3</t>
  </si>
  <si>
    <t>HA10732~B09R13C11</t>
  </si>
  <si>
    <t>Hs~Ref:NM_000326.3~uORF:IOH5232~144</t>
  </si>
  <si>
    <t>NM_000326.3</t>
  </si>
  <si>
    <t>HA10732~B09R13C12</t>
  </si>
  <si>
    <t>Hs~Ref:NM_000326.3~uORF:IOH5232~137</t>
  </si>
  <si>
    <t>HA10732~B09R13C13</t>
  </si>
  <si>
    <t>Hs~Ref:NM_053046.2~uORF:IOH27186~21.5</t>
  </si>
  <si>
    <t>NM_053046.2</t>
  </si>
  <si>
    <t>HA10732~B09R13C14</t>
  </si>
  <si>
    <t>Hs~Ref:NM_053046.2~uORF:IOH27186~21.3</t>
  </si>
  <si>
    <t>HA10732~B09R13C15</t>
  </si>
  <si>
    <t>Hs~MGC:BC013791.1~uORF:IOH22123~84.7</t>
  </si>
  <si>
    <t>BC013791.1</t>
  </si>
  <si>
    <t>HA10732~B09R13C16</t>
  </si>
  <si>
    <t>Hs~MGC:BC013791.1~uORF:IOH22123~80.4</t>
  </si>
  <si>
    <t>HA10732~B09R13C17</t>
  </si>
  <si>
    <t>Hs~MGC:BC009710.1~uORF:IOH9854~302</t>
  </si>
  <si>
    <t>BC009710.1</t>
  </si>
  <si>
    <t>HA10732~B09R13C18</t>
  </si>
  <si>
    <t>HA10732~B09R13C19</t>
  </si>
  <si>
    <t>Hs~Ref:NM_005290.1~uORF:IOH29566~33.3</t>
  </si>
  <si>
    <t>NM_005290.1</t>
  </si>
  <si>
    <t>HA10732~B09R13C20</t>
  </si>
  <si>
    <t>Hs~Ref:NM_005290.1~uORF:IOH29566~31.9</t>
  </si>
  <si>
    <t>HA10732~B09R14C01</t>
  </si>
  <si>
    <t>Hs~MGC:BC020550.1~uORF:IOH10324~26.5</t>
  </si>
  <si>
    <t>BC020550.1</t>
  </si>
  <si>
    <t>HA10732~B09R14C02</t>
  </si>
  <si>
    <t>Hs~MGC:BC020550.1~uORF:IOH10324~26.2</t>
  </si>
  <si>
    <t>HA10732~B09R14C03</t>
  </si>
  <si>
    <t>Hs~MGC:BC053562.1~uORF:IOH29038~39.8</t>
  </si>
  <si>
    <t>BC053562.1</t>
  </si>
  <si>
    <t>HA10732~B09R14C04</t>
  </si>
  <si>
    <t>Hs~MGC:BC053562.1~uORF:IOH29038~37.5</t>
  </si>
  <si>
    <t>HA10732~B09R14C05</t>
  </si>
  <si>
    <t>Hs~MGC:BC044585.1~uORF:IOH26894~15.1</t>
  </si>
  <si>
    <t>BC044585.1</t>
  </si>
  <si>
    <t>HA10732~B09R14C06</t>
  </si>
  <si>
    <t>Hs~MGC:BC044585.1~uORF:IOH26894~14.3</t>
  </si>
  <si>
    <t>HA10732~B09R14C07</t>
  </si>
  <si>
    <t>Hs~MGC:BC035747.1~uORF:IOH26034~87.3</t>
  </si>
  <si>
    <t>BC035747.1</t>
  </si>
  <si>
    <t>HA10732~B09R14C08</t>
  </si>
  <si>
    <t>Hs~MGC:BC035747.1~uORF:IOH26034~83.4</t>
  </si>
  <si>
    <t>HA10732~B09R14C09</t>
  </si>
  <si>
    <t>Hs~MGC:NM_182756.1~uORF:IOH26877~16.0</t>
  </si>
  <si>
    <t>NM_182756.1</t>
  </si>
  <si>
    <t>HA10732~B09R14C10</t>
  </si>
  <si>
    <t>Hs~MGC:NM_182756.1~uORF:IOH26877~15.2</t>
  </si>
  <si>
    <t>HA10732~B09R14C11</t>
  </si>
  <si>
    <t>Hs~MGC:NM_178509.3~uORF:IOH26305~106</t>
  </si>
  <si>
    <t>NM_178509.3</t>
  </si>
  <si>
    <t>HA10732~B09R14C12</t>
  </si>
  <si>
    <t>Hs~MGC:NM_178509.3~uORF:IOH26305~101</t>
  </si>
  <si>
    <t>HA10732~B09R14C13</t>
  </si>
  <si>
    <t>HA10732~B09R14C14</t>
  </si>
  <si>
    <t>HA10732~B09R14C15</t>
  </si>
  <si>
    <t>HA10732~B09R14C16</t>
  </si>
  <si>
    <t>HA10732~B09R14C17</t>
  </si>
  <si>
    <t>HA10732~B09R14C18</t>
  </si>
  <si>
    <t>HA10732~B09R14C19</t>
  </si>
  <si>
    <t>HA10732~B09R14C20</t>
  </si>
  <si>
    <t>HA10732~B09R15C01</t>
  </si>
  <si>
    <t>HA10732~B09R15C02</t>
  </si>
  <si>
    <t>HA10732~B09R15C03</t>
  </si>
  <si>
    <t>HA10732~B09R15C04</t>
  </si>
  <si>
    <t>HA10732~B09R15C05</t>
  </si>
  <si>
    <t>HA10732~B09R15C06</t>
  </si>
  <si>
    <t>HA10732~B09R15C07</t>
  </si>
  <si>
    <t>HA10732~B09R15C08</t>
  </si>
  <si>
    <t>HA10732~B09R15C09</t>
  </si>
  <si>
    <t>HA10732~B09R15C10</t>
  </si>
  <si>
    <t>HA10732~B09R15C11</t>
  </si>
  <si>
    <t>HA10732~B09R15C12</t>
  </si>
  <si>
    <t>HA10732~B09R15C13</t>
  </si>
  <si>
    <t>HA10732~B09R15C14</t>
  </si>
  <si>
    <t>HA10732~B09R15C15</t>
  </si>
  <si>
    <t>HA10732~B09R15C16</t>
  </si>
  <si>
    <t>HA10732~B09R15C17</t>
  </si>
  <si>
    <t>HA10732~B09R15C18</t>
  </si>
  <si>
    <t>HA10732~B09R15C19</t>
  </si>
  <si>
    <t>HA10732~B09R15C20</t>
  </si>
  <si>
    <t>HA10732~B09R16C01</t>
  </si>
  <si>
    <t>HA10732~B09R16C02</t>
  </si>
  <si>
    <t>HA10732~B09R16C03</t>
  </si>
  <si>
    <t>HA10732~B09R16C04</t>
  </si>
  <si>
    <t>HA10732~B09R16C05</t>
  </si>
  <si>
    <t>HA10732~B09R16C06</t>
  </si>
  <si>
    <t>HA10732~B09R16C07</t>
  </si>
  <si>
    <t>HA10732~B09R16C08</t>
  </si>
  <si>
    <t>HA10732~B09R16C09</t>
  </si>
  <si>
    <t>HA10732~B09R16C10</t>
  </si>
  <si>
    <t>HA10732~B09R16C11</t>
  </si>
  <si>
    <t>HA10732~B09R16C12</t>
  </si>
  <si>
    <t>HA10732~B09R16C13</t>
  </si>
  <si>
    <t>HA10732~B09R16C14</t>
  </si>
  <si>
    <t>HA10732~B09R16C15</t>
  </si>
  <si>
    <t>HA10732~B09R16C16</t>
  </si>
  <si>
    <t>HA10732~B09R16C17</t>
  </si>
  <si>
    <t>HA10732~B09R16C18</t>
  </si>
  <si>
    <t>HA10732~B09R16C19</t>
  </si>
  <si>
    <t>HA10732~B09R16C20</t>
  </si>
  <si>
    <t>HA10732~B09R17C01</t>
  </si>
  <si>
    <t>HA10732~B09R17C02</t>
  </si>
  <si>
    <t>HA10732~B09R17C03</t>
  </si>
  <si>
    <t>HA10732~B09R17C04</t>
  </si>
  <si>
    <t>HA10732~B09R17C05</t>
  </si>
  <si>
    <t>HA10732~B09R17C06</t>
  </si>
  <si>
    <t>HA10732~B09R17C07</t>
  </si>
  <si>
    <t>HA10732~B09R17C08</t>
  </si>
  <si>
    <t>HA10732~B09R17C09</t>
  </si>
  <si>
    <t>HA10732~B09R17C10</t>
  </si>
  <si>
    <t>HA10732~B09R17C11</t>
  </si>
  <si>
    <t>HA10732~B09R17C12</t>
  </si>
  <si>
    <t>HA10732~B09R17C13</t>
  </si>
  <si>
    <t>HA10732~B09R17C14</t>
  </si>
  <si>
    <t>HA10732~B09R17C15</t>
  </si>
  <si>
    <t>HA10732~B09R17C16</t>
  </si>
  <si>
    <t>HA10732~B09R17C17</t>
  </si>
  <si>
    <t>HA10732~B09R17C18</t>
  </si>
  <si>
    <t>HA10732~B09R17C19</t>
  </si>
  <si>
    <t>HA10732~B09R17C20</t>
  </si>
  <si>
    <t>HA10732~B09R18C01</t>
  </si>
  <si>
    <t>HA10732~B09R18C02</t>
  </si>
  <si>
    <t>HA10732~B09R18C03</t>
  </si>
  <si>
    <t>HA10732~B09R18C04</t>
  </si>
  <si>
    <t>HA10732~B09R18C05</t>
  </si>
  <si>
    <t>HA10732~B09R18C06</t>
  </si>
  <si>
    <t>HA10732~B09R18C07</t>
  </si>
  <si>
    <t>HA10732~B09R18C08</t>
  </si>
  <si>
    <t>HA10732~B09R18C09</t>
  </si>
  <si>
    <t>HA10732~B09R18C10</t>
  </si>
  <si>
    <t>HA10732~B09R18C11</t>
  </si>
  <si>
    <t>HA10732~B09R18C12</t>
  </si>
  <si>
    <t>HA10732~B09R18C13</t>
  </si>
  <si>
    <t>HA10732~B09R18C14</t>
  </si>
  <si>
    <t>HA10732~B09R18C15</t>
  </si>
  <si>
    <t>HA10732~B09R18C16</t>
  </si>
  <si>
    <t>HA10732~B09R18C17</t>
  </si>
  <si>
    <t>HA10732~B09R18C18</t>
  </si>
  <si>
    <t>HA10732~B09R18C19</t>
  </si>
  <si>
    <t>HA10732~B09R18C20</t>
  </si>
  <si>
    <t>HA10732~B09R19C01</t>
  </si>
  <si>
    <t>HA10732~B09R19C02</t>
  </si>
  <si>
    <t>HA10732~B09R19C03</t>
  </si>
  <si>
    <t>HA10732~B09R19C04</t>
  </si>
  <si>
    <t>HA10732~B09R19C05</t>
  </si>
  <si>
    <t>HA10732~B09R19C06</t>
  </si>
  <si>
    <t>HA10732~B09R19C07</t>
  </si>
  <si>
    <t>HA10732~B09R19C08</t>
  </si>
  <si>
    <t>HA10732~B09R19C09</t>
  </si>
  <si>
    <t>HA10732~B09R19C10</t>
  </si>
  <si>
    <t>HA10732~B09R19C11</t>
  </si>
  <si>
    <t>HA10732~B09R19C12</t>
  </si>
  <si>
    <t>HA10732~B09R19C13</t>
  </si>
  <si>
    <t>HA10732~B09R19C14</t>
  </si>
  <si>
    <t>HA10732~B09R19C15</t>
  </si>
  <si>
    <t>HA10732~B09R19C16</t>
  </si>
  <si>
    <t>HA10732~B09R19C17</t>
  </si>
  <si>
    <t>HA10732~B09R19C18</t>
  </si>
  <si>
    <t>HA10732~B09R19C19</t>
  </si>
  <si>
    <t>HA10732~B09R19C20</t>
  </si>
  <si>
    <t>HA10732~B09R20C01</t>
  </si>
  <si>
    <t>HA10732~B09R20C02</t>
  </si>
  <si>
    <t>HA10732~B09R20C03</t>
  </si>
  <si>
    <t>HA10732~B09R20C04</t>
  </si>
  <si>
    <t>HA10732~B09R20C05</t>
  </si>
  <si>
    <t>HA10732~B09R20C06</t>
  </si>
  <si>
    <t>HA10732~B09R20C07</t>
  </si>
  <si>
    <t>HA10732~B09R20C08</t>
  </si>
  <si>
    <t>HA10732~B09R20C09</t>
  </si>
  <si>
    <t>HA10732~B09R20C10</t>
  </si>
  <si>
    <t>HA10732~B09R20C11</t>
  </si>
  <si>
    <t>HA10732~B09R20C12</t>
  </si>
  <si>
    <t>HA10732~B09R20C13</t>
  </si>
  <si>
    <t>HA10732~B09R20C14</t>
  </si>
  <si>
    <t>HA10732~B09R20C15</t>
  </si>
  <si>
    <t>HA10732~B09R20C16</t>
  </si>
  <si>
    <t>HA10732~B09R20C17</t>
  </si>
  <si>
    <t>HA10732~B09R20C18</t>
  </si>
  <si>
    <t>HA10732~B09R20C19</t>
  </si>
  <si>
    <t>HA10732~B09R20C20</t>
  </si>
  <si>
    <t>HA10732~B10R01C01</t>
  </si>
  <si>
    <t>HA10732~B10R01C02</t>
  </si>
  <si>
    <t>HA10732~B10R01C03</t>
  </si>
  <si>
    <t>HA10732~B10R01C04</t>
  </si>
  <si>
    <t>HA10732~B10R01C05</t>
  </si>
  <si>
    <t>HA10732~B10R01C06</t>
  </si>
  <si>
    <t>HA10732~B10R01C07</t>
  </si>
  <si>
    <t>HA10732~B10R01C08</t>
  </si>
  <si>
    <t>HA10732~B10R01C09</t>
  </si>
  <si>
    <t>HA10732~B10R01C10</t>
  </si>
  <si>
    <t>HA10732~B10R01C11</t>
  </si>
  <si>
    <t>HA10732~B10R01C12</t>
  </si>
  <si>
    <t>HA10732~B10R01C13</t>
  </si>
  <si>
    <t>HA10732~B10R01C14</t>
  </si>
  <si>
    <t>HA10732~B10R01C15</t>
  </si>
  <si>
    <t>HA10732~B10R01C16</t>
  </si>
  <si>
    <t>HA10732~B10R01C17</t>
  </si>
  <si>
    <t>HA10732~B10R01C18</t>
  </si>
  <si>
    <t>HA10732~B10R01C19</t>
  </si>
  <si>
    <t>HA10732~B10R01C20</t>
  </si>
  <si>
    <t>HA10732~B10R02C01</t>
  </si>
  <si>
    <t>HA10732~B10R02C02</t>
  </si>
  <si>
    <t>HA10732~B10R02C03</t>
  </si>
  <si>
    <t>HA10732~B10R02C04</t>
  </si>
  <si>
    <t>HA10732~B10R02C05</t>
  </si>
  <si>
    <t>HA10732~B10R02C06</t>
  </si>
  <si>
    <t>HA10732~B10R02C07</t>
  </si>
  <si>
    <t>HA10732~B10R02C08</t>
  </si>
  <si>
    <t>HA10732~B10R02C09</t>
  </si>
  <si>
    <t>HA10732~B10R02C10</t>
  </si>
  <si>
    <t>HA10732~B10R02C11</t>
  </si>
  <si>
    <t>HA10732~B10R02C12</t>
  </si>
  <si>
    <t>HA10732~B10R02C13</t>
  </si>
  <si>
    <t>Hs~Ref:NM_000910.1~uORF:IOH28389~70.0</t>
  </si>
  <si>
    <t>NM_000910.1</t>
  </si>
  <si>
    <t>HA10732~B10R02C14</t>
  </si>
  <si>
    <t>Hs~Ref:NM_000910.1~uORF:IOH28389~66.6</t>
  </si>
  <si>
    <t>HA10732~B10R02C15</t>
  </si>
  <si>
    <t>Hs~MGC:BC033710.1~uORF:IOH21756~330</t>
  </si>
  <si>
    <t>BC033710.1</t>
  </si>
  <si>
    <t>HA10732~B10R02C16</t>
  </si>
  <si>
    <t>Hs~MGC:BC033710.1~uORF:IOH21756~305</t>
  </si>
  <si>
    <t>HA10732~B10R02C17</t>
  </si>
  <si>
    <t>Hs~Ref:NM_002491.1~uORF:IOH10805~1830</t>
  </si>
  <si>
    <t>NM_002491.1</t>
  </si>
  <si>
    <t>HA10732~B10R02C18</t>
  </si>
  <si>
    <t>Hs~Ref:NM_002491.1~uORF:IOH10805~1660</t>
  </si>
  <si>
    <t>HA10732~B10R02C19</t>
  </si>
  <si>
    <t>Hs~Ref:NM_017853.1~uORF:IOH10793~115</t>
  </si>
  <si>
    <t>NM_017853.1</t>
  </si>
  <si>
    <t>HA10732~B10R02C20</t>
  </si>
  <si>
    <t>Hs~Ref:NM_017853.1~uORF:IOH10793~107</t>
  </si>
  <si>
    <t>HA10732~B10R03C01</t>
  </si>
  <si>
    <t>Hs~Ref:NM_016511.1~uORF:IOH27414~194</t>
  </si>
  <si>
    <t>NM_016511.1</t>
  </si>
  <si>
    <t>HA10732~B10R03C02</t>
  </si>
  <si>
    <t>Hs~Ref:NM_016511.1~uORF:IOH27414~181</t>
  </si>
  <si>
    <t>HA10732~B10R03C03</t>
  </si>
  <si>
    <t>Internal_11045</t>
  </si>
  <si>
    <t>HA10732~B10R03C04</t>
  </si>
  <si>
    <t>HA10732~B10R03C05</t>
  </si>
  <si>
    <t>Internal_12207</t>
  </si>
  <si>
    <t>HA10732~B10R03C06</t>
  </si>
  <si>
    <t>HA10732~B10R03C07</t>
  </si>
  <si>
    <t>Hs~MGC:BC015479.1~uORF:IOH11268~283</t>
  </si>
  <si>
    <t>BC015479.1</t>
  </si>
  <si>
    <t>HA10732~B10R03C08</t>
  </si>
  <si>
    <t>Hs~MGC:BC015479.1~uORF:IOH11268~258</t>
  </si>
  <si>
    <t>HA10732~B10R03C09</t>
  </si>
  <si>
    <t>Hs~Ref:NM_004089.1~uORF:IOH10420~77.4</t>
  </si>
  <si>
    <t>NM_004089.1</t>
  </si>
  <si>
    <t>HA10732~B10R03C10</t>
  </si>
  <si>
    <t>Hs~Ref:NM_004089.1~uORF:IOH10420~71.2</t>
  </si>
  <si>
    <t>HA10732~B10R03C11</t>
  </si>
  <si>
    <t>Hs~Ref:NM_001157.2~uORF:IOH6821~363</t>
  </si>
  <si>
    <t>NM_001157.2</t>
  </si>
  <si>
    <t>HA10732~B10R03C12</t>
  </si>
  <si>
    <t>Hs~Ref:NM_001157.2~uORF:IOH6821~352</t>
  </si>
  <si>
    <t>HA10732~B10R03C13</t>
  </si>
  <si>
    <t>Hs~MGC:BC021090.1~uORF:IOH13218~103</t>
  </si>
  <si>
    <t>BC021090.1</t>
  </si>
  <si>
    <t>HA10732~B10R03C14</t>
  </si>
  <si>
    <t>Hs~MGC:BC021090.1~uORF:IOH13218~97.9</t>
  </si>
  <si>
    <t>HA10732~B10R03C15</t>
  </si>
  <si>
    <t>Hs~MGC:BC033819.1~uORF:IOH21870~42.6</t>
  </si>
  <si>
    <t>BC033819.1</t>
  </si>
  <si>
    <t>HA10732~B10R03C16</t>
  </si>
  <si>
    <t>Hs~MGC:BC033819.1~uORF:IOH21870~39.4</t>
  </si>
  <si>
    <t>HA10732~B10R03C17</t>
  </si>
  <si>
    <t>Hs~MGC:BC012984.2~uORF:IOH13016~44.3</t>
  </si>
  <si>
    <t>BC012984.2</t>
  </si>
  <si>
    <t>HA10732~B10R03C18</t>
  </si>
  <si>
    <t>Hs~MGC:BC012984.2~uORF:IOH13016~42.6</t>
  </si>
  <si>
    <t>HA10732~B10R03C19</t>
  </si>
  <si>
    <t>Hs~Ref:NM_134442.2~uORF:IOH9797~40.7</t>
  </si>
  <si>
    <t>NM_134442.2</t>
  </si>
  <si>
    <t>HA10732~B10R03C20</t>
  </si>
  <si>
    <t>Hs~Ref:NM_134442.2~uORF:IOH9797~38.3</t>
  </si>
  <si>
    <t>HA10732~B10R04C01</t>
  </si>
  <si>
    <t>Hs~Ref:NM_024546.2~uORF:IOH11648~101</t>
  </si>
  <si>
    <t>NM_024546.2</t>
  </si>
  <si>
    <t>HA10732~B10R04C02</t>
  </si>
  <si>
    <t>Hs~Ref:NM_024546.2~uORF:IOH11648~92.4</t>
  </si>
  <si>
    <t>HA10732~B10R04C03</t>
  </si>
  <si>
    <t>Hs~MGC:BC018206.1~uORF:IOH10533~103</t>
  </si>
  <si>
    <t>BC018206.1</t>
  </si>
  <si>
    <t>HA10732~B10R04C04</t>
  </si>
  <si>
    <t>Hs~MGC:BC018206.1~uORF:IOH10533~92.5</t>
  </si>
  <si>
    <t>HA10732~B10R04C05</t>
  </si>
  <si>
    <t>Hs~MGC:BC008337.1~uORF:IOH6947~19.4</t>
  </si>
  <si>
    <t>BC008337.1</t>
  </si>
  <si>
    <t>HA10732~B10R04C06</t>
  </si>
  <si>
    <t>Hs~MGC:BC008337.1~uORF:IOH6947~18.9</t>
  </si>
  <si>
    <t>HA10732~B10R04C07</t>
  </si>
  <si>
    <t>Internal_28422</t>
  </si>
  <si>
    <t>HA10732~B10R04C08</t>
  </si>
  <si>
    <t>HA10732~B10R04C09</t>
  </si>
  <si>
    <t>Internal_201158</t>
  </si>
  <si>
    <t>HA10732~B10R04C10</t>
  </si>
  <si>
    <t>HA10732~B10R04C11</t>
  </si>
  <si>
    <t>Hs~Ref:NM_006877.1~uORF:IOH6246~654</t>
  </si>
  <si>
    <t>NM_006877.1</t>
  </si>
  <si>
    <t>HA10732~B10R04C12</t>
  </si>
  <si>
    <t>Hs~Ref:NM_006877.1~uORF:IOH6246~640</t>
  </si>
  <si>
    <t>HA10732~B10R04C13</t>
  </si>
  <si>
    <t>Hs~Ref:NM_005659.1~uORF:IOH4744~91.5</t>
  </si>
  <si>
    <t>NM_005659.1</t>
  </si>
  <si>
    <t>HA10732~B10R04C14</t>
  </si>
  <si>
    <t>Hs~Ref:NM_005659.1~uORF:IOH4744~82.9</t>
  </si>
  <si>
    <t>HA10732~B10R04C15</t>
  </si>
  <si>
    <t>Hs~MGC:BC006191.1~uORF:IOH6276~129</t>
  </si>
  <si>
    <t>BC006191.1</t>
  </si>
  <si>
    <t>HA10732~B10R04C16</t>
  </si>
  <si>
    <t>Hs~MGC:BC006191.1~uORF:IOH6276~118</t>
  </si>
  <si>
    <t>HA10732~B10R04C17</t>
  </si>
  <si>
    <t>Hs~MGC:BC000440.1~uORF:IOH3468~228</t>
  </si>
  <si>
    <t>BC000440.1</t>
  </si>
  <si>
    <t>HA10732~B10R04C18</t>
  </si>
  <si>
    <t>Hs~MGC:BC000440.1~uORF:IOH3468~212</t>
  </si>
  <si>
    <t>HA10732~B10R04C19</t>
  </si>
  <si>
    <t>Internal_201234</t>
  </si>
  <si>
    <t>HA10732~B10R04C20</t>
  </si>
  <si>
    <t>HA10732~B10R05C01</t>
  </si>
  <si>
    <t>Hs~Ref:NM_003576.2~N/A~752</t>
  </si>
  <si>
    <t>NM_003576.2</t>
  </si>
  <si>
    <t>HA10732~B10R05C02</t>
  </si>
  <si>
    <t>Hs~Ref:NM_003576.2~N/A~718</t>
  </si>
  <si>
    <t>HA10732~B10R05C03</t>
  </si>
  <si>
    <t>Hs~Ref:NM_006258.1~N/A~26.8</t>
  </si>
  <si>
    <t>NM_006258.1</t>
  </si>
  <si>
    <t>HA10732~B10R05C04</t>
  </si>
  <si>
    <t>Hs~Ref:NM_006258.1~N/A~25.4</t>
  </si>
  <si>
    <t>HA10732~B10R05C05</t>
  </si>
  <si>
    <t>Hs~MGC:BC001968.1~N/A~2.17</t>
  </si>
  <si>
    <t>BC001968.1</t>
  </si>
  <si>
    <t>HA10732~B10R05C06</t>
  </si>
  <si>
    <t>Hs~MGC:BC001968.1~N/A~2.12</t>
  </si>
  <si>
    <t>HA10732~B10R05C07</t>
  </si>
  <si>
    <t>Hs~Ref:NM_001619.2~N/A~41.5</t>
  </si>
  <si>
    <t>NM_001619.2</t>
  </si>
  <si>
    <t>HA10732~B10R05C08</t>
  </si>
  <si>
    <t>Hs~Ref:NM_001619.2~N/A~39.8</t>
  </si>
  <si>
    <t>HA10732~B10R05C09</t>
  </si>
  <si>
    <t>Hs~Ref:NM_005922.1~N/A~3000</t>
  </si>
  <si>
    <t>NM_005922.1</t>
  </si>
  <si>
    <t>HA10732~B10R05C10</t>
  </si>
  <si>
    <t>Hs~Ref:NM_005922.1~N/A~2860</t>
  </si>
  <si>
    <t>HA10732~B10R05C11</t>
  </si>
  <si>
    <t>Hs~Ref:NM_014496.1~N/A~37.6</t>
  </si>
  <si>
    <t>NM_014496.1</t>
  </si>
  <si>
    <t>HA10732~B10R05C12</t>
  </si>
  <si>
    <t>Hs~Ref:NM_014496.1~N/A~35.4</t>
  </si>
  <si>
    <t>HA10732~B10R05C13</t>
  </si>
  <si>
    <t>Hs~Ref:NM_033621.1~N/A~422</t>
  </si>
  <si>
    <t>NM_033621.1</t>
  </si>
  <si>
    <t>HA10732~B10R05C14</t>
  </si>
  <si>
    <t>Hs~Ref:NM_033621.1~N/A~370</t>
  </si>
  <si>
    <t>HA10732~B10R05C15</t>
  </si>
  <si>
    <t>Hs~Ref:NM_001654.1~N/A~12.5</t>
  </si>
  <si>
    <t>NM_001654.1</t>
  </si>
  <si>
    <t>HA10732~B10R05C16</t>
  </si>
  <si>
    <t>Hs~Ref:NM_001654.1~N/A~11.8</t>
  </si>
  <si>
    <t>HA10732~B10R05C17</t>
  </si>
  <si>
    <t>Hs~MGC:NM_024625.3~uORF:IOH26215~30.8</t>
  </si>
  <si>
    <t>NM_024625.3</t>
  </si>
  <si>
    <t>HA10732~B10R05C18</t>
  </si>
  <si>
    <t>Hs~MGC:NM_024625.3~uORF:IOH26215~29.8</t>
  </si>
  <si>
    <t>HA10732~B10R05C19</t>
  </si>
  <si>
    <t>Hs~MGC:BC038504.1~uORF:IOH29894~43.4</t>
  </si>
  <si>
    <t>BC038504.1</t>
  </si>
  <si>
    <t>HA10732~B10R05C20</t>
  </si>
  <si>
    <t>Hs~MGC:BC038504.1~uORF:IOH29894~42.6</t>
  </si>
  <si>
    <t>HA10732~B10R06C01</t>
  </si>
  <si>
    <t>Hs~Ref:NM_012111.1~uORF:IOH3527~1900</t>
  </si>
  <si>
    <t>NM_012111.1</t>
  </si>
  <si>
    <t>HA10732~B10R06C02</t>
  </si>
  <si>
    <t>Hs~Ref:NM_012111.1~uORF:IOH3527~1660</t>
  </si>
  <si>
    <t>HA10732~B10R06C03</t>
  </si>
  <si>
    <t>Hs~Ref:NM_006145.1~uORF:IOH3496~662</t>
  </si>
  <si>
    <t>NM_006145.1</t>
  </si>
  <si>
    <t>HA10732~B10R06C04</t>
  </si>
  <si>
    <t>Hs~Ref:NM_006145.1~uORF:IOH3496~625</t>
  </si>
  <si>
    <t>HA10732~B10R06C05</t>
  </si>
  <si>
    <t>Hs~Ref:NM_016568.1~uORF:IOH28381~43.2</t>
  </si>
  <si>
    <t>NM_016568.1</t>
  </si>
  <si>
    <t>HA10732~B10R06C06</t>
  </si>
  <si>
    <t>Hs~Ref:NM_016568.1~uORF:IOH28381~39.8</t>
  </si>
  <si>
    <t>HA10732~B10R06C07</t>
  </si>
  <si>
    <t>Hs~MGC:BC047083.1~uORF:IOH26543~124</t>
  </si>
  <si>
    <t>BC047083.1</t>
  </si>
  <si>
    <t>HA10732~B10R06C08</t>
  </si>
  <si>
    <t>Hs~MGC:BC047083.1~uORF:IOH26543~114</t>
  </si>
  <si>
    <t>HA10732~B10R06C09</t>
  </si>
  <si>
    <t>Hs~MGC:BC001149.1~uORF:IOH4457~40.4</t>
  </si>
  <si>
    <t>BC001149.1</t>
  </si>
  <si>
    <t>HA10732~B10R06C10</t>
  </si>
  <si>
    <t>Hs~MGC:BC001149.1~uORF:IOH4457~39.1</t>
  </si>
  <si>
    <t>HA10732~B10R06C11</t>
  </si>
  <si>
    <t>Hs~Ref:NM_004955.1~uORF:IOH3983~1660</t>
  </si>
  <si>
    <t>NM_004955.1</t>
  </si>
  <si>
    <t>HA10732~B10R06C12</t>
  </si>
  <si>
    <t>Hs~Ref:NM_004955.1~uORF:IOH3983~1570</t>
  </si>
  <si>
    <t>HA10732~B10R06C13</t>
  </si>
  <si>
    <t>Hs~Ref:NM_024679.1~uORF:IOH11353~65.6</t>
  </si>
  <si>
    <t>NM_024679.1</t>
  </si>
  <si>
    <t>HA10732~B10R06C14</t>
  </si>
  <si>
    <t>Hs~Ref:NM_024679.1~uORF:IOH11353~62.6</t>
  </si>
  <si>
    <t>HA10732~B10R06C15</t>
  </si>
  <si>
    <t>Hs~MGC:BC019015.2~uORF:IOH12089~418</t>
  </si>
  <si>
    <t>BC019015.2</t>
  </si>
  <si>
    <t>HA10732~B10R06C16</t>
  </si>
  <si>
    <t>Hs~MGC:BC019015.2~uORF:IOH12089~394</t>
  </si>
  <si>
    <t>HA10732~B10R06C17</t>
  </si>
  <si>
    <t>Internal_4789</t>
  </si>
  <si>
    <t>HA10732~B10R06C18</t>
  </si>
  <si>
    <t>HA10732~B10R06C19</t>
  </si>
  <si>
    <t>Hs~Ref:NM_144987.1~uORF:IOH11407~65.8</t>
  </si>
  <si>
    <t>NM_144987.1</t>
  </si>
  <si>
    <t>HA10732~B10R06C20</t>
  </si>
  <si>
    <t>Hs~Ref:NM_144987.1~uORF:IOH11407~61.4</t>
  </si>
  <si>
    <t>HA10732~B10R07C01</t>
  </si>
  <si>
    <t>Hs~MGC:BC008499.1~uORF:IOH7414~76.2</t>
  </si>
  <si>
    <t>BC008499.1</t>
  </si>
  <si>
    <t>HA10732~B10R07C02</t>
  </si>
  <si>
    <t>Hs~MGC:BC008499.1~uORF:IOH7414~70.6</t>
  </si>
  <si>
    <t>HA10732~B10R07C03</t>
  </si>
  <si>
    <t>Hs~MGC:BC014592.1~uORF:IOH11286~114</t>
  </si>
  <si>
    <t>BC014592.1</t>
  </si>
  <si>
    <t>HA10732~B10R07C04</t>
  </si>
  <si>
    <t>Hs~MGC:BC014592.1~uORF:IOH11286~104</t>
  </si>
  <si>
    <t>HA10732~B10R07C05</t>
  </si>
  <si>
    <t>Hs~Ref:NM_000936.1~uORF:IOH14532~38.9</t>
  </si>
  <si>
    <t>NM_000936.1</t>
  </si>
  <si>
    <t>HA10732~B10R07C06</t>
  </si>
  <si>
    <t>Hs~Ref:NM_000936.1~uORF:IOH14532~37.4</t>
  </si>
  <si>
    <t>HA10732~B10R07C07</t>
  </si>
  <si>
    <t>Hs~Ref:NM_138289.1~uORF:IOH10781~58.8</t>
  </si>
  <si>
    <t>NM_138289.1</t>
  </si>
  <si>
    <t>HA10732~B10R07C08</t>
  </si>
  <si>
    <t>Hs~Ref:NM_138289.1~uORF:IOH10781~55.3</t>
  </si>
  <si>
    <t>HA10732~B10R07C09</t>
  </si>
  <si>
    <t>Hs~Ref:NM_005851.2~uORF:IOH5446~1230</t>
  </si>
  <si>
    <t>NM_005851.2</t>
  </si>
  <si>
    <t>HA10732~B10R07C10</t>
  </si>
  <si>
    <t>Hs~Ref:NM_005851.2~uORF:IOH5446~1170</t>
  </si>
  <si>
    <t>HA10732~B10R07C11</t>
  </si>
  <si>
    <t>Hs~Ref:NM_018105.1~uORF:IOH10776~181</t>
  </si>
  <si>
    <t>NM_018105.1</t>
  </si>
  <si>
    <t>HA10732~B10R07C12</t>
  </si>
  <si>
    <t>Hs~Ref:NM_018105.1~uORF:IOH10776~168</t>
  </si>
  <si>
    <t>HA10732~B10R07C13</t>
  </si>
  <si>
    <t>Hs~MGC:BC030957.1~uORF:IOH23131~275</t>
  </si>
  <si>
    <t>BC030957.1</t>
  </si>
  <si>
    <t>HA10732~B10R07C14</t>
  </si>
  <si>
    <t>Hs~MGC:BC030957.1~uORF:IOH23131~266</t>
  </si>
  <si>
    <t>HA10732~B10R07C15</t>
  </si>
  <si>
    <t>Hs~MGC:BC010128.2~uORF:IOH12234~441</t>
  </si>
  <si>
    <t>BC010128.2</t>
  </si>
  <si>
    <t>HA10732~B10R07C16</t>
  </si>
  <si>
    <t>Hs~MGC:BC010128.2~uORF:IOH12234~416</t>
  </si>
  <si>
    <t>HA10732~B10R07C17</t>
  </si>
  <si>
    <t>Hs~MGC:BC035968.1~uORF:IOH27970~666</t>
  </si>
  <si>
    <t>BC035968.1</t>
  </si>
  <si>
    <t>HA10732~B10R07C18</t>
  </si>
  <si>
    <t>Hs~MGC:BC035968.1~uORF:IOH27970~559</t>
  </si>
  <si>
    <t>HA10732~B10R07C19</t>
  </si>
  <si>
    <t>Hs~MGC:BC030519.1~uORF:IOH27533~120</t>
  </si>
  <si>
    <t>BC030519.1</t>
  </si>
  <si>
    <t>HA10732~B10R07C20</t>
  </si>
  <si>
    <t>Hs~MGC:BC030519.1~uORF:IOH27533~112</t>
  </si>
  <si>
    <t>HA10732~B10R08C01</t>
  </si>
  <si>
    <t>Internal_18533</t>
  </si>
  <si>
    <t>HA10732~B10R08C02</t>
  </si>
  <si>
    <t>HA10732~B10R08C03</t>
  </si>
  <si>
    <t>Hs~Ref:NM_007080.1~uORF:IOH10074~213</t>
  </si>
  <si>
    <t>NM_007080.1</t>
  </si>
  <si>
    <t>HA10732~B10R08C04</t>
  </si>
  <si>
    <t>Hs~Ref:NM_007080.1~uORF:IOH10074~201</t>
  </si>
  <si>
    <t>HA10732~B10R08C05</t>
  </si>
  <si>
    <t>HA10732~B10R08C06</t>
  </si>
  <si>
    <t>HA10732~B10R08C07</t>
  </si>
  <si>
    <t>HA10732~B10R08C08</t>
  </si>
  <si>
    <t>HA10732~B10R08C09</t>
  </si>
  <si>
    <t>HA10732~B10R08C10</t>
  </si>
  <si>
    <t>HA10732~B10R08C11</t>
  </si>
  <si>
    <t>HA10732~B10R08C12</t>
  </si>
  <si>
    <t>HA10732~B10R08C13</t>
  </si>
  <si>
    <t>HA10732~B10R08C14</t>
  </si>
  <si>
    <t>HA10732~B10R08C15</t>
  </si>
  <si>
    <t>Hs~Ref:NM_024294.1~uORF:IOH5168~200</t>
  </si>
  <si>
    <t>NM_024294.1</t>
  </si>
  <si>
    <t>HA10732~B10R08C16</t>
  </si>
  <si>
    <t>Hs~Ref:NM_024294.1~uORF:IOH5168~187</t>
  </si>
  <si>
    <t>HA10732~B10R08C17</t>
  </si>
  <si>
    <t>Hs~MGC:BC004902.1~uORF:IOH5223~139</t>
  </si>
  <si>
    <t>BC004902.1</t>
  </si>
  <si>
    <t>HA10732~B10R08C18</t>
  </si>
  <si>
    <t>Hs~MGC:BC004902.1~uORF:IOH5223~129</t>
  </si>
  <si>
    <t>HA10732~B10R08C19</t>
  </si>
  <si>
    <t>HA10732~B10R08C20</t>
  </si>
  <si>
    <t>HA10732~B10R09C01</t>
  </si>
  <si>
    <t>Hs~MGC:NM_177999.1~uORF:IOH4544~50.8</t>
  </si>
  <si>
    <t>NM_177999.1</t>
  </si>
  <si>
    <t>HA10732~B10R09C02</t>
  </si>
  <si>
    <t>Hs~MGC:NM_177999.1~uORF:IOH4544~48.8</t>
  </si>
  <si>
    <t>HA10732~B10R09C03</t>
  </si>
  <si>
    <t>Hs~Ref:NM_000709.2~uORF:IOH6690~43.0</t>
  </si>
  <si>
    <t>NM_000709.2</t>
  </si>
  <si>
    <t>HA10732~B10R09C04</t>
  </si>
  <si>
    <t>Hs~Ref:NM_000709.2~uORF:IOH6690~40.6</t>
  </si>
  <si>
    <t>HA10732~B10R09C05</t>
  </si>
  <si>
    <t>Hs~Ref:NM_007173.3~uORF:IOH3271~187</t>
  </si>
  <si>
    <t>NM_007173.3</t>
  </si>
  <si>
    <t>HA10732~B10R09C06</t>
  </si>
  <si>
    <t>Hs~Ref:NM_007173.3~uORF:IOH3271~179</t>
  </si>
  <si>
    <t>HA10732~B10R09C07</t>
  </si>
  <si>
    <t>Hs~Ref:NM_005525.2~uORF:IOH12895~133</t>
  </si>
  <si>
    <t>NM_005525.2</t>
  </si>
  <si>
    <t>HA10732~B10R09C08</t>
  </si>
  <si>
    <t>Hs~Ref:NM_005525.2~uORF:IOH12895~128</t>
  </si>
  <si>
    <t>HA10732~B10R09C09</t>
  </si>
  <si>
    <t>Hs~MGC:BC042150.1~uORF:IOH27999~1890</t>
  </si>
  <si>
    <t>BC042150.1</t>
  </si>
  <si>
    <t>HA10732~B10R09C10</t>
  </si>
  <si>
    <t>Hs~MGC:BC042150.1~uORF:IOH27999~1750</t>
  </si>
  <si>
    <t>HA10732~B10R09C11</t>
  </si>
  <si>
    <t>Hs~MGC:BC053373.1~uORF:IOH28997~512</t>
  </si>
  <si>
    <t>BC053373.1</t>
  </si>
  <si>
    <t>HA10732~B10R09C12</t>
  </si>
  <si>
    <t>Hs~MGC:BC053373.1~uORF:IOH28997~485</t>
  </si>
  <si>
    <t>HA10732~B10R09C13</t>
  </si>
  <si>
    <t>Hs~MGC:BC061590.1~uORF:IOH29302~1000</t>
  </si>
  <si>
    <t>BC061590.1</t>
  </si>
  <si>
    <t>HA10732~B10R09C14</t>
  </si>
  <si>
    <t>Hs~MGC:BC061590.1~uORF:IOH29302~948</t>
  </si>
  <si>
    <t>HA10732~B10R09C15</t>
  </si>
  <si>
    <t>Hs~MGC:NM_199334.2~uORF:IOH6734~798</t>
  </si>
  <si>
    <t>NM_199334.2</t>
  </si>
  <si>
    <t>HA10732~B10R09C16</t>
  </si>
  <si>
    <t>Hs~MGC:NM_199334.2~uORF:IOH6734~745</t>
  </si>
  <si>
    <t>HA10732~B10R09C17</t>
  </si>
  <si>
    <t>Hs~Ref:NM_144602.1~uORF:IOH11852~259</t>
  </si>
  <si>
    <t>NM_144602.1</t>
  </si>
  <si>
    <t>HA10732~B10R09C18</t>
  </si>
  <si>
    <t>Hs~Ref:NM_144602.1~uORF:IOH11852~242</t>
  </si>
  <si>
    <t>HA10732~B10R09C19</t>
  </si>
  <si>
    <t>Hs~MGC:BC028120.1~uORF:IOH11613~231</t>
  </si>
  <si>
    <t>BC028120.1</t>
  </si>
  <si>
    <t>HA10732~B10R09C20</t>
  </si>
  <si>
    <t>Hs~MGC:BC028120.1~uORF:IOH11613~226</t>
  </si>
  <si>
    <t>HA10732~B10R10C01</t>
  </si>
  <si>
    <t>Hs~Ref:NM_003188.2~uORF:IOH21077~268</t>
  </si>
  <si>
    <t>NM_003188.2</t>
  </si>
  <si>
    <t>HA10732~B10R10C02</t>
  </si>
  <si>
    <t>Hs~Ref:NM_003188.2~uORF:IOH21077~247</t>
  </si>
  <si>
    <t>HA10732~B10R10C03</t>
  </si>
  <si>
    <t>Hs~MGC:NM_152522.2~uORF:IOH11477~302</t>
  </si>
  <si>
    <t>NM_152522.2</t>
  </si>
  <si>
    <t>HA10732~B10R10C04</t>
  </si>
  <si>
    <t>Hs~MGC:NM_152522.2~uORF:IOH11477~283</t>
  </si>
  <si>
    <t>HA10732~B10R10C05</t>
  </si>
  <si>
    <t>Hs~MGC:BC035198.1~uORF:IOH28613~1650</t>
  </si>
  <si>
    <t>BC035198.1</t>
  </si>
  <si>
    <t>HA10732~B10R10C06</t>
  </si>
  <si>
    <t>Hs~MGC:BC035198.1~uORF:IOH28613~1620</t>
  </si>
  <si>
    <t>HA10732~B10R10C07</t>
  </si>
  <si>
    <t>Hs~MGC:XM_115092.2~uORF:IOH28535~98.6</t>
  </si>
  <si>
    <t>XM_115092.2</t>
  </si>
  <si>
    <t>HA10732~B10R10C08</t>
  </si>
  <si>
    <t>Hs~MGC:XM_115092.2~uORF:IOH28535~92.3</t>
  </si>
  <si>
    <t>HA10732~B10R10C09</t>
  </si>
  <si>
    <t>Hs~MGC:BC061699.1~uORF:IOH29429~76.2</t>
  </si>
  <si>
    <t>BC061699.1</t>
  </si>
  <si>
    <t>HA10732~B10R10C10</t>
  </si>
  <si>
    <t>Hs~MGC:BC061699.1~uORF:IOH29429~71.5</t>
  </si>
  <si>
    <t>HA10732~B10R10C11</t>
  </si>
  <si>
    <t>Hs~MGC:BC051000.1~uORF:IOH28084~1130</t>
  </si>
  <si>
    <t>BC051000.1</t>
  </si>
  <si>
    <t>HA10732~B10R10C12</t>
  </si>
  <si>
    <t>Hs~MGC:BC051000.1~uORF:IOH28084~1120</t>
  </si>
  <si>
    <t>HA10732~B10R10C13</t>
  </si>
  <si>
    <t>Hs~Ref:NM_020444.2~uORF:IOH12012~3750</t>
  </si>
  <si>
    <t>NM_020444.2</t>
  </si>
  <si>
    <t>HA10732~B10R10C14</t>
  </si>
  <si>
    <t>HA10732~B10R10C15</t>
  </si>
  <si>
    <t>Hs~MGC:BC019823.1~uORF:IOH11439~1150</t>
  </si>
  <si>
    <t>BC019823.1</t>
  </si>
  <si>
    <t>HA10732~B10R10C16</t>
  </si>
  <si>
    <t>Hs~MGC:BC019823.1~uORF:IOH11439~1080</t>
  </si>
  <si>
    <t>HA10732~B10R10C17</t>
  </si>
  <si>
    <t>Hs~Ref:NM_005002.3~uORF:IOH13734~548</t>
  </si>
  <si>
    <t>NM_005002.3</t>
  </si>
  <si>
    <t>HA10732~B10R10C18</t>
  </si>
  <si>
    <t>Hs~Ref:NM_005002.3~uORF:IOH13734~527</t>
  </si>
  <si>
    <t>HA10732~B10R10C19</t>
  </si>
  <si>
    <t>Hs~MGC:BC028301.1~uORF:IOH11759~530</t>
  </si>
  <si>
    <t>BC028301.1</t>
  </si>
  <si>
    <t>HA10732~B10R10C20</t>
  </si>
  <si>
    <t>Hs~MGC:BC028301.1~uORF:IOH11759~512</t>
  </si>
  <si>
    <t>HA10732~B10R11C01</t>
  </si>
  <si>
    <t>Hs~Ref:NM_004548.1~uORF:IOH5864~136</t>
  </si>
  <si>
    <t>NM_004548.1</t>
  </si>
  <si>
    <t>HA10732~B10R11C02</t>
  </si>
  <si>
    <t>Hs~Ref:NM_004548.1~uORF:IOH5864~125</t>
  </si>
  <si>
    <t>HA10732~B10R11C03</t>
  </si>
  <si>
    <t>Hs~Ref:NM_012179.2~uORF:IOH7010~311</t>
  </si>
  <si>
    <t>NM_012179.2</t>
  </si>
  <si>
    <t>HA10732~B10R11C04</t>
  </si>
  <si>
    <t>Hs~Ref:NM_012179.2~uORF:IOH7010~285</t>
  </si>
  <si>
    <t>HA10732~B10R11C05</t>
  </si>
  <si>
    <t>Hs~Ref:NM_013974.1~uORF:IOH4021~1230</t>
  </si>
  <si>
    <t>NM_013974.1</t>
  </si>
  <si>
    <t>HA10732~B10R11C06</t>
  </si>
  <si>
    <t>Hs~Ref:NM_013974.1~uORF:IOH4021~1180</t>
  </si>
  <si>
    <t>HA10732~B10R11C07</t>
  </si>
  <si>
    <t>Hs~Ref:NM_006200.2~uORF:IOH12516~52.4</t>
  </si>
  <si>
    <t>NM_006200.2</t>
  </si>
  <si>
    <t>HA10732~B10R11C08</t>
  </si>
  <si>
    <t>Hs~Ref:NM_006200.2~uORF:IOH12516~50.6</t>
  </si>
  <si>
    <t>HA10732~B10R11C09</t>
  </si>
  <si>
    <t>Hs~Ref:NM_020247.3~uORF:IOH40578~185</t>
  </si>
  <si>
    <t>NM_020247.3</t>
  </si>
  <si>
    <t>HA10732~B10R11C10</t>
  </si>
  <si>
    <t>Hs~Ref:NM_020247.3~uORF:IOH40578~173</t>
  </si>
  <si>
    <t>HA10732~B10R11C11</t>
  </si>
  <si>
    <t>Hs~MGC:BC064939.1~uORF:IOH40487~210</t>
  </si>
  <si>
    <t>BC064939.1</t>
  </si>
  <si>
    <t>HA10732~B10R11C12</t>
  </si>
  <si>
    <t>Hs~MGC:BC064939.1~uORF:IOH40487~200</t>
  </si>
  <si>
    <t>HA10732~B10R11C13</t>
  </si>
  <si>
    <t>Hs~MGC:BC064547.1~uORF:IOH39921~172</t>
  </si>
  <si>
    <t>BC064547.1</t>
  </si>
  <si>
    <t>HA10732~B10R11C14</t>
  </si>
  <si>
    <t>Hs~MGC:BC064547.1~uORF:IOH39921~163</t>
  </si>
  <si>
    <t>HA10732~B10R11C15</t>
  </si>
  <si>
    <t>Hs~Ref:NM_207645.1~uORF:IOH40066~1600</t>
  </si>
  <si>
    <t>NM_207645.1</t>
  </si>
  <si>
    <t>HA10732~B10R11C16</t>
  </si>
  <si>
    <t>Hs~Ref:NM_207645.1~uORF:IOH40066~1560</t>
  </si>
  <si>
    <t>HA10732~B10R11C17</t>
  </si>
  <si>
    <t>Hs~MGC:BC036767.1~uORF:IOH22101~207</t>
  </si>
  <si>
    <t>BC036767.1</t>
  </si>
  <si>
    <t>HA10732~B10R11C18</t>
  </si>
  <si>
    <t>Hs~MGC:BC036767.1~uORF:IOH22101~198</t>
  </si>
  <si>
    <t>HA10732~B10R11C19</t>
  </si>
  <si>
    <t>Hs~MGC:BC008788.2~uORF:IOH6237~47.2</t>
  </si>
  <si>
    <t>BC008788.2</t>
  </si>
  <si>
    <t>HA10732~B10R11C20</t>
  </si>
  <si>
    <t>Hs~MGC:BC008788.2~uORF:IOH6237~44.8</t>
  </si>
  <si>
    <t>HA10732~B10R12C01</t>
  </si>
  <si>
    <t>Hs~Ref:NM_024578.1~uORF:IOH23128~33.1</t>
  </si>
  <si>
    <t>NM_024578.1</t>
  </si>
  <si>
    <t>HA10732~B10R12C02</t>
  </si>
  <si>
    <t>Hs~Ref:NM_024578.1~uORF:IOH23128~31.1</t>
  </si>
  <si>
    <t>HA10732~B10R12C03</t>
  </si>
  <si>
    <t>Hs~MGC:BC034926.1~uORF:IOH23229~47.3</t>
  </si>
  <si>
    <t>BC034926.1</t>
  </si>
  <si>
    <t>HA10732~B10R12C04</t>
  </si>
  <si>
    <t>Hs~MGC:BC034926.1~uORF:IOH23229~44.2</t>
  </si>
  <si>
    <t>HA10732~B10R12C05</t>
  </si>
  <si>
    <t>Hs~MGC:BC020719.1~uORF:IOH12903~233</t>
  </si>
  <si>
    <t>BC020719.1</t>
  </si>
  <si>
    <t>HA10732~B10R12C06</t>
  </si>
  <si>
    <t>Hs~MGC:BC020719.1~uORF:IOH12903~235</t>
  </si>
  <si>
    <t>HA10732~B10R12C07</t>
  </si>
  <si>
    <t>Hs~MGC:BC032919.1~uORF:IOH23210~208</t>
  </si>
  <si>
    <t>BC032919.1</t>
  </si>
  <si>
    <t>HA10732~B10R12C08</t>
  </si>
  <si>
    <t>HA10732~B10R12C09</t>
  </si>
  <si>
    <t>Hs~Ref:NM_003910.2~uORF:IOH23209~644</t>
  </si>
  <si>
    <t>NM_003910.2</t>
  </si>
  <si>
    <t>HA10732~B10R12C10</t>
  </si>
  <si>
    <t>Hs~Ref:NM_003910.2~uORF:IOH23209~632</t>
  </si>
  <si>
    <t>HA10732~B10R12C11</t>
  </si>
  <si>
    <t>Hs~MGC:BC029480.1~uORF:IOH23188~144</t>
  </si>
  <si>
    <t>BC029480.1</t>
  </si>
  <si>
    <t>HA10732~B10R12C12</t>
  </si>
  <si>
    <t>Hs~MGC:BC029480.1~uORF:IOH23188~143</t>
  </si>
  <si>
    <t>HA10732~B10R12C13</t>
  </si>
  <si>
    <t>Hs~Ref:NM_000975.2~uORF:IOH1740~34.4</t>
  </si>
  <si>
    <t>NM_000975.2</t>
  </si>
  <si>
    <t>HA10732~B10R12C14</t>
  </si>
  <si>
    <t>Hs~Ref:NM_000975.2~uORF:IOH1740~33.0</t>
  </si>
  <si>
    <t>HA10732~B10R12C15</t>
  </si>
  <si>
    <t>Hs~Ref:NM_002476.2~uORF:IOH1793~349</t>
  </si>
  <si>
    <t>NM_002476.2</t>
  </si>
  <si>
    <t>HA10732~B10R12C16</t>
  </si>
  <si>
    <t>Hs~Ref:NM_002476.2~uORF:IOH1793~333</t>
  </si>
  <si>
    <t>HA10732~B10R12C17</t>
  </si>
  <si>
    <t>Hs~Ref:NM_004127.3~uORF:IOH2368~1070</t>
  </si>
  <si>
    <t>NM_004127.3</t>
  </si>
  <si>
    <t>HA10732~B10R12C18</t>
  </si>
  <si>
    <t>Hs~Ref:NM_004127.3~uORF:IOH2368~1010</t>
  </si>
  <si>
    <t>HA10732~B10R12C19</t>
  </si>
  <si>
    <t>Hs~MGC:BC026229.1~uORF:IOH12750~60.4</t>
  </si>
  <si>
    <t>BC026229.1</t>
  </si>
  <si>
    <t>HA10732~B10R12C20</t>
  </si>
  <si>
    <t>Hs~MGC:BC026229.1~uORF:IOH12750~57.6</t>
  </si>
  <si>
    <t>HA10732~B10R13C01</t>
  </si>
  <si>
    <t>Hs~Ref:NM_004333.1~N/A~261</t>
  </si>
  <si>
    <t>NM_004333.1</t>
  </si>
  <si>
    <t>HA10732~B10R13C02</t>
  </si>
  <si>
    <t>Hs~Ref:NM_004333.1~N/A~243</t>
  </si>
  <si>
    <t>HA10732~B10R13C03</t>
  </si>
  <si>
    <t>HA10732~B10R13C04</t>
  </si>
  <si>
    <t>HA10732~B10R13C05</t>
  </si>
  <si>
    <t>Hs~Ref:NM_001348.1~N/A~789</t>
  </si>
  <si>
    <t>NM_001348.1</t>
  </si>
  <si>
    <t>HA10732~B10R13C06</t>
  </si>
  <si>
    <t>Hs~Ref:NM_001348.1~N/A~759</t>
  </si>
  <si>
    <t>HA10732~B10R13C07</t>
  </si>
  <si>
    <t>HA10732~B10R13C08</t>
  </si>
  <si>
    <t>HA10732~B10R13C09</t>
  </si>
  <si>
    <t>Hs~Ref:NM_002019.1~N/A~1070</t>
  </si>
  <si>
    <t>NM_002019.1</t>
  </si>
  <si>
    <t>HA10732~B10R13C10</t>
  </si>
  <si>
    <t>Hs~Ref:NM_002019.1~N/A~1020</t>
  </si>
  <si>
    <t>HA10732~B10R13C11</t>
  </si>
  <si>
    <t>Hs~Ref:NM_015148.1~N/A~689</t>
  </si>
  <si>
    <t>NM_015148.1</t>
  </si>
  <si>
    <t>HA10732~B10R13C12</t>
  </si>
  <si>
    <t>Hs~Ref:NM_015148.1~N/A~700</t>
  </si>
  <si>
    <t>HA10732~B10R13C13</t>
  </si>
  <si>
    <t>Hs~Ref:NM_002944.2~N/A~1070</t>
  </si>
  <si>
    <t>NM_002944.2</t>
  </si>
  <si>
    <t>HA10732~B10R13C14</t>
  </si>
  <si>
    <t>Hs~Ref:NM_002944.2~N/A~1030</t>
  </si>
  <si>
    <t>HA10732~B10R13C15</t>
  </si>
  <si>
    <t>Hs~Ref:NM_005232.1~N/A~877</t>
  </si>
  <si>
    <t>NM_005232.1</t>
  </si>
  <si>
    <t>HA10732~B10R13C16</t>
  </si>
  <si>
    <t>Hs~Ref:NM_005232.1~N/A~801</t>
  </si>
  <si>
    <t>HA10732~B10R13C17</t>
  </si>
  <si>
    <t>Hs~MGC:BC015665.2~uORF:IOH40642~13.8</t>
  </si>
  <si>
    <t>BC015665.2</t>
  </si>
  <si>
    <t>HA10732~B10R13C18</t>
  </si>
  <si>
    <t>Hs~MGC:BC015665.2~uORF:IOH40642~13.3</t>
  </si>
  <si>
    <t>HA10732~B10R13C19</t>
  </si>
  <si>
    <t>Hs~MGC:BC070203.1~uORF:IOH40798~8.96</t>
  </si>
  <si>
    <t>BC070203.1</t>
  </si>
  <si>
    <t>HA10732~B10R13C20</t>
  </si>
  <si>
    <t>Hs~MGC:BC070203.1~uORF:IOH40798~8.55</t>
  </si>
  <si>
    <t>HA10732~B10R14C01</t>
  </si>
  <si>
    <t>Hs~MGC:BC062353.1~uORF:IOH40673~17.2</t>
  </si>
  <si>
    <t>BC062353.1</t>
  </si>
  <si>
    <t>HA10732~B10R14C02</t>
  </si>
  <si>
    <t>Hs~MGC:BC062353.1~uORF:IOH40673~15.5</t>
  </si>
  <si>
    <t>HA10732~B10R14C03</t>
  </si>
  <si>
    <t>Hs~Ref:NM_013444.2~uORF:IOH40769~21.1</t>
  </si>
  <si>
    <t>NM_013444.2</t>
  </si>
  <si>
    <t>HA10732~B10R14C04</t>
  </si>
  <si>
    <t>Hs~Ref:NM_013444.2~uORF:IOH40769~20.4</t>
  </si>
  <si>
    <t>HA10732~B10R14C05</t>
  </si>
  <si>
    <t>Hs~MGC:BC048251.1~uORF:IOH26606~60.2</t>
  </si>
  <si>
    <t>BC048251.1</t>
  </si>
  <si>
    <t>HA10732~B10R14C06</t>
  </si>
  <si>
    <t>Hs~MGC:BC048251.1~uORF:IOH26606~55.7</t>
  </si>
  <si>
    <t>HA10732~B10R14C07</t>
  </si>
  <si>
    <t>Hs~Ref:NM_004867.2~uORF:IOH26247~348</t>
  </si>
  <si>
    <t>NM_004867.2</t>
  </si>
  <si>
    <t>HA10732~B10R14C08</t>
  </si>
  <si>
    <t>Hs~Ref:NM_004867.2~uORF:IOH26247~343</t>
  </si>
  <si>
    <t>HA10732~B10R14C09</t>
  </si>
  <si>
    <t>Hs~Ref:NM_152663.2~uORF:IOH26530~422</t>
  </si>
  <si>
    <t>NM_152663.2</t>
  </si>
  <si>
    <t>HA10732~B10R14C10</t>
  </si>
  <si>
    <t>Hs~Ref:NM_152663.2~uORF:IOH26530~396</t>
  </si>
  <si>
    <t>HA10732~B10R14C11</t>
  </si>
  <si>
    <t>Hs~MGC:BC043528.1~uORF:IOH26294~117</t>
  </si>
  <si>
    <t>BC043528.1</t>
  </si>
  <si>
    <t>HA10732~B10R14C12</t>
  </si>
  <si>
    <t>Hs~MGC:BC043528.1~uORF:IOH26294~109</t>
  </si>
  <si>
    <t>HA10732~B10R14C13</t>
  </si>
  <si>
    <t>HA10732~B10R14C14</t>
  </si>
  <si>
    <t>HA10732~B10R14C15</t>
  </si>
  <si>
    <t>HA10732~B10R14C16</t>
  </si>
  <si>
    <t>HA10732~B10R14C17</t>
  </si>
  <si>
    <t>HA10732~B10R14C18</t>
  </si>
  <si>
    <t>HA10732~B10R14C19</t>
  </si>
  <si>
    <t>HA10732~B10R14C20</t>
  </si>
  <si>
    <t>HA10732~B10R15C01</t>
  </si>
  <si>
    <t>HA10732~B10R15C02</t>
  </si>
  <si>
    <t>HA10732~B10R15C03</t>
  </si>
  <si>
    <t>HA10732~B10R15C04</t>
  </si>
  <si>
    <t>HA10732~B10R15C05</t>
  </si>
  <si>
    <t>HA10732~B10R15C06</t>
  </si>
  <si>
    <t>HA10732~B10R15C07</t>
  </si>
  <si>
    <t>HA10732~B10R15C08</t>
  </si>
  <si>
    <t>HA10732~B10R15C09</t>
  </si>
  <si>
    <t>HA10732~B10R15C10</t>
  </si>
  <si>
    <t>HA10732~B10R15C11</t>
  </si>
  <si>
    <t>HA10732~B10R15C12</t>
  </si>
  <si>
    <t>HA10732~B10R15C13</t>
  </si>
  <si>
    <t>HA10732~B10R15C14</t>
  </si>
  <si>
    <t>HA10732~B10R15C15</t>
  </si>
  <si>
    <t>HA10732~B10R15C16</t>
  </si>
  <si>
    <t>HA10732~B10R15C17</t>
  </si>
  <si>
    <t>HA10732~B10R15C18</t>
  </si>
  <si>
    <t>HA10732~B10R15C19</t>
  </si>
  <si>
    <t>HA10732~B10R15C20</t>
  </si>
  <si>
    <t>HA10732~B10R16C01</t>
  </si>
  <si>
    <t>HA10732~B10R16C02</t>
  </si>
  <si>
    <t>HA10732~B10R16C03</t>
  </si>
  <si>
    <t>HA10732~B10R16C04</t>
  </si>
  <si>
    <t>HA10732~B10R16C05</t>
  </si>
  <si>
    <t>HA10732~B10R16C06</t>
  </si>
  <si>
    <t>HA10732~B10R16C07</t>
  </si>
  <si>
    <t>HA10732~B10R16C08</t>
  </si>
  <si>
    <t>HA10732~B10R16C09</t>
  </si>
  <si>
    <t>HA10732~B10R16C10</t>
  </si>
  <si>
    <t>HA10732~B10R16C11</t>
  </si>
  <si>
    <t>HA10732~B10R16C12</t>
  </si>
  <si>
    <t>HA10732~B10R16C13</t>
  </si>
  <si>
    <t>HA10732~B10R16C14</t>
  </si>
  <si>
    <t>HA10732~B10R16C15</t>
  </si>
  <si>
    <t>HA10732~B10R16C16</t>
  </si>
  <si>
    <t>HA10732~B10R16C17</t>
  </si>
  <si>
    <t>HA10732~B10R16C18</t>
  </si>
  <si>
    <t>HA10732~B10R16C19</t>
  </si>
  <si>
    <t>HA10732~B10R16C20</t>
  </si>
  <si>
    <t>HA10732~B10R17C01</t>
  </si>
  <si>
    <t>HA10732~B10R17C02</t>
  </si>
  <si>
    <t>HA10732~B10R17C03</t>
  </si>
  <si>
    <t>HA10732~B10R17C04</t>
  </si>
  <si>
    <t>HA10732~B10R17C05</t>
  </si>
  <si>
    <t>HA10732~B10R17C06</t>
  </si>
  <si>
    <t>HA10732~B10R17C07</t>
  </si>
  <si>
    <t>HA10732~B10R17C08</t>
  </si>
  <si>
    <t>HA10732~B10R17C09</t>
  </si>
  <si>
    <t>HA10732~B10R17C10</t>
  </si>
  <si>
    <t>HA10732~B10R17C11</t>
  </si>
  <si>
    <t>HA10732~B10R17C12</t>
  </si>
  <si>
    <t>HA10732~B10R17C13</t>
  </si>
  <si>
    <t>HA10732~B10R17C14</t>
  </si>
  <si>
    <t>HA10732~B10R17C15</t>
  </si>
  <si>
    <t>HA10732~B10R17C16</t>
  </si>
  <si>
    <t>HA10732~B10R17C17</t>
  </si>
  <si>
    <t>HA10732~B10R17C18</t>
  </si>
  <si>
    <t>HA10732~B10R17C19</t>
  </si>
  <si>
    <t>HA10732~B10R17C20</t>
  </si>
  <si>
    <t>HA10732~B10R18C01</t>
  </si>
  <si>
    <t>HA10732~B10R18C02</t>
  </si>
  <si>
    <t>HA10732~B10R18C03</t>
  </si>
  <si>
    <t>HA10732~B10R18C04</t>
  </si>
  <si>
    <t>HA10732~B10R18C05</t>
  </si>
  <si>
    <t>HA10732~B10R18C06</t>
  </si>
  <si>
    <t>HA10732~B10R18C07</t>
  </si>
  <si>
    <t>HA10732~B10R18C08</t>
  </si>
  <si>
    <t>HA10732~B10R18C09</t>
  </si>
  <si>
    <t>HA10732~B10R18C10</t>
  </si>
  <si>
    <t>HA10732~B10R18C11</t>
  </si>
  <si>
    <t>HA10732~B10R18C12</t>
  </si>
  <si>
    <t>HA10732~B10R18C13</t>
  </si>
  <si>
    <t>HA10732~B10R18C14</t>
  </si>
  <si>
    <t>HA10732~B10R18C15</t>
  </si>
  <si>
    <t>HA10732~B10R18C16</t>
  </si>
  <si>
    <t>HA10732~B10R18C17</t>
  </si>
  <si>
    <t>HA10732~B10R18C18</t>
  </si>
  <si>
    <t>HA10732~B10R18C19</t>
  </si>
  <si>
    <t>HA10732~B10R18C20</t>
  </si>
  <si>
    <t>HA10732~B10R19C01</t>
  </si>
  <si>
    <t>HA10732~B10R19C02</t>
  </si>
  <si>
    <t>HA10732~B10R19C03</t>
  </si>
  <si>
    <t>HA10732~B10R19C04</t>
  </si>
  <si>
    <t>HA10732~B10R19C05</t>
  </si>
  <si>
    <t>HA10732~B10R19C06</t>
  </si>
  <si>
    <t>HA10732~B10R19C07</t>
  </si>
  <si>
    <t>HA10732~B10R19C08</t>
  </si>
  <si>
    <t>HA10732~B10R19C09</t>
  </si>
  <si>
    <t>HA10732~B10R19C10</t>
  </si>
  <si>
    <t>HA10732~B10R19C11</t>
  </si>
  <si>
    <t>HA10732~B10R19C12</t>
  </si>
  <si>
    <t>HA10732~B10R19C13</t>
  </si>
  <si>
    <t>HA10732~B10R19C14</t>
  </si>
  <si>
    <t>HA10732~B10R19C15</t>
  </si>
  <si>
    <t>HA10732~B10R19C16</t>
  </si>
  <si>
    <t>HA10732~B10R19C17</t>
  </si>
  <si>
    <t>HA10732~B10R19C18</t>
  </si>
  <si>
    <t>HA10732~B10R19C19</t>
  </si>
  <si>
    <t>HA10732~B10R19C20</t>
  </si>
  <si>
    <t>HA10732~B10R20C01</t>
  </si>
  <si>
    <t>HA10732~B10R20C02</t>
  </si>
  <si>
    <t>HA10732~B10R20C03</t>
  </si>
  <si>
    <t>HA10732~B10R20C04</t>
  </si>
  <si>
    <t>HA10732~B10R20C05</t>
  </si>
  <si>
    <t>HA10732~B10R20C06</t>
  </si>
  <si>
    <t>HA10732~B10R20C07</t>
  </si>
  <si>
    <t>HA10732~B10R20C08</t>
  </si>
  <si>
    <t>HA10732~B10R20C09</t>
  </si>
  <si>
    <t>HA10732~B10R20C10</t>
  </si>
  <si>
    <t>HA10732~B10R20C11</t>
  </si>
  <si>
    <t>HA10732~B10R20C12</t>
  </si>
  <si>
    <t>HA10732~B10R20C13</t>
  </si>
  <si>
    <t>HA10732~B10R20C14</t>
  </si>
  <si>
    <t>HA10732~B10R20C15</t>
  </si>
  <si>
    <t>HA10732~B10R20C16</t>
  </si>
  <si>
    <t>HA10732~B10R20C17</t>
  </si>
  <si>
    <t>HA10732~B10R20C18</t>
  </si>
  <si>
    <t>HA10732~B10R20C19</t>
  </si>
  <si>
    <t>HA10732~B10R20C20</t>
  </si>
  <si>
    <t>HA10732~B11R01C01</t>
  </si>
  <si>
    <t>HA10732~B11R01C02</t>
  </si>
  <si>
    <t>HA10732~B11R01C03</t>
  </si>
  <si>
    <t>HA10732~B11R01C04</t>
  </si>
  <si>
    <t>HA10732~B11R01C05</t>
  </si>
  <si>
    <t>HA10732~B11R01C06</t>
  </si>
  <si>
    <t>HA10732~B11R01C07</t>
  </si>
  <si>
    <t>HA10732~B11R01C08</t>
  </si>
  <si>
    <t>HA10732~B11R01C09</t>
  </si>
  <si>
    <t>HA10732~B11R01C10</t>
  </si>
  <si>
    <t>HA10732~B11R01C11</t>
  </si>
  <si>
    <t>HA10732~B11R01C12</t>
  </si>
  <si>
    <t>HA10732~B11R01C13</t>
  </si>
  <si>
    <t>HA10732~B11R01C14</t>
  </si>
  <si>
    <t>HA10732~B11R01C15</t>
  </si>
  <si>
    <t>HA10732~B11R01C16</t>
  </si>
  <si>
    <t>HA10732~B11R01C17</t>
  </si>
  <si>
    <t>HA10732~B11R01C18</t>
  </si>
  <si>
    <t>HA10732~B11R01C19</t>
  </si>
  <si>
    <t>HA10732~B11R01C20</t>
  </si>
  <si>
    <t>HA10732~B11R02C01</t>
  </si>
  <si>
    <t>HA10732~B11R02C02</t>
  </si>
  <si>
    <t>HA10732~B11R02C03</t>
  </si>
  <si>
    <t>HA10732~B11R02C04</t>
  </si>
  <si>
    <t>HA10732~B11R02C05</t>
  </si>
  <si>
    <t>HA10732~B11R02C06</t>
  </si>
  <si>
    <t>HA10732~B11R02C07</t>
  </si>
  <si>
    <t>HA10732~B11R02C08</t>
  </si>
  <si>
    <t>HA10732~B11R02C09</t>
  </si>
  <si>
    <t>HA10732~B11R02C10</t>
  </si>
  <si>
    <t>HA10732~B11R02C11</t>
  </si>
  <si>
    <t>HA10732~B11R02C12</t>
  </si>
  <si>
    <t>HA10732~B11R02C13</t>
  </si>
  <si>
    <t>Hs~Ref:NM_006788.2~uORF:IOH10874~136</t>
  </si>
  <si>
    <t>NM_006788.2</t>
  </si>
  <si>
    <t>HA10732~B11R02C14</t>
  </si>
  <si>
    <t>Hs~Ref:NM_006788.2~uORF:IOH10874~126</t>
  </si>
  <si>
    <t>HA10732~B11R02C15</t>
  </si>
  <si>
    <t>Hs~Ref:NM_004567.2~uORF:IOH10913~1790</t>
  </si>
  <si>
    <t>NM_004567.2</t>
  </si>
  <si>
    <t>HA10732~B11R02C16</t>
  </si>
  <si>
    <t>Hs~Ref:NM_004567.2~uORF:IOH10913~1730</t>
  </si>
  <si>
    <t>HA10732~B11R02C17</t>
  </si>
  <si>
    <t>Hs~Ref:NM_012113.1~uORF:IOH27401~60.4</t>
  </si>
  <si>
    <t>NM_012113.1</t>
  </si>
  <si>
    <t>HA10732~B11R02C18</t>
  </si>
  <si>
    <t>Hs~Ref:NM_012113.1~uORF:IOH27401~57.1</t>
  </si>
  <si>
    <t>HA10732~B11R02C19</t>
  </si>
  <si>
    <t>Hs~Ref:NM_080745.1~uORF:IOH27453~1360</t>
  </si>
  <si>
    <t>NM_080745.1</t>
  </si>
  <si>
    <t>HA10732~B11R02C20</t>
  </si>
  <si>
    <t>Hs~Ref:NM_080745.1~uORF:IOH27453~1300</t>
  </si>
  <si>
    <t>HA10732~B11R03C01</t>
  </si>
  <si>
    <t>Hs~Ref:NM_014596.3~uORF:IOH12855~1850</t>
  </si>
  <si>
    <t>NM_014596.3</t>
  </si>
  <si>
    <t>HA10732~B11R03C02</t>
  </si>
  <si>
    <t>Hs~Ref:NM_014596.3~uORF:IOH12855~1690</t>
  </si>
  <si>
    <t>HA10732~B11R03C03</t>
  </si>
  <si>
    <t>Hs~MGC:NM_153350.2~uORF:IOH22461~53.9</t>
  </si>
  <si>
    <t>NM_153350.2</t>
  </si>
  <si>
    <t>HA10732~B11R03C04</t>
  </si>
  <si>
    <t>Hs~MGC:NM_153350.2~uORF:IOH22461~51.0</t>
  </si>
  <si>
    <t>HA10732~B11R03C05</t>
  </si>
  <si>
    <t>Hs~Ref:NM_004549.2~uORF:IOH5873~261</t>
  </si>
  <si>
    <t>NM_004549.2</t>
  </si>
  <si>
    <t>HA10732~B11R03C06</t>
  </si>
  <si>
    <t>Hs~Ref:NM_004549.2~uORF:IOH5873~246</t>
  </si>
  <si>
    <t>HA10732~B11R03C07</t>
  </si>
  <si>
    <t>Hs~Ref:NM_003358.1~uORF:IOH27248~264</t>
  </si>
  <si>
    <t>NM_003358.1</t>
  </si>
  <si>
    <t>HA10732~B11R03C08</t>
  </si>
  <si>
    <t>Hs~Ref:NM_003358.1~uORF:IOH27248~254</t>
  </si>
  <si>
    <t>HA10732~B11R03C09</t>
  </si>
  <si>
    <t>Hs~Ref:NM_138390.1~uORF:IOH3301~139</t>
  </si>
  <si>
    <t>NM_138390.1</t>
  </si>
  <si>
    <t>HA10732~B11R03C10</t>
  </si>
  <si>
    <t>Hs~Ref:NM_138390.1~uORF:IOH3301~137</t>
  </si>
  <si>
    <t>HA10732~B11R03C11</t>
  </si>
  <si>
    <t>Hs~MGC:BC009025.1~uORF:IOH3311~29.0</t>
  </si>
  <si>
    <t>BC009025.1</t>
  </si>
  <si>
    <t>HA10732~B11R03C12</t>
  </si>
  <si>
    <t>Hs~MGC:BC009025.1~uORF:IOH3311~27.8</t>
  </si>
  <si>
    <t>HA10732~B11R03C13</t>
  </si>
  <si>
    <t>Hs~MGC:BC029399.1~uORF:IOH23147~1000</t>
  </si>
  <si>
    <t>BC029399.1</t>
  </si>
  <si>
    <t>HA10732~B11R03C14</t>
  </si>
  <si>
    <t>Hs~MGC:BC029399.1~uORF:IOH23147~912</t>
  </si>
  <si>
    <t>HA10732~B11R03C15</t>
  </si>
  <si>
    <t>Internal_25565</t>
  </si>
  <si>
    <t>HA10732~B11R03C16</t>
  </si>
  <si>
    <t>HA10732~B11R03C17</t>
  </si>
  <si>
    <t>Hs~MGC:BC021303.1~uORF:IOH14570~378</t>
  </si>
  <si>
    <t>BC021303.1</t>
  </si>
  <si>
    <t>HA10732~B11R03C18</t>
  </si>
  <si>
    <t>Hs~MGC:BC021303.1~uORF:IOH14570~365</t>
  </si>
  <si>
    <t>HA10732~B11R03C19</t>
  </si>
  <si>
    <t>Hs~Ref:NM_015449.1~uORF:IOH3953~39.9</t>
  </si>
  <si>
    <t>NM_015449.1</t>
  </si>
  <si>
    <t>HA10732~B11R03C20</t>
  </si>
  <si>
    <t>Hs~Ref:NM_015449.1~uORF:IOH3953~38.4</t>
  </si>
  <si>
    <t>HA10732~B11R04C01</t>
  </si>
  <si>
    <t>Hs~MGC:BC015993.1~uORF:IOH14875~21.1</t>
  </si>
  <si>
    <t>BC015993.1</t>
  </si>
  <si>
    <t>HA10732~B11R04C02</t>
  </si>
  <si>
    <t>Hs~MGC:BC015993.1~uORF:IOH14875~19.8</t>
  </si>
  <si>
    <t>HA10732~B11R04C03</t>
  </si>
  <si>
    <t>Hs~Ref:NM_003885.1~uORF:IOH11747~39.3</t>
  </si>
  <si>
    <t>HA10732~B11R04C04</t>
  </si>
  <si>
    <t>Hs~Ref:NM_003885.1~uORF:IOH11747~38.3</t>
  </si>
  <si>
    <t>HA10732~B11R04C05</t>
  </si>
  <si>
    <t>Hs~Ref:NM_004781.2~uORF:IOH4958~164</t>
  </si>
  <si>
    <t>NM_004781.2</t>
  </si>
  <si>
    <t>HA10732~B11R04C06</t>
  </si>
  <si>
    <t>Hs~Ref:NM_004781.2~uORF:IOH4958~154</t>
  </si>
  <si>
    <t>HA10732~B11R04C07</t>
  </si>
  <si>
    <t>Hs~MGC:BC020221.1~uORF:IOH13291~277</t>
  </si>
  <si>
    <t>BC020221.1</t>
  </si>
  <si>
    <t>HA10732~B11R04C08</t>
  </si>
  <si>
    <t>Hs~MGC:BC020221.1~uORF:IOH13291~263</t>
  </si>
  <si>
    <t>HA10732~B11R04C09</t>
  </si>
  <si>
    <t>Hs~Ref:NM_024779.2~uORF:IOH11402~697</t>
  </si>
  <si>
    <t>NM_024779.2</t>
  </si>
  <si>
    <t>HA10732~B11R04C10</t>
  </si>
  <si>
    <t>Hs~Ref:NM_024779.2~uORF:IOH11402~681</t>
  </si>
  <si>
    <t>HA10732~B11R04C11</t>
  </si>
  <si>
    <t>Hs~MGC:BC000238.1~uORF:IOH4394~251</t>
  </si>
  <si>
    <t>BC000238.1</t>
  </si>
  <si>
    <t>HA10732~B11R04C12</t>
  </si>
  <si>
    <t>Hs~MGC:BC000238.1~uORF:IOH4394~243</t>
  </si>
  <si>
    <t>HA10732~B11R04C13</t>
  </si>
  <si>
    <t>Hs~MGC:NM_152471.1~uORF:IOH10190~932</t>
  </si>
  <si>
    <t>NM_152471.1</t>
  </si>
  <si>
    <t>HA10732~B11R04C14</t>
  </si>
  <si>
    <t>Hs~MGC:NM_152471.1~uORF:IOH10190~871</t>
  </si>
  <si>
    <t>HA10732~B11R04C15</t>
  </si>
  <si>
    <t>Hs~Ref:NM_002110.1~uORF:IOH21123~108</t>
  </si>
  <si>
    <t>NM_002110.1</t>
  </si>
  <si>
    <t>HA10732~B11R04C16</t>
  </si>
  <si>
    <t>Hs~Ref:NM_002110.1~uORF:IOH21123~103</t>
  </si>
  <si>
    <t>HA10732~B11R04C17</t>
  </si>
  <si>
    <t>Internal_16249</t>
  </si>
  <si>
    <t>HA10732~B11R04C18</t>
  </si>
  <si>
    <t>HA10732~B11R04C19</t>
  </si>
  <si>
    <t>Hs~Ref:NM_020165.2~uORF:IOH3060~30.3</t>
  </si>
  <si>
    <t>NM_020165.2</t>
  </si>
  <si>
    <t>HA10732~B11R04C20</t>
  </si>
  <si>
    <t>Hs~Ref:NM_020165.2~uORF:IOH3060~28.7</t>
  </si>
  <si>
    <t>HA10732~B11R05C01</t>
  </si>
  <si>
    <t>Hs~Ref:NM_015727.1~uORF:IOH1987~21.9</t>
  </si>
  <si>
    <t>NM_015727.1</t>
  </si>
  <si>
    <t>HA10732~B11R05C02</t>
  </si>
  <si>
    <t>Hs~Ref:NM_015727.1~uORF:IOH1987~21.1</t>
  </si>
  <si>
    <t>HA10732~B11R05C03</t>
  </si>
  <si>
    <t>Hs~Ref:NM_004935.1~N/A~3760</t>
  </si>
  <si>
    <t>HA10732~B11R05C04</t>
  </si>
  <si>
    <t>HA10732~B11R05C05</t>
  </si>
  <si>
    <t>Hs~Ref:NM_004560.2~N/A~1090</t>
  </si>
  <si>
    <t>NM_004560.2</t>
  </si>
  <si>
    <t>HA10732~B11R05C06</t>
  </si>
  <si>
    <t>Hs~Ref:NM_004560.2~N/A~1020</t>
  </si>
  <si>
    <t>HA10732~B11R05C07</t>
  </si>
  <si>
    <t>Hs~Ref:NM_001826.1~uORF:IOH6416~2350</t>
  </si>
  <si>
    <t>HA10732~B11R05C08</t>
  </si>
  <si>
    <t>Hs~Ref:NM_001826.1~uORF:IOH6416~2240</t>
  </si>
  <si>
    <t>HA10732~B11R05C09</t>
  </si>
  <si>
    <t>Hs~MGC:BC021289.1~uORF:IOH14614~13.9</t>
  </si>
  <si>
    <t>BC021289.1</t>
  </si>
  <si>
    <t>HA10732~B11R05C10</t>
  </si>
  <si>
    <t>Hs~MGC:BC021289.1~uORF:IOH14614~13.0</t>
  </si>
  <si>
    <t>HA10732~B11R05C11</t>
  </si>
  <si>
    <t>Hs~Ref:NM_018969.2~uORF:IOH13239~80.8</t>
  </si>
  <si>
    <t>NM_018969.2</t>
  </si>
  <si>
    <t>HA10732~B11R05C12</t>
  </si>
  <si>
    <t>Hs~Ref:NM_018969.2~uORF:IOH13239~78.0</t>
  </si>
  <si>
    <t>HA10732~B11R05C13</t>
  </si>
  <si>
    <t>Hs~Ref:NM_002756.2~N/A~3340</t>
  </si>
  <si>
    <t>NM_002756.2</t>
  </si>
  <si>
    <t>HA10732~B11R05C14</t>
  </si>
  <si>
    <t>Hs~Ref:NM_002756.2~N/A~3270</t>
  </si>
  <si>
    <t>HA10732~B11R05C15</t>
  </si>
  <si>
    <t>Hs~Ref:NM_003137.2~N/A~100</t>
  </si>
  <si>
    <t>NM_003137.2</t>
  </si>
  <si>
    <t>HA10732~B11R05C16</t>
  </si>
  <si>
    <t>Hs~Ref:NM_003137.2~N/A~96.1</t>
  </si>
  <si>
    <t>HA10732~B11R05C17</t>
  </si>
  <si>
    <t>Hs~MGC:BC018137.1~uORF:IOH10369~202</t>
  </si>
  <si>
    <t>BC018137.1</t>
  </si>
  <si>
    <t>HA10732~B11R05C18</t>
  </si>
  <si>
    <t>Hs~MGC:BC018137.1~uORF:IOH10369~193</t>
  </si>
  <si>
    <t>HA10732~B11R05C19</t>
  </si>
  <si>
    <t>Hs~MGC:BC013990.1~uORF:IOH14082~113</t>
  </si>
  <si>
    <t>BC013990.1</t>
  </si>
  <si>
    <t>HA10732~B11R05C20</t>
  </si>
  <si>
    <t>Hs~MGC:BC013990.1~uORF:IOH14082~107</t>
  </si>
  <si>
    <t>HA10732~B11R06C01</t>
  </si>
  <si>
    <t>Hs~Ref:NM_015937.1~uORF:IOH10124~22.4</t>
  </si>
  <si>
    <t>NM_015937.1</t>
  </si>
  <si>
    <t>HA10732~B11R06C02</t>
  </si>
  <si>
    <t>Hs~Ref:NM_015937.1~uORF:IOH10124~21.4</t>
  </si>
  <si>
    <t>HA10732~B11R06C03</t>
  </si>
  <si>
    <t>Hs~MGC:NM_199001.1~uORF:IOH28105~562</t>
  </si>
  <si>
    <t>NM_199001.1</t>
  </si>
  <si>
    <t>HA10732~B11R06C04</t>
  </si>
  <si>
    <t>Hs~MGC:NM_199001.1~uORF:IOH28105~520</t>
  </si>
  <si>
    <t>HA10732~B11R06C05</t>
  </si>
  <si>
    <t>Hs~Ref:NM_018200.2~uORF:IOH10020~174</t>
  </si>
  <si>
    <t>NM_018200.2</t>
  </si>
  <si>
    <t>HA10732~B11R06C06</t>
  </si>
  <si>
    <t>Hs~Ref:NM_018200.2~uORF:IOH10020~165</t>
  </si>
  <si>
    <t>HA10732~B11R06C07</t>
  </si>
  <si>
    <t>Hs~Ref:NM_004865.2~uORF:IOH10084~55.6</t>
  </si>
  <si>
    <t>NM_004865.2</t>
  </si>
  <si>
    <t>HA10732~B11R06C08</t>
  </si>
  <si>
    <t>Hs~Ref:NM_004865.2~uORF:IOH10084~51.8</t>
  </si>
  <si>
    <t>HA10732~B11R06C09</t>
  </si>
  <si>
    <t>Internal_10478</t>
  </si>
  <si>
    <t>HA10732~B11R06C10</t>
  </si>
  <si>
    <t>HA10732~B11R06C11</t>
  </si>
  <si>
    <t>Internal_8642</t>
  </si>
  <si>
    <t>HA10732~B11R06C12</t>
  </si>
  <si>
    <t>HA10732~B11R06C13</t>
  </si>
  <si>
    <t>Hs~Ref:NM_004574.2~uORF:IOH29562~574</t>
  </si>
  <si>
    <t>NM_004574.2</t>
  </si>
  <si>
    <t>HA10732~B11R06C14</t>
  </si>
  <si>
    <t>Hs~Ref:NM_004574.2~uORF:IOH29562~540</t>
  </si>
  <si>
    <t>HA10732~B11R06C15</t>
  </si>
  <si>
    <t>Hs~MGC:BC054520.1~uORF:IOH28900~1360</t>
  </si>
  <si>
    <t>BC054520.1</t>
  </si>
  <si>
    <t>HA10732~B11R06C16</t>
  </si>
  <si>
    <t>Hs~MGC:BC054520.1~uORF:IOH28900~1290</t>
  </si>
  <si>
    <t>HA10732~B11R06C17</t>
  </si>
  <si>
    <t>Hs~Ref:NM_032781.2~uORF:IOH29621~2800</t>
  </si>
  <si>
    <t>NM_032781.2</t>
  </si>
  <si>
    <t>HA10732~B11R06C18</t>
  </si>
  <si>
    <t>Hs~Ref:NM_032781.2~uORF:IOH29621~2770</t>
  </si>
  <si>
    <t>HA10732~B11R06C19</t>
  </si>
  <si>
    <t>Hs~MGC:BC060818.1~uORF:IOH29248~112</t>
  </si>
  <si>
    <t>BC060818.1</t>
  </si>
  <si>
    <t>HA10732~B11R06C20</t>
  </si>
  <si>
    <t>Hs~MGC:BC060818.1~uORF:IOH29248~108</t>
  </si>
  <si>
    <t>HA10732~B11R07C01</t>
  </si>
  <si>
    <t>Hs~MGC:BC047733.1~uORF:IOH26736~31.6</t>
  </si>
  <si>
    <t>BC047733.1</t>
  </si>
  <si>
    <t>HA10732~B11R07C02</t>
  </si>
  <si>
    <t>Hs~MGC:BC047733.1~uORF:IOH26736~30.7</t>
  </si>
  <si>
    <t>HA10732~B11R07C03</t>
  </si>
  <si>
    <t>Hs~Ref:NM_033122.1~uORF:IOH26918~408</t>
  </si>
  <si>
    <t>NM_033122.1</t>
  </si>
  <si>
    <t>HA10732~B11R07C04</t>
  </si>
  <si>
    <t>Hs~Ref:NM_033122.1~uORF:IOH26918~383</t>
  </si>
  <si>
    <t>HA10732~B11R07C05</t>
  </si>
  <si>
    <t>Hs~MGC:BC028396.1~uORF:IOH26867~65.7</t>
  </si>
  <si>
    <t>BC028396.1</t>
  </si>
  <si>
    <t>HA10732~B11R07C06</t>
  </si>
  <si>
    <t>Hs~MGC:BC028396.1~uORF:IOH26867~60.6</t>
  </si>
  <si>
    <t>HA10732~B11R07C07</t>
  </si>
  <si>
    <t>Hs~Ref:NM_078476.1~uORF:IOH10883~32.8</t>
  </si>
  <si>
    <t>NM_078476.1</t>
  </si>
  <si>
    <t>HA10732~B11R07C08</t>
  </si>
  <si>
    <t>Hs~Ref:NM_078476.1~uORF:IOH10883~30.7</t>
  </si>
  <si>
    <t>HA10732~B11R07C09</t>
  </si>
  <si>
    <t>Hs~MGC:BC047776.2~uORF:IOH26688~238</t>
  </si>
  <si>
    <t>BC047776.2</t>
  </si>
  <si>
    <t>HA10732~B11R07C10</t>
  </si>
  <si>
    <t>Hs~MGC:BC047776.2~uORF:IOH26688~216</t>
  </si>
  <si>
    <t>HA10732~B11R07C11</t>
  </si>
  <si>
    <t>Hs~MGC:NM_173806.2~uORF:IOH26314~46.8</t>
  </si>
  <si>
    <t>NM_173806.2</t>
  </si>
  <si>
    <t>HA10732~B11R07C12</t>
  </si>
  <si>
    <t>Hs~MGC:NM_173806.2~uORF:IOH26314~45.1</t>
  </si>
  <si>
    <t>HA10732~B11R07C13</t>
  </si>
  <si>
    <t>Internal_268638</t>
  </si>
  <si>
    <t>HA10732~B11R07C14</t>
  </si>
  <si>
    <t>HA10732~B11R07C15</t>
  </si>
  <si>
    <t>HA10732~B11R07C16</t>
  </si>
  <si>
    <t>HA10732~B11R07C17</t>
  </si>
  <si>
    <t>Internal_29299</t>
  </si>
  <si>
    <t>HA10732~B11R07C18</t>
  </si>
  <si>
    <t>HA10732~B11R07C19</t>
  </si>
  <si>
    <t>Hs~MGC:BC028723.1~uORF:IOH11766~50.7</t>
  </si>
  <si>
    <t>BC028723.1</t>
  </si>
  <si>
    <t>HA10732~B11R07C20</t>
  </si>
  <si>
    <t>Hs~MGC:BC028723.1~uORF:IOH11766~48.1</t>
  </si>
  <si>
    <t>HA10732~B11R08C01</t>
  </si>
  <si>
    <t>Hs~MGC:BC026270.1~uORF:IOH14666~48.3</t>
  </si>
  <si>
    <t>BC026270.1</t>
  </si>
  <si>
    <t>HA10732~B11R08C02</t>
  </si>
  <si>
    <t>Hs~MGC:BC026270.1~uORF:IOH14666~45.0</t>
  </si>
  <si>
    <t>HA10732~B11R08C03</t>
  </si>
  <si>
    <t>Hs~MGC:BC001234.1~uORF:IOH3198~112</t>
  </si>
  <si>
    <t>BC001234.1</t>
  </si>
  <si>
    <t>HA10732~B11R08C04</t>
  </si>
  <si>
    <t>Hs~MGC:BC001234.1~uORF:IOH3198~103</t>
  </si>
  <si>
    <t>HA10732~B11R08C05</t>
  </si>
  <si>
    <t>Internal_19494</t>
  </si>
  <si>
    <t>HA10732~B11R08C06</t>
  </si>
  <si>
    <t>HA10732~B11R08C07</t>
  </si>
  <si>
    <t>Hs~Ref:NM_002000.2~uORF:IOH11326~40.6</t>
  </si>
  <si>
    <t>NM_002000.2</t>
  </si>
  <si>
    <t>HA10732~B11R08C08</t>
  </si>
  <si>
    <t>Hs~Ref:NM_002000.2~uORF:IOH11326~38.0</t>
  </si>
  <si>
    <t>HA10732~B11R08C09</t>
  </si>
  <si>
    <t>Internal_18898</t>
  </si>
  <si>
    <t>HA10732~B11R08C10</t>
  </si>
  <si>
    <t>HA10732~B11R08C11</t>
  </si>
  <si>
    <t>Internal_18936</t>
  </si>
  <si>
    <t>HA10732~B11R08C12</t>
  </si>
  <si>
    <t>HA10732~B11R08C13</t>
  </si>
  <si>
    <t>Hs~Ref:NM_001070.1~uORF:IOH4241~149</t>
  </si>
  <si>
    <t>NM_001070.1</t>
  </si>
  <si>
    <t>HA10732~B11R08C14</t>
  </si>
  <si>
    <t>Hs~Ref:NM_001070.1~uORF:IOH4241~142</t>
  </si>
  <si>
    <t>HA10732~B11R08C15</t>
  </si>
  <si>
    <t>Internal_13422</t>
  </si>
  <si>
    <t>HA10732~B11R08C16</t>
  </si>
  <si>
    <t>HA10732~B11R08C17</t>
  </si>
  <si>
    <t>Hs~Ref:NM_022916.2~uORF:IOH9713~196</t>
  </si>
  <si>
    <t>NM_022916.2</t>
  </si>
  <si>
    <t>HA10732~B11R08C18</t>
  </si>
  <si>
    <t>Hs~Ref:NM_022916.2~uORF:IOH9713~190</t>
  </si>
  <si>
    <t>HA10732~B11R08C19</t>
  </si>
  <si>
    <t>Hs~Ref:NM_016146.1~uORF:IOH9822~240</t>
  </si>
  <si>
    <t>NM_016146.1</t>
  </si>
  <si>
    <t>HA10732~B11R08C20</t>
  </si>
  <si>
    <t>Hs~Ref:NM_016146.1~uORF:IOH9822~234</t>
  </si>
  <si>
    <t>HA10732~B11R09C01</t>
  </si>
  <si>
    <t>Hs~MGC:BC002424.1~uORF:IOH4157~243</t>
  </si>
  <si>
    <t>BC002424.1</t>
  </si>
  <si>
    <t>HA10732~B11R09C02</t>
  </si>
  <si>
    <t>Hs~MGC:BC002424.1~uORF:IOH4157~232</t>
  </si>
  <si>
    <t>HA10732~B11R09C03</t>
  </si>
  <si>
    <t>Hs~MGC:BC024919.1~uORF:IOH11019~1080</t>
  </si>
  <si>
    <t>BC024919.1</t>
  </si>
  <si>
    <t>HA10732~B11R09C04</t>
  </si>
  <si>
    <t>Hs~MGC:BC024919.1~uORF:IOH11019~1040</t>
  </si>
  <si>
    <t>HA10732~B11R09C05</t>
  </si>
  <si>
    <t>Hs~MGC:BC022325.1~uORF:IOH12465~78.0</t>
  </si>
  <si>
    <t>BC022325.1</t>
  </si>
  <si>
    <t>HA10732~B11R09C06</t>
  </si>
  <si>
    <t>Hs~MGC:BC022325.1~uORF:IOH12465~75.9</t>
  </si>
  <si>
    <t>HA10732~B11R09C07</t>
  </si>
  <si>
    <t>Hs~Ref:NM_144590.1~uORF:IOH12404~526</t>
  </si>
  <si>
    <t>NM_144590.1</t>
  </si>
  <si>
    <t>HA10732~B11R09C08</t>
  </si>
  <si>
    <t>Hs~Ref:NM_144590.1~uORF:IOH12404~508</t>
  </si>
  <si>
    <t>HA10732~B11R09C09</t>
  </si>
  <si>
    <t>Hs~MGC:BC022297.1~uORF:IOH12908~21.8</t>
  </si>
  <si>
    <t>BC022297.1</t>
  </si>
  <si>
    <t>HA10732~B11R09C10</t>
  </si>
  <si>
    <t>Hs~MGC:BC022297.1~uORF:IOH12908~20.9</t>
  </si>
  <si>
    <t>HA10732~B11R09C11</t>
  </si>
  <si>
    <t>Hs~Ref:NM_032883.1~uORF:IOH6975~62.9</t>
  </si>
  <si>
    <t>NM_032883.1</t>
  </si>
  <si>
    <t>HA10732~B11R09C12</t>
  </si>
  <si>
    <t>Hs~Ref:NM_032883.1~uORF:IOH6975~59.3</t>
  </si>
  <si>
    <t>HA10732~B11R09C13</t>
  </si>
  <si>
    <t>Hs~Ref:NM_000115.1~uORF:IOH14234~27.0</t>
  </si>
  <si>
    <t>NM_000115.1</t>
  </si>
  <si>
    <t>HA10732~B11R09C14</t>
  </si>
  <si>
    <t>Hs~Ref:NM_000115.1~uORF:IOH14234~25.7</t>
  </si>
  <si>
    <t>HA10732~B11R09C15</t>
  </si>
  <si>
    <t>Hs~Ref:NM_032331.1~uORF:IOH10505~176</t>
  </si>
  <si>
    <t>NM_032331.1</t>
  </si>
  <si>
    <t>HA10732~B11R09C16</t>
  </si>
  <si>
    <t>Hs~Ref:NM_032331.1~uORF:IOH10505~171</t>
  </si>
  <si>
    <t>HA10732~B11R09C17</t>
  </si>
  <si>
    <t>Hs~MGC:NM_153215.1~uORF:IOH11594~1280</t>
  </si>
  <si>
    <t>NM_153215.1</t>
  </si>
  <si>
    <t>HA10732~B11R09C18</t>
  </si>
  <si>
    <t>Hs~MGC:NM_153215.1~uORF:IOH11594~1180</t>
  </si>
  <si>
    <t>HA10732~B11R09C19</t>
  </si>
  <si>
    <t>Hs~Ref:NM_138784.1~uORF:IOH13439~243</t>
  </si>
  <si>
    <t>NM_138784.1</t>
  </si>
  <si>
    <t>HA10732~B11R09C20</t>
  </si>
  <si>
    <t>Hs~Ref:NM_138784.1~uORF:IOH13439~230</t>
  </si>
  <si>
    <t>HA10732~B11R10C01</t>
  </si>
  <si>
    <t>Hs~MGC:NM_021227.2~uORF:IOH12645~1670</t>
  </si>
  <si>
    <t>NM_021227.2</t>
  </si>
  <si>
    <t>HA10732~B11R10C02</t>
  </si>
  <si>
    <t>Hs~MGC:NM_021227.2~uORF:IOH12645~1660</t>
  </si>
  <si>
    <t>HA10732~B11R10C03</t>
  </si>
  <si>
    <t>Hs~MGC:BC014974.1~uORF:IOH12832~1830</t>
  </si>
  <si>
    <t>BC014974.1</t>
  </si>
  <si>
    <t>HA10732~B11R10C04</t>
  </si>
  <si>
    <t>Hs~MGC:BC014974.1~uORF:IOH12832~1770</t>
  </si>
  <si>
    <t>HA10732~B11R10C05</t>
  </si>
  <si>
    <t>Hs~MGC:BC016743.1~uORF:IOH11305~78.4</t>
  </si>
  <si>
    <t>BC016743.1</t>
  </si>
  <si>
    <t>HA10732~B11R10C06</t>
  </si>
  <si>
    <t>Hs~MGC:BC016743.1~uORF:IOH11305~75.4</t>
  </si>
  <si>
    <t>HA10732~B11R10C07</t>
  </si>
  <si>
    <t>Hs~Ref:NM_002881.1~uORF:IOH11519~935</t>
  </si>
  <si>
    <t>NM_002881.1</t>
  </si>
  <si>
    <t>HA10732~B11R10C08</t>
  </si>
  <si>
    <t>Hs~Ref:NM_002881.1~uORF:IOH11519~864</t>
  </si>
  <si>
    <t>HA10732~B11R10C09</t>
  </si>
  <si>
    <t>Hs~Ref:NM_032809.2~uORF:IOH10281~259</t>
  </si>
  <si>
    <t>NM_032809.2</t>
  </si>
  <si>
    <t>HA10732~B11R10C10</t>
  </si>
  <si>
    <t>Hs~Ref:NM_032809.2~uORF:IOH10281~242</t>
  </si>
  <si>
    <t>HA10732~B11R10C11</t>
  </si>
  <si>
    <t>Hs~Ref:NM_003776.1~uORF:IOH9812~114</t>
  </si>
  <si>
    <t>NM_003776.1</t>
  </si>
  <si>
    <t>HA10732~B11R10C12</t>
  </si>
  <si>
    <t>Hs~Ref:NM_003776.1~uORF:IOH9812~108</t>
  </si>
  <si>
    <t>HA10732~B11R10C13</t>
  </si>
  <si>
    <t>Hs~MGC:BC016853.1~uORF:IOH10348~535</t>
  </si>
  <si>
    <t>BC016853.1</t>
  </si>
  <si>
    <t>HA10732~B11R10C14</t>
  </si>
  <si>
    <t>Hs~MGC:BC016853.1~uORF:IOH10348~503</t>
  </si>
  <si>
    <t>HA10732~B11R10C15</t>
  </si>
  <si>
    <t>Hs~Ref:NM_004695.2~uORF:IOH9900~550</t>
  </si>
  <si>
    <t>NM_004695.2</t>
  </si>
  <si>
    <t>HA10732~B11R10C16</t>
  </si>
  <si>
    <t>Hs~Ref:NM_004695.2~uORF:IOH9900~504</t>
  </si>
  <si>
    <t>HA10732~B11R10C17</t>
  </si>
  <si>
    <t>Hs~Ref:NM_001296.3~uORF:IOH10320~560</t>
  </si>
  <si>
    <t>NM_001296.3</t>
  </si>
  <si>
    <t>HA10732~B11R10C18</t>
  </si>
  <si>
    <t>Hs~Ref:NM_001296.3~uORF:IOH10320~543</t>
  </si>
  <si>
    <t>HA10732~B11R10C19</t>
  </si>
  <si>
    <t>Hs~MGC:BC000132.2~uORF:IOH2877~619</t>
  </si>
  <si>
    <t>BC000132.2</t>
  </si>
  <si>
    <t>HA10732~B11R10C20</t>
  </si>
  <si>
    <t>Hs~MGC:BC000132.2~uORF:IOH2877~557</t>
  </si>
  <si>
    <t>HA10732~B11R11C01</t>
  </si>
  <si>
    <t>Hs~MGC:BC033154.1~uORF:IOH23226~71.8</t>
  </si>
  <si>
    <t>BC033154.1</t>
  </si>
  <si>
    <t>HA10732~B11R11C02</t>
  </si>
  <si>
    <t>Hs~MGC:BC033154.1~uORF:IOH23226~67.8</t>
  </si>
  <si>
    <t>HA10732~B11R11C03</t>
  </si>
  <si>
    <t>Hs~MGC:BC031227.1~uORF:IOH21600~345</t>
  </si>
  <si>
    <t>BC031227.1</t>
  </si>
  <si>
    <t>HA10732~B11R11C04</t>
  </si>
  <si>
    <t>Hs~MGC:BC031227.1~uORF:IOH21600~331</t>
  </si>
  <si>
    <t>HA10732~B11R11C05</t>
  </si>
  <si>
    <t>Hs~Ref:NM_016102.1~uORF:IOH21790~121</t>
  </si>
  <si>
    <t>NM_016102.1</t>
  </si>
  <si>
    <t>HA10732~B11R11C06</t>
  </si>
  <si>
    <t>Hs~Ref:NM_016102.1~uORF:IOH21790~117</t>
  </si>
  <si>
    <t>HA10732~B11R11C07</t>
  </si>
  <si>
    <t>Hs~Ref:NM_152785.3~uORF:IOH21630~2150</t>
  </si>
  <si>
    <t>NM_152785.3</t>
  </si>
  <si>
    <t>HA10732~B11R11C08</t>
  </si>
  <si>
    <t>Hs~Ref:NM_152785.3~uORF:IOH21630~2070</t>
  </si>
  <si>
    <t>HA10732~B11R11C09</t>
  </si>
  <si>
    <t>Hs~Ref:NM_032873.3~uORF:IOH6812~313</t>
  </si>
  <si>
    <t>NM_032873.3</t>
  </si>
  <si>
    <t>HA10732~B11R11C10</t>
  </si>
  <si>
    <t>Hs~Ref:NM_032873.3~uORF:IOH6812~306</t>
  </si>
  <si>
    <t>HA10732~B11R11C11</t>
  </si>
  <si>
    <t>Hs~MGC:BC033233.1~uORF:IOH23273~432</t>
  </si>
  <si>
    <t>BC033233.1</t>
  </si>
  <si>
    <t>HA10732~B11R11C12</t>
  </si>
  <si>
    <t>Hs~MGC:BC033233.1~uORF:IOH23273~420</t>
  </si>
  <si>
    <t>HA10732~B11R11C13</t>
  </si>
  <si>
    <t>Hs~Ref:NM_014790.3~uORF:IOH14698~591</t>
  </si>
  <si>
    <t>NM_014790.3</t>
  </si>
  <si>
    <t>HA10732~B11R11C14</t>
  </si>
  <si>
    <t>Hs~Ref:NM_014790.3~uORF:IOH14698~551</t>
  </si>
  <si>
    <t>HA10732~B11R11C15</t>
  </si>
  <si>
    <t>Hs~Ref:NM_002279.3~uORF:IOH13096~31.2</t>
  </si>
  <si>
    <t>NM_002279.3</t>
  </si>
  <si>
    <t>HA10732~B11R11C16</t>
  </si>
  <si>
    <t>Hs~Ref:NM_002279.3~uORF:IOH13096~29.8</t>
  </si>
  <si>
    <t>HA10732~B11R11C17</t>
  </si>
  <si>
    <t>Hs~MGC:BC017957.1~uORF:IOH12295~340</t>
  </si>
  <si>
    <t>BC017957.1</t>
  </si>
  <si>
    <t>HA10732~B11R11C18</t>
  </si>
  <si>
    <t>Hs~MGC:BC017957.1~uORF:IOH12295~322</t>
  </si>
  <si>
    <t>HA10732~B11R11C19</t>
  </si>
  <si>
    <t>Hs~Ref:NM_145315.2~uORF:IOH39795~1680</t>
  </si>
  <si>
    <t>NM_145315.2</t>
  </si>
  <si>
    <t>HA10732~B11R11C20</t>
  </si>
  <si>
    <t>Hs~Ref:NM_145315.2~uORF:IOH39795~1600</t>
  </si>
  <si>
    <t>HA10732~B11R12C01</t>
  </si>
  <si>
    <t>Hs~Ref:NM_153320.1~uORF:IOH12336~1330</t>
  </si>
  <si>
    <t>NM_153320.1</t>
  </si>
  <si>
    <t>HA10732~B11R12C02</t>
  </si>
  <si>
    <t>Hs~Ref:NM_153320.1~uORF:IOH12336~1270</t>
  </si>
  <si>
    <t>HA10732~B11R12C03</t>
  </si>
  <si>
    <t>Hs~Ref:NM_133496.3~uORF:IOH39796~779</t>
  </si>
  <si>
    <t>NM_133496.3</t>
  </si>
  <si>
    <t>HA10732~B11R12C04</t>
  </si>
  <si>
    <t>Hs~Ref:NM_133496.3~uORF:IOH39796~723</t>
  </si>
  <si>
    <t>HA10732~B11R12C05</t>
  </si>
  <si>
    <t>Hs~MGC:NM_181671.1~uORF:IOH6747~25.1</t>
  </si>
  <si>
    <t>NM_181671.1</t>
  </si>
  <si>
    <t>HA10732~B11R12C06</t>
  </si>
  <si>
    <t>Hs~MGC:NM_181671.1~uORF:IOH6747~24.7</t>
  </si>
  <si>
    <t>HA10732~B11R12C07</t>
  </si>
  <si>
    <t>Hs~Ref:NM_003684.2~uORF:IOH5352~68.1</t>
  </si>
  <si>
    <t>NM_003684.2</t>
  </si>
  <si>
    <t>HA10732~B11R12C08</t>
  </si>
  <si>
    <t>Hs~Ref:NM_003684.2~uORF:IOH5352~65.6</t>
  </si>
  <si>
    <t>HA10732~B11R12C09</t>
  </si>
  <si>
    <t>Hs~Ref:NM_138492.1~uORF:IOH11385~58.0</t>
  </si>
  <si>
    <t>NM_138492.1</t>
  </si>
  <si>
    <t>HA10732~B11R12C10</t>
  </si>
  <si>
    <t>Hs~Ref:NM_138492.1~uORF:IOH11385~54.7</t>
  </si>
  <si>
    <t>HA10732~B11R12C11</t>
  </si>
  <si>
    <t>Hs~Ref:NM_006223.1~uORF:IOH7192~171</t>
  </si>
  <si>
    <t>NM_006223.1</t>
  </si>
  <si>
    <t>HA10732~B11R12C12</t>
  </si>
  <si>
    <t>Hs~Ref:NM_006223.1~uORF:IOH7192~157</t>
  </si>
  <si>
    <t>HA10732~B11R12C13</t>
  </si>
  <si>
    <t>Hs~Ref:NM_003827.2~uORF:IOH4804~53.3</t>
  </si>
  <si>
    <t>NM_003827.2</t>
  </si>
  <si>
    <t>HA10732~B11R12C14</t>
  </si>
  <si>
    <t>Hs~Ref:NM_003827.2~uORF:IOH4804~50.8</t>
  </si>
  <si>
    <t>HA10732~B11R12C15</t>
  </si>
  <si>
    <t>Hs~Ref:NM_024299.2~uORF:IOH4080~21.8</t>
  </si>
  <si>
    <t>NM_024299.2</t>
  </si>
  <si>
    <t>HA10732~B11R12C16</t>
  </si>
  <si>
    <t>Hs~Ref:NM_024299.2~uORF:IOH4080~21.2</t>
  </si>
  <si>
    <t>HA10732~B11R12C17</t>
  </si>
  <si>
    <t>Internal_11619</t>
  </si>
  <si>
    <t>HA10732~B11R12C18</t>
  </si>
  <si>
    <t>HA10732~B11R12C19</t>
  </si>
  <si>
    <t>Hs~Ref:NM_004485.2~uORF:IOH11159~34.4</t>
  </si>
  <si>
    <t>NM_004485.2</t>
  </si>
  <si>
    <t>HA10732~B11R12C20</t>
  </si>
  <si>
    <t>Hs~Ref:NM_004485.2~uORF:IOH11159~33.0</t>
  </si>
  <si>
    <t>HA10732~B11R13C01</t>
  </si>
  <si>
    <t>Hs~MGC:BC020597.1~uORF:IOH14197~47.0</t>
  </si>
  <si>
    <t>BC020597.1</t>
  </si>
  <si>
    <t>HA10732~B11R13C02</t>
  </si>
  <si>
    <t>Hs~MGC:BC020597.1~uORF:IOH14197~44.5</t>
  </si>
  <si>
    <t>HA10732~B11R13C03</t>
  </si>
  <si>
    <t>Hs~MGC:BC011776.1~uORF:IOH13876~108</t>
  </si>
  <si>
    <t>BC011776.1</t>
  </si>
  <si>
    <t>HA10732~B11R13C04</t>
  </si>
  <si>
    <t>Hs~MGC:BC011776.1~uORF:IOH13876~99.5</t>
  </si>
  <si>
    <t>HA10732~B11R13C05</t>
  </si>
  <si>
    <t>Hs~MGC:BC056240.1~uORF:IOH29466~99.9</t>
  </si>
  <si>
    <t>BC056240.1</t>
  </si>
  <si>
    <t>HA10732~B11R13C06</t>
  </si>
  <si>
    <t>Hs~MGC:BC056240.1~uORF:IOH29466~94.5</t>
  </si>
  <si>
    <t>HA10732~B11R13C07</t>
  </si>
  <si>
    <t>Hs~MGC:BC059950.1~uORF:IOH29294~106</t>
  </si>
  <si>
    <t>BC059950.1</t>
  </si>
  <si>
    <t>HA10732~B11R13C08</t>
  </si>
  <si>
    <t>Hs~MGC:BC059950.1~uORF:IOH29294~103</t>
  </si>
  <si>
    <t>HA10732~B11R13C09</t>
  </si>
  <si>
    <t>Hs~MGC:BC011686.2~uORF:IOH13816~20.3</t>
  </si>
  <si>
    <t>BC011686.2</t>
  </si>
  <si>
    <t>HA10732~B11R13C10</t>
  </si>
  <si>
    <t>Hs~MGC:BC011686.2~uORF:IOH13816~19.3</t>
  </si>
  <si>
    <t>HA10732~B11R13C11</t>
  </si>
  <si>
    <t>Hs~MGC:BC032598.1~uORF:IOH21976~28.6</t>
  </si>
  <si>
    <t>BC032598.1</t>
  </si>
  <si>
    <t>HA10732~B11R13C12</t>
  </si>
  <si>
    <t>Hs~MGC:BC032598.1~uORF:IOH21976~27.2</t>
  </si>
  <si>
    <t>HA10732~B11R13C13</t>
  </si>
  <si>
    <t>Hs~MGC:BC033881.1~uORF:IOH22099~20.3</t>
  </si>
  <si>
    <t>BC033881.1</t>
  </si>
  <si>
    <t>HA10732~B11R13C14</t>
  </si>
  <si>
    <t>Hs~MGC:BC033881.1~uORF:IOH22099~19.0</t>
  </si>
  <si>
    <t>HA10732~B11R13C15</t>
  </si>
  <si>
    <t>Hs~Ref:NM_016466.4~uORF:IOH22083~197</t>
  </si>
  <si>
    <t>NM_016466.4</t>
  </si>
  <si>
    <t>HA10732~B11R13C16</t>
  </si>
  <si>
    <t>Hs~Ref:NM_016466.4~uORF:IOH22083~187</t>
  </si>
  <si>
    <t>HA10732~B11R13C17</t>
  </si>
  <si>
    <t>Hs~MGC:BC022520.1~uORF:IOH10749~39.9</t>
  </si>
  <si>
    <t>BC022520.1</t>
  </si>
  <si>
    <t>HA10732~B11R13C18</t>
  </si>
  <si>
    <t>Hs~MGC:BC022520.1~uORF:IOH10749~37.9</t>
  </si>
  <si>
    <t>HA10732~B11R13C19</t>
  </si>
  <si>
    <t>Hs~Ref:NM_001841.1~uORF:IOH29591~57.5</t>
  </si>
  <si>
    <t>NM_001841.1</t>
  </si>
  <si>
    <t>HA10732~B11R13C20</t>
  </si>
  <si>
    <t>Hs~Ref:NM_001841.1~uORF:IOH29591~57.3</t>
  </si>
  <si>
    <t>HA10732~B11R14C01</t>
  </si>
  <si>
    <t>Hs~Ref:NM_002072.1~uORF:IOH29692~75.0</t>
  </si>
  <si>
    <t>NM_002072.1</t>
  </si>
  <si>
    <t>HA10732~B11R14C02</t>
  </si>
  <si>
    <t>Hs~Ref:NM_002072.1~uORF:IOH29692~72.4</t>
  </si>
  <si>
    <t>HA10732~B11R14C03</t>
  </si>
  <si>
    <t>Hs~MGC:BC050401.1~uORF:IOH26650~34.2</t>
  </si>
  <si>
    <t>BC050401.1</t>
  </si>
  <si>
    <t>HA10732~B11R14C04</t>
  </si>
  <si>
    <t>Hs~MGC:BC050401.1~uORF:IOH26650~32.7</t>
  </si>
  <si>
    <t>HA10732~B11R14C05</t>
  </si>
  <si>
    <t>Hs~MGC:NM_178450.2~uORF:IOH26430~200</t>
  </si>
  <si>
    <t>NM_178450.2</t>
  </si>
  <si>
    <t>HA10732~B11R14C06</t>
  </si>
  <si>
    <t>Hs~MGC:NM_178450.2~uORF:IOH26430~194</t>
  </si>
  <si>
    <t>HA10732~B11R14C07</t>
  </si>
  <si>
    <t>Hs~MGC:NM_153611.3~uORF:IOH26686~155</t>
  </si>
  <si>
    <t>NM_153611.3</t>
  </si>
  <si>
    <t>HA10732~B11R14C08</t>
  </si>
  <si>
    <t>Hs~MGC:NM_153611.3~uORF:IOH26686~150</t>
  </si>
  <si>
    <t>HA10732~B11R14C09</t>
  </si>
  <si>
    <t>Hs~MGC:BC050721.1~uORF:IOH27058~162</t>
  </si>
  <si>
    <t>BC050721.1</t>
  </si>
  <si>
    <t>HA10732~B11R14C10</t>
  </si>
  <si>
    <t>Hs~MGC:BC050721.1~uORF:IOH27058~156</t>
  </si>
  <si>
    <t>HA10732~B11R14C11</t>
  </si>
  <si>
    <t>Hs~MGC:BC047918.1~uORF:IOH26981~57.6</t>
  </si>
  <si>
    <t>BC047918.1</t>
  </si>
  <si>
    <t>HA10732~B11R14C12</t>
  </si>
  <si>
    <t>Hs~MGC:BC047918.1~uORF:IOH26981~54.5</t>
  </si>
  <si>
    <t>HA10732~B11R14C13</t>
  </si>
  <si>
    <t>HA10732~B11R14C14</t>
  </si>
  <si>
    <t>HA10732~B11R14C15</t>
  </si>
  <si>
    <t>HA10732~B11R14C16</t>
  </si>
  <si>
    <t>HA10732~B11R14C17</t>
  </si>
  <si>
    <t>HA10732~B11R14C18</t>
  </si>
  <si>
    <t>HA10732~B11R14C19</t>
  </si>
  <si>
    <t>HA10732~B11R14C20</t>
  </si>
  <si>
    <t>HA10732~B11R15C01</t>
  </si>
  <si>
    <t>HA10732~B11R15C02</t>
  </si>
  <si>
    <t>HA10732~B11R15C03</t>
  </si>
  <si>
    <t>HA10732~B11R15C04</t>
  </si>
  <si>
    <t>HA10732~B11R15C05</t>
  </si>
  <si>
    <t>HA10732~B11R15C06</t>
  </si>
  <si>
    <t>HA10732~B11R15C07</t>
  </si>
  <si>
    <t>HA10732~B11R15C08</t>
  </si>
  <si>
    <t>HA10732~B11R15C09</t>
  </si>
  <si>
    <t>HA10732~B11R15C10</t>
  </si>
  <si>
    <t>HA10732~B11R15C11</t>
  </si>
  <si>
    <t>HA10732~B11R15C12</t>
  </si>
  <si>
    <t>HA10732~B11R15C13</t>
  </si>
  <si>
    <t>HA10732~B11R15C14</t>
  </si>
  <si>
    <t>HA10732~B11R15C15</t>
  </si>
  <si>
    <t>HA10732~B11R15C16</t>
  </si>
  <si>
    <t>HA10732~B11R15C17</t>
  </si>
  <si>
    <t>HA10732~B11R15C18</t>
  </si>
  <si>
    <t>HA10732~B11R15C19</t>
  </si>
  <si>
    <t>HA10732~B11R15C20</t>
  </si>
  <si>
    <t>HA10732~B11R16C01</t>
  </si>
  <si>
    <t>HA10732~B11R16C02</t>
  </si>
  <si>
    <t>HA10732~B11R16C03</t>
  </si>
  <si>
    <t>HA10732~B11R16C04</t>
  </si>
  <si>
    <t>HA10732~B11R16C05</t>
  </si>
  <si>
    <t>HA10732~B11R16C06</t>
  </si>
  <si>
    <t>HA10732~B11R16C07</t>
  </si>
  <si>
    <t>HA10732~B11R16C08</t>
  </si>
  <si>
    <t>HA10732~B11R16C09</t>
  </si>
  <si>
    <t>HA10732~B11R16C10</t>
  </si>
  <si>
    <t>HA10732~B11R16C11</t>
  </si>
  <si>
    <t>HA10732~B11R16C12</t>
  </si>
  <si>
    <t>HA10732~B11R16C13</t>
  </si>
  <si>
    <t>HA10732~B11R16C14</t>
  </si>
  <si>
    <t>HA10732~B11R16C15</t>
  </si>
  <si>
    <t>HA10732~B11R16C16</t>
  </si>
  <si>
    <t>HA10732~B11R16C17</t>
  </si>
  <si>
    <t>HA10732~B11R16C18</t>
  </si>
  <si>
    <t>HA10732~B11R16C19</t>
  </si>
  <si>
    <t>HA10732~B11R16C20</t>
  </si>
  <si>
    <t>HA10732~B11R17C01</t>
  </si>
  <si>
    <t>HA10732~B11R17C02</t>
  </si>
  <si>
    <t>HA10732~B11R17C03</t>
  </si>
  <si>
    <t>HA10732~B11R17C04</t>
  </si>
  <si>
    <t>HA10732~B11R17C05</t>
  </si>
  <si>
    <t>HA10732~B11R17C06</t>
  </si>
  <si>
    <t>HA10732~B11R17C07</t>
  </si>
  <si>
    <t>HA10732~B11R17C08</t>
  </si>
  <si>
    <t>HA10732~B11R17C09</t>
  </si>
  <si>
    <t>HA10732~B11R17C10</t>
  </si>
  <si>
    <t>HA10732~B11R17C11</t>
  </si>
  <si>
    <t>HA10732~B11R17C12</t>
  </si>
  <si>
    <t>HA10732~B11R17C13</t>
  </si>
  <si>
    <t>HA10732~B11R17C14</t>
  </si>
  <si>
    <t>HA10732~B11R17C15</t>
  </si>
  <si>
    <t>HA10732~B11R17C16</t>
  </si>
  <si>
    <t>HA10732~B11R17C17</t>
  </si>
  <si>
    <t>HA10732~B11R17C18</t>
  </si>
  <si>
    <t>HA10732~B11R17C19</t>
  </si>
  <si>
    <t>HA10732~B11R17C20</t>
  </si>
  <si>
    <t>HA10732~B11R18C01</t>
  </si>
  <si>
    <t>HA10732~B11R18C02</t>
  </si>
  <si>
    <t>HA10732~B11R18C03</t>
  </si>
  <si>
    <t>HA10732~B11R18C04</t>
  </si>
  <si>
    <t>HA10732~B11R18C05</t>
  </si>
  <si>
    <t>HA10732~B11R18C06</t>
  </si>
  <si>
    <t>HA10732~B11R18C07</t>
  </si>
  <si>
    <t>HA10732~B11R18C08</t>
  </si>
  <si>
    <t>HA10732~B11R18C09</t>
  </si>
  <si>
    <t>HA10732~B11R18C10</t>
  </si>
  <si>
    <t>HA10732~B11R18C11</t>
  </si>
  <si>
    <t>HA10732~B11R18C12</t>
  </si>
  <si>
    <t>HA10732~B11R18C13</t>
  </si>
  <si>
    <t>HA10732~B11R18C14</t>
  </si>
  <si>
    <t>HA10732~B11R18C15</t>
  </si>
  <si>
    <t>HA10732~B11R18C16</t>
  </si>
  <si>
    <t>HA10732~B11R18C17</t>
  </si>
  <si>
    <t>HA10732~B11R18C18</t>
  </si>
  <si>
    <t>HA10732~B11R18C19</t>
  </si>
  <si>
    <t>HA10732~B11R18C20</t>
  </si>
  <si>
    <t>HA10732~B11R19C01</t>
  </si>
  <si>
    <t>HA10732~B11R19C02</t>
  </si>
  <si>
    <t>HA10732~B11R19C03</t>
  </si>
  <si>
    <t>HA10732~B11R19C04</t>
  </si>
  <si>
    <t>HA10732~B11R19C05</t>
  </si>
  <si>
    <t>HA10732~B11R19C06</t>
  </si>
  <si>
    <t>HA10732~B11R19C07</t>
  </si>
  <si>
    <t>HA10732~B11R19C08</t>
  </si>
  <si>
    <t>HA10732~B11R19C09</t>
  </si>
  <si>
    <t>HA10732~B11R19C10</t>
  </si>
  <si>
    <t>HA10732~B11R19C11</t>
  </si>
  <si>
    <t>HA10732~B11R19C12</t>
  </si>
  <si>
    <t>HA10732~B11R19C13</t>
  </si>
  <si>
    <t>HA10732~B11R19C14</t>
  </si>
  <si>
    <t>HA10732~B11R19C15</t>
  </si>
  <si>
    <t>HA10732~B11R19C16</t>
  </si>
  <si>
    <t>HA10732~B11R19C17</t>
  </si>
  <si>
    <t>HA10732~B11R19C18</t>
  </si>
  <si>
    <t>HA10732~B11R19C19</t>
  </si>
  <si>
    <t>HA10732~B11R19C20</t>
  </si>
  <si>
    <t>HA10732~B11R20C01</t>
  </si>
  <si>
    <t>HA10732~B11R20C02</t>
  </si>
  <si>
    <t>HA10732~B11R20C03</t>
  </si>
  <si>
    <t>HA10732~B11R20C04</t>
  </si>
  <si>
    <t>HA10732~B11R20C05</t>
  </si>
  <si>
    <t>HA10732~B11R20C06</t>
  </si>
  <si>
    <t>HA10732~B11R20C07</t>
  </si>
  <si>
    <t>HA10732~B11R20C08</t>
  </si>
  <si>
    <t>HA10732~B11R20C09</t>
  </si>
  <si>
    <t>HA10732~B11R20C10</t>
  </si>
  <si>
    <t>HA10732~B11R20C11</t>
  </si>
  <si>
    <t>HA10732~B11R20C12</t>
  </si>
  <si>
    <t>HA10732~B11R20C13</t>
  </si>
  <si>
    <t>HA10732~B11R20C14</t>
  </si>
  <si>
    <t>HA10732~B11R20C15</t>
  </si>
  <si>
    <t>HA10732~B11R20C16</t>
  </si>
  <si>
    <t>HA10732~B11R20C17</t>
  </si>
  <si>
    <t>HA10732~B11R20C18</t>
  </si>
  <si>
    <t>HA10732~B11R20C19</t>
  </si>
  <si>
    <t>HA10732~B11R20C20</t>
  </si>
  <si>
    <t>HA10732~B12R01C01</t>
  </si>
  <si>
    <t>HA10732~B12R01C02</t>
  </si>
  <si>
    <t>HA10732~B12R01C03</t>
  </si>
  <si>
    <t>HA10732~B12R01C04</t>
  </si>
  <si>
    <t>HA10732~B12R01C05</t>
  </si>
  <si>
    <t>HA10732~B12R01C06</t>
  </si>
  <si>
    <t>HA10732~B12R01C07</t>
  </si>
  <si>
    <t>HA10732~B12R01C08</t>
  </si>
  <si>
    <t>HA10732~B12R01C09</t>
  </si>
  <si>
    <t>HA10732~B12R01C10</t>
  </si>
  <si>
    <t>HA10732~B12R01C11</t>
  </si>
  <si>
    <t>HA10732~B12R01C12</t>
  </si>
  <si>
    <t>HA10732~B12R01C13</t>
  </si>
  <si>
    <t>HA10732~B12R01C14</t>
  </si>
  <si>
    <t>HA10732~B12R01C15</t>
  </si>
  <si>
    <t>HA10732~B12R01C16</t>
  </si>
  <si>
    <t>HA10732~B12R01C17</t>
  </si>
  <si>
    <t>HA10732~B12R01C18</t>
  </si>
  <si>
    <t>HA10732~B12R01C19</t>
  </si>
  <si>
    <t>HA10732~B12R01C20</t>
  </si>
  <si>
    <t>HA10732~B12R02C01</t>
  </si>
  <si>
    <t>HA10732~B12R02C02</t>
  </si>
  <si>
    <t>HA10732~B12R02C03</t>
  </si>
  <si>
    <t>HA10732~B12R02C04</t>
  </si>
  <si>
    <t>HA10732~B12R02C05</t>
  </si>
  <si>
    <t>HA10732~B12R02C06</t>
  </si>
  <si>
    <t>HA10732~B12R02C07</t>
  </si>
  <si>
    <t>HA10732~B12R02C08</t>
  </si>
  <si>
    <t>HA10732~B12R02C09</t>
  </si>
  <si>
    <t>HA10732~B12R02C10</t>
  </si>
  <si>
    <t>HA10732~B12R02C11</t>
  </si>
  <si>
    <t>HA10732~B12R02C12</t>
  </si>
  <si>
    <t>HA10732~B12R02C13</t>
  </si>
  <si>
    <t>Hs~Ref:NM_002734.1~uORF:IOH25740~1000</t>
  </si>
  <si>
    <t>NM_002734.1</t>
  </si>
  <si>
    <t>HA10732~B12R02C14</t>
  </si>
  <si>
    <t>Hs~Ref:NM_002734.1~uORF:IOH25740~916</t>
  </si>
  <si>
    <t>HA10732~B12R02C15</t>
  </si>
  <si>
    <t>Internal_12072</t>
  </si>
  <si>
    <t>HA10732~B12R02C16</t>
  </si>
  <si>
    <t>HA10732~B12R02C17</t>
  </si>
  <si>
    <t>Hs~MGC:BC016848.1~uORF:IOH10845~574</t>
  </si>
  <si>
    <t>BC016848.1</t>
  </si>
  <si>
    <t>HA10732~B12R02C18</t>
  </si>
  <si>
    <t>Hs~MGC:BC016848.1~uORF:IOH10845~552</t>
  </si>
  <si>
    <t>HA10732~B12R02C19</t>
  </si>
  <si>
    <t>Internal_13791</t>
  </si>
  <si>
    <t>HA10732~B12R02C20</t>
  </si>
  <si>
    <t>HA10732~B12R03C01</t>
  </si>
  <si>
    <t>Hs~Ref:NM_006100.1~uORF:IOH26861~115</t>
  </si>
  <si>
    <t>NM_006100.1</t>
  </si>
  <si>
    <t>HA10732~B12R03C02</t>
  </si>
  <si>
    <t>Hs~Ref:NM_006100.1~uORF:IOH26861~104</t>
  </si>
  <si>
    <t>HA10732~B12R03C03</t>
  </si>
  <si>
    <t>Internal_2082</t>
  </si>
  <si>
    <t>HA10732~B12R03C04</t>
  </si>
  <si>
    <t>HA10732~B12R03C05</t>
  </si>
  <si>
    <t>Hs~MGC:BC015468.1~uORF:IOH11236~696</t>
  </si>
  <si>
    <t>BC015468.1</t>
  </si>
  <si>
    <t>HA10732~B12R03C06</t>
  </si>
  <si>
    <t>Hs~MGC:BC015468.1~uORF:IOH11236~736</t>
  </si>
  <si>
    <t>HA10732~B12R03C07</t>
  </si>
  <si>
    <t>Hs~Ref:NM_033046.1~uORF:IOH10325~523</t>
  </si>
  <si>
    <t>NM_033046.1</t>
  </si>
  <si>
    <t>HA10732~B12R03C08</t>
  </si>
  <si>
    <t>Hs~Ref:NM_033046.1~uORF:IOH10325~506</t>
  </si>
  <si>
    <t>HA10732~B12R03C09</t>
  </si>
  <si>
    <t>Hs~Ref:NM_053056.1~uORF:IOH1962~192</t>
  </si>
  <si>
    <t>NM_053056.1</t>
  </si>
  <si>
    <t>HA10732~B12R03C10</t>
  </si>
  <si>
    <t>Hs~Ref:NM_053056.1~uORF:IOH1962~193</t>
  </si>
  <si>
    <t>HA10732~B12R03C11</t>
  </si>
  <si>
    <t>Hs~MGC:BC006142.2~uORF:IOH6636~106</t>
  </si>
  <si>
    <t>BC006142.2</t>
  </si>
  <si>
    <t>HA10732~B12R03C12</t>
  </si>
  <si>
    <t>Hs~MGC:BC006142.2~uORF:IOH6636~103</t>
  </si>
  <si>
    <t>HA10732~B12R03C13</t>
  </si>
  <si>
    <t>Internal_8671</t>
  </si>
  <si>
    <t>HA10732~B12R03C14</t>
  </si>
  <si>
    <t>HA10732~B12R03C15</t>
  </si>
  <si>
    <t>Internal_651</t>
  </si>
  <si>
    <t>HA10732~B12R03C16</t>
  </si>
  <si>
    <t>HA10732~B12R03C17</t>
  </si>
  <si>
    <t>Hs~Ref:NM_138794.1~uORF:IOH13353~19.3</t>
  </si>
  <si>
    <t>NM_138794.1</t>
  </si>
  <si>
    <t>HA10732~B12R03C18</t>
  </si>
  <si>
    <t>Hs~Ref:NM_138794.1~uORF:IOH13353~18.9</t>
  </si>
  <si>
    <t>HA10732~B12R03C19</t>
  </si>
  <si>
    <t>Hs~Ref:NM_145204.1~uORF:IOH22722~3150</t>
  </si>
  <si>
    <t>NM_145204.1</t>
  </si>
  <si>
    <t>HA10732~B12R03C20</t>
  </si>
  <si>
    <t>Hs~Ref:NM_145204.1~uORF:IOH22722~3330</t>
  </si>
  <si>
    <t>HA10732~B12R04C01</t>
  </si>
  <si>
    <t>Hs~MGC:BC008031.1~uORF:IOH7008~86.9</t>
  </si>
  <si>
    <t>BC008031.1</t>
  </si>
  <si>
    <t>HA10732~B12R04C02</t>
  </si>
  <si>
    <t>Hs~MGC:BC008031.1~uORF:IOH7008~83.9</t>
  </si>
  <si>
    <t>HA10732~B12R04C03</t>
  </si>
  <si>
    <t>Hs~Ref:NM_018983.2~uORF:IOH3041~10.5</t>
  </si>
  <si>
    <t>NM_018983.2</t>
  </si>
  <si>
    <t>HA10732~B12R04C04</t>
  </si>
  <si>
    <t>Hs~Ref:NM_018983.2~uORF:IOH3041~10.0</t>
  </si>
  <si>
    <t>HA10732~B12R04C05</t>
  </si>
  <si>
    <t>Hs~MGC:BC004888.2~uORF:IOH5668~22.9</t>
  </si>
  <si>
    <t>BC004888.2</t>
  </si>
  <si>
    <t>HA10732~B12R04C06</t>
  </si>
  <si>
    <t>Hs~MGC:BC004888.2~uORF:IOH5668~22.0</t>
  </si>
  <si>
    <t>HA10732~B12R04C07</t>
  </si>
  <si>
    <t>Hs~Ref:NM_007065.2~uORF:IOH6219~1110</t>
  </si>
  <si>
    <t>NM_007065.2</t>
  </si>
  <si>
    <t>HA10732~B12R04C08</t>
  </si>
  <si>
    <t>Hs~Ref:NM_007065.2~uORF:IOH6219~1060</t>
  </si>
  <si>
    <t>HA10732~B12R04C09</t>
  </si>
  <si>
    <t>Hs~Ref:NM_005698.2~uORF:IOH2938~492</t>
  </si>
  <si>
    <t>NM_005698.2</t>
  </si>
  <si>
    <t>HA10732~B12R04C10</t>
  </si>
  <si>
    <t>Hs~Ref:NM_005698.2~uORF:IOH2938~470</t>
  </si>
  <si>
    <t>HA10732~B12R04C11</t>
  </si>
  <si>
    <t>HA10732~B12R04C12</t>
  </si>
  <si>
    <t>HA10732~B12R04C13</t>
  </si>
  <si>
    <t>Internal_1808</t>
  </si>
  <si>
    <t>HA10732~B12R04C14</t>
  </si>
  <si>
    <t>HA10732~B12R04C15</t>
  </si>
  <si>
    <t>Internal_29805</t>
  </si>
  <si>
    <t>HA10732~B12R04C16</t>
  </si>
  <si>
    <t>HA10732~B12R04C17</t>
  </si>
  <si>
    <t>Internal_23538</t>
  </si>
  <si>
    <t>HA10732~B12R04C18</t>
  </si>
  <si>
    <t>HA10732~B12R04C19</t>
  </si>
  <si>
    <t>Internal_2924</t>
  </si>
  <si>
    <t>HA10732~B12R04C20</t>
  </si>
  <si>
    <t>HA10732~B12R05C01</t>
  </si>
  <si>
    <t>Hs~Ref:NM_005906.2~N/A~76.8</t>
  </si>
  <si>
    <t>NM_005906.2</t>
  </si>
  <si>
    <t>HA10732~B12R05C02</t>
  </si>
  <si>
    <t>Hs~Ref:NM_005906.2~N/A~70.0</t>
  </si>
  <si>
    <t>HA10732~B12R05C03</t>
  </si>
  <si>
    <t>Hs~MGC:BC000442.1~N/A~360</t>
  </si>
  <si>
    <t>BC000442.1</t>
  </si>
  <si>
    <t>HA10732~B12R05C04</t>
  </si>
  <si>
    <t>Hs~MGC:BC000442.1~N/A~337</t>
  </si>
  <si>
    <t>HA10732~B12R05C05</t>
  </si>
  <si>
    <t>Hs~MGC:BC018111.1~N/A~251</t>
  </si>
  <si>
    <t>BC018111.1</t>
  </si>
  <si>
    <t>HA10732~B12R05C06</t>
  </si>
  <si>
    <t>Hs~MGC:BC018111.1~N/A~231</t>
  </si>
  <si>
    <t>HA10732~B12R05C07</t>
  </si>
  <si>
    <t>Hs~Ref:NM_004217.1~N/A~63.9</t>
  </si>
  <si>
    <t>NM_004217.1</t>
  </si>
  <si>
    <t>HA10732~B12R05C08</t>
  </si>
  <si>
    <t>Hs~Ref:NM_004217.1~N/A~60.0</t>
  </si>
  <si>
    <t>HA10732~B12R05C09</t>
  </si>
  <si>
    <t>Hs~Ref:NM_004226.1~N/A~1660</t>
  </si>
  <si>
    <t>NM_004226.1</t>
  </si>
  <si>
    <t>HA10732~B12R05C10</t>
  </si>
  <si>
    <t>Hs~Ref:NM_004226.1~N/A~1520</t>
  </si>
  <si>
    <t>HA10732~B12R05C11</t>
  </si>
  <si>
    <t>Hs~Ref:NM_032237.1~N/A~37.0</t>
  </si>
  <si>
    <t>NM_032237.1</t>
  </si>
  <si>
    <t>HA10732~B12R05C12</t>
  </si>
  <si>
    <t>Hs~Ref:NM_032237.1~N/A~34.4</t>
  </si>
  <si>
    <t>HA10732~B12R05C13</t>
  </si>
  <si>
    <t>Hs~MGC:BC008726.1~N/A~74.5</t>
  </si>
  <si>
    <t>BC008726.1</t>
  </si>
  <si>
    <t>HA10732~B12R05C14</t>
  </si>
  <si>
    <t>Hs~MGC:BC008726.1~N/A~72.6</t>
  </si>
  <si>
    <t>HA10732~B12R05C15</t>
  </si>
  <si>
    <t>Hs~Ref:NM_003674.1~N/A~96.8</t>
  </si>
  <si>
    <t>NM_003674.1</t>
  </si>
  <si>
    <t>HA10732~B12R05C16</t>
  </si>
  <si>
    <t>Hs~Ref:NM_003674.1~N/A~89.7</t>
  </si>
  <si>
    <t>HA10732~B12R05C17</t>
  </si>
  <si>
    <t>Hs~MGC:BC003403.1~uORF:IOH3013~70.4</t>
  </si>
  <si>
    <t>BC003403.1</t>
  </si>
  <si>
    <t>HA10732~B12R05C18</t>
  </si>
  <si>
    <t>Hs~MGC:BC003403.1~uORF:IOH3013~67.4</t>
  </si>
  <si>
    <t>HA10732~B12R05C19</t>
  </si>
  <si>
    <t>Hs~MGC:BC012901.1~uORF:IOH10497~404</t>
  </si>
  <si>
    <t>BC012901.1</t>
  </si>
  <si>
    <t>HA10732~B12R05C20</t>
  </si>
  <si>
    <t>Hs~MGC:BC012901.1~uORF:IOH10497~375</t>
  </si>
  <si>
    <t>HA10732~B12R06C01</t>
  </si>
  <si>
    <t>Hs~Ref:NM_001312.2~uORF:IOH3437~438</t>
  </si>
  <si>
    <t>HA10732~B12R06C02</t>
  </si>
  <si>
    <t>Hs~Ref:NM_001312.2~uORF:IOH3437~409</t>
  </si>
  <si>
    <t>HA10732~B12R06C03</t>
  </si>
  <si>
    <t>Hs~MGC:BC039814.1~uORF:IOH26283~440</t>
  </si>
  <si>
    <t>BC039814.1</t>
  </si>
  <si>
    <t>HA10732~B12R06C04</t>
  </si>
  <si>
    <t>Hs~MGC:BC039814.1~uORF:IOH26283~427</t>
  </si>
  <si>
    <t>HA10732~B12R06C05</t>
  </si>
  <si>
    <t>Hs~Ref:NM_007054.1~uORF:IOH26900~113</t>
  </si>
  <si>
    <t>NM_007054.1</t>
  </si>
  <si>
    <t>HA10732~B12R06C06</t>
  </si>
  <si>
    <t>Hs~Ref:NM_007054.1~uORF:IOH26900~106</t>
  </si>
  <si>
    <t>HA10732~B12R06C07</t>
  </si>
  <si>
    <t>Hs~MGC:BC000997.2~uORF:IOH2939~75.2</t>
  </si>
  <si>
    <t>BC000997.2</t>
  </si>
  <si>
    <t>HA10732~B12R06C08</t>
  </si>
  <si>
    <t>Hs~MGC:BC000997.2~uORF:IOH2939~72.6</t>
  </si>
  <si>
    <t>HA10732~B12R06C09</t>
  </si>
  <si>
    <t>Hs~Ref:NM_014685.1~uORF:IOH4612~1340</t>
  </si>
  <si>
    <t>NM_014685.1</t>
  </si>
  <si>
    <t>HA10732~B12R06C10</t>
  </si>
  <si>
    <t>Hs~Ref:NM_014685.1~uORF:IOH4612~1280</t>
  </si>
  <si>
    <t>HA10732~B12R06C11</t>
  </si>
  <si>
    <t>Hs~MGC:BC039734.1~uORF:IOH26161~30.4</t>
  </si>
  <si>
    <t>BC039734.1</t>
  </si>
  <si>
    <t>HA10732~B12R06C12</t>
  </si>
  <si>
    <t>Hs~MGC:BC039734.1~uORF:IOH26161~28.3</t>
  </si>
  <si>
    <t>HA10732~B12R06C13</t>
  </si>
  <si>
    <t>Hs~MGC:BC021861.1~uORF:IOH11917~327</t>
  </si>
  <si>
    <t>BC021861.1</t>
  </si>
  <si>
    <t>HA10732~B12R06C14</t>
  </si>
  <si>
    <t>Hs~MGC:BC021861.1~uORF:IOH11917~299</t>
  </si>
  <si>
    <t>HA10732~B12R06C15</t>
  </si>
  <si>
    <t>Hs~Ref:NM_021175.1~uORF:IOH13487~301</t>
  </si>
  <si>
    <t>NM_021175.1</t>
  </si>
  <si>
    <t>HA10732~B12R06C16</t>
  </si>
  <si>
    <t>Hs~Ref:NM_021175.1~uORF:IOH13487~281</t>
  </si>
  <si>
    <t>HA10732~B12R06C17</t>
  </si>
  <si>
    <t>Hs~MGC:BC020605.1~uORF:IOH12851~679</t>
  </si>
  <si>
    <t>BC020605.1</t>
  </si>
  <si>
    <t>HA10732~B12R06C18</t>
  </si>
  <si>
    <t>Hs~MGC:BC020605.1~uORF:IOH12851~677</t>
  </si>
  <si>
    <t>HA10732~B12R06C19</t>
  </si>
  <si>
    <t>Hs~Ref:NM_054023.2~uORF:IOH12827~481</t>
  </si>
  <si>
    <t>NM_054023.2</t>
  </si>
  <si>
    <t>HA10732~B12R06C20</t>
  </si>
  <si>
    <t>Hs~Ref:NM_054023.2~uORF:IOH12827~441</t>
  </si>
  <si>
    <t>HA10732~B12R07C01</t>
  </si>
  <si>
    <t>Hs~MGC:NM_015464.1~uORF:IOH7434~42.2</t>
  </si>
  <si>
    <t>NM_015464.1</t>
  </si>
  <si>
    <t>HA10732~B12R07C02</t>
  </si>
  <si>
    <t>Hs~MGC:NM_015464.1~uORF:IOH7434~39.0</t>
  </si>
  <si>
    <t>HA10732~B12R07C03</t>
  </si>
  <si>
    <t>Hs~MGC:BC014323.1~uORF:IOH13941~77.7</t>
  </si>
  <si>
    <t>BC014323.1</t>
  </si>
  <si>
    <t>HA10732~B12R07C04</t>
  </si>
  <si>
    <t>Hs~MGC:BC014323.1~uORF:IOH13941~70.5</t>
  </si>
  <si>
    <t>HA10732~B12R07C05</t>
  </si>
  <si>
    <t>Hs~MGC:NM_178861.3~uORF:IOH10760~332</t>
  </si>
  <si>
    <t>NM_178861.3</t>
  </si>
  <si>
    <t>HA10732~B12R07C06</t>
  </si>
  <si>
    <t>Hs~MGC:NM_178861.3~uORF:IOH10760~316</t>
  </si>
  <si>
    <t>HA10732~B12R07C07</t>
  </si>
  <si>
    <t>Hs~Ref:NM_006164.2~uORF:IOH14493~369</t>
  </si>
  <si>
    <t>NM_006164.2</t>
  </si>
  <si>
    <t>HA10732~B12R07C08</t>
  </si>
  <si>
    <t>Hs~Ref:NM_006164.2~uORF:IOH14493~342</t>
  </si>
  <si>
    <t>HA10732~B12R07C09</t>
  </si>
  <si>
    <t>Hs~Ref:NM_017848.1~uORF:IOH11276~655</t>
  </si>
  <si>
    <t>NM_017848.1</t>
  </si>
  <si>
    <t>HA10732~B12R07C10</t>
  </si>
  <si>
    <t>Hs~Ref:NM_017848.1~uORF:IOH11276~633</t>
  </si>
  <si>
    <t>HA10732~B12R07C11</t>
  </si>
  <si>
    <t>Hs~Ref:NM_003251.1~uORF:IOH22149~448</t>
  </si>
  <si>
    <t>NM_003251.1</t>
  </si>
  <si>
    <t>HA10732~B12R07C12</t>
  </si>
  <si>
    <t>Hs~Ref:NM_003251.1~uORF:IOH22149~408</t>
  </si>
  <si>
    <t>HA10732~B12R07C13</t>
  </si>
  <si>
    <t>Hs~MGC:BC029785.1~uORF:IOH22702~49.2</t>
  </si>
  <si>
    <t>BC029785.1</t>
  </si>
  <si>
    <t>HA10732~B12R07C14</t>
  </si>
  <si>
    <t>Hs~MGC:BC029785.1~uORF:IOH22702~46.0</t>
  </si>
  <si>
    <t>HA10732~B12R07C15</t>
  </si>
  <si>
    <t>Hs~MGC:NM_152353.1~uORF:IOH22553~233</t>
  </si>
  <si>
    <t>NM_152353.1</t>
  </si>
  <si>
    <t>HA10732~B12R07C16</t>
  </si>
  <si>
    <t>Hs~MGC:NM_152353.1~uORF:IOH22553~202</t>
  </si>
  <si>
    <t>HA10732~B12R07C17</t>
  </si>
  <si>
    <t>Hs~MGC:BC010033.1~uORF:IOH27835~307</t>
  </si>
  <si>
    <t>BC010033.1</t>
  </si>
  <si>
    <t>HA10732~B12R07C18</t>
  </si>
  <si>
    <t>Hs~MGC:BC010033.1~uORF:IOH27835~293</t>
  </si>
  <si>
    <t>HA10732~B12R07C19</t>
  </si>
  <si>
    <t>Hs~Ref:NM_006012.2~uORF:IOH4910~93.3</t>
  </si>
  <si>
    <t>NM_006012.2</t>
  </si>
  <si>
    <t>HA10732~B12R07C20</t>
  </si>
  <si>
    <t>Hs~Ref:NM_006012.2~uORF:IOH4910~85.1</t>
  </si>
  <si>
    <t>HA10732~B12R08C01</t>
  </si>
  <si>
    <t>Internal_268524</t>
  </si>
  <si>
    <t>HA10732~B12R08C02</t>
  </si>
  <si>
    <t>HA10732~B12R08C03</t>
  </si>
  <si>
    <t>Hs~Ref:NM_080388.1~uORF:IOH10271~79.6</t>
  </si>
  <si>
    <t>NM_080388.1</t>
  </si>
  <si>
    <t>HA10732~B12R08C04</t>
  </si>
  <si>
    <t>Hs~Ref:NM_080388.1~uORF:IOH10271~73.4</t>
  </si>
  <si>
    <t>HA10732~B12R08C05</t>
  </si>
  <si>
    <t>HA10732~B12R08C06</t>
  </si>
  <si>
    <t>HA10732~B12R08C07</t>
  </si>
  <si>
    <t>HA10732~B12R08C08</t>
  </si>
  <si>
    <t>HA10732~B12R08C09</t>
  </si>
  <si>
    <t>HA10732~B12R08C10</t>
  </si>
  <si>
    <t>HA10732~B12R08C11</t>
  </si>
  <si>
    <t>HA10732~B12R08C12</t>
  </si>
  <si>
    <t>HA10732~B12R08C13</t>
  </si>
  <si>
    <t>Hs~Ref:NM_024112.1~uORF:IOH5161~250</t>
  </si>
  <si>
    <t>NM_024112.1</t>
  </si>
  <si>
    <t>HA10732~B12R08C14</t>
  </si>
  <si>
    <t>Hs~Ref:NM_024112.1~uORF:IOH5161~238</t>
  </si>
  <si>
    <t>HA10732~B12R08C15</t>
  </si>
  <si>
    <t>Hs~Ref:NM_024515.1~uORF:IOH5172~23.9</t>
  </si>
  <si>
    <t>NM_024515.1</t>
  </si>
  <si>
    <t>HA10732~B12R08C16</t>
  </si>
  <si>
    <t>Hs~Ref:NM_024515.1~uORF:IOH5172~23.0</t>
  </si>
  <si>
    <t>HA10732~B12R08C17</t>
  </si>
  <si>
    <t>HA10732~B12R08C18</t>
  </si>
  <si>
    <t>HA10732~B12R08C19</t>
  </si>
  <si>
    <t>HA10732~B12R08C20</t>
  </si>
  <si>
    <t>HA10732~B12R09C01</t>
  </si>
  <si>
    <t>Internal_11220</t>
  </si>
  <si>
    <t>HA10732~B12R09C02</t>
  </si>
  <si>
    <t>HA10732~B12R09C03</t>
  </si>
  <si>
    <t>Hs~Ref:NM_003516.2~uORF:IOH4867~23.1</t>
  </si>
  <si>
    <t>NM_003516.2</t>
  </si>
  <si>
    <t>HA10732~B12R09C04</t>
  </si>
  <si>
    <t>Hs~Ref:NM_003516.2~uORF:IOH4867~28.0</t>
  </si>
  <si>
    <t>HA10732~B12R09C05</t>
  </si>
  <si>
    <t>Hs~MGC:NM_182715.1~uORF:IOH11372~537</t>
  </si>
  <si>
    <t>NM_182715.1</t>
  </si>
  <si>
    <t>HA10732~B12R09C06</t>
  </si>
  <si>
    <t>Hs~MGC:NM_182715.1~uORF:IOH11372~512</t>
  </si>
  <si>
    <t>HA10732~B12R09C07</t>
  </si>
  <si>
    <t>Hs~MGC:BC003106.1~uORF:IOH4523~284</t>
  </si>
  <si>
    <t>BC003106.1</t>
  </si>
  <si>
    <t>HA10732~B12R09C08</t>
  </si>
  <si>
    <t>Hs~MGC:BC003106.1~uORF:IOH4523~268</t>
  </si>
  <si>
    <t>HA10732~B12R09C09</t>
  </si>
  <si>
    <t>Hs~MGC:BC041082.1~uORF:IOH29352~223</t>
  </si>
  <si>
    <t>BC041082.1</t>
  </si>
  <si>
    <t>HA10732~B12R09C10</t>
  </si>
  <si>
    <t>Hs~MGC:BC041082.1~uORF:IOH29352~210</t>
  </si>
  <si>
    <t>HA10732~B12R09C11</t>
  </si>
  <si>
    <t>Hs~MGC:BC032539.1~uORF:IOH21974~1080</t>
  </si>
  <si>
    <t>BC032539.1</t>
  </si>
  <si>
    <t>HA10732~B12R09C12</t>
  </si>
  <si>
    <t>Hs~MGC:BC032539.1~uORF:IOH21974~1050</t>
  </si>
  <si>
    <t>HA10732~B12R09C13</t>
  </si>
  <si>
    <t>Hs~MGC:BC026961.1~uORF:IOH22837~297</t>
  </si>
  <si>
    <t>BC026961.1</t>
  </si>
  <si>
    <t>HA10732~B12R09C14</t>
  </si>
  <si>
    <t>Hs~MGC:BC026961.1~uORF:IOH22837~288</t>
  </si>
  <si>
    <t>HA10732~B12R09C15</t>
  </si>
  <si>
    <t>Hs~Ref:NM_000061.1~uORF:IOH21063~1850</t>
  </si>
  <si>
    <t>HA10732~B12R09C16</t>
  </si>
  <si>
    <t>Hs~Ref:NM_000061.1~uORF:IOH21063~1690</t>
  </si>
  <si>
    <t>HA10732~B12R09C17</t>
  </si>
  <si>
    <t>Hs~MGC:BC027955.1~uORF:IOH11484~284</t>
  </si>
  <si>
    <t>BC027955.1</t>
  </si>
  <si>
    <t>HA10732~B12R09C18</t>
  </si>
  <si>
    <t>Hs~MGC:BC027955.1~uORF:IOH11484~271</t>
  </si>
  <si>
    <t>HA10732~B12R09C19</t>
  </si>
  <si>
    <t>Hs~MGC:BC028219.1~uORF:IOH11480~89.2</t>
  </si>
  <si>
    <t>BC028219.1</t>
  </si>
  <si>
    <t>HA10732~B12R09C20</t>
  </si>
  <si>
    <t>Hs~MGC:BC028219.1~uORF:IOH11480~85.4</t>
  </si>
  <si>
    <t>HA10732~B12R10C01</t>
  </si>
  <si>
    <t>Hs~MGC:BC010357.1~uORF:IOH14260~379</t>
  </si>
  <si>
    <t>BC010357.1</t>
  </si>
  <si>
    <t>HA10732~B12R10C02</t>
  </si>
  <si>
    <t>Hs~MGC:BC010357.1~uORF:IOH14260~362</t>
  </si>
  <si>
    <t>HA10732~B12R10C03</t>
  </si>
  <si>
    <t>Hs~Ref:NM_004362.1~uORF:IOH11926~483</t>
  </si>
  <si>
    <t>NM_004362.1</t>
  </si>
  <si>
    <t>HA10732~B12R10C04</t>
  </si>
  <si>
    <t>Hs~Ref:NM_004362.1~uORF:IOH11926~476</t>
  </si>
  <si>
    <t>HA10732~B12R10C05</t>
  </si>
  <si>
    <t>Hs~MGC:BC060844.1~uORF:IOH29182~2210</t>
  </si>
  <si>
    <t>BC060844.1</t>
  </si>
  <si>
    <t>HA10732~B12R10C06</t>
  </si>
  <si>
    <t>Hs~MGC:BC060844.1~uORF:IOH29182~2130</t>
  </si>
  <si>
    <t>HA10732~B12R10C07</t>
  </si>
  <si>
    <t>Hs~MGC:BC052573.1~uORF:IOH29405~121</t>
  </si>
  <si>
    <t>BC052573.1</t>
  </si>
  <si>
    <t>HA10732~B12R10C08</t>
  </si>
  <si>
    <t>Hs~MGC:BC052573.1~uORF:IOH29405~117</t>
  </si>
  <si>
    <t>HA10732~B12R10C09</t>
  </si>
  <si>
    <t>Hs~MGC:BC052964.1~uORF:IOH28843~30.2</t>
  </si>
  <si>
    <t>BC052964.1</t>
  </si>
  <si>
    <t>HA10732~B12R10C10</t>
  </si>
  <si>
    <t>Hs~MGC:BC052964.1~uORF:IOH28843~30.0</t>
  </si>
  <si>
    <t>HA10732~B12R10C11</t>
  </si>
  <si>
    <t>Hs~MGC:BC053664.1~uORF:IOH28996~128</t>
  </si>
  <si>
    <t>BC053664.1</t>
  </si>
  <si>
    <t>HA10732~B12R10C12</t>
  </si>
  <si>
    <t>Hs~MGC:BC053664.1~uORF:IOH28996~124</t>
  </si>
  <si>
    <t>HA10732~B12R10C13</t>
  </si>
  <si>
    <t>Hs~Ref:NM_014044.4~uORF:IOH11358~3290</t>
  </si>
  <si>
    <t>NM_014044.4</t>
  </si>
  <si>
    <t>HA10732~B12R10C14</t>
  </si>
  <si>
    <t>Hs~Ref:NM_014044.4~uORF:IOH11358~3200</t>
  </si>
  <si>
    <t>HA10732~B12R10C15</t>
  </si>
  <si>
    <t>Hs~Ref:NM_007223.1~uORF:IOH39713~168</t>
  </si>
  <si>
    <t>NM_007223.1</t>
  </si>
  <si>
    <t>HA10732~B12R10C16</t>
  </si>
  <si>
    <t>Hs~Ref:NM_007223.1~uORF:IOH39713~159</t>
  </si>
  <si>
    <t>HA10732~B12R10C17</t>
  </si>
  <si>
    <t>Hs~MGC:BC027609.2~uORF:IOH11601~403</t>
  </si>
  <si>
    <t>BC027609.2</t>
  </si>
  <si>
    <t>HA10732~B12R10C18</t>
  </si>
  <si>
    <t>Hs~MGC:BC027609.2~uORF:IOH11601~375</t>
  </si>
  <si>
    <t>HA10732~B12R10C19</t>
  </si>
  <si>
    <t>Hs~MGC:BC053600.1~uORF:IOH28975~336</t>
  </si>
  <si>
    <t>BC053600.1</t>
  </si>
  <si>
    <t>HA10732~B12R10C20</t>
  </si>
  <si>
    <t>Hs~MGC:BC053600.1~uORF:IOH28975~294</t>
  </si>
  <si>
    <t>HA10732~B12R11C01</t>
  </si>
  <si>
    <t>Hs~Ref:NM_000714.3~uORF:IOH3897~2200</t>
  </si>
  <si>
    <t>NM_000714.3</t>
  </si>
  <si>
    <t>HA10732~B12R11C02</t>
  </si>
  <si>
    <t>Hs~Ref:NM_000714.3~uORF:IOH3897~2080</t>
  </si>
  <si>
    <t>HA10732~B12R11C03</t>
  </si>
  <si>
    <t>Hs~Ref:NM_015407.3~uORF:IOH4118~488</t>
  </si>
  <si>
    <t>NM_015407.3</t>
  </si>
  <si>
    <t>HA10732~B12R11C04</t>
  </si>
  <si>
    <t>Hs~Ref:NM_015407.3~uORF:IOH4118~458</t>
  </si>
  <si>
    <t>HA10732~B12R11C05</t>
  </si>
  <si>
    <t>Hs~Ref:NM_001029.2~uORF:IOH4114~446</t>
  </si>
  <si>
    <t>NM_001029.2</t>
  </si>
  <si>
    <t>HA10732~B12R11C06</t>
  </si>
  <si>
    <t>Hs~Ref:NM_001029.2~uORF:IOH4114~415</t>
  </si>
  <si>
    <t>HA10732~B12R11C07</t>
  </si>
  <si>
    <t>Hs~Ref:NM_005855.1~uORF:IOH4168~1550</t>
  </si>
  <si>
    <t>NM_005855.1</t>
  </si>
  <si>
    <t>HA10732~B12R11C08</t>
  </si>
  <si>
    <t>Hs~Ref:NM_005855.1~uORF:IOH4168~1460</t>
  </si>
  <si>
    <t>HA10732~B12R11C09</t>
  </si>
  <si>
    <t>Hs~Ref:NM_144736.3~uORF:IOH40597~495</t>
  </si>
  <si>
    <t>NM_144736.3</t>
  </si>
  <si>
    <t>HA10732~B12R11C10</t>
  </si>
  <si>
    <t>Hs~Ref:NM_144736.3~uORF:IOH40597~484</t>
  </si>
  <si>
    <t>HA10732~B12R11C11</t>
  </si>
  <si>
    <t>Hs~MGC:BC063479.1~uORF:IOH39883~547</t>
  </si>
  <si>
    <t>BC063479.1</t>
  </si>
  <si>
    <t>HA10732~B12R11C12</t>
  </si>
  <si>
    <t>Hs~MGC:BC063479.1~uORF:IOH39883~532</t>
  </si>
  <si>
    <t>HA10732~B12R11C13</t>
  </si>
  <si>
    <t>Hs~Ref:NM_021100.3~uORF:IOH39970~127</t>
  </si>
  <si>
    <t>NM_021100.3</t>
  </si>
  <si>
    <t>HA10732~B12R11C14</t>
  </si>
  <si>
    <t>Hs~Ref:NM_021100.3~uORF:IOH39970~116</t>
  </si>
  <si>
    <t>HA10732~B12R11C15</t>
  </si>
  <si>
    <t>Hs~Ref:NM_144769.1~uORF:IOH40875~587</t>
  </si>
  <si>
    <t>NM_144769.1</t>
  </si>
  <si>
    <t>HA10732~B12R11C16</t>
  </si>
  <si>
    <t>Hs~Ref:NM_144769.1~uORF:IOH40875~586</t>
  </si>
  <si>
    <t>HA10732~B12R11C17</t>
  </si>
  <si>
    <t>Hs~Ref:NM_024313.1~uORF:IOH5392~53.5</t>
  </si>
  <si>
    <t>NM_024313.1</t>
  </si>
  <si>
    <t>HA10732~B12R11C18</t>
  </si>
  <si>
    <t>Hs~Ref:NM_024313.1~uORF:IOH5392~50.4</t>
  </si>
  <si>
    <t>HA10732~B12R11C19</t>
  </si>
  <si>
    <t>Hs~Ref:NM_015690.2~uORF:IOH11118~53.8</t>
  </si>
  <si>
    <t>NM_015690.2</t>
  </si>
  <si>
    <t>HA10732~B12R11C20</t>
  </si>
  <si>
    <t>Hs~Ref:NM_015690.2~uORF:IOH11118~49.9</t>
  </si>
  <si>
    <t>HA10732~B12R12C01</t>
  </si>
  <si>
    <t>Hs~MGC:BC033153.1~uORF:IOH23227~161</t>
  </si>
  <si>
    <t>BC033153.1</t>
  </si>
  <si>
    <t>HA10732~B12R12C02</t>
  </si>
  <si>
    <t>Hs~MGC:BC033153.1~uORF:IOH23227~153</t>
  </si>
  <si>
    <t>HA10732~B12R12C03</t>
  </si>
  <si>
    <t>Hs~Ref:NM_020175.1~uORF:IOH13452~466</t>
  </si>
  <si>
    <t>NM_020175.1</t>
  </si>
  <si>
    <t>HA10732~B12R12C04</t>
  </si>
  <si>
    <t>Hs~Ref:NM_020175.1~uORF:IOH13452~453</t>
  </si>
  <si>
    <t>HA10732~B12R12C05</t>
  </si>
  <si>
    <t>Hs~MGC:BC030950.1~uORF:IOH23190~289</t>
  </si>
  <si>
    <t>BC030950.1</t>
  </si>
  <si>
    <t>HA10732~B12R12C06</t>
  </si>
  <si>
    <t>Hs~MGC:BC030950.1~uORF:IOH23190~261</t>
  </si>
  <si>
    <t>HA10732~B12R12C07</t>
  </si>
  <si>
    <t>Hs~MGC:BC033088.1~uORF:IOH23217~473</t>
  </si>
  <si>
    <t>BC033088.1</t>
  </si>
  <si>
    <t>HA10732~B12R12C08</t>
  </si>
  <si>
    <t>Hs~MGC:BC033088.1~uORF:IOH23217~444</t>
  </si>
  <si>
    <t>HA10732~B12R12C09</t>
  </si>
  <si>
    <t>Hs~Ref:NM_001001550.1~uORF:IOH13204~298</t>
  </si>
  <si>
    <t>NM_001001550.1</t>
  </si>
  <si>
    <t>HA10732~B12R12C10</t>
  </si>
  <si>
    <t>Hs~Ref:NM_001001550.1~uORF:IOH13204~272</t>
  </si>
  <si>
    <t>HA10732~B12R12C11</t>
  </si>
  <si>
    <t>Hs~Ref:NM_017724.1~uORF:IOH29011~460</t>
  </si>
  <si>
    <t>NM_017724.1</t>
  </si>
  <si>
    <t>HA10732~B12R12C12</t>
  </si>
  <si>
    <t>Hs~Ref:NM_017724.1~uORF:IOH29011~448</t>
  </si>
  <si>
    <t>HA10732~B12R12C13</t>
  </si>
  <si>
    <t>Hs~Ref:NM_004078.1~uORF:IOH1778~1340</t>
  </si>
  <si>
    <t>NM_004078.1</t>
  </si>
  <si>
    <t>HA10732~B12R12C14</t>
  </si>
  <si>
    <t>Hs~Ref:NM_004078.1~uORF:IOH1778~1250</t>
  </si>
  <si>
    <t>HA10732~B12R12C15</t>
  </si>
  <si>
    <t>Hs~Ref:NM_002694.2~uORF:IOH1927~90.5</t>
  </si>
  <si>
    <t>NM_002694.2</t>
  </si>
  <si>
    <t>HA10732~B12R12C16</t>
  </si>
  <si>
    <t>Hs~Ref:NM_002694.2~uORF:IOH1927~84.0</t>
  </si>
  <si>
    <t>HA10732~B12R12C17</t>
  </si>
  <si>
    <t>Hs~MGC:BC022251.1~uORF:IOH12839~309</t>
  </si>
  <si>
    <t>BC022251.1</t>
  </si>
  <si>
    <t>HA10732~B12R12C18</t>
  </si>
  <si>
    <t>Hs~MGC:BC022251.1~uORF:IOH12839~299</t>
  </si>
  <si>
    <t>HA10732~B12R12C19</t>
  </si>
  <si>
    <t>Hs~MGC:BC005388.1~uORF:IOH7239~94.8</t>
  </si>
  <si>
    <t>BC005388.1</t>
  </si>
  <si>
    <t>HA10732~B12R12C20</t>
  </si>
  <si>
    <t>Hs~MGC:BC005388.1~uORF:IOH7239~86.3</t>
  </si>
  <si>
    <t>HA10732~B12R13C01</t>
  </si>
  <si>
    <t>Hs~Ref:NM_004440.1~N/A~652</t>
  </si>
  <si>
    <t>NM_004440.1</t>
  </si>
  <si>
    <t>HA10732~B12R13C02</t>
  </si>
  <si>
    <t>Hs~Ref:NM_004440.1~N/A~583</t>
  </si>
  <si>
    <t>HA10732~B12R13C03</t>
  </si>
  <si>
    <t>Hs~IVGN:PM_2123~Ext:CTL2123~2130</t>
  </si>
  <si>
    <t>CTL2123</t>
  </si>
  <si>
    <t>HA10732~B12R13C04</t>
  </si>
  <si>
    <t>HA10732~B12R13C05</t>
  </si>
  <si>
    <t>Hs~Ref:NM_031417.1~N/A~168</t>
  </si>
  <si>
    <t>NM_031417.1</t>
  </si>
  <si>
    <t>HA10732~B12R13C06</t>
  </si>
  <si>
    <t>Hs~Ref:NM_031417.1~N/A~162</t>
  </si>
  <si>
    <t>HA10732~B12R13C07</t>
  </si>
  <si>
    <t>Hs~IVGN:PM_2112~Ext:CTL2112~606</t>
  </si>
  <si>
    <t>CTL2112</t>
  </si>
  <si>
    <t>HA10732~B12R13C08</t>
  </si>
  <si>
    <t>HA10732~B12R13C09</t>
  </si>
  <si>
    <t>Hs~Ref:NM_139209.1~N/A~684</t>
  </si>
  <si>
    <t>NM_139209.1</t>
  </si>
  <si>
    <t>HA10732~B12R13C10</t>
  </si>
  <si>
    <t>Hs~Ref:NM_139209.1~N/A~614</t>
  </si>
  <si>
    <t>HA10732~B12R13C11</t>
  </si>
  <si>
    <t>Hs~IVGN:PM_2120~Ext:CTL2120~5100</t>
  </si>
  <si>
    <t>CTL2120</t>
  </si>
  <si>
    <t>HA10732~B12R13C12</t>
  </si>
  <si>
    <t>HA10732~B12R13C13</t>
  </si>
  <si>
    <t>Hs~Ref:NM_003390.2~N/A~1730</t>
  </si>
  <si>
    <t>NM_003390.2</t>
  </si>
  <si>
    <t>HA10732~B12R13C14</t>
  </si>
  <si>
    <t>Hs~Ref:NM_003390.2~N/A~1630</t>
  </si>
  <si>
    <t>HA10732~B12R13C15</t>
  </si>
  <si>
    <t>Hs~IVGN:PM_2110~Ext:CTL2110~98000</t>
  </si>
  <si>
    <t>CTL2110</t>
  </si>
  <si>
    <t>HA10732~B12R13C16</t>
  </si>
  <si>
    <t>HA10732~B12R13C17</t>
  </si>
  <si>
    <t>Hs~MGC:BC062338.1~uORF:IOH40690~28.8</t>
  </si>
  <si>
    <t>BC062338.1</t>
  </si>
  <si>
    <t>HA10732~B12R13C18</t>
  </si>
  <si>
    <t>Hs~MGC:BC062338.1~uORF:IOH40690~26.1</t>
  </si>
  <si>
    <t>HA10732~B12R13C19</t>
  </si>
  <si>
    <t>Hs~Ref:NM_183241.1~uORF:IOH40652~32.7</t>
  </si>
  <si>
    <t>NM_183241.1</t>
  </si>
  <si>
    <t>HA10732~B12R13C20</t>
  </si>
  <si>
    <t>Hs~Ref:NM_183241.1~uORF:IOH40652~30.1</t>
  </si>
  <si>
    <t>HA10732~B12R14C01</t>
  </si>
  <si>
    <t>Hs~MGC:BC063126.1~uORF:IOH40737~14.7</t>
  </si>
  <si>
    <t>BC063126.1</t>
  </si>
  <si>
    <t>HA10732~B12R14C02</t>
  </si>
  <si>
    <t>Hs~MGC:BC063126.1~uORF:IOH40737~13.8</t>
  </si>
  <si>
    <t>HA10732~B12R14C03</t>
  </si>
  <si>
    <t>Hs~MGC:BC070290.1~uORF:IOH40799~21.2</t>
  </si>
  <si>
    <t>BC070290.1</t>
  </si>
  <si>
    <t>HA10732~B12R14C04</t>
  </si>
  <si>
    <t>Hs~MGC:BC070290.1~uORF:IOH40799~20.4</t>
  </si>
  <si>
    <t>HA10732~B12R14C05</t>
  </si>
  <si>
    <t>Hs~Ref:NM_000800.2~uORF:IOH21917~327</t>
  </si>
  <si>
    <t>NM_000800.2</t>
  </si>
  <si>
    <t>HA10732~B12R14C06</t>
  </si>
  <si>
    <t>Hs~Ref:NM_000800.2~uORF:IOH21917~326</t>
  </si>
  <si>
    <t>HA10732~B12R14C07</t>
  </si>
  <si>
    <t>Hs~Ref:NM_001001996.1~uORF:IOH26551~1240</t>
  </si>
  <si>
    <t>NM_001001996.1</t>
  </si>
  <si>
    <t>HA10732~B12R14C08</t>
  </si>
  <si>
    <t>Hs~Ref:NM_001001996.1~uORF:IOH26551~1160</t>
  </si>
  <si>
    <t>HA10732~B12R14C09</t>
  </si>
  <si>
    <t>Hs~Ref:NM_033542.2~uORF:IOH26587~1980</t>
  </si>
  <si>
    <t>NM_033542.2</t>
  </si>
  <si>
    <t>HA10732~B12R14C10</t>
  </si>
  <si>
    <t>Hs~Ref:NM_033542.2~uORF:IOH26587~1870</t>
  </si>
  <si>
    <t>HA10732~B12R14C11</t>
  </si>
  <si>
    <t>Hs~MGC:BC015015.1~uORF:IOH10083~59.6</t>
  </si>
  <si>
    <t>BC015015.1</t>
  </si>
  <si>
    <t>HA10732~B12R14C12</t>
  </si>
  <si>
    <t>Hs~MGC:BC015015.1~uORF:IOH10083~58.2</t>
  </si>
  <si>
    <t>HA10732~B12R14C13</t>
  </si>
  <si>
    <t>HA10732~B12R14C14</t>
  </si>
  <si>
    <t>HA10732~B12R14C15</t>
  </si>
  <si>
    <t>HA10732~B12R14C16</t>
  </si>
  <si>
    <t>HA10732~B12R14C17</t>
  </si>
  <si>
    <t>HA10732~B12R14C18</t>
  </si>
  <si>
    <t>HA10732~B12R14C19</t>
  </si>
  <si>
    <t>HA10732~B12R14C20</t>
  </si>
  <si>
    <t>HA10732~B12R15C01</t>
  </si>
  <si>
    <t>HA10732~B12R15C02</t>
  </si>
  <si>
    <t>HA10732~B12R15C03</t>
  </si>
  <si>
    <t>HA10732~B12R15C04</t>
  </si>
  <si>
    <t>HA10732~B12R15C05</t>
  </si>
  <si>
    <t>HA10732~B12R15C06</t>
  </si>
  <si>
    <t>HA10732~B12R15C07</t>
  </si>
  <si>
    <t>HA10732~B12R15C08</t>
  </si>
  <si>
    <t>HA10732~B12R15C09</t>
  </si>
  <si>
    <t>HA10732~B12R15C10</t>
  </si>
  <si>
    <t>HA10732~B12R15C11</t>
  </si>
  <si>
    <t>HA10732~B12R15C12</t>
  </si>
  <si>
    <t>HA10732~B12R15C13</t>
  </si>
  <si>
    <t>HA10732~B12R15C14</t>
  </si>
  <si>
    <t>HA10732~B12R15C15</t>
  </si>
  <si>
    <t>HA10732~B12R15C16</t>
  </si>
  <si>
    <t>HA10732~B12R15C17</t>
  </si>
  <si>
    <t>HA10732~B12R15C18</t>
  </si>
  <si>
    <t>HA10732~B12R15C19</t>
  </si>
  <si>
    <t>HA10732~B12R15C20</t>
  </si>
  <si>
    <t>HA10732~B12R16C01</t>
  </si>
  <si>
    <t>HA10732~B12R16C02</t>
  </si>
  <si>
    <t>HA10732~B12R16C03</t>
  </si>
  <si>
    <t>HA10732~B12R16C04</t>
  </si>
  <si>
    <t>HA10732~B12R16C05</t>
  </si>
  <si>
    <t>HA10732~B12R16C06</t>
  </si>
  <si>
    <t>HA10732~B12R16C07</t>
  </si>
  <si>
    <t>HA10732~B12R16C08</t>
  </si>
  <si>
    <t>HA10732~B12R16C09</t>
  </si>
  <si>
    <t>HA10732~B12R16C10</t>
  </si>
  <si>
    <t>HA10732~B12R16C11</t>
  </si>
  <si>
    <t>HA10732~B12R16C12</t>
  </si>
  <si>
    <t>HA10732~B12R16C13</t>
  </si>
  <si>
    <t>HA10732~B12R16C14</t>
  </si>
  <si>
    <t>HA10732~B12R16C15</t>
  </si>
  <si>
    <t>HA10732~B12R16C16</t>
  </si>
  <si>
    <t>HA10732~B12R16C17</t>
  </si>
  <si>
    <t>HA10732~B12R16C18</t>
  </si>
  <si>
    <t>HA10732~B12R16C19</t>
  </si>
  <si>
    <t>HA10732~B12R16C20</t>
  </si>
  <si>
    <t>HA10732~B12R17C01</t>
  </si>
  <si>
    <t>HA10732~B12R17C02</t>
  </si>
  <si>
    <t>HA10732~B12R17C03</t>
  </si>
  <si>
    <t>HA10732~B12R17C04</t>
  </si>
  <si>
    <t>HA10732~B12R17C05</t>
  </si>
  <si>
    <t>HA10732~B12R17C06</t>
  </si>
  <si>
    <t>HA10732~B12R17C07</t>
  </si>
  <si>
    <t>HA10732~B12R17C08</t>
  </si>
  <si>
    <t>HA10732~B12R17C09</t>
  </si>
  <si>
    <t>HA10732~B12R17C10</t>
  </si>
  <si>
    <t>HA10732~B12R17C11</t>
  </si>
  <si>
    <t>HA10732~B12R17C12</t>
  </si>
  <si>
    <t>HA10732~B12R17C13</t>
  </si>
  <si>
    <t>HA10732~B12R17C14</t>
  </si>
  <si>
    <t>HA10732~B12R17C15</t>
  </si>
  <si>
    <t>HA10732~B12R17C16</t>
  </si>
  <si>
    <t>HA10732~B12R17C17</t>
  </si>
  <si>
    <t>HA10732~B12R17C18</t>
  </si>
  <si>
    <t>HA10732~B12R17C19</t>
  </si>
  <si>
    <t>HA10732~B12R17C20</t>
  </si>
  <si>
    <t>HA10732~B12R18C01</t>
  </si>
  <si>
    <t>HA10732~B12R18C02</t>
  </si>
  <si>
    <t>HA10732~B12R18C03</t>
  </si>
  <si>
    <t>HA10732~B12R18C04</t>
  </si>
  <si>
    <t>HA10732~B12R18C05</t>
  </si>
  <si>
    <t>HA10732~B12R18C06</t>
  </si>
  <si>
    <t>HA10732~B12R18C07</t>
  </si>
  <si>
    <t>HA10732~B12R18C08</t>
  </si>
  <si>
    <t>HA10732~B12R18C09</t>
  </si>
  <si>
    <t>HA10732~B12R18C10</t>
  </si>
  <si>
    <t>HA10732~B12R18C11</t>
  </si>
  <si>
    <t>HA10732~B12R18C12</t>
  </si>
  <si>
    <t>HA10732~B12R18C13</t>
  </si>
  <si>
    <t>HA10732~B12R18C14</t>
  </si>
  <si>
    <t>HA10732~B12R18C15</t>
  </si>
  <si>
    <t>HA10732~B12R18C16</t>
  </si>
  <si>
    <t>HA10732~B12R18C17</t>
  </si>
  <si>
    <t>HA10732~B12R18C18</t>
  </si>
  <si>
    <t>HA10732~B12R18C19</t>
  </si>
  <si>
    <t>HA10732~B12R18C20</t>
  </si>
  <si>
    <t>HA10732~B12R19C01</t>
  </si>
  <si>
    <t>HA10732~B12R19C02</t>
  </si>
  <si>
    <t>HA10732~B12R19C03</t>
  </si>
  <si>
    <t>HA10732~B12R19C04</t>
  </si>
  <si>
    <t>HA10732~B12R19C05</t>
  </si>
  <si>
    <t>HA10732~B12R19C06</t>
  </si>
  <si>
    <t>HA10732~B12R19C07</t>
  </si>
  <si>
    <t>HA10732~B12R19C08</t>
  </si>
  <si>
    <t>HA10732~B12R19C09</t>
  </si>
  <si>
    <t>HA10732~B12R19C10</t>
  </si>
  <si>
    <t>HA10732~B12R19C11</t>
  </si>
  <si>
    <t>HA10732~B12R19C12</t>
  </si>
  <si>
    <t>HA10732~B12R19C13</t>
  </si>
  <si>
    <t>HA10732~B12R19C14</t>
  </si>
  <si>
    <t>HA10732~B12R19C15</t>
  </si>
  <si>
    <t>HA10732~B12R19C16</t>
  </si>
  <si>
    <t>HA10732~B12R19C17</t>
  </si>
  <si>
    <t>HA10732~B12R19C18</t>
  </si>
  <si>
    <t>HA10732~B12R19C19</t>
  </si>
  <si>
    <t>HA10732~B12R19C20</t>
  </si>
  <si>
    <t>HA10732~B12R20C01</t>
  </si>
  <si>
    <t>HA10732~B12R20C02</t>
  </si>
  <si>
    <t>HA10732~B12R20C03</t>
  </si>
  <si>
    <t>HA10732~B12R20C04</t>
  </si>
  <si>
    <t>HA10732~B12R20C05</t>
  </si>
  <si>
    <t>HA10732~B12R20C06</t>
  </si>
  <si>
    <t>HA10732~B12R20C07</t>
  </si>
  <si>
    <t>HA10732~B12R20C08</t>
  </si>
  <si>
    <t>HA10732~B12R20C09</t>
  </si>
  <si>
    <t>HA10732~B12R20C10</t>
  </si>
  <si>
    <t>HA10732~B12R20C11</t>
  </si>
  <si>
    <t>HA10732~B12R20C12</t>
  </si>
  <si>
    <t>HA10732~B12R20C13</t>
  </si>
  <si>
    <t>HA10732~B12R20C14</t>
  </si>
  <si>
    <t>HA10732~B12R20C15</t>
  </si>
  <si>
    <t>HA10732~B12R20C16</t>
  </si>
  <si>
    <t>HA10732~B12R20C17</t>
  </si>
  <si>
    <t>HA10732~B12R20C18</t>
  </si>
  <si>
    <t>HA10732~B12R20C19</t>
  </si>
  <si>
    <t>HA10732~B12R20C20</t>
  </si>
  <si>
    <t>HA10732~B13R01C01</t>
  </si>
  <si>
    <t>HA10732~B13R01C02</t>
  </si>
  <si>
    <t>HA10732~B13R01C03</t>
  </si>
  <si>
    <t>HA10732~B13R01C04</t>
  </si>
  <si>
    <t>HA10732~B13R01C05</t>
  </si>
  <si>
    <t>HA10732~B13R01C06</t>
  </si>
  <si>
    <t>HA10732~B13R01C07</t>
  </si>
  <si>
    <t>HA10732~B13R01C08</t>
  </si>
  <si>
    <t>HA10732~B13R01C09</t>
  </si>
  <si>
    <t>HA10732~B13R01C10</t>
  </si>
  <si>
    <t>HA10732~B13R01C11</t>
  </si>
  <si>
    <t>HA10732~B13R01C12</t>
  </si>
  <si>
    <t>HA10732~B13R01C13</t>
  </si>
  <si>
    <t>HA10732~B13R01C14</t>
  </si>
  <si>
    <t>HA10732~B13R01C15</t>
  </si>
  <si>
    <t>HA10732~B13R01C16</t>
  </si>
  <si>
    <t>HA10732~B13R01C17</t>
  </si>
  <si>
    <t>HA10732~B13R01C18</t>
  </si>
  <si>
    <t>HA10732~B13R01C19</t>
  </si>
  <si>
    <t>HA10732~B13R01C20</t>
  </si>
  <si>
    <t>HA10732~B13R02C01</t>
  </si>
  <si>
    <t>HA10732~B13R02C02</t>
  </si>
  <si>
    <t>HA10732~B13R02C03</t>
  </si>
  <si>
    <t>HA10732~B13R02C04</t>
  </si>
  <si>
    <t>HA10732~B13R02C05</t>
  </si>
  <si>
    <t>HA10732~B13R02C06</t>
  </si>
  <si>
    <t>HA10732~B13R02C07</t>
  </si>
  <si>
    <t>HA10732~B13R02C08</t>
  </si>
  <si>
    <t>HA10732~B13R02C09</t>
  </si>
  <si>
    <t>HA10732~B13R02C10</t>
  </si>
  <si>
    <t>HA10732~B13R02C11</t>
  </si>
  <si>
    <t>HA10732~B13R02C12</t>
  </si>
  <si>
    <t>HA10732~B13R02C13</t>
  </si>
  <si>
    <t>Hs~MGC:BC034245.1~uORF:IOH21411~189</t>
  </si>
  <si>
    <t>BC034245.1</t>
  </si>
  <si>
    <t>HA10732~B13R02C14</t>
  </si>
  <si>
    <t>Hs~MGC:BC034245.1~uORF:IOH21411~182</t>
  </si>
  <si>
    <t>HA10732~B13R02C15</t>
  </si>
  <si>
    <t>Hs~Ref:NM_138461.1~uORF:IOH21483~108</t>
  </si>
  <si>
    <t>NM_138461.1</t>
  </si>
  <si>
    <t>HA10732~B13R02C16</t>
  </si>
  <si>
    <t>Hs~Ref:NM_138461.1~uORF:IOH21483~101</t>
  </si>
  <si>
    <t>HA10732~B13R02C17</t>
  </si>
  <si>
    <t>Hs~Ref:NM_138818.1~uORF:IOH13380~109</t>
  </si>
  <si>
    <t>NM_138818.1</t>
  </si>
  <si>
    <t>HA10732~B13R02C18</t>
  </si>
  <si>
    <t>Hs~Ref:NM_138818.1~uORF:IOH13380~108</t>
  </si>
  <si>
    <t>HA10732~B13R02C19</t>
  </si>
  <si>
    <t>Hs~Ref:NM_032213.2~uORF:IOH13135~108</t>
  </si>
  <si>
    <t>NM_032213.2</t>
  </si>
  <si>
    <t>HA10732~B13R02C20</t>
  </si>
  <si>
    <t>Hs~Ref:NM_032213.2~uORF:IOH13135~102</t>
  </si>
  <si>
    <t>HA10732~B13R03C01</t>
  </si>
  <si>
    <t>Hs~Ref:NM_004155.2~uORF:IOH4093~477</t>
  </si>
  <si>
    <t>NM_004155.2</t>
  </si>
  <si>
    <t>HA10732~B13R03C02</t>
  </si>
  <si>
    <t>Hs~Ref:NM_004155.2~uORF:IOH4093~491</t>
  </si>
  <si>
    <t>HA10732~B13R03C03</t>
  </si>
  <si>
    <t>Hs~MGC:BC001741.1~uORF:IOH4415~1290</t>
  </si>
  <si>
    <t>BC001741.1</t>
  </si>
  <si>
    <t>HA10732~B13R03C04</t>
  </si>
  <si>
    <t>Hs~MGC:BC001741.1~uORF:IOH4415~1250</t>
  </si>
  <si>
    <t>HA10732~B13R03C05</t>
  </si>
  <si>
    <t>Hs~MGC:BC020835.1~uORF:IOH13388~56.5</t>
  </si>
  <si>
    <t>BC020835.1</t>
  </si>
  <si>
    <t>HA10732~B13R03C06</t>
  </si>
  <si>
    <t>Hs~MGC:BC020835.1~uORF:IOH13388~54.8</t>
  </si>
  <si>
    <t>HA10732~B13R03C07</t>
  </si>
  <si>
    <t>Hs~MGC:BC020688.1~uORF:IOH12152~314</t>
  </si>
  <si>
    <t>BC020688.1</t>
  </si>
  <si>
    <t>HA10732~B13R03C08</t>
  </si>
  <si>
    <t>Hs~MGC:BC020688.1~uORF:IOH12152~294</t>
  </si>
  <si>
    <t>HA10732~B13R03C09</t>
  </si>
  <si>
    <t>Hs~Ref:NM_052848.1~uORF:IOH13249~2950</t>
  </si>
  <si>
    <t>NM_052848.1</t>
  </si>
  <si>
    <t>HA10732~B13R03C10</t>
  </si>
  <si>
    <t>Hs~Ref:NM_052848.1~uORF:IOH13249~2710</t>
  </si>
  <si>
    <t>HA10732~B13R03C11</t>
  </si>
  <si>
    <t>Hs~MGC:BC021092.1~uORF:IOH13243~211</t>
  </si>
  <si>
    <t>BC021092.1</t>
  </si>
  <si>
    <t>HA10732~B13R03C12</t>
  </si>
  <si>
    <t>Hs~MGC:BC021092.1~uORF:IOH13243~201</t>
  </si>
  <si>
    <t>HA10732~B13R03C13</t>
  </si>
  <si>
    <t>Hs~MGC:BC018749.1~uORF:IOH14788~639</t>
  </si>
  <si>
    <t>BC018749.1</t>
  </si>
  <si>
    <t>HA10732~B13R03C14</t>
  </si>
  <si>
    <t>Hs~MGC:BC018749.1~uORF:IOH14788~599</t>
  </si>
  <si>
    <t>HA10732~B13R03C15</t>
  </si>
  <si>
    <t>Hs~MGC:NM_152373.2~uORF:IOH14361~150</t>
  </si>
  <si>
    <t>NM_152373.2</t>
  </si>
  <si>
    <t>HA10732~B13R03C16</t>
  </si>
  <si>
    <t>Hs~MGC:NM_152373.2~uORF:IOH14361~141</t>
  </si>
  <si>
    <t>HA10732~B13R03C17</t>
  </si>
  <si>
    <t>Hs~MGC:BC020651.1~uORF:IOH12789~147</t>
  </si>
  <si>
    <t>BC020651.1</t>
  </si>
  <si>
    <t>HA10732~B13R03C18</t>
  </si>
  <si>
    <t>Hs~MGC:BC020651.1~uORF:IOH12789~139</t>
  </si>
  <si>
    <t>HA10732~B13R03C19</t>
  </si>
  <si>
    <t>Hs~MGC:BC019107.1~uORF:IOH13408~311</t>
  </si>
  <si>
    <t>BC019107.1</t>
  </si>
  <si>
    <t>HA10732~B13R03C20</t>
  </si>
  <si>
    <t>Hs~MGC:BC019107.1~uORF:IOH13408~293</t>
  </si>
  <si>
    <t>HA10732~B13R04C01</t>
  </si>
  <si>
    <t>Hs~Ref:NM_016207.2~uORF:IOH14059~312</t>
  </si>
  <si>
    <t>NM_016207.2</t>
  </si>
  <si>
    <t>HA10732~B13R04C02</t>
  </si>
  <si>
    <t>Hs~Ref:NM_016207.2~uORF:IOH14059~319</t>
  </si>
  <si>
    <t>HA10732~B13R04C03</t>
  </si>
  <si>
    <t>Hs~Ref:NM_002622.3~uORF:IOH14625~525</t>
  </si>
  <si>
    <t>NM_002622.3</t>
  </si>
  <si>
    <t>HA10732~B13R04C04</t>
  </si>
  <si>
    <t>Hs~Ref:NM_002622.3~uORF:IOH14625~502</t>
  </si>
  <si>
    <t>HA10732~B13R04C05</t>
  </si>
  <si>
    <t>Hs~MGC:BC012824.1~uORF:IOH22892~38.7</t>
  </si>
  <si>
    <t>BC012824.1</t>
  </si>
  <si>
    <t>HA10732~B13R04C06</t>
  </si>
  <si>
    <t>Hs~MGC:BC012824.1~uORF:IOH22892~36.9</t>
  </si>
  <si>
    <t>HA10732~B13R04C07</t>
  </si>
  <si>
    <t>Hs~Ref:NM_004401.1~uORF:IOH4671~355</t>
  </si>
  <si>
    <t>NM_004401.1</t>
  </si>
  <si>
    <t>HA10732~B13R04C08</t>
  </si>
  <si>
    <t>Hs~Ref:NM_004401.1~uORF:IOH4671~323</t>
  </si>
  <si>
    <t>HA10732~B13R04C09</t>
  </si>
  <si>
    <t>Hs~MGC:BC011353.1~uORF:IOH9626~15.0</t>
  </si>
  <si>
    <t>BC011353.1</t>
  </si>
  <si>
    <t>HA10732~B13R04C10</t>
  </si>
  <si>
    <t>Hs~MGC:BC011353.1~uORF:IOH9626~14.2</t>
  </si>
  <si>
    <t>HA10732~B13R04C11</t>
  </si>
  <si>
    <t>Hs~MGC:BC018771.1~uORF:IOH13629~9.19</t>
  </si>
  <si>
    <t>BC018771.1</t>
  </si>
  <si>
    <t>HA10732~B13R04C12</t>
  </si>
  <si>
    <t>Hs~MGC:BC018771.1~uORF:IOH13629~8.85</t>
  </si>
  <si>
    <t>HA10732~B13R04C13</t>
  </si>
  <si>
    <t>Hs~MGC:BC022471.1~uORF:IOH11199~77.7</t>
  </si>
  <si>
    <t>BC022471.1</t>
  </si>
  <si>
    <t>HA10732~B13R04C14</t>
  </si>
  <si>
    <t>Hs~MGC:BC022471.1~uORF:IOH11199~77.3</t>
  </si>
  <si>
    <t>HA10732~B13R04C15</t>
  </si>
  <si>
    <t>Hs~MGC:BC011519.1~uORF:IOH9674~84.6</t>
  </si>
  <si>
    <t>BC011519.1</t>
  </si>
  <si>
    <t>HA10732~B13R04C16</t>
  </si>
  <si>
    <t>Hs~MGC:BC011519.1~uORF:IOH9674~83.1</t>
  </si>
  <si>
    <t>HA10732~B13R04C17</t>
  </si>
  <si>
    <t>Hs~Ref:NM_139062.1~uORF:IOH23025~541</t>
  </si>
  <si>
    <t>NM_139062.1</t>
  </si>
  <si>
    <t>HA10732~B13R04C18</t>
  </si>
  <si>
    <t>Hs~Ref:NM_139062.1~uORF:IOH23025~532</t>
  </si>
  <si>
    <t>HA10732~B13R04C19</t>
  </si>
  <si>
    <t>Hs~Ref:NM_018370.1~uORF:IOH21486~181</t>
  </si>
  <si>
    <t>NM_018370.1</t>
  </si>
  <si>
    <t>HA10732~B13R04C20</t>
  </si>
  <si>
    <t>Hs~Ref:NM_018370.1~uORF:IOH21486~177</t>
  </si>
  <si>
    <t>HA10732~B13R05C01</t>
  </si>
  <si>
    <t>Internal_20641</t>
  </si>
  <si>
    <t>HA10732~B13R05C02</t>
  </si>
  <si>
    <t>HA10732~B13R05C03</t>
  </si>
  <si>
    <t>Hs~MGC:NM_178191.1~uORF:IOH4850~270</t>
  </si>
  <si>
    <t>NM_178191.1</t>
  </si>
  <si>
    <t>HA10732~B13R05C04</t>
  </si>
  <si>
    <t>Hs~MGC:NM_178191.1~uORF:IOH4850~254</t>
  </si>
  <si>
    <t>HA10732~B13R05C05</t>
  </si>
  <si>
    <t>Hs~Ref:NM_015610.1~uORF:IOH5656~73.7</t>
  </si>
  <si>
    <t>NM_015610.1</t>
  </si>
  <si>
    <t>HA10732~B13R05C06</t>
  </si>
  <si>
    <t>Hs~Ref:NM_015610.1~uORF:IOH5656~72.0</t>
  </si>
  <si>
    <t>HA10732~B13R05C07</t>
  </si>
  <si>
    <t>Hs~Ref:NM_024076.1~uORF:IOH4559~546</t>
  </si>
  <si>
    <t>NM_024076.1</t>
  </si>
  <si>
    <t>HA10732~B13R05C08</t>
  </si>
  <si>
    <t>Hs~Ref:NM_024076.1~uORF:IOH4559~519</t>
  </si>
  <si>
    <t>HA10732~B13R05C09</t>
  </si>
  <si>
    <t>Hs~Ref:NM_006468.3~uORF:IOH4100~25.3</t>
  </si>
  <si>
    <t>NM_006468.3</t>
  </si>
  <si>
    <t>HA10732~B13R05C10</t>
  </si>
  <si>
    <t>Hs~Ref:NM_006468.3~uORF:IOH4100~24.7</t>
  </si>
  <si>
    <t>HA10732~B13R05C11</t>
  </si>
  <si>
    <t>Hs~MGC:BC015059.1~uORF:IOH13646~63.7</t>
  </si>
  <si>
    <t>BC015059.1</t>
  </si>
  <si>
    <t>HA10732~B13R05C12</t>
  </si>
  <si>
    <t>Hs~MGC:BC015059.1~uORF:IOH13646~61.7</t>
  </si>
  <si>
    <t>HA10732~B13R05C13</t>
  </si>
  <si>
    <t>Hs~Ref:NM_024854.2~uORF:IOH12803~175</t>
  </si>
  <si>
    <t>NM_024854.2</t>
  </si>
  <si>
    <t>HA10732~B13R05C14</t>
  </si>
  <si>
    <t>Hs~Ref:NM_024854.2~uORF:IOH12803~164</t>
  </si>
  <si>
    <t>HA10732~B13R05C15</t>
  </si>
  <si>
    <t>Hs~MGC:BC004247.1~uORF:IOH5472~208</t>
  </si>
  <si>
    <t>BC004247.1</t>
  </si>
  <si>
    <t>HA10732~B13R05C16</t>
  </si>
  <si>
    <t>Hs~MGC:BC004247.1~uORF:IOH5472~204</t>
  </si>
  <si>
    <t>HA10732~B13R05C17</t>
  </si>
  <si>
    <t>Hs~MGC:BC004174.1~uORF:IOH3773~170</t>
  </si>
  <si>
    <t>BC004174.1</t>
  </si>
  <si>
    <t>HA10732~B13R05C18</t>
  </si>
  <si>
    <t>Hs~MGC:BC004174.1~uORF:IOH3773~167</t>
  </si>
  <si>
    <t>HA10732~B13R05C19</t>
  </si>
  <si>
    <t>Hs~Ref:NM_017881.1~uORF:IOH3973~342</t>
  </si>
  <si>
    <t>NM_017881.1</t>
  </si>
  <si>
    <t>HA10732~B13R05C20</t>
  </si>
  <si>
    <t>Hs~Ref:NM_017881.1~uORF:IOH3973~328</t>
  </si>
  <si>
    <t>HA10732~B13R06C01</t>
  </si>
  <si>
    <t>Hs~Ref:NM_022171.1~uORF:IOH40573~38.8</t>
  </si>
  <si>
    <t>NM_022171.1</t>
  </si>
  <si>
    <t>HA10732~B13R06C02</t>
  </si>
  <si>
    <t>HA10732~B13R06C03</t>
  </si>
  <si>
    <t>Hs~Ref:NM_002370.2~uORF:IOH10502~49.1</t>
  </si>
  <si>
    <t>NM_002370.2</t>
  </si>
  <si>
    <t>HA10732~B13R06C04</t>
  </si>
  <si>
    <t>Hs~Ref:NM_002370.2~uORF:IOH10502~47.4</t>
  </si>
  <si>
    <t>HA10732~B13R06C05</t>
  </si>
  <si>
    <t>Hs~Ref:NM_080548.1~uORF:IOH4085~350</t>
  </si>
  <si>
    <t>NM_080548.1</t>
  </si>
  <si>
    <t>HA10732~B13R06C06</t>
  </si>
  <si>
    <t>Hs~Ref:NM_080548.1~uORF:IOH4085~341</t>
  </si>
  <si>
    <t>HA10732~B13R06C07</t>
  </si>
  <si>
    <t>Hs~Ref:NM_002005.2~uORF:IOH21035~205</t>
  </si>
  <si>
    <t>NM_002005.2</t>
  </si>
  <si>
    <t>HA10732~B13R06C08</t>
  </si>
  <si>
    <t>Hs~Ref:NM_002005.2~uORF:IOH21035~197</t>
  </si>
  <si>
    <t>HA10732~B13R06C09</t>
  </si>
  <si>
    <t>Internal_13923</t>
  </si>
  <si>
    <t>HA10732~B13R06C10</t>
  </si>
  <si>
    <t>HA10732~B13R06C11</t>
  </si>
  <si>
    <t>Hs~MGC:NM_181468.1~uORF:IOH3908~72.0</t>
  </si>
  <si>
    <t>NM_181468.1</t>
  </si>
  <si>
    <t>HA10732~B13R06C12</t>
  </si>
  <si>
    <t>Hs~MGC:NM_181468.1~uORF:IOH3908~70.1</t>
  </si>
  <si>
    <t>HA10732~B13R06C13</t>
  </si>
  <si>
    <t>Hs~Ref:NM_022073.1~uORF:IOH13327~322</t>
  </si>
  <si>
    <t>NM_022073.1</t>
  </si>
  <si>
    <t>HA10732~B13R06C14</t>
  </si>
  <si>
    <t>Hs~Ref:NM_022073.1~uORF:IOH13327~305</t>
  </si>
  <si>
    <t>HA10732~B13R06C15</t>
  </si>
  <si>
    <t>Hs~Ref:NM_014437.2~uORF:IOH4006~363</t>
  </si>
  <si>
    <t>NM_014437.2</t>
  </si>
  <si>
    <t>HA10732~B13R06C16</t>
  </si>
  <si>
    <t>Hs~Ref:NM_014437.2~uORF:IOH4006~340</t>
  </si>
  <si>
    <t>HA10732~B13R06C17</t>
  </si>
  <si>
    <t>Hs~Ref:NM_006408.2~uORF:IOH10438~243</t>
  </si>
  <si>
    <t>NM_006408.2</t>
  </si>
  <si>
    <t>HA10732~B13R06C18</t>
  </si>
  <si>
    <t>Hs~Ref:NM_006408.2~uORF:IOH10438~228</t>
  </si>
  <si>
    <t>HA10732~B13R06C19</t>
  </si>
  <si>
    <t>Hs~Ref:NM_007006.1~uORF:IOH4064~508</t>
  </si>
  <si>
    <t>NM_007006.1</t>
  </si>
  <si>
    <t>HA10732~B13R06C20</t>
  </si>
  <si>
    <t>Hs~Ref:NM_007006.1~uORF:IOH4064~506</t>
  </si>
  <si>
    <t>HA10732~B13R07C01</t>
  </si>
  <si>
    <t>Hs~Ref:NM_016210.1~uORF:IOH22819~729</t>
  </si>
  <si>
    <t>NM_016210.1</t>
  </si>
  <si>
    <t>HA10732~B13R07C02</t>
  </si>
  <si>
    <t>Hs~Ref:NM_016210.1~uORF:IOH22819~732</t>
  </si>
  <si>
    <t>HA10732~B13R07C03</t>
  </si>
  <si>
    <t>Hs~MGC:BC031966.1~uORF:IOH27672~100</t>
  </si>
  <si>
    <t>BC031966.1</t>
  </si>
  <si>
    <t>HA10732~B13R07C04</t>
  </si>
  <si>
    <t>Hs~MGC:BC031966.1~uORF:IOH27672~96.8</t>
  </si>
  <si>
    <t>HA10732~B13R07C05</t>
  </si>
  <si>
    <t>Hs~MGC:BC031663.1~uORF:IOH27378~559</t>
  </si>
  <si>
    <t>BC031663.1</t>
  </si>
  <si>
    <t>HA10732~B13R07C06</t>
  </si>
  <si>
    <t>Hs~MGC:BC031663.1~uORF:IOH27378~513</t>
  </si>
  <si>
    <t>HA10732~B13R07C07</t>
  </si>
  <si>
    <t>Hs~MGC:BC015182.1~uORF:IOH11570~233</t>
  </si>
  <si>
    <t>BC015182.1</t>
  </si>
  <si>
    <t>HA10732~B13R07C08</t>
  </si>
  <si>
    <t>Hs~MGC:BC015182.1~uORF:IOH11570~218</t>
  </si>
  <si>
    <t>HA10732~B13R07C09</t>
  </si>
  <si>
    <t>Internal_29026</t>
  </si>
  <si>
    <t>HA10732~B13R07C10</t>
  </si>
  <si>
    <t>HA10732~B13R07C11</t>
  </si>
  <si>
    <t>Hs~MGC:BC017269.2~uORF:IOH29346~83.1</t>
  </si>
  <si>
    <t>BC017269.2</t>
  </si>
  <si>
    <t>HA10732~B13R07C12</t>
  </si>
  <si>
    <t>Hs~MGC:BC017269.2~uORF:IOH29346~77.3</t>
  </si>
  <si>
    <t>HA10732~B13R07C13</t>
  </si>
  <si>
    <t>Hs~MGC:BC058005.1~uORF:IOH29432~70.2</t>
  </si>
  <si>
    <t>BC058005.1</t>
  </si>
  <si>
    <t>HA10732~B13R07C14</t>
  </si>
  <si>
    <t>Hs~MGC:BC058005.1~uORF:IOH29432~65.7</t>
  </si>
  <si>
    <t>HA10732~B13R07C15</t>
  </si>
  <si>
    <t>Hs~MGC:BC046152.1~uORF:IOH28874~30.7</t>
  </si>
  <si>
    <t>BC046152.1</t>
  </si>
  <si>
    <t>HA10732~B13R07C16</t>
  </si>
  <si>
    <t>Hs~MGC:BC046152.1~uORF:IOH28874~29.9</t>
  </si>
  <si>
    <t>HA10732~B13R07C17</t>
  </si>
  <si>
    <t>Hs~Ref:NM_006137.4~uORF:IOH14100~49.3</t>
  </si>
  <si>
    <t>NM_006137.4</t>
  </si>
  <si>
    <t>HA10732~B13R07C18</t>
  </si>
  <si>
    <t>Hs~Ref:NM_006137.4~uORF:IOH14100~48.6</t>
  </si>
  <si>
    <t>HA10732~B13R07C19</t>
  </si>
  <si>
    <t>Hs~Ref:NM_033547.1~uORF:IOH14845~86.6</t>
  </si>
  <si>
    <t>NM_033547.1</t>
  </si>
  <si>
    <t>HA10732~B13R07C20</t>
  </si>
  <si>
    <t>Hs~Ref:NM_033547.1~uORF:IOH14845~83.1</t>
  </si>
  <si>
    <t>HA10732~B13R08C01</t>
  </si>
  <si>
    <t>Hs~MGC:NM_173509.2~uORF:IOH14185~173</t>
  </si>
  <si>
    <t>NM_173509.2</t>
  </si>
  <si>
    <t>HA10732~B13R08C02</t>
  </si>
  <si>
    <t>Hs~MGC:NM_173509.2~uORF:IOH14185~174</t>
  </si>
  <si>
    <t>HA10732~B13R08C03</t>
  </si>
  <si>
    <t>Hs~Ref:NM_001924.2~uORF:IOH13873~208</t>
  </si>
  <si>
    <t>NM_001924.2</t>
  </si>
  <si>
    <t>HA10732~B13R08C04</t>
  </si>
  <si>
    <t>Hs~Ref:NM_001924.2~uORF:IOH13873~205</t>
  </si>
  <si>
    <t>HA10732~B13R08C05</t>
  </si>
  <si>
    <t>Hs~MGC:BC036365.1~uORF:IOH22309~259</t>
  </si>
  <si>
    <t>BC036365.1</t>
  </si>
  <si>
    <t>HA10732~B13R08C06</t>
  </si>
  <si>
    <t>Hs~MGC:BC036365.1~uORF:IOH22309~261</t>
  </si>
  <si>
    <t>HA10732~B13R08C07</t>
  </si>
  <si>
    <t>Hs~Ref:NM_147180.1~uORF:IOH22320~470</t>
  </si>
  <si>
    <t>NM_147180.1</t>
  </si>
  <si>
    <t>HA10732~B13R08C08</t>
  </si>
  <si>
    <t>Hs~Ref:NM_147180.1~uORF:IOH22320~439</t>
  </si>
  <si>
    <t>HA10732~B13R08C09</t>
  </si>
  <si>
    <t>Hs~MGC:BC033009.2~uORF:IOH22324~186</t>
  </si>
  <si>
    <t>BC033009.2</t>
  </si>
  <si>
    <t>HA10732~B13R08C10</t>
  </si>
  <si>
    <t>Hs~MGC:BC033009.2~uORF:IOH22324~177</t>
  </si>
  <si>
    <t>HA10732~B13R08C11</t>
  </si>
  <si>
    <t>Hs~Ref:NM_145020.1~uORF:IOH22338~235</t>
  </si>
  <si>
    <t>NM_145020.1</t>
  </si>
  <si>
    <t>HA10732~B13R08C12</t>
  </si>
  <si>
    <t>Hs~Ref:NM_145020.1~uORF:IOH22338~221</t>
  </si>
  <si>
    <t>HA10732~B13R08C13</t>
  </si>
  <si>
    <t>Hs~Ref:NM_005185.1~uORF:IOH22362~645</t>
  </si>
  <si>
    <t>NM_005185.1</t>
  </si>
  <si>
    <t>HA10732~B13R08C14</t>
  </si>
  <si>
    <t>Hs~Ref:NM_005185.1~uORF:IOH22362~613</t>
  </si>
  <si>
    <t>HA10732~B13R08C15</t>
  </si>
  <si>
    <t>Hs~MGC:BC022988.1~uORF:IOH22366~1650</t>
  </si>
  <si>
    <t>BC022988.1</t>
  </si>
  <si>
    <t>HA10732~B13R08C16</t>
  </si>
  <si>
    <t>Hs~MGC:BC022988.1~uORF:IOH22366~1530</t>
  </si>
  <si>
    <t>HA10732~B13R08C17</t>
  </si>
  <si>
    <t>Hs~Ref:NM_000992.2~uORF:IOH1702~10.0</t>
  </si>
  <si>
    <t>NM_000992.2</t>
  </si>
  <si>
    <t>HA10732~B13R08C18</t>
  </si>
  <si>
    <t>Hs~Ref:NM_000992.2~uORF:IOH1702~12.0</t>
  </si>
  <si>
    <t>HA10732~B13R08C19</t>
  </si>
  <si>
    <t>Internal_201278</t>
  </si>
  <si>
    <t>HA10732~B13R08C20</t>
  </si>
  <si>
    <t>HA10732~B13R09C01</t>
  </si>
  <si>
    <t>Hs~MGC:NM_178840.2~uORF:IOH23046~50.1</t>
  </si>
  <si>
    <t>NM_178840.2</t>
  </si>
  <si>
    <t>HA10732~B13R09C02</t>
  </si>
  <si>
    <t>Hs~MGC:NM_178840.2~uORF:IOH23046~51.3</t>
  </si>
  <si>
    <t>HA10732~B13R09C03</t>
  </si>
  <si>
    <t>Hs~Ref:NM_024563.1~uORF:IOH23059~20.2</t>
  </si>
  <si>
    <t>NM_024563.1</t>
  </si>
  <si>
    <t>HA10732~B13R09C04</t>
  </si>
  <si>
    <t>Hs~Ref:NM_024563.1~uORF:IOH23059~19.2</t>
  </si>
  <si>
    <t>HA10732~B13R09C05</t>
  </si>
  <si>
    <t>Hs~Ref:NM_079422.1~uORF:IOH7150~73.0</t>
  </si>
  <si>
    <t>NM_079422.1</t>
  </si>
  <si>
    <t>HA10732~B13R09C06</t>
  </si>
  <si>
    <t>Hs~Ref:NM_079422.1~uORF:IOH7150~69.1</t>
  </si>
  <si>
    <t>HA10732~B13R09C07</t>
  </si>
  <si>
    <t>Hs~Ref:NM_014055.1~uORF:IOH23043~32.1</t>
  </si>
  <si>
    <t>NM_014055.1</t>
  </si>
  <si>
    <t>HA10732~B13R09C08</t>
  </si>
  <si>
    <t>Hs~Ref:NM_014055.1~uORF:IOH23043~31.0</t>
  </si>
  <si>
    <t>HA10732~B13R09C09</t>
  </si>
  <si>
    <t>Hs~MGC:BC012569.1~uORF:IOH12120~384</t>
  </si>
  <si>
    <t>BC012569.1</t>
  </si>
  <si>
    <t>HA10732~B13R09C10</t>
  </si>
  <si>
    <t>Hs~MGC:BC012569.1~uORF:IOH12120~361</t>
  </si>
  <si>
    <t>HA10732~B13R09C11</t>
  </si>
  <si>
    <t>Hs~Ref:NM_012473.2~uORF:IOH11093~25.3</t>
  </si>
  <si>
    <t>NM_012473.2</t>
  </si>
  <si>
    <t>HA10732~B13R09C12</t>
  </si>
  <si>
    <t>Hs~Ref:NM_012473.2~uORF:IOH11093~24.1</t>
  </si>
  <si>
    <t>HA10732~B13R09C13</t>
  </si>
  <si>
    <t>Hs~MGC:BC018028.1~uORF:IOH11035~116</t>
  </si>
  <si>
    <t>BC018028.1</t>
  </si>
  <si>
    <t>HA10732~B13R09C14</t>
  </si>
  <si>
    <t>Hs~MGC:BC018028.1~uORF:IOH11035~113</t>
  </si>
  <si>
    <t>HA10732~B13R09C15</t>
  </si>
  <si>
    <t>Hs~Ref:NM_052950.2~uORF:IOH13317~107</t>
  </si>
  <si>
    <t>NM_052950.2</t>
  </si>
  <si>
    <t>HA10732~B13R09C16</t>
  </si>
  <si>
    <t>Hs~Ref:NM_052950.2~uORF:IOH13317~104</t>
  </si>
  <si>
    <t>HA10732~B13R09C17</t>
  </si>
  <si>
    <t>Hs~MGC:BC004424.1~uORF:IOH5017~237</t>
  </si>
  <si>
    <t>BC004424.1</t>
  </si>
  <si>
    <t>HA10732~B13R09C18</t>
  </si>
  <si>
    <t>Hs~MGC:BC004424.1~uORF:IOH5017~215</t>
  </si>
  <si>
    <t>HA10732~B13R09C19</t>
  </si>
  <si>
    <t>Hs~Ref:NM_015680.2~uORF:IOH3981~27.8</t>
  </si>
  <si>
    <t>NM_015680.2</t>
  </si>
  <si>
    <t>HA10732~B13R09C20</t>
  </si>
  <si>
    <t>Hs~Ref:NM_015680.2~uORF:IOH3981~27.0</t>
  </si>
  <si>
    <t>HA10732~B13R10C01</t>
  </si>
  <si>
    <t>Hs~MGC:BC000014.1~uORF:IOH4700~36.7</t>
  </si>
  <si>
    <t>BC000014.1</t>
  </si>
  <si>
    <t>HA10732~B13R10C02</t>
  </si>
  <si>
    <t>Hs~MGC:BC000014.1~uORF:IOH4700~38.1</t>
  </si>
  <si>
    <t>HA10732~B13R10C03</t>
  </si>
  <si>
    <t>Hs~MGC:BC012462.1~uORF:IOH10859~40.7</t>
  </si>
  <si>
    <t>BC012462.1</t>
  </si>
  <si>
    <t>HA10732~B13R10C04</t>
  </si>
  <si>
    <t>Hs~MGC:BC012462.1~uORF:IOH10859~40.2</t>
  </si>
  <si>
    <t>HA10732~B13R10C05</t>
  </si>
  <si>
    <t>Hs~MGC:BC053347.1~uORF:IOH28937~44.0</t>
  </si>
  <si>
    <t>BC053347.1</t>
  </si>
  <si>
    <t>HA10732~B13R10C06</t>
  </si>
  <si>
    <t>Hs~MGC:BC053347.1~uORF:IOH28937~41.9</t>
  </si>
  <si>
    <t>HA10732~B13R10C07</t>
  </si>
  <si>
    <t>Hs~MGC:BC023549.2~uORF:IOH27821~325</t>
  </si>
  <si>
    <t>BC023549.2</t>
  </si>
  <si>
    <t>HA10732~B13R10C08</t>
  </si>
  <si>
    <t>Hs~MGC:BC023549.2~uORF:IOH27821~313</t>
  </si>
  <si>
    <t>HA10732~B13R10C09</t>
  </si>
  <si>
    <t>Hs~MGC:BC001321.1~uORF:IOH3117~14.1</t>
  </si>
  <si>
    <t>BC001321.1</t>
  </si>
  <si>
    <t>HA10732~B13R10C10</t>
  </si>
  <si>
    <t>Hs~MGC:BC001321.1~uORF:IOH3117~13.4</t>
  </si>
  <si>
    <t>HA10732~B13R10C11</t>
  </si>
  <si>
    <t>Hs~Ref:NM_002753.2~uORF:IOH29657~28.9</t>
  </si>
  <si>
    <t>NM_002753.2</t>
  </si>
  <si>
    <t>HA10732~B13R10C12</t>
  </si>
  <si>
    <t>Hs~Ref:NM_002753.2~uORF:IOH29657~28.5</t>
  </si>
  <si>
    <t>HA10732~B13R10C13</t>
  </si>
  <si>
    <t>Hs~Ref:NM_005313.3~uORF:IOH14276~580</t>
  </si>
  <si>
    <t>NM_005313.3</t>
  </si>
  <si>
    <t>HA10732~B13R10C14</t>
  </si>
  <si>
    <t>Hs~Ref:NM_005313.3~uORF:IOH14276~546</t>
  </si>
  <si>
    <t>HA10732~B13R10C15</t>
  </si>
  <si>
    <t>Hs~Ref:NM_001898.2~uORF:IOH14329~580</t>
  </si>
  <si>
    <t>NM_001898.2</t>
  </si>
  <si>
    <t>HA10732~B13R10C16</t>
  </si>
  <si>
    <t>Hs~Ref:NM_001898.2~uORF:IOH14329~560</t>
  </si>
  <si>
    <t>HA10732~B13R10C17</t>
  </si>
  <si>
    <t>Hs~MGC:BC024184.2~uORF:IOH10751~271</t>
  </si>
  <si>
    <t>BC024184.2</t>
  </si>
  <si>
    <t>HA10732~B13R10C18</t>
  </si>
  <si>
    <t>Hs~MGC:BC024184.2~uORF:IOH10751~265</t>
  </si>
  <si>
    <t>HA10732~B13R10C19</t>
  </si>
  <si>
    <t>Hs~MGC:BC016703.1~uORF:IOH13173~104</t>
  </si>
  <si>
    <t>BC016703.1</t>
  </si>
  <si>
    <t>HA10732~B13R10C20</t>
  </si>
  <si>
    <t>Hs~MGC:BC016703.1~uORF:IOH13173~101</t>
  </si>
  <si>
    <t>HA10732~B13R11C01</t>
  </si>
  <si>
    <t>Hs~MGC:BC035006.2~uORF:IOH27161~182</t>
  </si>
  <si>
    <t>BC035006.2</t>
  </si>
  <si>
    <t>HA10732~B13R11C02</t>
  </si>
  <si>
    <t>Hs~MGC:BC035006.2~uORF:IOH27161~193</t>
  </si>
  <si>
    <t>HA10732~B13R11C03</t>
  </si>
  <si>
    <t>Hs~MGC:BC040966.1~uORF:IOH26250~321</t>
  </si>
  <si>
    <t>BC040966.1</t>
  </si>
  <si>
    <t>HA10732~B13R11C04</t>
  </si>
  <si>
    <t>Hs~MGC:BC040966.1~uORF:IOH26250~314</t>
  </si>
  <si>
    <t>HA10732~B13R11C05</t>
  </si>
  <si>
    <t>Hs~Ref:NM_080876.2~uORF:IOH27172~948</t>
  </si>
  <si>
    <t>NM_080876.2</t>
  </si>
  <si>
    <t>HA10732~B13R11C06</t>
  </si>
  <si>
    <t>Hs~Ref:NM_080876.2~uORF:IOH27172~872</t>
  </si>
  <si>
    <t>HA10732~B13R11C07</t>
  </si>
  <si>
    <t>Hs~MGC:BC040558.1~uORF:IOH27718~214</t>
  </si>
  <si>
    <t>BC040558.1</t>
  </si>
  <si>
    <t>HA10732~B13R11C08</t>
  </si>
  <si>
    <t>Hs~MGC:BC040558.1~uORF:IOH27718~209</t>
  </si>
  <si>
    <t>HA10732~B13R11C09</t>
  </si>
  <si>
    <t>Hs~MGC:BC034528.1~uORF:IOH22201~790</t>
  </si>
  <si>
    <t>BC034528.1</t>
  </si>
  <si>
    <t>HA10732~B13R11C10</t>
  </si>
  <si>
    <t>Hs~MGC:BC034528.1~uORF:IOH22201~776</t>
  </si>
  <si>
    <t>HA10732~B13R11C11</t>
  </si>
  <si>
    <t>Hs~Ref:NM_000231.1~uORF:IOH1957~287</t>
  </si>
  <si>
    <t>NM_000231.1</t>
  </si>
  <si>
    <t>HA10732~B13R11C12</t>
  </si>
  <si>
    <t>Hs~Ref:NM_000231.1~uORF:IOH1957~273</t>
  </si>
  <si>
    <t>HA10732~B13R11C13</t>
  </si>
  <si>
    <t>Hs~Ref:NM_007311.2~uORF:IOH36669~744</t>
  </si>
  <si>
    <t>NM_007311.2</t>
  </si>
  <si>
    <t>HA10732~B13R11C14</t>
  </si>
  <si>
    <t>Hs~Ref:NM_007311.2~uORF:IOH36669~699</t>
  </si>
  <si>
    <t>HA10732~B13R11C15</t>
  </si>
  <si>
    <t>Hs~Ref:NM_001086.1~uORF:IOH2181~96.4</t>
  </si>
  <si>
    <t>NM_001086.1</t>
  </si>
  <si>
    <t>HA10732~B13R11C16</t>
  </si>
  <si>
    <t>Hs~Ref:NM_001086.1~uORF:IOH2181~95.0</t>
  </si>
  <si>
    <t>HA10732~B13R11C17</t>
  </si>
  <si>
    <t>Hs~MGC:BC026251.1~uORF:IOH13720~677</t>
  </si>
  <si>
    <t>BC026251.1</t>
  </si>
  <si>
    <t>HA10732~B13R11C18</t>
  </si>
  <si>
    <t>Hs~MGC:BC026251.1~uORF:IOH13720~670</t>
  </si>
  <si>
    <t>HA10732~B13R11C19</t>
  </si>
  <si>
    <t>Hs~MGC:BC025963.1~uORF:IOH14668~139</t>
  </si>
  <si>
    <t>BC025963.1</t>
  </si>
  <si>
    <t>HA10732~B13R11C20</t>
  </si>
  <si>
    <t>Hs~MGC:BC025963.1~uORF:IOH14668~134</t>
  </si>
  <si>
    <t>HA10732~B13R12C01</t>
  </si>
  <si>
    <t>Hs~MGC:BC024289.1~uORF:IOH14745~89.7</t>
  </si>
  <si>
    <t>BC024289.1</t>
  </si>
  <si>
    <t>HA10732~B13R12C02</t>
  </si>
  <si>
    <t>Hs~MGC:BC024289.1~uORF:IOH14745~92.0</t>
  </si>
  <si>
    <t>HA10732~B13R12C03</t>
  </si>
  <si>
    <t>Hs~Ref:NM_001759.2~uORF:IOH13739~783</t>
  </si>
  <si>
    <t>NM_001759.2</t>
  </si>
  <si>
    <t>HA10732~B13R12C04</t>
  </si>
  <si>
    <t>Hs~Ref:NM_001759.2~uORF:IOH13739~771</t>
  </si>
  <si>
    <t>HA10732~B13R12C05</t>
  </si>
  <si>
    <t>HA10732~B13R12C06</t>
  </si>
  <si>
    <t>HA10732~B13R12C07</t>
  </si>
  <si>
    <t>HA10732~B13R12C08</t>
  </si>
  <si>
    <t>HA10732~B13R12C09</t>
  </si>
  <si>
    <t>HA10732~B13R12C10</t>
  </si>
  <si>
    <t>HA10732~B13R12C11</t>
  </si>
  <si>
    <t>HA10732~B13R12C12</t>
  </si>
  <si>
    <t>HA10732~B13R12C13</t>
  </si>
  <si>
    <t>Hs~Ref:NM_000327.2~uORF:IOH3307~946</t>
  </si>
  <si>
    <t>NM_000327.2</t>
  </si>
  <si>
    <t>HA10732~B13R12C14</t>
  </si>
  <si>
    <t>Hs~Ref:NM_000327.2~uORF:IOH3307~901</t>
  </si>
  <si>
    <t>HA10732~B13R12C15</t>
  </si>
  <si>
    <t>Hs~Ref:NM_018107.2~uORF:IOH4028~1210</t>
  </si>
  <si>
    <t>NM_018107.2</t>
  </si>
  <si>
    <t>HA10732~B13R12C16</t>
  </si>
  <si>
    <t>Hs~Ref:NM_018107.2~uORF:IOH4028~1160</t>
  </si>
  <si>
    <t>HA10732~B13R12C17</t>
  </si>
  <si>
    <t>Hs~MGC:BC029158.1~uORF:IOH22738~192</t>
  </si>
  <si>
    <t>BC029158.1</t>
  </si>
  <si>
    <t>HA10732~B13R12C18</t>
  </si>
  <si>
    <t>Hs~MGC:BC029158.1~uORF:IOH22738~189</t>
  </si>
  <si>
    <t>HA10732~B13R12C19</t>
  </si>
  <si>
    <t>Hs~Ref:NM_004589.1~uORF:IOH10823~209</t>
  </si>
  <si>
    <t>NM_004589.1</t>
  </si>
  <si>
    <t>HA10732~B13R12C20</t>
  </si>
  <si>
    <t>Hs~Ref:NM_004589.1~uORF:IOH10823~208</t>
  </si>
  <si>
    <t>HA10732~B13R13C01</t>
  </si>
  <si>
    <t>Hs~MGC:BC026030.1~uORF:IOH14611~132</t>
  </si>
  <si>
    <t>BC026030.1</t>
  </si>
  <si>
    <t>HA10732~B13R13C02</t>
  </si>
  <si>
    <t>Hs~MGC:BC026030.1~uORF:IOH14611~131</t>
  </si>
  <si>
    <t>HA10732~B13R13C03</t>
  </si>
  <si>
    <t>Hs~Ref:NM_014321.2~uORF:IOH39827~249</t>
  </si>
  <si>
    <t>NM_014321.2</t>
  </si>
  <si>
    <t>HA10732~B13R13C04</t>
  </si>
  <si>
    <t>Hs~Ref:NM_014321.2~uORF:IOH39827~240</t>
  </si>
  <si>
    <t>HA10732~B13R13C05</t>
  </si>
  <si>
    <t>Hs~Ref:NM_006586.2~uORF:IOH5802~94.0</t>
  </si>
  <si>
    <t>NM_006586.2</t>
  </si>
  <si>
    <t>HA10732~B13R13C06</t>
  </si>
  <si>
    <t>Hs~Ref:NM_006586.2~uORF:IOH5802~91.5</t>
  </si>
  <si>
    <t>HA10732~B13R13C07</t>
  </si>
  <si>
    <t>Hs~Ref:NM_003334.2~uORF:IOH22897~117</t>
  </si>
  <si>
    <t>NM_003334.2</t>
  </si>
  <si>
    <t>HA10732~B13R13C08</t>
  </si>
  <si>
    <t>Hs~Ref:NM_003334.2~uORF:IOH22897~114</t>
  </si>
  <si>
    <t>HA10732~B13R13C09</t>
  </si>
  <si>
    <t>Hs~Ref:NM_004177.3~uORF:IOH5893~148</t>
  </si>
  <si>
    <t>NM_004177.3</t>
  </si>
  <si>
    <t>HA10732~B13R13C10</t>
  </si>
  <si>
    <t>Hs~Ref:NM_004177.3~uORF:IOH5893~145</t>
  </si>
  <si>
    <t>HA10732~B13R13C11</t>
  </si>
  <si>
    <t>Hs~MGC:BC024746.1~uORF:IOH11988~130</t>
  </si>
  <si>
    <t>BC024746.1</t>
  </si>
  <si>
    <t>HA10732~B13R13C12</t>
  </si>
  <si>
    <t>Hs~MGC:BC024746.1~uORF:IOH11988~124</t>
  </si>
  <si>
    <t>HA10732~B13R13C13</t>
  </si>
  <si>
    <t>Hs~Ref:NM_004571.3~uORF:IOH6384~146</t>
  </si>
  <si>
    <t>NM_004571.3</t>
  </si>
  <si>
    <t>HA10732~B13R13C14</t>
  </si>
  <si>
    <t>Hs~Ref:NM_004571.3~uORF:IOH6384~140</t>
  </si>
  <si>
    <t>HA10732~B13R13C15</t>
  </si>
  <si>
    <t>Hs~MGC:BC032455.1~uORF:IOH21667~55.5</t>
  </si>
  <si>
    <t>BC032455.1</t>
  </si>
  <si>
    <t>HA10732~B13R13C16</t>
  </si>
  <si>
    <t>Hs~MGC:BC032455.1~uORF:IOH21667~54.0</t>
  </si>
  <si>
    <t>HA10732~B13R13C17</t>
  </si>
  <si>
    <t>Hs~Ref:NM_020317.2~uORF:IOH4823~58.7</t>
  </si>
  <si>
    <t>NM_020317.2</t>
  </si>
  <si>
    <t>HA10732~B13R13C18</t>
  </si>
  <si>
    <t>Hs~Ref:NM_020317.2~uORF:IOH4823~57.8</t>
  </si>
  <si>
    <t>HA10732~B13R13C19</t>
  </si>
  <si>
    <t>Hs~MGC:BC005029.1~uORF:IOH6657~57.3</t>
  </si>
  <si>
    <t>BC005029.1</t>
  </si>
  <si>
    <t>HA10732~B13R13C20</t>
  </si>
  <si>
    <t>Hs~MGC:BC005029.1~uORF:IOH6657~55.9</t>
  </si>
  <si>
    <t>HA10732~B13R14C01</t>
  </si>
  <si>
    <t>Hs~Ref:NM_000849.1~uORF:IOH4761~150</t>
  </si>
  <si>
    <t>NM_000849.1</t>
  </si>
  <si>
    <t>HA10732~B13R14C02</t>
  </si>
  <si>
    <t>Hs~Ref:NM_000849.1~uORF:IOH4761~157</t>
  </si>
  <si>
    <t>HA10732~B13R14C03</t>
  </si>
  <si>
    <t>Hs~MGC:BC000052.1~uORF:IOH4650~105</t>
  </si>
  <si>
    <t>BC000052.1</t>
  </si>
  <si>
    <t>HA10732~B13R14C04</t>
  </si>
  <si>
    <t>Hs~MGC:BC000052.1~uORF:IOH4650~102</t>
  </si>
  <si>
    <t>HA10732~B13R14C05</t>
  </si>
  <si>
    <t>Hs~MGC:BC015600.1~uORF:IOH12286~22.3</t>
  </si>
  <si>
    <t>BC015600.1</t>
  </si>
  <si>
    <t>HA10732~B13R14C06</t>
  </si>
  <si>
    <t>Hs~MGC:BC015600.1~uORF:IOH12286~21.6</t>
  </si>
  <si>
    <t>HA10732~B13R14C07</t>
  </si>
  <si>
    <t>Hs~MGC:BC014452.1~uORF:IOH14883~107</t>
  </si>
  <si>
    <t>BC014452.1</t>
  </si>
  <si>
    <t>HA10732~B13R14C08</t>
  </si>
  <si>
    <t>Hs~MGC:BC014452.1~uORF:IOH14883~102</t>
  </si>
  <si>
    <t>HA10732~B13R14C09</t>
  </si>
  <si>
    <t>Hs~MGC:BC007019.1~uORF:IOH7241~322</t>
  </si>
  <si>
    <t>BC007019.1</t>
  </si>
  <si>
    <t>HA10732~B13R14C10</t>
  </si>
  <si>
    <t>Hs~MGC:BC007019.1~uORF:IOH7241~313</t>
  </si>
  <si>
    <t>HA10732~B13R14C11</t>
  </si>
  <si>
    <t>Hs~Ref:NM_144697.1~uORF:IOH11412~136</t>
  </si>
  <si>
    <t>NM_144697.1</t>
  </si>
  <si>
    <t>HA10732~B13R14C12</t>
  </si>
  <si>
    <t>Hs~Ref:NM_144697.1~uORF:IOH11412~128</t>
  </si>
  <si>
    <t>HA10732~B13R14C13</t>
  </si>
  <si>
    <t>HA10732~B13R14C14</t>
  </si>
  <si>
    <t>HA10732~B13R14C15</t>
  </si>
  <si>
    <t>HA10732~B13R14C16</t>
  </si>
  <si>
    <t>HA10732~B13R14C17</t>
  </si>
  <si>
    <t>HA10732~B13R14C18</t>
  </si>
  <si>
    <t>HA10732~B13R14C19</t>
  </si>
  <si>
    <t>HA10732~B13R14C20</t>
  </si>
  <si>
    <t>HA10732~B13R15C01</t>
  </si>
  <si>
    <t>HA10732~B13R15C02</t>
  </si>
  <si>
    <t>HA10732~B13R15C03</t>
  </si>
  <si>
    <t>HA10732~B13R15C04</t>
  </si>
  <si>
    <t>HA10732~B13R15C05</t>
  </si>
  <si>
    <t>HA10732~B13R15C06</t>
  </si>
  <si>
    <t>HA10732~B13R15C07</t>
  </si>
  <si>
    <t>HA10732~B13R15C08</t>
  </si>
  <si>
    <t>HA10732~B13R15C09</t>
  </si>
  <si>
    <t>HA10732~B13R15C10</t>
  </si>
  <si>
    <t>HA10732~B13R15C11</t>
  </si>
  <si>
    <t>HA10732~B13R15C12</t>
  </si>
  <si>
    <t>HA10732~B13R15C13</t>
  </si>
  <si>
    <t>HA10732~B13R15C14</t>
  </si>
  <si>
    <t>HA10732~B13R15C15</t>
  </si>
  <si>
    <t>HA10732~B13R15C16</t>
  </si>
  <si>
    <t>HA10732~B13R15C17</t>
  </si>
  <si>
    <t>HA10732~B13R15C18</t>
  </si>
  <si>
    <t>HA10732~B13R15C19</t>
  </si>
  <si>
    <t>HA10732~B13R15C20</t>
  </si>
  <si>
    <t>HA10732~B13R16C01</t>
  </si>
  <si>
    <t>HA10732~B13R16C02</t>
  </si>
  <si>
    <t>HA10732~B13R16C03</t>
  </si>
  <si>
    <t>HA10732~B13R16C04</t>
  </si>
  <si>
    <t>HA10732~B13R16C05</t>
  </si>
  <si>
    <t>HA10732~B13R16C06</t>
  </si>
  <si>
    <t>HA10732~B13R16C07</t>
  </si>
  <si>
    <t>HA10732~B13R16C08</t>
  </si>
  <si>
    <t>HA10732~B13R16C09</t>
  </si>
  <si>
    <t>HA10732~B13R16C10</t>
  </si>
  <si>
    <t>HA10732~B13R16C11</t>
  </si>
  <si>
    <t>HA10732~B13R16C12</t>
  </si>
  <si>
    <t>HA10732~B13R16C13</t>
  </si>
  <si>
    <t>HA10732~B13R16C14</t>
  </si>
  <si>
    <t>HA10732~B13R16C15</t>
  </si>
  <si>
    <t>HA10732~B13R16C16</t>
  </si>
  <si>
    <t>HA10732~B13R16C17</t>
  </si>
  <si>
    <t>HA10732~B13R16C18</t>
  </si>
  <si>
    <t>HA10732~B13R16C19</t>
  </si>
  <si>
    <t>HA10732~B13R16C20</t>
  </si>
  <si>
    <t>HA10732~B13R17C01</t>
  </si>
  <si>
    <t>HA10732~B13R17C02</t>
  </si>
  <si>
    <t>HA10732~B13R17C03</t>
  </si>
  <si>
    <t>HA10732~B13R17C04</t>
  </si>
  <si>
    <t>HA10732~B13R17C05</t>
  </si>
  <si>
    <t>HA10732~B13R17C06</t>
  </si>
  <si>
    <t>HA10732~B13R17C07</t>
  </si>
  <si>
    <t>HA10732~B13R17C08</t>
  </si>
  <si>
    <t>HA10732~B13R17C09</t>
  </si>
  <si>
    <t>HA10732~B13R17C10</t>
  </si>
  <si>
    <t>HA10732~B13R17C11</t>
  </si>
  <si>
    <t>HA10732~B13R17C12</t>
  </si>
  <si>
    <t>HA10732~B13R17C13</t>
  </si>
  <si>
    <t>HA10732~B13R17C14</t>
  </si>
  <si>
    <t>HA10732~B13R17C15</t>
  </si>
  <si>
    <t>HA10732~B13R17C16</t>
  </si>
  <si>
    <t>HA10732~B13R17C17</t>
  </si>
  <si>
    <t>HA10732~B13R17C18</t>
  </si>
  <si>
    <t>HA10732~B13R17C19</t>
  </si>
  <si>
    <t>HA10732~B13R17C20</t>
  </si>
  <si>
    <t>HA10732~B13R18C01</t>
  </si>
  <si>
    <t>HA10732~B13R18C02</t>
  </si>
  <si>
    <t>HA10732~B13R18C03</t>
  </si>
  <si>
    <t>HA10732~B13R18C04</t>
  </si>
  <si>
    <t>HA10732~B13R18C05</t>
  </si>
  <si>
    <t>HA10732~B13R18C06</t>
  </si>
  <si>
    <t>HA10732~B13R18C07</t>
  </si>
  <si>
    <t>HA10732~B13R18C08</t>
  </si>
  <si>
    <t>HA10732~B13R18C09</t>
  </si>
  <si>
    <t>HA10732~B13R18C10</t>
  </si>
  <si>
    <t>HA10732~B13R18C11</t>
  </si>
  <si>
    <t>HA10732~B13R18C12</t>
  </si>
  <si>
    <t>HA10732~B13R18C13</t>
  </si>
  <si>
    <t>HA10732~B13R18C14</t>
  </si>
  <si>
    <t>HA10732~B13R18C15</t>
  </si>
  <si>
    <t>HA10732~B13R18C16</t>
  </si>
  <si>
    <t>HA10732~B13R18C17</t>
  </si>
  <si>
    <t>HA10732~B13R18C18</t>
  </si>
  <si>
    <t>HA10732~B13R18C19</t>
  </si>
  <si>
    <t>HA10732~B13R18C20</t>
  </si>
  <si>
    <t>HA10732~B13R19C01</t>
  </si>
  <si>
    <t>HA10732~B13R19C02</t>
  </si>
  <si>
    <t>HA10732~B13R19C03</t>
  </si>
  <si>
    <t>HA10732~B13R19C04</t>
  </si>
  <si>
    <t>HA10732~B13R19C05</t>
  </si>
  <si>
    <t>HA10732~B13R19C06</t>
  </si>
  <si>
    <t>HA10732~B13R19C07</t>
  </si>
  <si>
    <t>HA10732~B13R19C08</t>
  </si>
  <si>
    <t>HA10732~B13R19C09</t>
  </si>
  <si>
    <t>HA10732~B13R19C10</t>
  </si>
  <si>
    <t>HA10732~B13R19C11</t>
  </si>
  <si>
    <t>HA10732~B13R19C12</t>
  </si>
  <si>
    <t>HA10732~B13R19C13</t>
  </si>
  <si>
    <t>HA10732~B13R19C14</t>
  </si>
  <si>
    <t>HA10732~B13R19C15</t>
  </si>
  <si>
    <t>HA10732~B13R19C16</t>
  </si>
  <si>
    <t>HA10732~B13R19C17</t>
  </si>
  <si>
    <t>HA10732~B13R19C18</t>
  </si>
  <si>
    <t>HA10732~B13R19C19</t>
  </si>
  <si>
    <t>HA10732~B13R19C20</t>
  </si>
  <si>
    <t>HA10732~B13R20C01</t>
  </si>
  <si>
    <t>HA10732~B13R20C02</t>
  </si>
  <si>
    <t>HA10732~B13R20C03</t>
  </si>
  <si>
    <t>HA10732~B13R20C04</t>
  </si>
  <si>
    <t>HA10732~B13R20C05</t>
  </si>
  <si>
    <t>HA10732~B13R20C06</t>
  </si>
  <si>
    <t>HA10732~B13R20C07</t>
  </si>
  <si>
    <t>HA10732~B13R20C08</t>
  </si>
  <si>
    <t>HA10732~B13R20C09</t>
  </si>
  <si>
    <t>HA10732~B13R20C10</t>
  </si>
  <si>
    <t>HA10732~B13R20C11</t>
  </si>
  <si>
    <t>HA10732~B13R20C12</t>
  </si>
  <si>
    <t>HA10732~B13R20C13</t>
  </si>
  <si>
    <t>HA10732~B13R20C14</t>
  </si>
  <si>
    <t>HA10732~B13R20C15</t>
  </si>
  <si>
    <t>HA10732~B13R20C16</t>
  </si>
  <si>
    <t>HA10732~B13R20C17</t>
  </si>
  <si>
    <t>HA10732~B13R20C18</t>
  </si>
  <si>
    <t>HA10732~B13R20C19</t>
  </si>
  <si>
    <t>HA10732~B13R20C20</t>
  </si>
  <si>
    <t>HA10732~B14R01C01</t>
  </si>
  <si>
    <t>HA10732~B14R01C02</t>
  </si>
  <si>
    <t>HA10732~B14R01C03</t>
  </si>
  <si>
    <t>HA10732~B14R01C04</t>
  </si>
  <si>
    <t>HA10732~B14R01C05</t>
  </si>
  <si>
    <t>HA10732~B14R01C06</t>
  </si>
  <si>
    <t>HA10732~B14R01C07</t>
  </si>
  <si>
    <t>HA10732~B14R01C08</t>
  </si>
  <si>
    <t>HA10732~B14R01C09</t>
  </si>
  <si>
    <t>HA10732~B14R01C10</t>
  </si>
  <si>
    <t>HA10732~B14R01C11</t>
  </si>
  <si>
    <t>HA10732~B14R01C12</t>
  </si>
  <si>
    <t>HA10732~B14R01C13</t>
  </si>
  <si>
    <t>HA10732~B14R01C14</t>
  </si>
  <si>
    <t>HA10732~B14R01C15</t>
  </si>
  <si>
    <t>HA10732~B14R01C16</t>
  </si>
  <si>
    <t>HA10732~B14R01C17</t>
  </si>
  <si>
    <t>HA10732~B14R01C18</t>
  </si>
  <si>
    <t>HA10732~B14R01C19</t>
  </si>
  <si>
    <t>HA10732~B14R01C20</t>
  </si>
  <si>
    <t>HA10732~B14R02C01</t>
  </si>
  <si>
    <t>HA10732~B14R02C02</t>
  </si>
  <si>
    <t>HA10732~B14R02C03</t>
  </si>
  <si>
    <t>HA10732~B14R02C04</t>
  </si>
  <si>
    <t>HA10732~B14R02C05</t>
  </si>
  <si>
    <t>HA10732~B14R02C06</t>
  </si>
  <si>
    <t>HA10732~B14R02C07</t>
  </si>
  <si>
    <t>HA10732~B14R02C08</t>
  </si>
  <si>
    <t>HA10732~B14R02C09</t>
  </si>
  <si>
    <t>HA10732~B14R02C10</t>
  </si>
  <si>
    <t>HA10732~B14R02C11</t>
  </si>
  <si>
    <t>HA10732~B14R02C12</t>
  </si>
  <si>
    <t>HA10732~B14R02C13</t>
  </si>
  <si>
    <t>Hs~Ref:NM_052837.1~uORF:IOH10289~117</t>
  </si>
  <si>
    <t>NM_052837.1</t>
  </si>
  <si>
    <t>HA10732~B14R02C14</t>
  </si>
  <si>
    <t>Hs~Ref:NM_052837.1~uORF:IOH10289~113</t>
  </si>
  <si>
    <t>HA10732~B14R02C15</t>
  </si>
  <si>
    <t>Hs~Ref:NM_001673.2~uORF:IOH5751~71.4</t>
  </si>
  <si>
    <t>NM_001673.2</t>
  </si>
  <si>
    <t>HA10732~B14R02C16</t>
  </si>
  <si>
    <t>Hs~Ref:NM_001673.2~uORF:IOH5751~68.4</t>
  </si>
  <si>
    <t>HA10732~B14R02C17</t>
  </si>
  <si>
    <t>Hs~Ref:NM_007255.1~uORF:IOH5828~34.6</t>
  </si>
  <si>
    <t>NM_007255.1</t>
  </si>
  <si>
    <t>HA10732~B14R02C18</t>
  </si>
  <si>
    <t>Hs~Ref:NM_007255.1~uORF:IOH5828~32.8</t>
  </si>
  <si>
    <t>HA10732~B14R02C19</t>
  </si>
  <si>
    <t>Hs~Ref:NM_079834.1~uORF:IOH9634~318</t>
  </si>
  <si>
    <t>NM_079834.1</t>
  </si>
  <si>
    <t>HA10732~B14R02C20</t>
  </si>
  <si>
    <t>Hs~Ref:NM_079834.1~uORF:IOH9634~300</t>
  </si>
  <si>
    <t>HA10732~B14R03C01</t>
  </si>
  <si>
    <t>Hs~Ref:NM_006978.1~uORF:IOH10306~2770</t>
  </si>
  <si>
    <t>NM_006978.1</t>
  </si>
  <si>
    <t>HA10732~B14R03C02</t>
  </si>
  <si>
    <t>Hs~Ref:NM_006978.1~uORF:IOH10306~2680</t>
  </si>
  <si>
    <t>HA10732~B14R03C03</t>
  </si>
  <si>
    <t>Hs~Ref:NM_001168.1~uORF:IOH5749~525</t>
  </si>
  <si>
    <t>NM_001168.1</t>
  </si>
  <si>
    <t>HA10732~B14R03C04</t>
  </si>
  <si>
    <t>Hs~Ref:NM_001168.1~uORF:IOH5749~492</t>
  </si>
  <si>
    <t>HA10732~B14R03C05</t>
  </si>
  <si>
    <t>Hs~Ref:NM_003794.1~uORF:IOH14878~69.3</t>
  </si>
  <si>
    <t>NM_003794.1</t>
  </si>
  <si>
    <t>HA10732~B14R03C06</t>
  </si>
  <si>
    <t>Hs~Ref:NM_003794.1~uORF:IOH14878~65.4</t>
  </si>
  <si>
    <t>HA10732~B14R03C07</t>
  </si>
  <si>
    <t>Hs~Ref:NM_003650.2~uORF:IOH9888~45.0</t>
  </si>
  <si>
    <t>NM_003650.2</t>
  </si>
  <si>
    <t>HA10732~B14R03C08</t>
  </si>
  <si>
    <t>Hs~Ref:NM_003650.2~uORF:IOH9888~43.3</t>
  </si>
  <si>
    <t>HA10732~B14R03C09</t>
  </si>
  <si>
    <t>Hs~MGC:BC001426.1~uORF:IOH4083~1970</t>
  </si>
  <si>
    <t>BC001426.1</t>
  </si>
  <si>
    <t>HA10732~B14R03C10</t>
  </si>
  <si>
    <t>Hs~MGC:BC001426.1~uORF:IOH4083~1950</t>
  </si>
  <si>
    <t>HA10732~B14R03C11</t>
  </si>
  <si>
    <t>Hs~MGC:BC029121.1~uORF:IOH22696~24.8</t>
  </si>
  <si>
    <t>BC029121.1</t>
  </si>
  <si>
    <t>HA10732~B14R03C12</t>
  </si>
  <si>
    <t>Hs~MGC:BC029121.1~uORF:IOH22696~23.0</t>
  </si>
  <si>
    <t>HA10732~B14R03C13</t>
  </si>
  <si>
    <t>Hs~Ref:NM_001071.1~uORF:IOH4024~567</t>
  </si>
  <si>
    <t>NM_001071.1</t>
  </si>
  <si>
    <t>HA10732~B14R03C14</t>
  </si>
  <si>
    <t>Hs~Ref:NM_001071.1~uORF:IOH4024~549</t>
  </si>
  <si>
    <t>HA10732~B14R03C15</t>
  </si>
  <si>
    <t>Hs~MGC:BC010691.1~uORF:IOH9781~27.9</t>
  </si>
  <si>
    <t>BC010691.1</t>
  </si>
  <si>
    <t>HA10732~B14R03C16</t>
  </si>
  <si>
    <t>Hs~MGC:BC010691.1~uORF:IOH9781~28.2</t>
  </si>
  <si>
    <t>HA10732~B14R03C17</t>
  </si>
  <si>
    <t>Hs~Ref:NM_024043.1~uORF:IOH4354~39.9</t>
  </si>
  <si>
    <t>NM_024043.1</t>
  </si>
  <si>
    <t>HA10732~B14R03C18</t>
  </si>
  <si>
    <t>Hs~Ref:NM_024043.1~uORF:IOH4354~36.5</t>
  </si>
  <si>
    <t>HA10732~B14R03C19</t>
  </si>
  <si>
    <t>Hs~MGC:BC002940.1~uORF:IOH5740~406</t>
  </si>
  <si>
    <t>BC002940.1</t>
  </si>
  <si>
    <t>HA10732~B14R03C20</t>
  </si>
  <si>
    <t>Hs~MGC:BC002940.1~uORF:IOH5740~357</t>
  </si>
  <si>
    <t>HA10732~B14R04C01</t>
  </si>
  <si>
    <t>Hs~MGC:BC029424.1~uORF:IOH23140~40.9</t>
  </si>
  <si>
    <t>BC029424.1</t>
  </si>
  <si>
    <t>HA10732~B14R04C02</t>
  </si>
  <si>
    <t>Hs~MGC:BC029424.1~uORF:IOH23140~40.3</t>
  </si>
  <si>
    <t>HA10732~B14R04C03</t>
  </si>
  <si>
    <t>Hs~Ref:NM_052819.1~uORF:IOH3124~41.6</t>
  </si>
  <si>
    <t>NM_052819.1</t>
  </si>
  <si>
    <t>HA10732~B14R04C04</t>
  </si>
  <si>
    <t>Hs~Ref:NM_052819.1~uORF:IOH3124~41.0</t>
  </si>
  <si>
    <t>HA10732~B14R04C05</t>
  </si>
  <si>
    <t>Internal_4383</t>
  </si>
  <si>
    <t>HA10732~B14R04C06</t>
  </si>
  <si>
    <t>HA10732~B14R04C07</t>
  </si>
  <si>
    <t>Hs~Ref:NM_145043.1~uORF:IOH13260~222</t>
  </si>
  <si>
    <t>NM_145043.1</t>
  </si>
  <si>
    <t>HA10732~B14R04C08</t>
  </si>
  <si>
    <t>Hs~Ref:NM_145043.1~uORF:IOH13260~213</t>
  </si>
  <si>
    <t>HA10732~B14R04C09</t>
  </si>
  <si>
    <t>Hs~Ref:NM_021245.2~uORF:IOH11059~35.4</t>
  </si>
  <si>
    <t>NM_021245.2</t>
  </si>
  <si>
    <t>HA10732~B14R04C10</t>
  </si>
  <si>
    <t>Hs~Ref:NM_021245.2~uORF:IOH11059~34.1</t>
  </si>
  <si>
    <t>HA10732~B14R04C11</t>
  </si>
  <si>
    <t>Hs~MGC:BC014658.1~uORF:IOH13361~42.3</t>
  </si>
  <si>
    <t>BC014658.1</t>
  </si>
  <si>
    <t>HA10732~B14R04C12</t>
  </si>
  <si>
    <t>Hs~MGC:BC014658.1~uORF:IOH13361~41.4</t>
  </si>
  <si>
    <t>HA10732~B14R04C13</t>
  </si>
  <si>
    <t>Internal_15390</t>
  </si>
  <si>
    <t>HA10732~B14R04C14</t>
  </si>
  <si>
    <t>HA10732~B14R04C15</t>
  </si>
  <si>
    <t>Hs~Ref:NM_138408.1~uORF:IOH13484~141</t>
  </si>
  <si>
    <t>NM_138408.1</t>
  </si>
  <si>
    <t>HA10732~B14R04C16</t>
  </si>
  <si>
    <t>Hs~Ref:NM_138408.1~uORF:IOH13484~134</t>
  </si>
  <si>
    <t>HA10732~B14R04C17</t>
  </si>
  <si>
    <t>Hs~MGC:BC009506.1~uORF:IOH12068~46.3</t>
  </si>
  <si>
    <t>BC009506.1</t>
  </si>
  <si>
    <t>HA10732~B14R04C18</t>
  </si>
  <si>
    <t>Hs~MGC:BC009506.1~uORF:IOH12068~44.6</t>
  </si>
  <si>
    <t>HA10732~B14R04C19</t>
  </si>
  <si>
    <t>Hs~MGC:BC014607.2~uORF:IOH10910~61.8</t>
  </si>
  <si>
    <t>BC014607.2</t>
  </si>
  <si>
    <t>HA10732~B14R04C20</t>
  </si>
  <si>
    <t>Hs~MGC:BC014607.2~uORF:IOH10910~58.6</t>
  </si>
  <si>
    <t>HA10732~B14R05C01</t>
  </si>
  <si>
    <t>Hs~MGC:BC034718.1~uORF:IOH21418~418</t>
  </si>
  <si>
    <t>BC034718.1</t>
  </si>
  <si>
    <t>HA10732~B14R05C02</t>
  </si>
  <si>
    <t>Hs~MGC:BC034718.1~uORF:IOH21418~401</t>
  </si>
  <si>
    <t>HA10732~B14R05C03</t>
  </si>
  <si>
    <t>Hs~Ref:NM_016230.2~uORF:IOH10958~710</t>
  </si>
  <si>
    <t>NM_016230.2</t>
  </si>
  <si>
    <t>HA10732~B14R05C04</t>
  </si>
  <si>
    <t>Hs~Ref:NM_016230.2~uORF:IOH10958~641</t>
  </si>
  <si>
    <t>HA10732~B14R05C05</t>
  </si>
  <si>
    <t>Hs~MGC:BC017227.1~uORF:IOH12094~1700</t>
  </si>
  <si>
    <t>BC017227.1</t>
  </si>
  <si>
    <t>HA10732~B14R05C06</t>
  </si>
  <si>
    <t>Hs~MGC:BC017227.1~uORF:IOH12094~1590</t>
  </si>
  <si>
    <t>HA10732~B14R05C07</t>
  </si>
  <si>
    <t>Hs~MGC:BC016440.1~uORF:IOH10264~149</t>
  </si>
  <si>
    <t>BC016440.1</t>
  </si>
  <si>
    <t>HA10732~B14R05C08</t>
  </si>
  <si>
    <t>Hs~MGC:BC016440.1~uORF:IOH10264~141</t>
  </si>
  <si>
    <t>HA10732~B14R05C09</t>
  </si>
  <si>
    <t>Hs~MGC:BC029112.1~uORF:IOH22118~263</t>
  </si>
  <si>
    <t>BC029112.1</t>
  </si>
  <si>
    <t>HA10732~B14R05C10</t>
  </si>
  <si>
    <t>Hs~MGC:BC029112.1~uORF:IOH22118~238</t>
  </si>
  <si>
    <t>HA10732~B14R05C11</t>
  </si>
  <si>
    <t>Hs~MGC:BC030597.1~uORF:IOH22318~886</t>
  </si>
  <si>
    <t>BC030597.1</t>
  </si>
  <si>
    <t>HA10732~B14R05C12</t>
  </si>
  <si>
    <t>Hs~MGC:BC030597.1~uORF:IOH22318~839</t>
  </si>
  <si>
    <t>HA10732~B14R05C13</t>
  </si>
  <si>
    <t>Hs~Ref:NM_024668.1~uORF:IOH5012~210</t>
  </si>
  <si>
    <t>NM_024668.1</t>
  </si>
  <si>
    <t>HA10732~B14R05C14</t>
  </si>
  <si>
    <t>Hs~Ref:NM_024668.1~uORF:IOH5012~198</t>
  </si>
  <si>
    <t>HA10732~B14R05C15</t>
  </si>
  <si>
    <t>Hs~Ref:NM_016305.1~uORF:IOH12915~1810</t>
  </si>
  <si>
    <t>NM_016305.1</t>
  </si>
  <si>
    <t>HA10732~B14R05C16</t>
  </si>
  <si>
    <t>Hs~Ref:NM_016305.1~uORF:IOH12915~1740</t>
  </si>
  <si>
    <t>HA10732~B14R05C17</t>
  </si>
  <si>
    <t>Hs~MGC:NM_173642.1~uORF:IOH26158~107</t>
  </si>
  <si>
    <t>NM_173642.1</t>
  </si>
  <si>
    <t>HA10732~B14R05C18</t>
  </si>
  <si>
    <t>Hs~MGC:NM_173642.1~uORF:IOH26158~103</t>
  </si>
  <si>
    <t>HA10732~B14R05C19</t>
  </si>
  <si>
    <t>HA10732~B14R05C20</t>
  </si>
  <si>
    <t>HA10732~B14R06C01</t>
  </si>
  <si>
    <t>HA10732~B14R06C02</t>
  </si>
  <si>
    <t>HA10732~B14R06C03</t>
  </si>
  <si>
    <t>HA10732~B14R06C04</t>
  </si>
  <si>
    <t>HA10732~B14R06C05</t>
  </si>
  <si>
    <t>Hs~Ref:NM_032214.1~uORF:IOH26309~487</t>
  </si>
  <si>
    <t>NM_032214.1</t>
  </si>
  <si>
    <t>HA10732~B14R06C06</t>
  </si>
  <si>
    <t>Hs~Ref:NM_032214.1~uORF:IOH26309~482</t>
  </si>
  <si>
    <t>HA10732~B14R06C07</t>
  </si>
  <si>
    <t>Hs~MGC:NM_177424.1~uORF:IOH26548~2160</t>
  </si>
  <si>
    <t>NM_177424.1</t>
  </si>
  <si>
    <t>HA10732~B14R06C08</t>
  </si>
  <si>
    <t>Hs~MGC:NM_177424.1~uORF:IOH26548~2140</t>
  </si>
  <si>
    <t>HA10732~B14R06C09</t>
  </si>
  <si>
    <t>HA10732~B14R06C10</t>
  </si>
  <si>
    <t>HA10732~B14R06C11</t>
  </si>
  <si>
    <t>HA10732~B14R06C12</t>
  </si>
  <si>
    <t>HA10732~B14R06C13</t>
  </si>
  <si>
    <t>Hs~MGC:BC011365.1~uORF:IOH9656~928</t>
  </si>
  <si>
    <t>BC011365.1</t>
  </si>
  <si>
    <t>HA10732~B14R06C14</t>
  </si>
  <si>
    <t>Hs~MGC:BC011365.1~uORF:IOH9656~907</t>
  </si>
  <si>
    <t>HA10732~B14R06C15</t>
  </si>
  <si>
    <t>Hs~Ref:NM_003081.2~uORF:IOH9748~1360</t>
  </si>
  <si>
    <t>NM_003081.2</t>
  </si>
  <si>
    <t>HA10732~B14R06C16</t>
  </si>
  <si>
    <t>Hs~Ref:NM_003081.2~uORF:IOH9748~1300</t>
  </si>
  <si>
    <t>HA10732~B14R06C17</t>
  </si>
  <si>
    <t>Hs~MGC:BC011498.1~uORF:IOH9619~120</t>
  </si>
  <si>
    <t>BC011498.1</t>
  </si>
  <si>
    <t>HA10732~B14R06C18</t>
  </si>
  <si>
    <t>Hs~MGC:BC011498.1~uORF:IOH9619~113</t>
  </si>
  <si>
    <t>HA10732~B14R06C19</t>
  </si>
  <si>
    <t>Hs~MGC:BC007610.1~uORF:IOH6911~61.6</t>
  </si>
  <si>
    <t>BC007610.1</t>
  </si>
  <si>
    <t>HA10732~B14R06C20</t>
  </si>
  <si>
    <t>Hs~MGC:BC007610.1~uORF:IOH6911~59.4</t>
  </si>
  <si>
    <t>HA10732~B14R07C01</t>
  </si>
  <si>
    <t>Hs~MGC:BC021093.1~uORF:IOH13303~204</t>
  </si>
  <si>
    <t>BC021093.1</t>
  </si>
  <si>
    <t>HA10732~B14R07C02</t>
  </si>
  <si>
    <t>Hs~MGC:BC021093.1~uORF:IOH13303~193</t>
  </si>
  <si>
    <t>HA10732~B14R07C03</t>
  </si>
  <si>
    <t>Hs~MGC:BC021927.1~uORF:IOH13479~864</t>
  </si>
  <si>
    <t>BC021927.1</t>
  </si>
  <si>
    <t>HA10732~B14R07C04</t>
  </si>
  <si>
    <t>Hs~MGC:BC021927.1~uORF:IOH13479~823</t>
  </si>
  <si>
    <t>HA10732~B14R07C05</t>
  </si>
  <si>
    <t>Hs~Ref:NM_024754.2~uORF:IOH12500~437</t>
  </si>
  <si>
    <t>NM_024754.2</t>
  </si>
  <si>
    <t>HA10732~B14R07C06</t>
  </si>
  <si>
    <t>Hs~Ref:NM_024754.2~uORF:IOH12500~421</t>
  </si>
  <si>
    <t>HA10732~B14R07C07</t>
  </si>
  <si>
    <t>Hs~Ref:NM_030968.1~uORF:IOH13365~294</t>
  </si>
  <si>
    <t>NM_030968.1</t>
  </si>
  <si>
    <t>HA10732~B14R07C08</t>
  </si>
  <si>
    <t>Hs~Ref:NM_030968.1~uORF:IOH13365~275</t>
  </si>
  <si>
    <t>HA10732~B14R07C09</t>
  </si>
  <si>
    <t>Hs~MGC:BC030260.1~uORF:IOH21521~63.3</t>
  </si>
  <si>
    <t>BC030260.1</t>
  </si>
  <si>
    <t>HA10732~B14R07C10</t>
  </si>
  <si>
    <t>Hs~MGC:BC030260.1~uORF:IOH21521~63.0</t>
  </si>
  <si>
    <t>HA10732~B14R07C11</t>
  </si>
  <si>
    <t>Internal_30166</t>
  </si>
  <si>
    <t>HA10732~B14R07C12</t>
  </si>
  <si>
    <t>HA10732~B14R07C13</t>
  </si>
  <si>
    <t>Hs~MGC:BC033842.1~uORF:IOH21761~1270</t>
  </si>
  <si>
    <t>BC033842.1</t>
  </si>
  <si>
    <t>HA10732~B14R07C14</t>
  </si>
  <si>
    <t>Hs~MGC:BC033842.1~uORF:IOH21761~1150</t>
  </si>
  <si>
    <t>HA10732~B14R07C15</t>
  </si>
  <si>
    <t>Hs~MGC:BC029920.1~uORF:IOH22865~47.3</t>
  </si>
  <si>
    <t>BC029920.1</t>
  </si>
  <si>
    <t>HA10732~B14R07C16</t>
  </si>
  <si>
    <t>Hs~MGC:BC029920.1~uORF:IOH22865~43.8</t>
  </si>
  <si>
    <t>HA10732~B14R07C17</t>
  </si>
  <si>
    <t>Hs~MGC:BC059396.1~uORF:IOH29258~2380</t>
  </si>
  <si>
    <t>BC059396.1</t>
  </si>
  <si>
    <t>HA10732~B14R07C18</t>
  </si>
  <si>
    <t>Hs~MGC:BC059396.1~uORF:IOH29258~2280</t>
  </si>
  <si>
    <t>HA10732~B14R07C19</t>
  </si>
  <si>
    <t>Hs~MGC:BC054888.1~uORF:IOH29471~212</t>
  </si>
  <si>
    <t>BC054888.1</t>
  </si>
  <si>
    <t>HA10732~B14R07C20</t>
  </si>
  <si>
    <t>Hs~MGC:BC054888.1~uORF:IOH29471~204</t>
  </si>
  <si>
    <t>HA10732~B14R08C01</t>
  </si>
  <si>
    <t>Hs~MGC:BC057848.1~uORF:IOH29211~1020</t>
  </si>
  <si>
    <t>BC057848.1</t>
  </si>
  <si>
    <t>HA10732~B14R08C02</t>
  </si>
  <si>
    <t>Hs~MGC:BC057848.1~uORF:IOH29211~962</t>
  </si>
  <si>
    <t>HA10732~B14R08C03</t>
  </si>
  <si>
    <t>Hs~MGC:BC058819.1~uORF:IOH29418~153</t>
  </si>
  <si>
    <t>BC058819.1</t>
  </si>
  <si>
    <t>HA10732~B14R08C04</t>
  </si>
  <si>
    <t>Hs~MGC:BC058819.1~uORF:IOH29418~144</t>
  </si>
  <si>
    <t>HA10732~B14R08C05</t>
  </si>
  <si>
    <t>Hs~Ref:NM_004311.1~uORF:IOH22951~120</t>
  </si>
  <si>
    <t>NM_004311.1</t>
  </si>
  <si>
    <t>HA10732~B14R08C06</t>
  </si>
  <si>
    <t>Hs~Ref:NM_004311.1~uORF:IOH22951~116</t>
  </si>
  <si>
    <t>HA10732~B14R08C07</t>
  </si>
  <si>
    <t>Hs~Ref:NM_001738.1~uORF:IOH11391~60.8</t>
  </si>
  <si>
    <t>NM_001738.1</t>
  </si>
  <si>
    <t>HA10732~B14R08C08</t>
  </si>
  <si>
    <t>Hs~Ref:NM_001738.1~uORF:IOH11391~57.3</t>
  </si>
  <si>
    <t>HA10732~B14R08C09</t>
  </si>
  <si>
    <t>Hs~Ref:NM_001161.3~uORF:IOH5534~104</t>
  </si>
  <si>
    <t>NM_001161.3</t>
  </si>
  <si>
    <t>HA10732~B14R08C10</t>
  </si>
  <si>
    <t>Hs~Ref:NM_001161.3~uORF:IOH5534~107</t>
  </si>
  <si>
    <t>HA10732~B14R08C11</t>
  </si>
  <si>
    <t>HA10732~B14R08C12</t>
  </si>
  <si>
    <t>HA10732~B14R08C13</t>
  </si>
  <si>
    <t>Hs~MGC:BC014888.1~uORF:IOH10012~181</t>
  </si>
  <si>
    <t>BC014888.1</t>
  </si>
  <si>
    <t>HA10732~B14R08C14</t>
  </si>
  <si>
    <t>Hs~MGC:BC014888.1~uORF:IOH10012~179</t>
  </si>
  <si>
    <t>HA10732~B14R08C15</t>
  </si>
  <si>
    <t>Hs~Ref:NM_004844.1~uORF:IOH13842~57.5</t>
  </si>
  <si>
    <t>NM_004844.1</t>
  </si>
  <si>
    <t>HA10732~B14R08C16</t>
  </si>
  <si>
    <t>Hs~Ref:NM_004844.1~uORF:IOH13842~55.7</t>
  </si>
  <si>
    <t>HA10732~B14R08C17</t>
  </si>
  <si>
    <t>Hs~MGC:BC009507.1~uORF:IOH13554~80.6</t>
  </si>
  <si>
    <t>BC009507.1</t>
  </si>
  <si>
    <t>HA10732~B14R08C18</t>
  </si>
  <si>
    <t>Hs~MGC:BC009507.1~uORF:IOH13554~75.2</t>
  </si>
  <si>
    <t>HA10732~B14R08C19</t>
  </si>
  <si>
    <t>Hs~Ref:NM_004223.1~uORF:IOH21743~50.7</t>
  </si>
  <si>
    <t>NM_004223.1</t>
  </si>
  <si>
    <t>HA10732~B14R08C20</t>
  </si>
  <si>
    <t>Hs~Ref:NM_004223.1~uORF:IOH21743~50.3</t>
  </si>
  <si>
    <t>HA10732~B14R09C01</t>
  </si>
  <si>
    <t>Hs~Ref:NM_080659.1~uORF:IOH7410~334</t>
  </si>
  <si>
    <t>NM_080659.1</t>
  </si>
  <si>
    <t>HA10732~B14R09C02</t>
  </si>
  <si>
    <t>Hs~Ref:NM_080659.1~uORF:IOH7410~304</t>
  </si>
  <si>
    <t>HA10732~B14R09C03</t>
  </si>
  <si>
    <t>Hs~MGC:BC005220.1~uORF:IOH7383~1900</t>
  </si>
  <si>
    <t>BC005220.1</t>
  </si>
  <si>
    <t>HA10732~B14R09C04</t>
  </si>
  <si>
    <t>Hs~MGC:BC005220.1~uORF:IOH7383~1860</t>
  </si>
  <si>
    <t>HA10732~B14R09C05</t>
  </si>
  <si>
    <t>Hs~Ref:NM_024292.2~uORF:IOH7374~2800</t>
  </si>
  <si>
    <t>NM_024292.2</t>
  </si>
  <si>
    <t>HA10732~B14R09C06</t>
  </si>
  <si>
    <t>Hs~Ref:NM_024292.2~uORF:IOH7374~2640</t>
  </si>
  <si>
    <t>HA10732~B14R09C07</t>
  </si>
  <si>
    <t>Hs~MGC:BC006470.1~uORF:IOH6015~38.6</t>
  </si>
  <si>
    <t>BC006470.1</t>
  </si>
  <si>
    <t>HA10732~B14R09C08</t>
  </si>
  <si>
    <t>Hs~MGC:BC006470.1~uORF:IOH6015~37.6</t>
  </si>
  <si>
    <t>HA10732~B14R09C09</t>
  </si>
  <si>
    <t>Hs~MGC:BC034784.1~uORF:IOH22773~16.8</t>
  </si>
  <si>
    <t>BC034784.1</t>
  </si>
  <si>
    <t>HA10732~B14R09C10</t>
  </si>
  <si>
    <t>Hs~MGC:BC034784.1~uORF:IOH22773~15.8</t>
  </si>
  <si>
    <t>HA10732~B14R09C11</t>
  </si>
  <si>
    <t>Hs~MGC:BC029886.1~uORF:IOH22823~361</t>
  </si>
  <si>
    <t>BC029886.1</t>
  </si>
  <si>
    <t>HA10732~B14R09C12</t>
  </si>
  <si>
    <t>Hs~MGC:BC029886.1~uORF:IOH22823~341</t>
  </si>
  <si>
    <t>HA10732~B14R09C13</t>
  </si>
  <si>
    <t>Hs~MGC:NM_030645.1~uORF:IOH14805~425</t>
  </si>
  <si>
    <t>NM_030645.1</t>
  </si>
  <si>
    <t>HA10732~B14R09C14</t>
  </si>
  <si>
    <t>Hs~MGC:NM_030645.1~uORF:IOH14805~386</t>
  </si>
  <si>
    <t>HA10732~B14R09C15</t>
  </si>
  <si>
    <t>Hs~Ref:NM_005981.2~uORF:IOH14295~351</t>
  </si>
  <si>
    <t>NM_005981.2</t>
  </si>
  <si>
    <t>HA10732~B14R09C16</t>
  </si>
  <si>
    <t>Hs~Ref:NM_005981.2~uORF:IOH14295~330</t>
  </si>
  <si>
    <t>HA10732~B14R09C17</t>
  </si>
  <si>
    <t>Hs~Ref:NM_031435.1~uORF:IOH6992~133</t>
  </si>
  <si>
    <t>NM_031435.1</t>
  </si>
  <si>
    <t>HA10732~B14R09C18</t>
  </si>
  <si>
    <t>Hs~Ref:NM_031435.1~uORF:IOH6992~127</t>
  </si>
  <si>
    <t>HA10732~B14R09C19</t>
  </si>
  <si>
    <t>Hs~Ref:NM_006166.2~uORF:IOH7129~2320</t>
  </si>
  <si>
    <t>NM_006166.2</t>
  </si>
  <si>
    <t>HA10732~B14R09C20</t>
  </si>
  <si>
    <t>Hs~Ref:NM_006166.2~uORF:IOH7129~2250</t>
  </si>
  <si>
    <t>HA10732~B14R10C01</t>
  </si>
  <si>
    <t>Hs~MGC:BC004117.1~uORF:IOH5657~130</t>
  </si>
  <si>
    <t>BC004117.1</t>
  </si>
  <si>
    <t>HA10732~B14R10C02</t>
  </si>
  <si>
    <t>Hs~MGC:BC004117.1~uORF:IOH5657~125</t>
  </si>
  <si>
    <t>HA10732~B14R10C03</t>
  </si>
  <si>
    <t>Hs~Ref:NM_007176.1~uORF:IOH4267~2550</t>
  </si>
  <si>
    <t>NM_007176.1</t>
  </si>
  <si>
    <t>HA10732~B14R10C04</t>
  </si>
  <si>
    <t>Hs~Ref:NM_007176.1~uORF:IOH4267~2540</t>
  </si>
  <si>
    <t>HA10732~B14R10C05</t>
  </si>
  <si>
    <t>Hs~MGC:BC004359.1~uORF:IOH6052~55.1</t>
  </si>
  <si>
    <t>BC004359.1</t>
  </si>
  <si>
    <t>HA10732~B14R10C06</t>
  </si>
  <si>
    <t>Hs~MGC:BC004359.1~uORF:IOH6052~50.6</t>
  </si>
  <si>
    <t>HA10732~B14R10C07</t>
  </si>
  <si>
    <t>Hs~Ref:NM_021104.1~uORF:IOH13630~564</t>
  </si>
  <si>
    <t>NM_021104.1</t>
  </si>
  <si>
    <t>HA10732~B14R10C08</t>
  </si>
  <si>
    <t>Hs~Ref:NM_021104.1~uORF:IOH13630~542</t>
  </si>
  <si>
    <t>HA10732~B14R10C09</t>
  </si>
  <si>
    <t>Hs~MGC:BC013005.2~uORF:IOH13631~52.4</t>
  </si>
  <si>
    <t>BC013005.2</t>
  </si>
  <si>
    <t>HA10732~B14R10C10</t>
  </si>
  <si>
    <t>Hs~MGC:BC013005.2~uORF:IOH13631~47.8</t>
  </si>
  <si>
    <t>HA10732~B14R10C11</t>
  </si>
  <si>
    <t>Hs~Ref:NM_032775.1~uORF:IOH12694~62.3</t>
  </si>
  <si>
    <t>NM_032775.1</t>
  </si>
  <si>
    <t>HA10732~B14R10C12</t>
  </si>
  <si>
    <t>Hs~Ref:NM_032775.1~uORF:IOH12694~59.1</t>
  </si>
  <si>
    <t>HA10732~B14R10C13</t>
  </si>
  <si>
    <t>Hs~Ref:NM_198567.1~uORF:IOH27099~183</t>
  </si>
  <si>
    <t>NM_198567.1</t>
  </si>
  <si>
    <t>HA10732~B14R10C14</t>
  </si>
  <si>
    <t>Hs~Ref:NM_198567.1~uORF:IOH27099~168</t>
  </si>
  <si>
    <t>HA10732~B14R10C15</t>
  </si>
  <si>
    <t>Hs~MGC:BC040183.2~uORF:IOH27627~1240</t>
  </si>
  <si>
    <t>BC040183.2</t>
  </si>
  <si>
    <t>HA10732~B14R10C16</t>
  </si>
  <si>
    <t>Hs~MGC:BC040183.2~uORF:IOH27627~1170</t>
  </si>
  <si>
    <t>HA10732~B14R10C17</t>
  </si>
  <si>
    <t>Hs~MGC:BC035404.2~uORF:IOH27426~836</t>
  </si>
  <si>
    <t>BC035404.2</t>
  </si>
  <si>
    <t>HA10732~B14R10C18</t>
  </si>
  <si>
    <t>Hs~MGC:BC035404.2~uORF:IOH27426~763</t>
  </si>
  <si>
    <t>HA10732~B14R10C19</t>
  </si>
  <si>
    <t>Hs~MGC:BC009348.2~uORF:IOH12064~887</t>
  </si>
  <si>
    <t>BC009348.2</t>
  </si>
  <si>
    <t>HA10732~B14R10C20</t>
  </si>
  <si>
    <t>Hs~MGC:BC009348.2~uORF:IOH12064~856</t>
  </si>
  <si>
    <t>HA10732~B14R11C01</t>
  </si>
  <si>
    <t>Hs~Ref:XM_370653.2~uORF:IOH26103~25.5</t>
  </si>
  <si>
    <t>XM_370653.2</t>
  </si>
  <si>
    <t>HA10732~B14R11C02</t>
  </si>
  <si>
    <t>Hs~Ref:XM_370653.2~uORF:IOH26103~24.3</t>
  </si>
  <si>
    <t>HA10732~B14R11C03</t>
  </si>
  <si>
    <t>Hs~MGC:BC039269.1~uORF:IOH27269~48.2</t>
  </si>
  <si>
    <t>BC039269.1</t>
  </si>
  <si>
    <t>HA10732~B14R11C04</t>
  </si>
  <si>
    <t>Hs~MGC:BC039269.1~uORF:IOH27269~45.5</t>
  </si>
  <si>
    <t>HA10732~B14R11C05</t>
  </si>
  <si>
    <t>Hs~MGC:BC041031.1~uORF:IOH28000~27.2</t>
  </si>
  <si>
    <t>BC041031.1</t>
  </si>
  <si>
    <t>HA10732~B14R11C06</t>
  </si>
  <si>
    <t>Hs~MGC:BC041031.1~uORF:IOH28000~26.2</t>
  </si>
  <si>
    <t>HA10732~B14R11C07</t>
  </si>
  <si>
    <t>Hs~Ref:NM_006644.2~uORF:IOH27526~242</t>
  </si>
  <si>
    <t>NM_006644.2</t>
  </si>
  <si>
    <t>HA10732~B14R11C08</t>
  </si>
  <si>
    <t>Hs~Ref:NM_006644.2~uORF:IOH27526~223</t>
  </si>
  <si>
    <t>HA10732~B14R11C09</t>
  </si>
  <si>
    <t>Hs~Ref:NM_175923.2~uORF:IOH22051~173</t>
  </si>
  <si>
    <t>NM_175923.2</t>
  </si>
  <si>
    <t>HA10732~B14R11C10</t>
  </si>
  <si>
    <t>Hs~Ref:NM_175923.2~uORF:IOH22051~160</t>
  </si>
  <si>
    <t>HA10732~B14R11C11</t>
  </si>
  <si>
    <t>Hs~MGC:BC028135.1~uORF:IOH11327~46.6</t>
  </si>
  <si>
    <t>BC028135.1</t>
  </si>
  <si>
    <t>HA10732~B14R11C12</t>
  </si>
  <si>
    <t>Hs~MGC:BC028135.1~uORF:IOH11327~42.3</t>
  </si>
  <si>
    <t>HA10732~B14R11C13</t>
  </si>
  <si>
    <t>Hs~MGC:BC032522.1~uORF:IOH21949~55.4</t>
  </si>
  <si>
    <t>BC032522.1</t>
  </si>
  <si>
    <t>HA10732~B14R11C14</t>
  </si>
  <si>
    <t>Hs~MGC:BC032522.1~uORF:IOH21949~51.5</t>
  </si>
  <si>
    <t>HA10732~B14R11C15</t>
  </si>
  <si>
    <t>Hs~Ref:NM_032023.3~uORF:IOH21970~712</t>
  </si>
  <si>
    <t>NM_032023.3</t>
  </si>
  <si>
    <t>HA10732~B14R11C16</t>
  </si>
  <si>
    <t>Hs~Ref:NM_032023.3~uORF:IOH21970~657</t>
  </si>
  <si>
    <t>HA10732~B14R11C17</t>
  </si>
  <si>
    <t>Hs~Ref:NM_014062.1~uORF:IOH39919~586</t>
  </si>
  <si>
    <t>NM_014062.1</t>
  </si>
  <si>
    <t>HA10732~B14R11C18</t>
  </si>
  <si>
    <t>Hs~Ref:NM_014062.1~uORF:IOH39919~566</t>
  </si>
  <si>
    <t>HA10732~B14R11C19</t>
  </si>
  <si>
    <t>Hs~MGC:BC067132.1~uORF:IOH39989~90.9</t>
  </si>
  <si>
    <t>BC067132.1</t>
  </si>
  <si>
    <t>HA10732~B14R11C20</t>
  </si>
  <si>
    <t>Hs~MGC:BC067132.1~uORF:IOH39989~86.1</t>
  </si>
  <si>
    <t>HA10732~B14R12C01</t>
  </si>
  <si>
    <t>Hs~Ref:NM_013975.1~uORF:IOH40893~1500</t>
  </si>
  <si>
    <t>NM_013975.1</t>
  </si>
  <si>
    <t>HA10732~B14R12C02</t>
  </si>
  <si>
    <t>Hs~Ref:NM_013975.1~uORF:IOH40893~1410</t>
  </si>
  <si>
    <t>HA10732~B14R12C03</t>
  </si>
  <si>
    <t>Hs~Ref:NM_183059.1~uORF:IOH39968~411</t>
  </si>
  <si>
    <t>NM_183059.1</t>
  </si>
  <si>
    <t>HA10732~B14R12C04</t>
  </si>
  <si>
    <t>Hs~Ref:NM_183059.1~uORF:IOH39968~386</t>
  </si>
  <si>
    <t>HA10732~B14R12C05</t>
  </si>
  <si>
    <t>Hs~MGC:BC040272.1~uORF:IOH27314~62.4</t>
  </si>
  <si>
    <t>BC040272.1</t>
  </si>
  <si>
    <t>HA10732~B14R12C06</t>
  </si>
  <si>
    <t>Hs~MGC:BC040272.1~uORF:IOH27314~58.8</t>
  </si>
  <si>
    <t>HA10732~B14R12C07</t>
  </si>
  <si>
    <t>Hs~Ref:NM_002591.2~uORF:IOH12383~47.5</t>
  </si>
  <si>
    <t>NM_002591.2</t>
  </si>
  <si>
    <t>HA10732~B14R12C08</t>
  </si>
  <si>
    <t>Hs~Ref:NM_002591.2~uORF:IOH12383~46.8</t>
  </si>
  <si>
    <t>HA10732~B14R12C09</t>
  </si>
  <si>
    <t>Hs~Ref:NM_198517.2~uORF:IOH25922~28.1</t>
  </si>
  <si>
    <t>NM_198517.2</t>
  </si>
  <si>
    <t>HA10732~B14R12C10</t>
  </si>
  <si>
    <t>Hs~Ref:NM_198517.2~uORF:IOH25922~26.7</t>
  </si>
  <si>
    <t>HA10732~B14R12C11</t>
  </si>
  <si>
    <t>Hs~Ref:NM_020651.2~uORF:IOH26519~27.3</t>
  </si>
  <si>
    <t>NM_020651.2</t>
  </si>
  <si>
    <t>HA10732~B14R12C12</t>
  </si>
  <si>
    <t>Hs~Ref:NM_020651.2~uORF:IOH26519~25.6</t>
  </si>
  <si>
    <t>HA10732~B14R12C13</t>
  </si>
  <si>
    <t>Hs~Ref:NM_006067.3~uORF:IOH3988~198</t>
  </si>
  <si>
    <t>NM_006067.3</t>
  </si>
  <si>
    <t>HA10732~B14R12C14</t>
  </si>
  <si>
    <t>Hs~Ref:NM_006067.3~uORF:IOH3988~189</t>
  </si>
  <si>
    <t>HA10732~B14R12C15</t>
  </si>
  <si>
    <t>Hs~Ref:NM_020836.2~uORF:IOH4129~91.0</t>
  </si>
  <si>
    <t>NM_020836.2</t>
  </si>
  <si>
    <t>HA10732~B14R12C16</t>
  </si>
  <si>
    <t>Hs~Ref:NM_020836.2~uORF:IOH4129~88.3</t>
  </si>
  <si>
    <t>HA10732~B14R12C17</t>
  </si>
  <si>
    <t>Hs~Ref:NM_004252.1~uORF:IOH4025~94.9</t>
  </si>
  <si>
    <t>NM_004252.1</t>
  </si>
  <si>
    <t>HA10732~B14R12C18</t>
  </si>
  <si>
    <t>Hs~Ref:NM_004252.1~uORF:IOH4025~89.3</t>
  </si>
  <si>
    <t>HA10732~B14R12C19</t>
  </si>
  <si>
    <t>Hs~Ref:NM_004526.2~uORF:IOH6721~44.1</t>
  </si>
  <si>
    <t>NM_004526.2</t>
  </si>
  <si>
    <t>HA10732~B14R12C20</t>
  </si>
  <si>
    <t>Hs~Ref:NM_004526.2~uORF:IOH6721~42.2</t>
  </si>
  <si>
    <t>HA10732~B14R13C01</t>
  </si>
  <si>
    <t>HA10732~B14R13C02</t>
  </si>
  <si>
    <t>HA10732~B14R13C03</t>
  </si>
  <si>
    <t>HA10732~B14R13C04</t>
  </si>
  <si>
    <t>HA10732~B14R13C05</t>
  </si>
  <si>
    <t>HA10732~B14R13C06</t>
  </si>
  <si>
    <t>HA10732~B14R13C07</t>
  </si>
  <si>
    <t>HA10732~B14R13C08</t>
  </si>
  <si>
    <t>HA10732~B14R13C09</t>
  </si>
  <si>
    <t>HA10732~B14R13C10</t>
  </si>
  <si>
    <t>HA10732~B14R13C11</t>
  </si>
  <si>
    <t>HA10732~B14R13C12</t>
  </si>
  <si>
    <t>HA10732~B14R13C13</t>
  </si>
  <si>
    <t>HA10732~B14R13C14</t>
  </si>
  <si>
    <t>HA10732~B14R13C15</t>
  </si>
  <si>
    <t>HA10732~B14R13C16</t>
  </si>
  <si>
    <t>HA10732~B14R13C17</t>
  </si>
  <si>
    <t>HA10732~B14R13C18</t>
  </si>
  <si>
    <t>HA10732~B14R13C19</t>
  </si>
  <si>
    <t>HA10732~B14R13C20</t>
  </si>
  <si>
    <t>HA10732~B14R14C01</t>
  </si>
  <si>
    <t>HA10732~B14R14C02</t>
  </si>
  <si>
    <t>HA10732~B14R14C03</t>
  </si>
  <si>
    <t>HA10732~B14R14C04</t>
  </si>
  <si>
    <t>HA10732~B14R14C05</t>
  </si>
  <si>
    <t>Hs~Ref:NM_183373.2~uORF:IOH29104~134</t>
  </si>
  <si>
    <t>NM_183373.2</t>
  </si>
  <si>
    <t>HA10732~B14R14C06</t>
  </si>
  <si>
    <t>Hs~Ref:NM_183373.2~uORF:IOH29104~126</t>
  </si>
  <si>
    <t>HA10732~B14R14C07</t>
  </si>
  <si>
    <t>Hs~Ref:NM_012339.3~uORF:IOH6065~46.6</t>
  </si>
  <si>
    <t>NM_012339.3</t>
  </si>
  <si>
    <t>HA10732~B14R14C08</t>
  </si>
  <si>
    <t>Hs~Ref:NM_012339.3~uORF:IOH6065~45.0</t>
  </si>
  <si>
    <t>HA10732~B14R14C09</t>
  </si>
  <si>
    <t>Hs~MGC:BC004305.1~uORF:IOH5525~61.3</t>
  </si>
  <si>
    <t>BC004305.1</t>
  </si>
  <si>
    <t>HA10732~B14R14C10</t>
  </si>
  <si>
    <t>Hs~MGC:BC004305.1~uORF:IOH5525~59.7</t>
  </si>
  <si>
    <t>HA10732~B14R14C11</t>
  </si>
  <si>
    <t>Hs~Ref:NM_006858.2~uORF:IOH4254~28.1</t>
  </si>
  <si>
    <t>NM_006858.2</t>
  </si>
  <si>
    <t>HA10732~B14R14C12</t>
  </si>
  <si>
    <t>Hs~Ref:NM_006858.2~uORF:IOH4254~27.0</t>
  </si>
  <si>
    <t>HA10732~B14R14C13</t>
  </si>
  <si>
    <t>HA10732~B14R14C14</t>
  </si>
  <si>
    <t>HA10732~B14R14C15</t>
  </si>
  <si>
    <t>HA10732~B14R14C16</t>
  </si>
  <si>
    <t>HA10732~B14R14C17</t>
  </si>
  <si>
    <t>HA10732~B14R14C18</t>
  </si>
  <si>
    <t>HA10732~B14R14C19</t>
  </si>
  <si>
    <t>HA10732~B14R14C20</t>
  </si>
  <si>
    <t>HA10732~B14R15C01</t>
  </si>
  <si>
    <t>HA10732~B14R15C02</t>
  </si>
  <si>
    <t>HA10732~B14R15C03</t>
  </si>
  <si>
    <t>HA10732~B14R15C04</t>
  </si>
  <si>
    <t>HA10732~B14R15C05</t>
  </si>
  <si>
    <t>HA10732~B14R15C06</t>
  </si>
  <si>
    <t>HA10732~B14R15C07</t>
  </si>
  <si>
    <t>HA10732~B14R15C08</t>
  </si>
  <si>
    <t>HA10732~B14R15C09</t>
  </si>
  <si>
    <t>HA10732~B14R15C10</t>
  </si>
  <si>
    <t>HA10732~B14R15C11</t>
  </si>
  <si>
    <t>HA10732~B14R15C12</t>
  </si>
  <si>
    <t>HA10732~B14R15C13</t>
  </si>
  <si>
    <t>HA10732~B14R15C14</t>
  </si>
  <si>
    <t>HA10732~B14R15C15</t>
  </si>
  <si>
    <t>HA10732~B14R15C16</t>
  </si>
  <si>
    <t>HA10732~B14R15C17</t>
  </si>
  <si>
    <t>HA10732~B14R15C18</t>
  </si>
  <si>
    <t>HA10732~B14R15C19</t>
  </si>
  <si>
    <t>HA10732~B14R15C20</t>
  </si>
  <si>
    <t>HA10732~B14R16C01</t>
  </si>
  <si>
    <t>HA10732~B14R16C02</t>
  </si>
  <si>
    <t>HA10732~B14R16C03</t>
  </si>
  <si>
    <t>HA10732~B14R16C04</t>
  </si>
  <si>
    <t>HA10732~B14R16C05</t>
  </si>
  <si>
    <t>HA10732~B14R16C06</t>
  </si>
  <si>
    <t>HA10732~B14R16C07</t>
  </si>
  <si>
    <t>HA10732~B14R16C08</t>
  </si>
  <si>
    <t>HA10732~B14R16C09</t>
  </si>
  <si>
    <t>HA10732~B14R16C10</t>
  </si>
  <si>
    <t>HA10732~B14R16C11</t>
  </si>
  <si>
    <t>HA10732~B14R16C12</t>
  </si>
  <si>
    <t>HA10732~B14R16C13</t>
  </si>
  <si>
    <t>HA10732~B14R16C14</t>
  </si>
  <si>
    <t>HA10732~B14R16C15</t>
  </si>
  <si>
    <t>HA10732~B14R16C16</t>
  </si>
  <si>
    <t>HA10732~B14R16C17</t>
  </si>
  <si>
    <t>HA10732~B14R16C18</t>
  </si>
  <si>
    <t>HA10732~B14R16C19</t>
  </si>
  <si>
    <t>HA10732~B14R16C20</t>
  </si>
  <si>
    <t>HA10732~B14R17C01</t>
  </si>
  <si>
    <t>HA10732~B14R17C02</t>
  </si>
  <si>
    <t>HA10732~B14R17C03</t>
  </si>
  <si>
    <t>HA10732~B14R17C04</t>
  </si>
  <si>
    <t>HA10732~B14R17C05</t>
  </si>
  <si>
    <t>HA10732~B14R17C06</t>
  </si>
  <si>
    <t>HA10732~B14R17C07</t>
  </si>
  <si>
    <t>HA10732~B14R17C08</t>
  </si>
  <si>
    <t>HA10732~B14R17C09</t>
  </si>
  <si>
    <t>HA10732~B14R17C10</t>
  </si>
  <si>
    <t>HA10732~B14R17C11</t>
  </si>
  <si>
    <t>HA10732~B14R17C12</t>
  </si>
  <si>
    <t>HA10732~B14R17C13</t>
  </si>
  <si>
    <t>HA10732~B14R17C14</t>
  </si>
  <si>
    <t>HA10732~B14R17C15</t>
  </si>
  <si>
    <t>HA10732~B14R17C16</t>
  </si>
  <si>
    <t>HA10732~B14R17C17</t>
  </si>
  <si>
    <t>HA10732~B14R17C18</t>
  </si>
  <si>
    <t>HA10732~B14R17C19</t>
  </si>
  <si>
    <t>HA10732~B14R17C20</t>
  </si>
  <si>
    <t>HA10732~B14R18C01</t>
  </si>
  <si>
    <t>HA10732~B14R18C02</t>
  </si>
  <si>
    <t>HA10732~B14R18C03</t>
  </si>
  <si>
    <t>HA10732~B14R18C04</t>
  </si>
  <si>
    <t>HA10732~B14R18C05</t>
  </si>
  <si>
    <t>HA10732~B14R18C06</t>
  </si>
  <si>
    <t>HA10732~B14R18C07</t>
  </si>
  <si>
    <t>HA10732~B14R18C08</t>
  </si>
  <si>
    <t>HA10732~B14R18C09</t>
  </si>
  <si>
    <t>HA10732~B14R18C10</t>
  </si>
  <si>
    <t>HA10732~B14R18C11</t>
  </si>
  <si>
    <t>HA10732~B14R18C12</t>
  </si>
  <si>
    <t>HA10732~B14R18C13</t>
  </si>
  <si>
    <t>HA10732~B14R18C14</t>
  </si>
  <si>
    <t>HA10732~B14R18C15</t>
  </si>
  <si>
    <t>HA10732~B14R18C16</t>
  </si>
  <si>
    <t>HA10732~B14R18C17</t>
  </si>
  <si>
    <t>HA10732~B14R18C18</t>
  </si>
  <si>
    <t>HA10732~B14R18C19</t>
  </si>
  <si>
    <t>HA10732~B14R18C20</t>
  </si>
  <si>
    <t>HA10732~B14R19C01</t>
  </si>
  <si>
    <t>HA10732~B14R19C02</t>
  </si>
  <si>
    <t>HA10732~B14R19C03</t>
  </si>
  <si>
    <t>HA10732~B14R19C04</t>
  </si>
  <si>
    <t>HA10732~B14R19C05</t>
  </si>
  <si>
    <t>HA10732~B14R19C06</t>
  </si>
  <si>
    <t>HA10732~B14R19C07</t>
  </si>
  <si>
    <t>HA10732~B14R19C08</t>
  </si>
  <si>
    <t>HA10732~B14R19C09</t>
  </si>
  <si>
    <t>HA10732~B14R19C10</t>
  </si>
  <si>
    <t>HA10732~B14R19C11</t>
  </si>
  <si>
    <t>HA10732~B14R19C12</t>
  </si>
  <si>
    <t>HA10732~B14R19C13</t>
  </si>
  <si>
    <t>HA10732~B14R19C14</t>
  </si>
  <si>
    <t>HA10732~B14R19C15</t>
  </si>
  <si>
    <t>HA10732~B14R19C16</t>
  </si>
  <si>
    <t>HA10732~B14R19C17</t>
  </si>
  <si>
    <t>HA10732~B14R19C18</t>
  </si>
  <si>
    <t>HA10732~B14R19C19</t>
  </si>
  <si>
    <t>HA10732~B14R19C20</t>
  </si>
  <si>
    <t>HA10732~B14R20C01</t>
  </si>
  <si>
    <t>HA10732~B14R20C02</t>
  </si>
  <si>
    <t>HA10732~B14R20C03</t>
  </si>
  <si>
    <t>HA10732~B14R20C04</t>
  </si>
  <si>
    <t>HA10732~B14R20C05</t>
  </si>
  <si>
    <t>HA10732~B14R20C06</t>
  </si>
  <si>
    <t>HA10732~B14R20C07</t>
  </si>
  <si>
    <t>HA10732~B14R20C08</t>
  </si>
  <si>
    <t>HA10732~B14R20C09</t>
  </si>
  <si>
    <t>HA10732~B14R20C10</t>
  </si>
  <si>
    <t>HA10732~B14R20C11</t>
  </si>
  <si>
    <t>HA10732~B14R20C12</t>
  </si>
  <si>
    <t>HA10732~B14R20C13</t>
  </si>
  <si>
    <t>HA10732~B14R20C14</t>
  </si>
  <si>
    <t>HA10732~B14R20C15</t>
  </si>
  <si>
    <t>HA10732~B14R20C16</t>
  </si>
  <si>
    <t>HA10732~B14R20C17</t>
  </si>
  <si>
    <t>HA10732~B14R20C18</t>
  </si>
  <si>
    <t>HA10732~B14R20C19</t>
  </si>
  <si>
    <t>HA10732~B14R20C20</t>
  </si>
  <si>
    <t>HA10732~B15R01C01</t>
  </si>
  <si>
    <t>HA10732~B15R01C02</t>
  </si>
  <si>
    <t>HA10732~B15R01C03</t>
  </si>
  <si>
    <t>HA10732~B15R01C04</t>
  </si>
  <si>
    <t>HA10732~B15R01C05</t>
  </si>
  <si>
    <t>HA10732~B15R01C06</t>
  </si>
  <si>
    <t>HA10732~B15R01C07</t>
  </si>
  <si>
    <t>HA10732~B15R01C08</t>
  </si>
  <si>
    <t>HA10732~B15R01C09</t>
  </si>
  <si>
    <t>HA10732~B15R01C10</t>
  </si>
  <si>
    <t>HA10732~B15R01C11</t>
  </si>
  <si>
    <t>HA10732~B15R01C12</t>
  </si>
  <si>
    <t>HA10732~B15R01C13</t>
  </si>
  <si>
    <t>HA10732~B15R01C14</t>
  </si>
  <si>
    <t>HA10732~B15R01C15</t>
  </si>
  <si>
    <t>HA10732~B15R01C16</t>
  </si>
  <si>
    <t>HA10732~B15R01C17</t>
  </si>
  <si>
    <t>HA10732~B15R01C18</t>
  </si>
  <si>
    <t>HA10732~B15R01C19</t>
  </si>
  <si>
    <t>HA10732~B15R01C20</t>
  </si>
  <si>
    <t>HA10732~B15R02C01</t>
  </si>
  <si>
    <t>HA10732~B15R02C02</t>
  </si>
  <si>
    <t>HA10732~B15R02C03</t>
  </si>
  <si>
    <t>HA10732~B15R02C04</t>
  </si>
  <si>
    <t>HA10732~B15R02C05</t>
  </si>
  <si>
    <t>HA10732~B15R02C06</t>
  </si>
  <si>
    <t>HA10732~B15R02C07</t>
  </si>
  <si>
    <t>HA10732~B15R02C08</t>
  </si>
  <si>
    <t>HA10732~B15R02C09</t>
  </si>
  <si>
    <t>HA10732~B15R02C10</t>
  </si>
  <si>
    <t>HA10732~B15R02C11</t>
  </si>
  <si>
    <t>HA10732~B15R02C12</t>
  </si>
  <si>
    <t>HA10732~B15R02C13</t>
  </si>
  <si>
    <t>Hs~MGC:BC013959.1~uORF:IOH14481~195</t>
  </si>
  <si>
    <t>BC013959.1</t>
  </si>
  <si>
    <t>HA10732~B15R02C14</t>
  </si>
  <si>
    <t>Hs~MGC:BC013959.1~uORF:IOH14481~190</t>
  </si>
  <si>
    <t>HA10732~B15R02C15</t>
  </si>
  <si>
    <t>Hs~MGC:BC020749.1~uORF:IOH13125~58.6</t>
  </si>
  <si>
    <t>BC020749.1</t>
  </si>
  <si>
    <t>HA10732~B15R02C16</t>
  </si>
  <si>
    <t>Hs~MGC:BC020749.1~uORF:IOH13125~55.7</t>
  </si>
  <si>
    <t>HA10732~B15R02C17</t>
  </si>
  <si>
    <t>Hs~Ref:NM_018438.2~uORF:IOH1960~241</t>
  </si>
  <si>
    <t>NM_018438.2</t>
  </si>
  <si>
    <t>HA10732~B15R02C18</t>
  </si>
  <si>
    <t>Hs~Ref:NM_018438.2~uORF:IOH1960~230</t>
  </si>
  <si>
    <t>HA10732~B15R02C19</t>
  </si>
  <si>
    <t>Hs~Ref:NM_006685.2~uORF:IOH11229~702</t>
  </si>
  <si>
    <t>NM_006685.2</t>
  </si>
  <si>
    <t>HA10732~B15R02C20</t>
  </si>
  <si>
    <t>Hs~Ref:NM_006685.2~uORF:IOH11229~675</t>
  </si>
  <si>
    <t>HA10732~B15R03C01</t>
  </si>
  <si>
    <t>Hs~MGC:BC036540.2~uORF:IOH22457~703</t>
  </si>
  <si>
    <t>BC036540.2</t>
  </si>
  <si>
    <t>HA10732~B15R03C02</t>
  </si>
  <si>
    <t>Hs~MGC:BC036540.2~uORF:IOH22457~673</t>
  </si>
  <si>
    <t>HA10732~B15R03C03</t>
  </si>
  <si>
    <t>Hs~Ref:NM_000067.1~uORF:IOH1900~218</t>
  </si>
  <si>
    <t>NM_000067.1</t>
  </si>
  <si>
    <t>HA10732~B15R03C04</t>
  </si>
  <si>
    <t>Hs~Ref:NM_000067.1~uORF:IOH1900~212</t>
  </si>
  <si>
    <t>HA10732~B15R03C05</t>
  </si>
  <si>
    <t>Hs~MGC:BC017873.1~uORF:IOH12434~127</t>
  </si>
  <si>
    <t>BC017873.1</t>
  </si>
  <si>
    <t>HA10732~B15R03C06</t>
  </si>
  <si>
    <t>Hs~MGC:BC017873.1~uORF:IOH12434~119</t>
  </si>
  <si>
    <t>HA10732~B15R03C07</t>
  </si>
  <si>
    <t>Hs~Ref:NM_015878.2~uORF:IOH12717~610</t>
  </si>
  <si>
    <t>NM_015878.2</t>
  </si>
  <si>
    <t>HA10732~B15R03C08</t>
  </si>
  <si>
    <t>Hs~Ref:NM_015878.2~uORF:IOH12717~568</t>
  </si>
  <si>
    <t>HA10732~B15R03C09</t>
  </si>
  <si>
    <t>Hs~MGC:BC017296.2~uORF:IOH13381~167</t>
  </si>
  <si>
    <t>BC017296.2</t>
  </si>
  <si>
    <t>HA10732~B15R03C10</t>
  </si>
  <si>
    <t>Hs~MGC:BC017296.2~uORF:IOH13381~151</t>
  </si>
  <si>
    <t>HA10732~B15R03C11</t>
  </si>
  <si>
    <t>Hs~MGC:BC011739.2~uORF:IOH14463~59.8</t>
  </si>
  <si>
    <t>BC011739.2</t>
  </si>
  <si>
    <t>HA10732~B15R03C12</t>
  </si>
  <si>
    <t>Hs~MGC:BC011739.2~uORF:IOH14463~54.9</t>
  </si>
  <si>
    <t>HA10732~B15R03C13</t>
  </si>
  <si>
    <t>Hs~Ref:NM_052844.1~uORF:IOH13517~1380</t>
  </si>
  <si>
    <t>NM_052844.1</t>
  </si>
  <si>
    <t>HA10732~B15R03C14</t>
  </si>
  <si>
    <t>Hs~Ref:NM_052844.1~uORF:IOH13517~1170</t>
  </si>
  <si>
    <t>HA10732~B15R03C15</t>
  </si>
  <si>
    <t>Hs~MGC:BC025263.1~uORF:IOH13964~20.7</t>
  </si>
  <si>
    <t>BC025263.1</t>
  </si>
  <si>
    <t>HA10732~B15R03C16</t>
  </si>
  <si>
    <t>Hs~MGC:BC025263.1~uORF:IOH13964~19.0</t>
  </si>
  <si>
    <t>HA10732~B15R03C17</t>
  </si>
  <si>
    <t>Hs~MGC:BC000557.1~uORF:IOH4154~626</t>
  </si>
  <si>
    <t>BC000557.1</t>
  </si>
  <si>
    <t>HA10732~B15R03C18</t>
  </si>
  <si>
    <t>Hs~MGC:BC000557.1~uORF:IOH4154~571</t>
  </si>
  <si>
    <t>HA10732~B15R03C19</t>
  </si>
  <si>
    <t>Hs~MGC:BC014057.1~uORF:IOH14544~123</t>
  </si>
  <si>
    <t>BC014057.1</t>
  </si>
  <si>
    <t>HA10732~B15R03C20</t>
  </si>
  <si>
    <t>Hs~MGC:BC014057.1~uORF:IOH14544~107</t>
  </si>
  <si>
    <t>HA10732~B15R04C01</t>
  </si>
  <si>
    <t>Hs~MGC:BC038808.1~uORF:IOH25927~178</t>
  </si>
  <si>
    <t>BC038808.1</t>
  </si>
  <si>
    <t>HA10732~B15R04C02</t>
  </si>
  <si>
    <t>Hs~MGC:BC038808.1~uORF:IOH25927~160</t>
  </si>
  <si>
    <t>HA10732~B15R04C03</t>
  </si>
  <si>
    <t>Hs~Ref:NM_002539.1~uORF:IOH14694~767</t>
  </si>
  <si>
    <t>NM_002539.1</t>
  </si>
  <si>
    <t>HA10732~B15R04C04</t>
  </si>
  <si>
    <t>Hs~Ref:NM_002539.1~uORF:IOH14694~720</t>
  </si>
  <si>
    <t>HA10732~B15R04C05</t>
  </si>
  <si>
    <t>Hs~MGC:BC018426.1~uORF:IOH9673~97.3</t>
  </si>
  <si>
    <t>BC018426.1</t>
  </si>
  <si>
    <t>HA10732~B15R04C06</t>
  </si>
  <si>
    <t>Hs~MGC:BC018426.1~uORF:IOH9673~89.0</t>
  </si>
  <si>
    <t>HA10732~B15R04C07</t>
  </si>
  <si>
    <t>Hs~MGC:BC021701.1~uORF:IOH23015~478</t>
  </si>
  <si>
    <t>BC021701.1</t>
  </si>
  <si>
    <t>HA10732~B15R04C08</t>
  </si>
  <si>
    <t>Hs~MGC:BC021701.1~uORF:IOH23015~433</t>
  </si>
  <si>
    <t>HA10732~B15R04C09</t>
  </si>
  <si>
    <t>Internal_200986</t>
  </si>
  <si>
    <t>HA10732~B15R04C10</t>
  </si>
  <si>
    <t>HA10732~B15R04C11</t>
  </si>
  <si>
    <t>Hs~Ref:NM_021709.1~uORF:IOH21450~521</t>
  </si>
  <si>
    <t>NM_021709.1</t>
  </si>
  <si>
    <t>HA10732~B15R04C12</t>
  </si>
  <si>
    <t>Hs~Ref:NM_021709.1~uORF:IOH21450~472</t>
  </si>
  <si>
    <t>HA10732~B15R04C13</t>
  </si>
  <si>
    <t>Hs~MGC:BC000769.1~uORF:IOH3832~249</t>
  </si>
  <si>
    <t>BC000769.1</t>
  </si>
  <si>
    <t>HA10732~B15R04C14</t>
  </si>
  <si>
    <t>Hs~MGC:BC000769.1~uORF:IOH3832~230</t>
  </si>
  <si>
    <t>HA10732~B15R04C15</t>
  </si>
  <si>
    <t>Hs~MGC:BC029660.1~uORF:IOH22374~98.4</t>
  </si>
  <si>
    <t>BC029660.1</t>
  </si>
  <si>
    <t>HA10732~B15R04C16</t>
  </si>
  <si>
    <t>Hs~MGC:BC029660.1~uORF:IOH22374~93.0</t>
  </si>
  <si>
    <t>HA10732~B15R04C17</t>
  </si>
  <si>
    <t>Hs~Ref:NM_015510.2~uORF:IOH5674~127</t>
  </si>
  <si>
    <t>NM_015510.2</t>
  </si>
  <si>
    <t>HA10732~B15R04C18</t>
  </si>
  <si>
    <t>Hs~Ref:NM_015510.2~uORF:IOH5674~120</t>
  </si>
  <si>
    <t>HA10732~B15R04C19</t>
  </si>
  <si>
    <t>Hs~MGC:BC022083.2~uORF:IOH22422~78.7</t>
  </si>
  <si>
    <t>BC022083.2</t>
  </si>
  <si>
    <t>HA10732~B15R04C20</t>
  </si>
  <si>
    <t>Hs~MGC:BC022083.2~uORF:IOH22422~74.1</t>
  </si>
  <si>
    <t>HA10732~B15R05C01</t>
  </si>
  <si>
    <t>Hs~MGC:BC001694.1~uORF:IOH3865~229</t>
  </si>
  <si>
    <t>BC001694.1</t>
  </si>
  <si>
    <t>HA10732~B15R05C02</t>
  </si>
  <si>
    <t>Hs~MGC:BC001694.1~uORF:IOH3865~216</t>
  </si>
  <si>
    <t>HA10732~B15R05C03</t>
  </si>
  <si>
    <t>Hs~Ref:NM_024312.1~uORF:IOH5325~624</t>
  </si>
  <si>
    <t>NM_024312.1</t>
  </si>
  <si>
    <t>HA10732~B15R05C04</t>
  </si>
  <si>
    <t>Hs~Ref:NM_024312.1~uORF:IOH5325~586</t>
  </si>
  <si>
    <t>HA10732~B15R05C05</t>
  </si>
  <si>
    <t>Hs~Ref:NM_001736.1~uORF:IOH3294~30.9</t>
  </si>
  <si>
    <t>NM_001736.1</t>
  </si>
  <si>
    <t>HA10732~B15R05C06</t>
  </si>
  <si>
    <t>Hs~Ref:NM_001736.1~uORF:IOH3294~29.4</t>
  </si>
  <si>
    <t>HA10732~B15R05C07</t>
  </si>
  <si>
    <t>Hs~MGC:BC008493.1~uORF:IOH7558~27.4</t>
  </si>
  <si>
    <t>BC008493.1</t>
  </si>
  <si>
    <t>HA10732~B15R05C08</t>
  </si>
  <si>
    <t>Hs~MGC:BC008493.1~uORF:IOH7558~27.2</t>
  </si>
  <si>
    <t>HA10732~B15R05C09</t>
  </si>
  <si>
    <t>Hs~MGC:BC001716.1~uORF:IOH4447~1080</t>
  </si>
  <si>
    <t>BC001716.1</t>
  </si>
  <si>
    <t>HA10732~B15R05C10</t>
  </si>
  <si>
    <t>Hs~MGC:BC001716.1~uORF:IOH4447~1030</t>
  </si>
  <si>
    <t>HA10732~B15R05C11</t>
  </si>
  <si>
    <t>Hs~Ref:NM_024061.1~uORF:IOH5510~46.1</t>
  </si>
  <si>
    <t>NM_024061.1</t>
  </si>
  <si>
    <t>HA10732~B15R05C12</t>
  </si>
  <si>
    <t>Hs~Ref:NM_024061.1~uORF:IOH5510~46.0</t>
  </si>
  <si>
    <t>HA10732~B15R05C13</t>
  </si>
  <si>
    <t>Hs~Ref:NM_007240.1~uORF:IOH6325~1360</t>
  </si>
  <si>
    <t>NM_007240.1</t>
  </si>
  <si>
    <t>HA10732~B15R05C14</t>
  </si>
  <si>
    <t>Hs~Ref:NM_007240.1~uORF:IOH6325~1300</t>
  </si>
  <si>
    <t>HA10732~B15R05C15</t>
  </si>
  <si>
    <t>Hs~Ref:NM_014310.3~uORF:IOH12833~417</t>
  </si>
  <si>
    <t>NM_014310.3</t>
  </si>
  <si>
    <t>HA10732~B15R05C16</t>
  </si>
  <si>
    <t>Hs~Ref:NM_014310.3~uORF:IOH12833~388</t>
  </si>
  <si>
    <t>HA10732~B15R05C17</t>
  </si>
  <si>
    <t>Hs~Ref:NM_004869.2~uORF:IOH2268~149</t>
  </si>
  <si>
    <t>NM_004869.2</t>
  </si>
  <si>
    <t>HA10732~B15R05C18</t>
  </si>
  <si>
    <t>Hs~Ref:NM_004869.2~uORF:IOH2268~145</t>
  </si>
  <si>
    <t>HA10732~B15R05C19</t>
  </si>
  <si>
    <t>Internal_2912</t>
  </si>
  <si>
    <t>HA10732~B15R05C20</t>
  </si>
  <si>
    <t>HA10732~B15R06C01</t>
  </si>
  <si>
    <t>Hs~Ref:NM_016185.1~uORF:IOH4078~963</t>
  </si>
  <si>
    <t>NM_016185.1</t>
  </si>
  <si>
    <t>HA10732~B15R06C02</t>
  </si>
  <si>
    <t>Hs~Ref:NM_016185.1~uORF:IOH4078~956</t>
  </si>
  <si>
    <t>HA10732~B15R06C03</t>
  </si>
  <si>
    <t>Hs~Ref:NM_025099.1~uORF:IOH13233~18.9</t>
  </si>
  <si>
    <t>NM_025099.1</t>
  </si>
  <si>
    <t>HA10732~B15R06C04</t>
  </si>
  <si>
    <t>Hs~Ref:NM_025099.1~uORF:IOH13233~19.2</t>
  </si>
  <si>
    <t>HA10732~B15R06C05</t>
  </si>
  <si>
    <t>Hs~MGC:BC011707.1~uORF:IOH13976~694</t>
  </si>
  <si>
    <t>BC011707.1</t>
  </si>
  <si>
    <t>HA10732~B15R06C06</t>
  </si>
  <si>
    <t>Hs~MGC:BC011707.1~uORF:IOH13976~595</t>
  </si>
  <si>
    <t>HA10732~B15R06C07</t>
  </si>
  <si>
    <t>Hs~MGC:NM_178588.1~uORF:IOH13592~129</t>
  </si>
  <si>
    <t>NM_178588.1</t>
  </si>
  <si>
    <t>HA10732~B15R06C08</t>
  </si>
  <si>
    <t>Hs~MGC:NM_178588.1~uORF:IOH13592~128</t>
  </si>
  <si>
    <t>HA10732~B15R06C09</t>
  </si>
  <si>
    <t>Internal_11205</t>
  </si>
  <si>
    <t>HA10732~B15R06C10</t>
  </si>
  <si>
    <t>HA10732~B15R06C11</t>
  </si>
  <si>
    <t>Hs~Ref:NM_016072.2~uORF:IOH10546~48.9</t>
  </si>
  <si>
    <t>NM_016072.2</t>
  </si>
  <si>
    <t>HA10732~B15R06C12</t>
  </si>
  <si>
    <t>Hs~Ref:NM_016072.2~uORF:IOH10546~48.1</t>
  </si>
  <si>
    <t>HA10732~B15R06C13</t>
  </si>
  <si>
    <t>Hs~Ref:NM_000979.2~uORF:IOH1766~40.7</t>
  </si>
  <si>
    <t>NM_000979.2</t>
  </si>
  <si>
    <t>HA10732~B15R06C14</t>
  </si>
  <si>
    <t>Hs~Ref:NM_000979.2~uORF:IOH1766~40.3</t>
  </si>
  <si>
    <t>HA10732~B15R06C15</t>
  </si>
  <si>
    <t>Hs~Ref:NM_017838.2~uORF:IOH4642~513</t>
  </si>
  <si>
    <t>NM_017838.2</t>
  </si>
  <si>
    <t>HA10732~B15R06C16</t>
  </si>
  <si>
    <t>Hs~Ref:NM_017838.2~uORF:IOH4642~489</t>
  </si>
  <si>
    <t>HA10732~B15R06C17</t>
  </si>
  <si>
    <t>Hs~Ref:NM_006357.1~uORF:IOH4888~24.6</t>
  </si>
  <si>
    <t>NM_006357.1</t>
  </si>
  <si>
    <t>HA10732~B15R06C18</t>
  </si>
  <si>
    <t>Hs~Ref:NM_006357.1~uORF:IOH4888~23.2</t>
  </si>
  <si>
    <t>HA10732~B15R06C19</t>
  </si>
  <si>
    <t>Hs~Ref:NM_006807.2~uORF:IOH4111~2390</t>
  </si>
  <si>
    <t>NM_006807.2</t>
  </si>
  <si>
    <t>HA10732~B15R06C20</t>
  </si>
  <si>
    <t>Hs~Ref:NM_006807.2~uORF:IOH4111~2180</t>
  </si>
  <si>
    <t>HA10732~B15R07C01</t>
  </si>
  <si>
    <t>Hs~MGC:BC037547.1~uORF:IOH27538~754</t>
  </si>
  <si>
    <t>BC037547.1</t>
  </si>
  <si>
    <t>HA10732~B15R07C02</t>
  </si>
  <si>
    <t>Hs~MGC:BC037547.1~uORF:IOH27538~723</t>
  </si>
  <si>
    <t>HA10732~B15R07C03</t>
  </si>
  <si>
    <t>Hs~MGC:BC012926.1~uORF:IOH9695~166</t>
  </si>
  <si>
    <t>BC012926.1</t>
  </si>
  <si>
    <t>HA10732~B15R07C04</t>
  </si>
  <si>
    <t>Hs~MGC:BC012926.1~uORF:IOH9695~157</t>
  </si>
  <si>
    <t>HA10732~B15R07C05</t>
  </si>
  <si>
    <t>Hs~Ref:NM_006429.1~uORF:IOH14430~142</t>
  </si>
  <si>
    <t>NM_006429.1</t>
  </si>
  <si>
    <t>HA10732~B15R07C06</t>
  </si>
  <si>
    <t>Hs~Ref:NM_006429.1~uORF:IOH14430~134</t>
  </si>
  <si>
    <t>HA10732~B15R07C07</t>
  </si>
  <si>
    <t>Internal_19283</t>
  </si>
  <si>
    <t>HA10732~B15R07C08</t>
  </si>
  <si>
    <t>HA10732~B15R07C09</t>
  </si>
  <si>
    <t>Hs~MGC:BC042038.1~uORF:IOH26441~41.4</t>
  </si>
  <si>
    <t>BC042038.1</t>
  </si>
  <si>
    <t>HA10732~B15R07C10</t>
  </si>
  <si>
    <t>Hs~MGC:BC042038.1~uORF:IOH26441~41.6</t>
  </si>
  <si>
    <t>HA10732~B15R07C11</t>
  </si>
  <si>
    <t>Hs~MGC:BC032589.1~uORF:IOH21955~255</t>
  </si>
  <si>
    <t>BC032589.1</t>
  </si>
  <si>
    <t>HA10732~B15R07C12</t>
  </si>
  <si>
    <t>Hs~MGC:BC032589.1~uORF:IOH21955~251</t>
  </si>
  <si>
    <t>HA10732~B15R07C13</t>
  </si>
  <si>
    <t>Hs~MGC:BC057775.1~uORF:IOH29278~109</t>
  </si>
  <si>
    <t>BC057775.1</t>
  </si>
  <si>
    <t>HA10732~B15R07C14</t>
  </si>
  <si>
    <t>Hs~MGC:BC057775.1~uORF:IOH29278~106</t>
  </si>
  <si>
    <t>HA10732~B15R07C15</t>
  </si>
  <si>
    <t>Hs~MGC:BC052805.1~uORF:IOH29378~535</t>
  </si>
  <si>
    <t>BC052805.1</t>
  </si>
  <si>
    <t>HA10732~B15R07C16</t>
  </si>
  <si>
    <t>Hs~MGC:BC052805.1~uORF:IOH29378~514</t>
  </si>
  <si>
    <t>HA10732~B15R07C17</t>
  </si>
  <si>
    <t>Hs~MGC:BC011676.1~uORF:IOH13772~284</t>
  </si>
  <si>
    <t>BC011676.1</t>
  </si>
  <si>
    <t>HA10732~B15R07C18</t>
  </si>
  <si>
    <t>Hs~MGC:BC011676.1~uORF:IOH13772~275</t>
  </si>
  <si>
    <t>HA10732~B15R07C19</t>
  </si>
  <si>
    <t>Hs~Ref:NM_138781.1~uORF:IOH14852~621</t>
  </si>
  <si>
    <t>NM_138781.1</t>
  </si>
  <si>
    <t>HA10732~B15R07C20</t>
  </si>
  <si>
    <t>Hs~Ref:NM_138781.1~uORF:IOH14852~605</t>
  </si>
  <si>
    <t>HA10732~B15R08C01</t>
  </si>
  <si>
    <t>Hs~Ref:NM_138385.1~uORF:IOH13771~221</t>
  </si>
  <si>
    <t>NM_138385.1</t>
  </si>
  <si>
    <t>HA10732~B15R08C02</t>
  </si>
  <si>
    <t>Hs~Ref:NM_138385.1~uORF:IOH13771~215</t>
  </si>
  <si>
    <t>HA10732~B15R08C03</t>
  </si>
  <si>
    <t>Hs~Ref:NM_002065.3~uORF:IOH13814~322</t>
  </si>
  <si>
    <t>NM_002065.3</t>
  </si>
  <si>
    <t>HA10732~B15R08C04</t>
  </si>
  <si>
    <t>Hs~Ref:NM_002065.3~uORF:IOH13814~324</t>
  </si>
  <si>
    <t>HA10732~B15R08C05</t>
  </si>
  <si>
    <t>Hs~MGC:NM_152763.2~uORF:IOH22315~201</t>
  </si>
  <si>
    <t>NM_152763.2</t>
  </si>
  <si>
    <t>HA10732~B15R08C06</t>
  </si>
  <si>
    <t>Hs~MGC:NM_152763.2~uORF:IOH22315~194</t>
  </si>
  <si>
    <t>HA10732~B15R08C07</t>
  </si>
  <si>
    <t>Hs~Ref:NM_006746.1~uORF:IOH22321~325</t>
  </si>
  <si>
    <t>NM_006746.1</t>
  </si>
  <si>
    <t>HA10732~B15R08C08</t>
  </si>
  <si>
    <t>Hs~Ref:NM_006746.1~uORF:IOH22321~319</t>
  </si>
  <si>
    <t>HA10732~B15R08C09</t>
  </si>
  <si>
    <t>Hs~MGC:BC032940.1~uORF:IOH22328~15.5</t>
  </si>
  <si>
    <t>BC032940.1</t>
  </si>
  <si>
    <t>HA10732~B15R08C10</t>
  </si>
  <si>
    <t>Hs~MGC:BC032940.1~uORF:IOH22328~14.9</t>
  </si>
  <si>
    <t>HA10732~B15R08C11</t>
  </si>
  <si>
    <t>Hs~Ref:NM_005390.1~uORF:IOH22280~27.3</t>
  </si>
  <si>
    <t>NM_005390.1</t>
  </si>
  <si>
    <t>HA10732~B15R08C12</t>
  </si>
  <si>
    <t>Hs~Ref:NM_005390.1~uORF:IOH22280~26.6</t>
  </si>
  <si>
    <t>HA10732~B15R08C13</t>
  </si>
  <si>
    <t>Hs~MGC:NM_181533.3~uORF:IOH22363~58.0</t>
  </si>
  <si>
    <t>NM_181533.3</t>
  </si>
  <si>
    <t>HA10732~B15R08C14</t>
  </si>
  <si>
    <t>Hs~MGC:NM_181533.3~uORF:IOH22363~56.8</t>
  </si>
  <si>
    <t>HA10732~B15R08C15</t>
  </si>
  <si>
    <t>Hs~MGC:BC029662.1~uORF:IOH22367~118</t>
  </si>
  <si>
    <t>BC029662.1</t>
  </si>
  <si>
    <t>HA10732~B15R08C16</t>
  </si>
  <si>
    <t>HA10732~B15R08C17</t>
  </si>
  <si>
    <t>Hs~MGC:BC030027.1~uORF:IOH22381~53.3</t>
  </si>
  <si>
    <t>BC030027.1</t>
  </si>
  <si>
    <t>HA10732~B15R08C18</t>
  </si>
  <si>
    <t>Hs~MGC:BC030027.1~uORF:IOH22381~53.7</t>
  </si>
  <si>
    <t>HA10732~B15R08C19</t>
  </si>
  <si>
    <t>Hs~MGC:NM_173662.1~uORF:IOH22640~77.2</t>
  </si>
  <si>
    <t>NM_173662.1</t>
  </si>
  <si>
    <t>HA10732~B15R08C20</t>
  </si>
  <si>
    <t>Hs~MGC:NM_173662.1~uORF:IOH22640~79.6</t>
  </si>
  <si>
    <t>HA10732~B15R09C01</t>
  </si>
  <si>
    <t>Hs~MGC:NM_173796.2~uORF:IOH23049~125</t>
  </si>
  <si>
    <t>NM_173796.2</t>
  </si>
  <si>
    <t>HA10732~B15R09C02</t>
  </si>
  <si>
    <t>Hs~MGC:NM_173796.2~uORF:IOH23049~123</t>
  </si>
  <si>
    <t>HA10732~B15R09C03</t>
  </si>
  <si>
    <t>Hs~Ref:NM_014245.1~uORF:IOH7569~493</t>
  </si>
  <si>
    <t>NM_014245.1</t>
  </si>
  <si>
    <t>HA10732~B15R09C04</t>
  </si>
  <si>
    <t>Hs~Ref:NM_014245.1~uORF:IOH7569~478</t>
  </si>
  <si>
    <t>HA10732~B15R09C05</t>
  </si>
  <si>
    <t>Hs~Ref:NM_032757.1~uORF:IOH6930~131</t>
  </si>
  <si>
    <t>NM_032757.1</t>
  </si>
  <si>
    <t>HA10732~B15R09C06</t>
  </si>
  <si>
    <t>Hs~Ref:NM_032757.1~uORF:IOH6930~124</t>
  </si>
  <si>
    <t>HA10732~B15R09C07</t>
  </si>
  <si>
    <t>Hs~Ref:NM_017855.2~uORF:IOH23051~133</t>
  </si>
  <si>
    <t>NM_017855.2</t>
  </si>
  <si>
    <t>HA10732~B15R09C08</t>
  </si>
  <si>
    <t>Hs~Ref:NM_017855.2~uORF:IOH23051~128</t>
  </si>
  <si>
    <t>HA10732~B15R09C09</t>
  </si>
  <si>
    <t>Hs~Ref:NM_000200.1~uORF:IOH12986~26.9</t>
  </si>
  <si>
    <t>NM_000200.1</t>
  </si>
  <si>
    <t>HA10732~B15R09C10</t>
  </si>
  <si>
    <t>Hs~Ref:NM_000200.1~uORF:IOH12986~26.2</t>
  </si>
  <si>
    <t>HA10732~B15R09C11</t>
  </si>
  <si>
    <t>Hs~Ref:NM_004202.1~uORF:IOH11127~580</t>
  </si>
  <si>
    <t>NM_004202.1</t>
  </si>
  <si>
    <t>HA10732~B15R09C12</t>
  </si>
  <si>
    <t>Hs~Ref:NM_004202.1~uORF:IOH11127~538</t>
  </si>
  <si>
    <t>HA10732~B15R09C13</t>
  </si>
  <si>
    <t>Hs~Ref:NM_144717.1~uORF:IOH10849~36.5</t>
  </si>
  <si>
    <t>NM_144717.1</t>
  </si>
  <si>
    <t>HA10732~B15R09C14</t>
  </si>
  <si>
    <t>Hs~Ref:NM_144717.1~uORF:IOH10849~35.6</t>
  </si>
  <si>
    <t>HA10732~B15R09C15</t>
  </si>
  <si>
    <t>Hs~Ref:NM_017503.2~uORF:IOH12519~209</t>
  </si>
  <si>
    <t>NM_017503.2</t>
  </si>
  <si>
    <t>HA10732~B15R09C16</t>
  </si>
  <si>
    <t>Hs~Ref:NM_017503.2~uORF:IOH12519~202</t>
  </si>
  <si>
    <t>HA10732~B15R09C17</t>
  </si>
  <si>
    <t>Hs~Ref:NM_032567.1~uORF:IOH21814~100</t>
  </si>
  <si>
    <t>NM_032567.1</t>
  </si>
  <si>
    <t>HA10732~B15R09C18</t>
  </si>
  <si>
    <t>Hs~Ref:NM_032567.1~uORF:IOH21814~98.4</t>
  </si>
  <si>
    <t>HA10732~B15R09C19</t>
  </si>
  <si>
    <t>Hs~MGC:BC026184.2~uORF:IOH10922~109</t>
  </si>
  <si>
    <t>BC026184.2</t>
  </si>
  <si>
    <t>HA10732~B15R09C20</t>
  </si>
  <si>
    <t>Hs~MGC:BC026184.2~uORF:IOH10922~102</t>
  </si>
  <si>
    <t>HA10732~B15R10C01</t>
  </si>
  <si>
    <t>Hs~MGC:BC034737.1~uORF:IOH22717~15.4</t>
  </si>
  <si>
    <t>BC034737.1</t>
  </si>
  <si>
    <t>HA10732~B15R10C02</t>
  </si>
  <si>
    <t>Hs~MGC:BC034737.1~uORF:IOH22717~14.2</t>
  </si>
  <si>
    <t>HA10732~B15R10C03</t>
  </si>
  <si>
    <t>Hs~Ref:NM_003720.1~uORF:IOH3819~1650</t>
  </si>
  <si>
    <t>NM_003720.1</t>
  </si>
  <si>
    <t>HA10732~B15R10C04</t>
  </si>
  <si>
    <t>Hs~Ref:NM_003720.1~uORF:IOH3819~1580</t>
  </si>
  <si>
    <t>HA10732~B15R10C05</t>
  </si>
  <si>
    <t>Hs~MGC:BC032646.1~uORF:IOH28703~18.2</t>
  </si>
  <si>
    <t>BC032646.1</t>
  </si>
  <si>
    <t>HA10732~B15R10C06</t>
  </si>
  <si>
    <t>Hs~MGC:BC032646.1~uORF:IOH28703~17.7</t>
  </si>
  <si>
    <t>HA10732~B15R10C07</t>
  </si>
  <si>
    <t>Hs~MGC:BC009250.1~uORF:IOH27775~28.3</t>
  </si>
  <si>
    <t>BC009250.1</t>
  </si>
  <si>
    <t>HA10732~B15R10C08</t>
  </si>
  <si>
    <t>Hs~MGC:BC009250.1~uORF:IOH27775~26.6</t>
  </si>
  <si>
    <t>HA10732~B15R10C09</t>
  </si>
  <si>
    <t>Hs~MGC:BC014889.1~uORF:IOH10017~52.6</t>
  </si>
  <si>
    <t>BC014889.1</t>
  </si>
  <si>
    <t>HA10732~B15R10C10</t>
  </si>
  <si>
    <t>Hs~MGC:BC014889.1~uORF:IOH10017~50.7</t>
  </si>
  <si>
    <t>HA10732~B15R10C11</t>
  </si>
  <si>
    <t>Hs~MGC:BC047664.1~uORF:IOH28841~14.4</t>
  </si>
  <si>
    <t>BC047664.1</t>
  </si>
  <si>
    <t>HA10732~B15R10C12</t>
  </si>
  <si>
    <t>Hs~MGC:BC047664.1~uORF:IOH28841~14.3</t>
  </si>
  <si>
    <t>HA10732~B15R10C13</t>
  </si>
  <si>
    <t>Hs~MGC:BC014667.1~uORF:IOH14303~174</t>
  </si>
  <si>
    <t>BC014667.1</t>
  </si>
  <si>
    <t>HA10732~B15R10C14</t>
  </si>
  <si>
    <t>Hs~MGC:BC014667.1~uORF:IOH14303~172</t>
  </si>
  <si>
    <t>HA10732~B15R10C15</t>
  </si>
  <si>
    <t>Hs~MGC:BC010395.1~uORF:IOH13836~841</t>
  </si>
  <si>
    <t>BC010395.1</t>
  </si>
  <si>
    <t>HA10732~B15R10C16</t>
  </si>
  <si>
    <t>Hs~MGC:BC010395.1~uORF:IOH13836~834</t>
  </si>
  <si>
    <t>HA10732~B15R10C17</t>
  </si>
  <si>
    <t>Hs~Ref:NM_018327.1~uORF:IOH14250~236</t>
  </si>
  <si>
    <t>NM_018327.1</t>
  </si>
  <si>
    <t>HA10732~B15R10C18</t>
  </si>
  <si>
    <t>Hs~Ref:NM_018327.1~uORF:IOH14250~225</t>
  </si>
  <si>
    <t>HA10732~B15R10C19</t>
  </si>
  <si>
    <t>Hs~MGC:BC016745.2~uORF:IOH10673~138</t>
  </si>
  <si>
    <t>BC016745.2</t>
  </si>
  <si>
    <t>HA10732~B15R10C20</t>
  </si>
  <si>
    <t>Hs~MGC:BC016745.2~uORF:IOH10673~136</t>
  </si>
  <si>
    <t>HA10732~B15R11C01</t>
  </si>
  <si>
    <t>Hs~MGC:BC035048.2~uORF:IOH27687~200</t>
  </si>
  <si>
    <t>BC035048.2</t>
  </si>
  <si>
    <t>HA10732~B15R11C02</t>
  </si>
  <si>
    <t>Hs~MGC:BC035048.2~uORF:IOH27687~194</t>
  </si>
  <si>
    <t>HA10732~B15R11C03</t>
  </si>
  <si>
    <t>Hs~Ref:NM_152864.2~uORF:IOH25895~241</t>
  </si>
  <si>
    <t>NM_152864.2</t>
  </si>
  <si>
    <t>HA10732~B15R11C04</t>
  </si>
  <si>
    <t>Hs~Ref:NM_152864.2~uORF:IOH25895~223</t>
  </si>
  <si>
    <t>HA10732~B15R11C05</t>
  </si>
  <si>
    <t>Hs~MGC:BC036075.1~uORF:IOH27252~571</t>
  </si>
  <si>
    <t>BC036075.1</t>
  </si>
  <si>
    <t>HA10732~B15R11C06</t>
  </si>
  <si>
    <t>Hs~MGC:BC036075.1~uORF:IOH27252~527</t>
  </si>
  <si>
    <t>HA10732~B15R11C07</t>
  </si>
  <si>
    <t>Hs~Ref:NM_139240.2~uORF:IOH27365~212</t>
  </si>
  <si>
    <t>NM_139240.2</t>
  </si>
  <si>
    <t>HA10732~B15R11C08</t>
  </si>
  <si>
    <t>Hs~Ref:NM_139240.2~uORF:IOH27365~202</t>
  </si>
  <si>
    <t>HA10732~B15R11C09</t>
  </si>
  <si>
    <t>Hs~Ref:NM_000402.2~uORF:IOH2390~1670</t>
  </si>
  <si>
    <t>NM_000402.2</t>
  </si>
  <si>
    <t>HA10732~B15R11C10</t>
  </si>
  <si>
    <t>Hs~Ref:NM_000402.2~uORF:IOH2390~1660</t>
  </si>
  <si>
    <t>HA10732~B15R11C11</t>
  </si>
  <si>
    <t>Hs~MGC:BC029609.1~uORF:IOH21622~523</t>
  </si>
  <si>
    <t>BC029609.1</t>
  </si>
  <si>
    <t>HA10732~B15R11C12</t>
  </si>
  <si>
    <t>Hs~MGC:BC029609.1~uORF:IOH21622~500</t>
  </si>
  <si>
    <t>HA10732~B15R11C13</t>
  </si>
  <si>
    <t>Hs~MGC:BC015932.2~uORF:IOH10047~147</t>
  </si>
  <si>
    <t>BC015932.2</t>
  </si>
  <si>
    <t>HA10732~B15R11C14</t>
  </si>
  <si>
    <t>Hs~MGC:BC015932.2~uORF:IOH10047~144</t>
  </si>
  <si>
    <t>HA10732~B15R11C15</t>
  </si>
  <si>
    <t>Hs~Ref:NM_001425.1~uORF:IOH9872~328</t>
  </si>
  <si>
    <t>NM_001425.1</t>
  </si>
  <si>
    <t>HA10732~B15R11C16</t>
  </si>
  <si>
    <t>Hs~Ref:NM_001425.1~uORF:IOH9872~318</t>
  </si>
  <si>
    <t>HA10732~B15R11C17</t>
  </si>
  <si>
    <t>Hs~MGC:BC014649.1~uORF:IOH14550~164</t>
  </si>
  <si>
    <t>BC014649.1</t>
  </si>
  <si>
    <t>HA10732~B15R11C18</t>
  </si>
  <si>
    <t>Hs~MGC:BC014649.1~uORF:IOH14550~157</t>
  </si>
  <si>
    <t>HA10732~B15R11C19</t>
  </si>
  <si>
    <t>Hs~MGC:BC025276.1~uORF:IOH14043~230</t>
  </si>
  <si>
    <t>BC025276.1</t>
  </si>
  <si>
    <t>HA10732~B15R11C20</t>
  </si>
  <si>
    <t>Hs~MGC:BC025276.1~uORF:IOH14043~214</t>
  </si>
  <si>
    <t>HA10732~B15R12C01</t>
  </si>
  <si>
    <t>Hs~MGC:BC014271.2~uORF:IOH13908~174</t>
  </si>
  <si>
    <t>BC014271.2</t>
  </si>
  <si>
    <t>HA10732~B15R12C02</t>
  </si>
  <si>
    <t>Hs~MGC:BC014271.2~uORF:IOH13908~169</t>
  </si>
  <si>
    <t>HA10732~B15R12C03</t>
  </si>
  <si>
    <t>Hs~MGC:BC009368.2~uORF:IOH13824~178</t>
  </si>
  <si>
    <t>BC009368.2</t>
  </si>
  <si>
    <t>HA10732~B15R12C04</t>
  </si>
  <si>
    <t>Hs~MGC:BC009368.2~uORF:IOH13824~175</t>
  </si>
  <si>
    <t>HA10732~B15R12C05</t>
  </si>
  <si>
    <t>HA10732~B15R12C06</t>
  </si>
  <si>
    <t>HA10732~B15R12C07</t>
  </si>
  <si>
    <t>HA10732~B15R12C08</t>
  </si>
  <si>
    <t>HA10732~B15R12C09</t>
  </si>
  <si>
    <t>HA10732~B15R12C10</t>
  </si>
  <si>
    <t>HA10732~B15R12C11</t>
  </si>
  <si>
    <t>HA10732~B15R12C12</t>
  </si>
  <si>
    <t>HA10732~B15R12C13</t>
  </si>
  <si>
    <t>Hs~MGC:BC031068.1~uORF:IOH22548~1500</t>
  </si>
  <si>
    <t>BC031068.1</t>
  </si>
  <si>
    <t>HA10732~B15R12C14</t>
  </si>
  <si>
    <t>Hs~MGC:BC031068.1~uORF:IOH22548~1430</t>
  </si>
  <si>
    <t>HA10732~B15R12C15</t>
  </si>
  <si>
    <t>Hs~MGC:BC011379.1~uORF:IOH9728~989</t>
  </si>
  <si>
    <t>BC011379.1</t>
  </si>
  <si>
    <t>HA10732~B15R12C16</t>
  </si>
  <si>
    <t>Hs~MGC:BC011379.1~uORF:IOH9728~960</t>
  </si>
  <si>
    <t>HA10732~B15R12C17</t>
  </si>
  <si>
    <t>Hs~MGC:NM_139156.1~uORF:IOH6401~337</t>
  </si>
  <si>
    <t>NM_139156.1</t>
  </si>
  <si>
    <t>HA10732~B15R12C18</t>
  </si>
  <si>
    <t>Hs~MGC:NM_139156.1~uORF:IOH6401~324</t>
  </si>
  <si>
    <t>HA10732~B15R12C19</t>
  </si>
  <si>
    <t>Hs~MGC:BC010451.1~uORF:IOH9645~1180</t>
  </si>
  <si>
    <t>BC010451.1</t>
  </si>
  <si>
    <t>HA10732~B15R12C20</t>
  </si>
  <si>
    <t>Hs~MGC:BC010451.1~uORF:IOH9645~1120</t>
  </si>
  <si>
    <t>HA10732~B15R13C01</t>
  </si>
  <si>
    <t>Hs~Ref:NM_000376.1~uORF:IOH39811~229</t>
  </si>
  <si>
    <t>NM_000376.1</t>
  </si>
  <si>
    <t>HA10732~B15R13C02</t>
  </si>
  <si>
    <t>Hs~Ref:NM_000376.1~uORF:IOH39811~231</t>
  </si>
  <si>
    <t>HA10732~B15R13C03</t>
  </si>
  <si>
    <t>Hs~Ref:NM_006480.4~uORF:IOH13081~79.9</t>
  </si>
  <si>
    <t>NM_006480.4</t>
  </si>
  <si>
    <t>HA10732~B15R13C04</t>
  </si>
  <si>
    <t>Hs~Ref:NM_006480.4~uORF:IOH13081~78.4</t>
  </si>
  <si>
    <t>HA10732~B15R13C05</t>
  </si>
  <si>
    <t>Hs~MGC:BC010084.2~uORF:IOH13070~141</t>
  </si>
  <si>
    <t>BC010084.2</t>
  </si>
  <si>
    <t>HA10732~B15R13C06</t>
  </si>
  <si>
    <t>Hs~MGC:BC010084.2~uORF:IOH13070~139</t>
  </si>
  <si>
    <t>HA10732~B15R13C07</t>
  </si>
  <si>
    <t>Hs~MGC:BC033167.1~uORF:IOH23232~197</t>
  </si>
  <si>
    <t>BC033167.1</t>
  </si>
  <si>
    <t>HA10732~B15R13C08</t>
  </si>
  <si>
    <t>Hs~MGC:BC033167.1~uORF:IOH23232~195</t>
  </si>
  <si>
    <t>HA10732~B15R13C09</t>
  </si>
  <si>
    <t>Hs~Ref:NM_001494.2~uORF:IOH4622~185</t>
  </si>
  <si>
    <t>NM_001494.2</t>
  </si>
  <si>
    <t>HA10732~B15R13C10</t>
  </si>
  <si>
    <t>Hs~Ref:NM_001494.2~uORF:IOH4622~183</t>
  </si>
  <si>
    <t>HA10732~B15R13C11</t>
  </si>
  <si>
    <t>Hs~Ref:NM_005037.3~uORF:IOH39661~205</t>
  </si>
  <si>
    <t>NM_005037.3</t>
  </si>
  <si>
    <t>HA10732~B15R13C12</t>
  </si>
  <si>
    <t>Hs~Ref:NM_005037.3~uORF:IOH39661~201</t>
  </si>
  <si>
    <t>HA10732~B15R13C13</t>
  </si>
  <si>
    <t>Hs~Ref:NM_030768.2~uORF:IOH12865~389</t>
  </si>
  <si>
    <t>NM_030768.2</t>
  </si>
  <si>
    <t>HA10732~B15R13C14</t>
  </si>
  <si>
    <t>Hs~Ref:NM_030768.2~uORF:IOH12865~391</t>
  </si>
  <si>
    <t>HA10732~B15R13C15</t>
  </si>
  <si>
    <t>Hs~Ref:NM_004064.2~uORF:IOH1795~229</t>
  </si>
  <si>
    <t>NM_004064.2</t>
  </si>
  <si>
    <t>HA10732~B15R13C16</t>
  </si>
  <si>
    <t>Hs~Ref:NM_004064.2~uORF:IOH1795~225</t>
  </si>
  <si>
    <t>HA10732~B15R13C17</t>
  </si>
  <si>
    <t>Hs~MGC:BC008790.1~uORF:IOH6239~160</t>
  </si>
  <si>
    <t>BC008790.1</t>
  </si>
  <si>
    <t>HA10732~B15R13C18</t>
  </si>
  <si>
    <t>Hs~MGC:BC008790.1~uORF:IOH6239~162</t>
  </si>
  <si>
    <t>HA10732~B15R13C19</t>
  </si>
  <si>
    <t>Hs~MGC:BC001327.1~uORF:IOH3125~655</t>
  </si>
  <si>
    <t>BC001327.1</t>
  </si>
  <si>
    <t>HA10732~B15R13C20</t>
  </si>
  <si>
    <t>Hs~MGC:BC001327.1~uORF:IOH3125~632</t>
  </si>
  <si>
    <t>HA10732~B15R14C01</t>
  </si>
  <si>
    <t>Hs~Ref:NM_032662.1~uORF:IOH5669~158</t>
  </si>
  <si>
    <t>NM_032662.1</t>
  </si>
  <si>
    <t>HA10732~B15R14C02</t>
  </si>
  <si>
    <t>Hs~Ref:NM_032662.1~uORF:IOH5669~157</t>
  </si>
  <si>
    <t>HA10732~B15R14C03</t>
  </si>
  <si>
    <t>Hs~MGC:BC007633.1~uORF:IOH6965~59.0</t>
  </si>
  <si>
    <t>BC007633.1</t>
  </si>
  <si>
    <t>HA10732~B15R14C04</t>
  </si>
  <si>
    <t>Hs~MGC:BC007633.1~uORF:IOH6965~58.4</t>
  </si>
  <si>
    <t>HA10732~B15R14C05</t>
  </si>
  <si>
    <t>Hs~MGC:BC014457.1~uORF:IOH12101~121</t>
  </si>
  <si>
    <t>BC014457.1</t>
  </si>
  <si>
    <t>HA10732~B15R14C06</t>
  </si>
  <si>
    <t>Hs~MGC:BC014457.1~uORF:IOH12101~116</t>
  </si>
  <si>
    <t>HA10732~B15R14C07</t>
  </si>
  <si>
    <t>Hs~MGC:BC016308.1~uORF:IOH12905~95.6</t>
  </si>
  <si>
    <t>BC016308.1</t>
  </si>
  <si>
    <t>HA10732~B15R14C08</t>
  </si>
  <si>
    <t>Hs~MGC:BC016308.1~uORF:IOH12905~91.2</t>
  </si>
  <si>
    <t>HA10732~B15R14C09</t>
  </si>
  <si>
    <t>Hs~MGC:BC015742.1~uORF:IOH12050~114</t>
  </si>
  <si>
    <t>BC015742.1</t>
  </si>
  <si>
    <t>HA10732~B15R14C10</t>
  </si>
  <si>
    <t>Hs~MGC:BC015742.1~uORF:IOH12050~108</t>
  </si>
  <si>
    <t>HA10732~B15R14C11</t>
  </si>
  <si>
    <t>Hs~Ref:NM_024770.1~uORF:IOH12447~51.4</t>
  </si>
  <si>
    <t>NM_024770.1</t>
  </si>
  <si>
    <t>HA10732~B15R14C12</t>
  </si>
  <si>
    <t>Hs~Ref:NM_024770.1~uORF:IOH12447~50.8</t>
  </si>
  <si>
    <t>HA10732~B15R14C13</t>
  </si>
  <si>
    <t>HA10732~B15R14C14</t>
  </si>
  <si>
    <t>HA10732~B15R14C15</t>
  </si>
  <si>
    <t>HA10732~B15R14C16</t>
  </si>
  <si>
    <t>HA10732~B15R14C17</t>
  </si>
  <si>
    <t>HA10732~B15R14C18</t>
  </si>
  <si>
    <t>HA10732~B15R14C19</t>
  </si>
  <si>
    <t>HA10732~B15R14C20</t>
  </si>
  <si>
    <t>HA10732~B15R15C01</t>
  </si>
  <si>
    <t>HA10732~B15R15C02</t>
  </si>
  <si>
    <t>HA10732~B15R15C03</t>
  </si>
  <si>
    <t>HA10732~B15R15C04</t>
  </si>
  <si>
    <t>HA10732~B15R15C05</t>
  </si>
  <si>
    <t>HA10732~B15R15C06</t>
  </si>
  <si>
    <t>HA10732~B15R15C07</t>
  </si>
  <si>
    <t>HA10732~B15R15C08</t>
  </si>
  <si>
    <t>HA10732~B15R15C09</t>
  </si>
  <si>
    <t>HA10732~B15R15C10</t>
  </si>
  <si>
    <t>HA10732~B15R15C11</t>
  </si>
  <si>
    <t>HA10732~B15R15C12</t>
  </si>
  <si>
    <t>HA10732~B15R15C13</t>
  </si>
  <si>
    <t>HA10732~B15R15C14</t>
  </si>
  <si>
    <t>HA10732~B15R15C15</t>
  </si>
  <si>
    <t>HA10732~B15R15C16</t>
  </si>
  <si>
    <t>HA10732~B15R15C17</t>
  </si>
  <si>
    <t>HA10732~B15R15C18</t>
  </si>
  <si>
    <t>HA10732~B15R15C19</t>
  </si>
  <si>
    <t>HA10732~B15R15C20</t>
  </si>
  <si>
    <t>HA10732~B15R16C01</t>
  </si>
  <si>
    <t>HA10732~B15R16C02</t>
  </si>
  <si>
    <t>HA10732~B15R16C03</t>
  </si>
  <si>
    <t>HA10732~B15R16C04</t>
  </si>
  <si>
    <t>HA10732~B15R16C05</t>
  </si>
  <si>
    <t>HA10732~B15R16C06</t>
  </si>
  <si>
    <t>HA10732~B15R16C07</t>
  </si>
  <si>
    <t>HA10732~B15R16C08</t>
  </si>
  <si>
    <t>HA10732~B15R16C09</t>
  </si>
  <si>
    <t>HA10732~B15R16C10</t>
  </si>
  <si>
    <t>HA10732~B15R16C11</t>
  </si>
  <si>
    <t>HA10732~B15R16C12</t>
  </si>
  <si>
    <t>HA10732~B15R16C13</t>
  </si>
  <si>
    <t>HA10732~B15R16C14</t>
  </si>
  <si>
    <t>HA10732~B15R16C15</t>
  </si>
  <si>
    <t>HA10732~B15R16C16</t>
  </si>
  <si>
    <t>HA10732~B15R16C17</t>
  </si>
  <si>
    <t>HA10732~B15R16C18</t>
  </si>
  <si>
    <t>HA10732~B15R16C19</t>
  </si>
  <si>
    <t>HA10732~B15R16C20</t>
  </si>
  <si>
    <t>HA10732~B15R17C01</t>
  </si>
  <si>
    <t>HA10732~B15R17C02</t>
  </si>
  <si>
    <t>HA10732~B15R17C03</t>
  </si>
  <si>
    <t>HA10732~B15R17C04</t>
  </si>
  <si>
    <t>HA10732~B15R17C05</t>
  </si>
  <si>
    <t>HA10732~B15R17C06</t>
  </si>
  <si>
    <t>HA10732~B15R17C07</t>
  </si>
  <si>
    <t>HA10732~B15R17C08</t>
  </si>
  <si>
    <t>HA10732~B15R17C09</t>
  </si>
  <si>
    <t>HA10732~B15R17C10</t>
  </si>
  <si>
    <t>HA10732~B15R17C11</t>
  </si>
  <si>
    <t>HA10732~B15R17C12</t>
  </si>
  <si>
    <t>HA10732~B15R17C13</t>
  </si>
  <si>
    <t>HA10732~B15R17C14</t>
  </si>
  <si>
    <t>HA10732~B15R17C15</t>
  </si>
  <si>
    <t>HA10732~B15R17C16</t>
  </si>
  <si>
    <t>HA10732~B15R17C17</t>
  </si>
  <si>
    <t>HA10732~B15R17C18</t>
  </si>
  <si>
    <t>HA10732~B15R17C19</t>
  </si>
  <si>
    <t>HA10732~B15R17C20</t>
  </si>
  <si>
    <t>HA10732~B15R18C01</t>
  </si>
  <si>
    <t>HA10732~B15R18C02</t>
  </si>
  <si>
    <t>HA10732~B15R18C03</t>
  </si>
  <si>
    <t>HA10732~B15R18C04</t>
  </si>
  <si>
    <t>HA10732~B15R18C05</t>
  </si>
  <si>
    <t>HA10732~B15R18C06</t>
  </si>
  <si>
    <t>HA10732~B15R18C07</t>
  </si>
  <si>
    <t>HA10732~B15R18C08</t>
  </si>
  <si>
    <t>HA10732~B15R18C09</t>
  </si>
  <si>
    <t>HA10732~B15R18C10</t>
  </si>
  <si>
    <t>HA10732~B15R18C11</t>
  </si>
  <si>
    <t>HA10732~B15R18C12</t>
  </si>
  <si>
    <t>HA10732~B15R18C13</t>
  </si>
  <si>
    <t>HA10732~B15R18C14</t>
  </si>
  <si>
    <t>HA10732~B15R18C15</t>
  </si>
  <si>
    <t>HA10732~B15R18C16</t>
  </si>
  <si>
    <t>HA10732~B15R18C17</t>
  </si>
  <si>
    <t>HA10732~B15R18C18</t>
  </si>
  <si>
    <t>HA10732~B15R18C19</t>
  </si>
  <si>
    <t>HA10732~B15R18C20</t>
  </si>
  <si>
    <t>HA10732~B15R19C01</t>
  </si>
  <si>
    <t>HA10732~B15R19C02</t>
  </si>
  <si>
    <t>HA10732~B15R19C03</t>
  </si>
  <si>
    <t>HA10732~B15R19C04</t>
  </si>
  <si>
    <t>HA10732~B15R19C05</t>
  </si>
  <si>
    <t>HA10732~B15R19C06</t>
  </si>
  <si>
    <t>HA10732~B15R19C07</t>
  </si>
  <si>
    <t>HA10732~B15R19C08</t>
  </si>
  <si>
    <t>HA10732~B15R19C09</t>
  </si>
  <si>
    <t>HA10732~B15R19C10</t>
  </si>
  <si>
    <t>HA10732~B15R19C11</t>
  </si>
  <si>
    <t>HA10732~B15R19C12</t>
  </si>
  <si>
    <t>HA10732~B15R19C13</t>
  </si>
  <si>
    <t>HA10732~B15R19C14</t>
  </si>
  <si>
    <t>HA10732~B15R19C15</t>
  </si>
  <si>
    <t>HA10732~B15R19C16</t>
  </si>
  <si>
    <t>HA10732~B15R19C17</t>
  </si>
  <si>
    <t>HA10732~B15R19C18</t>
  </si>
  <si>
    <t>HA10732~B15R19C19</t>
  </si>
  <si>
    <t>HA10732~B15R19C20</t>
  </si>
  <si>
    <t>HA10732~B15R20C01</t>
  </si>
  <si>
    <t>HA10732~B15R20C02</t>
  </si>
  <si>
    <t>HA10732~B15R20C03</t>
  </si>
  <si>
    <t>HA10732~B15R20C04</t>
  </si>
  <si>
    <t>HA10732~B15R20C05</t>
  </si>
  <si>
    <t>HA10732~B15R20C06</t>
  </si>
  <si>
    <t>HA10732~B15R20C07</t>
  </si>
  <si>
    <t>HA10732~B15R20C08</t>
  </si>
  <si>
    <t>HA10732~B15R20C09</t>
  </si>
  <si>
    <t>HA10732~B15R20C10</t>
  </si>
  <si>
    <t>HA10732~B15R20C11</t>
  </si>
  <si>
    <t>HA10732~B15R20C12</t>
  </si>
  <si>
    <t>HA10732~B15R20C13</t>
  </si>
  <si>
    <t>HA10732~B15R20C14</t>
  </si>
  <si>
    <t>HA10732~B15R20C15</t>
  </si>
  <si>
    <t>HA10732~B15R20C16</t>
  </si>
  <si>
    <t>HA10732~B15R20C17</t>
  </si>
  <si>
    <t>HA10732~B15R20C18</t>
  </si>
  <si>
    <t>HA10732~B15R20C19</t>
  </si>
  <si>
    <t>HA10732~B15R20C20</t>
  </si>
  <si>
    <t>HA10732~B16R01C01</t>
  </si>
  <si>
    <t>HA10732~B16R01C02</t>
  </si>
  <si>
    <t>HA10732~B16R01C03</t>
  </si>
  <si>
    <t>HA10732~B16R01C04</t>
  </si>
  <si>
    <t>HA10732~B16R01C05</t>
  </si>
  <si>
    <t>HA10732~B16R01C06</t>
  </si>
  <si>
    <t>HA10732~B16R01C07</t>
  </si>
  <si>
    <t>HA10732~B16R01C08</t>
  </si>
  <si>
    <t>HA10732~B16R01C09</t>
  </si>
  <si>
    <t>HA10732~B16R01C10</t>
  </si>
  <si>
    <t>HA10732~B16R01C11</t>
  </si>
  <si>
    <t>HA10732~B16R01C12</t>
  </si>
  <si>
    <t>HA10732~B16R01C13</t>
  </si>
  <si>
    <t>HA10732~B16R01C14</t>
  </si>
  <si>
    <t>HA10732~B16R01C15</t>
  </si>
  <si>
    <t>HA10732~B16R01C16</t>
  </si>
  <si>
    <t>HA10732~B16R01C17</t>
  </si>
  <si>
    <t>HA10732~B16R01C18</t>
  </si>
  <si>
    <t>HA10732~B16R01C19</t>
  </si>
  <si>
    <t>HA10732~B16R01C20</t>
  </si>
  <si>
    <t>HA10732~B16R02C01</t>
  </si>
  <si>
    <t>HA10732~B16R02C02</t>
  </si>
  <si>
    <t>HA10732~B16R02C03</t>
  </si>
  <si>
    <t>HA10732~B16R02C04</t>
  </si>
  <si>
    <t>HA10732~B16R02C05</t>
  </si>
  <si>
    <t>HA10732~B16R02C06</t>
  </si>
  <si>
    <t>HA10732~B16R02C07</t>
  </si>
  <si>
    <t>HA10732~B16R02C08</t>
  </si>
  <si>
    <t>HA10732~B16R02C09</t>
  </si>
  <si>
    <t>HA10732~B16R02C10</t>
  </si>
  <si>
    <t>HA10732~B16R02C11</t>
  </si>
  <si>
    <t>HA10732~B16R02C12</t>
  </si>
  <si>
    <t>HA10732~B16R02C13</t>
  </si>
  <si>
    <t>Hs~MGC:BC034726.1~uORF:IOH25776~319</t>
  </si>
  <si>
    <t>BC034726.1</t>
  </si>
  <si>
    <t>HA10732~B16R02C14</t>
  </si>
  <si>
    <t>Hs~MGC:BC034726.1~uORF:IOH25776~310</t>
  </si>
  <si>
    <t>HA10732~B16R02C15</t>
  </si>
  <si>
    <t>Hs~Ref:NM_004649.1~uORF:IOH5054~1130</t>
  </si>
  <si>
    <t>NM_004649.1</t>
  </si>
  <si>
    <t>HA10732~B16R02C16</t>
  </si>
  <si>
    <t>Hs~Ref:NM_004649.1~uORF:IOH5054~1070</t>
  </si>
  <si>
    <t>HA10732~B16R02C17</t>
  </si>
  <si>
    <t>Hs~Ref:NM_002648.1~uORF:IOH14704~193</t>
  </si>
  <si>
    <t>NM_002648.1</t>
  </si>
  <si>
    <t>HA10732~B16R02C18</t>
  </si>
  <si>
    <t>Hs~Ref:NM_002648.1~uORF:IOH14704~184</t>
  </si>
  <si>
    <t>HA10732~B16R02C19</t>
  </si>
  <si>
    <t>Hs~MGC:BC000084.1~uORF:IOH4697~1050</t>
  </si>
  <si>
    <t>BC000084.1</t>
  </si>
  <si>
    <t>HA10732~B16R02C20</t>
  </si>
  <si>
    <t>Hs~MGC:BC000084.1~uORF:IOH4697~936</t>
  </si>
  <si>
    <t>HA10732~B16R03C01</t>
  </si>
  <si>
    <t>Hs~Ref:NM_001216.1~uORF:IOH14740~1390</t>
  </si>
  <si>
    <t>NM_001216.1</t>
  </si>
  <si>
    <t>HA10732~B16R03C02</t>
  </si>
  <si>
    <t>Hs~Ref:NM_001216.1~uORF:IOH14740~1320</t>
  </si>
  <si>
    <t>HA10732~B16R03C03</t>
  </si>
  <si>
    <t>Hs~MGC:BC005930.1~uORF:IOH7549~56.4</t>
  </si>
  <si>
    <t>BC005930.1</t>
  </si>
  <si>
    <t>HA10732~B16R03C04</t>
  </si>
  <si>
    <t>Hs~MGC:BC005930.1~uORF:IOH7549~54.4</t>
  </si>
  <si>
    <t>HA10732~B16R03C05</t>
  </si>
  <si>
    <t>Hs~MGC:BC007104.1~uORF:IOH7532~1110</t>
  </si>
  <si>
    <t>BC007104.1</t>
  </si>
  <si>
    <t>HA10732~B16R03C06</t>
  </si>
  <si>
    <t>Hs~MGC:BC007104.1~uORF:IOH7532~1090</t>
  </si>
  <si>
    <t>HA10732~B16R03C07</t>
  </si>
  <si>
    <t>Hs~Ref:NM_004738.1~uORF:IOH4934~739</t>
  </si>
  <si>
    <t>NM_004738.1</t>
  </si>
  <si>
    <t>HA10732~B16R03C08</t>
  </si>
  <si>
    <t>Hs~Ref:NM_004738.1~uORF:IOH4934~740</t>
  </si>
  <si>
    <t>HA10732~B16R03C09</t>
  </si>
  <si>
    <t>Hs~MGC:NM_174923.1~uORF:IOH14835~73.9</t>
  </si>
  <si>
    <t>NM_174923.1</t>
  </si>
  <si>
    <t>HA10732~B16R03C10</t>
  </si>
  <si>
    <t>Hs~MGC:NM_174923.1~uORF:IOH14835~71.4</t>
  </si>
  <si>
    <t>HA10732~B16R03C11</t>
  </si>
  <si>
    <t>Hs~MGC:NM_014346.1~uORF:IOH22792~185</t>
  </si>
  <si>
    <t>NM_014346.1</t>
  </si>
  <si>
    <t>HA10732~B16R03C12</t>
  </si>
  <si>
    <t>Hs~MGC:NM_014346.1~uORF:IOH22792~172</t>
  </si>
  <si>
    <t>HA10732~B16R03C13</t>
  </si>
  <si>
    <t>Hs~Ref:NM_019067.1~uORF:IOH13693~33.1</t>
  </si>
  <si>
    <t>NM_019067.1</t>
  </si>
  <si>
    <t>HA10732~B16R03C14</t>
  </si>
  <si>
    <t>Hs~Ref:NM_019067.1~uORF:IOH13693~32.8</t>
  </si>
  <si>
    <t>HA10732~B16R03C15</t>
  </si>
  <si>
    <t>Hs~MGC:BC001606.1~uORF:IOH4901~274</t>
  </si>
  <si>
    <t>BC001606.1</t>
  </si>
  <si>
    <t>HA10732~B16R03C16</t>
  </si>
  <si>
    <t>Hs~MGC:BC001606.1~uORF:IOH4901~268</t>
  </si>
  <si>
    <t>HA10732~B16R03C17</t>
  </si>
  <si>
    <t>Hs~MGC:BC000226.1~uORF:IOH4362~403</t>
  </si>
  <si>
    <t>BC000226.1</t>
  </si>
  <si>
    <t>HA10732~B16R03C18</t>
  </si>
  <si>
    <t>Hs~MGC:BC000226.1~uORF:IOH4362~375</t>
  </si>
  <si>
    <t>HA10732~B16R03C19</t>
  </si>
  <si>
    <t>Hs~MGC:BC029760.1~uORF:IOH22119~81.7</t>
  </si>
  <si>
    <t>BC029760.1</t>
  </si>
  <si>
    <t>HA10732~B16R03C20</t>
  </si>
  <si>
    <t>Hs~MGC:BC029760.1~uORF:IOH22119~70.1</t>
  </si>
  <si>
    <t>HA10732~B16R04C01</t>
  </si>
  <si>
    <t>Hs~MGC:BC006234.1~uORF:IOH6300~57.0</t>
  </si>
  <si>
    <t>BC006234.1</t>
  </si>
  <si>
    <t>HA10732~B16R04C02</t>
  </si>
  <si>
    <t>Hs~MGC:BC006234.1~uORF:IOH6300~54.3</t>
  </si>
  <si>
    <t>HA10732~B16R04C03</t>
  </si>
  <si>
    <t>Hs~Ref:NM_021088.1~uORF:IOH6563~38.5</t>
  </si>
  <si>
    <t>NM_021088.1</t>
  </si>
  <si>
    <t>HA10732~B16R04C04</t>
  </si>
  <si>
    <t>Hs~Ref:NM_021088.1~uORF:IOH6563~37.0</t>
  </si>
  <si>
    <t>HA10732~B16R04C05</t>
  </si>
  <si>
    <t>Hs~MGC:BC014409.1~uORF:IOH13355~542</t>
  </si>
  <si>
    <t>BC014409.1</t>
  </si>
  <si>
    <t>HA10732~B16R04C06</t>
  </si>
  <si>
    <t>Hs~MGC:BC014409.1~uORF:IOH13355~499</t>
  </si>
  <si>
    <t>HA10732~B16R04C07</t>
  </si>
  <si>
    <t>Hs~Ref:NM_022154.2~uORF:IOH12587~13.7</t>
  </si>
  <si>
    <t>NM_022154.2</t>
  </si>
  <si>
    <t>HA10732~B16R04C08</t>
  </si>
  <si>
    <t>HA10732~B16R04C09</t>
  </si>
  <si>
    <t>Hs~Ref:NM_004838.2~uORF:IOH12410~108</t>
  </si>
  <si>
    <t>NM_004838.2</t>
  </si>
  <si>
    <t>HA10732~B16R04C10</t>
  </si>
  <si>
    <t>Hs~Ref:NM_004838.2~uORF:IOH12410~104</t>
  </si>
  <si>
    <t>HA10732~B16R04C11</t>
  </si>
  <si>
    <t>Hs~Ref:NM_005340.1~uORF:IOH3136~223</t>
  </si>
  <si>
    <t>NM_005340.1</t>
  </si>
  <si>
    <t>HA10732~B16R04C12</t>
  </si>
  <si>
    <t>Hs~Ref:NM_005340.1~uORF:IOH3136~213</t>
  </si>
  <si>
    <t>HA10732~B16R04C13</t>
  </si>
  <si>
    <t>Internal_8301</t>
  </si>
  <si>
    <t>HA10732~B16R04C14</t>
  </si>
  <si>
    <t>HA10732~B16R04C15</t>
  </si>
  <si>
    <t>Hs~MGC:BC011878.2~uORF:IOH13403~16.9</t>
  </si>
  <si>
    <t>BC011878.2</t>
  </si>
  <si>
    <t>HA10732~B16R04C16</t>
  </si>
  <si>
    <t>Hs~MGC:BC011878.2~uORF:IOH13403~16.1</t>
  </si>
  <si>
    <t>HA10732~B16R04C17</t>
  </si>
  <si>
    <t>Hs~Ref:NM_020375.1~uORF:IOH13360~216</t>
  </si>
  <si>
    <t>NM_020375.1</t>
  </si>
  <si>
    <t>HA10732~B16R04C18</t>
  </si>
  <si>
    <t>Hs~Ref:NM_020375.1~uORF:IOH13360~210</t>
  </si>
  <si>
    <t>HA10732~B16R04C19</t>
  </si>
  <si>
    <t>Hs~Ref:NM_032308.1~uORF:IOH5031~504</t>
  </si>
  <si>
    <t>NM_032308.1</t>
  </si>
  <si>
    <t>HA10732~B16R04C20</t>
  </si>
  <si>
    <t>Hs~Ref:NM_032308.1~uORF:IOH5031~472</t>
  </si>
  <si>
    <t>HA10732~B16R05C01</t>
  </si>
  <si>
    <t>Internal_30082</t>
  </si>
  <si>
    <t>HA10732~B16R05C02</t>
  </si>
  <si>
    <t>HA10732~B16R05C03</t>
  </si>
  <si>
    <t>HA10732~B16R05C04</t>
  </si>
  <si>
    <t>HA10732~B16R05C05</t>
  </si>
  <si>
    <t>Hs~MGC:BC010504.1~uORF:IOH10186~143</t>
  </si>
  <si>
    <t>BC010504.1</t>
  </si>
  <si>
    <t>HA10732~B16R05C06</t>
  </si>
  <si>
    <t>Hs~MGC:BC010504.1~uORF:IOH10186~138</t>
  </si>
  <si>
    <t>HA10732~B16R05C07</t>
  </si>
  <si>
    <t>Internal_27333</t>
  </si>
  <si>
    <t>HA10732~B16R05C08</t>
  </si>
  <si>
    <t>HA10732~B16R05C09</t>
  </si>
  <si>
    <t>Hs~Ref:NM_033103.1~uORF:IOH22340~311</t>
  </si>
  <si>
    <t>NM_033103.1</t>
  </si>
  <si>
    <t>HA10732~B16R05C10</t>
  </si>
  <si>
    <t>Hs~Ref:NM_033103.1~uORF:IOH22340~307</t>
  </si>
  <si>
    <t>HA10732~B16R05C11</t>
  </si>
  <si>
    <t>Hs~Ref:NM_033105.1~uORF:IOH11096~195</t>
  </si>
  <si>
    <t>NM_033105.1</t>
  </si>
  <si>
    <t>HA10732~B16R05C12</t>
  </si>
  <si>
    <t>Hs~Ref:NM_033105.1~uORF:IOH11096~189</t>
  </si>
  <si>
    <t>HA10732~B16R05C13</t>
  </si>
  <si>
    <t>Hs~MGC:BC008091.1~uORF:IOH3325~734</t>
  </si>
  <si>
    <t>BC008091.1</t>
  </si>
  <si>
    <t>HA10732~B16R05C14</t>
  </si>
  <si>
    <t>Hs~MGC:BC008091.1~uORF:IOH3325~719</t>
  </si>
  <si>
    <t>HA10732~B16R05C15</t>
  </si>
  <si>
    <t>Hs~Ref:NM_080664.1~uORF:IOH9768~550</t>
  </si>
  <si>
    <t>NM_080664.1</t>
  </si>
  <si>
    <t>HA10732~B16R05C16</t>
  </si>
  <si>
    <t>Hs~Ref:NM_080664.1~uORF:IOH9768~529</t>
  </si>
  <si>
    <t>HA10732~B16R05C17</t>
  </si>
  <si>
    <t>Hs~Ref:NM_014012.2~uORF:IOH26198~1210</t>
  </si>
  <si>
    <t>NM_014012.2</t>
  </si>
  <si>
    <t>HA10732~B16R05C18</t>
  </si>
  <si>
    <t>Hs~Ref:NM_014012.2~uORF:IOH26198~1200</t>
  </si>
  <si>
    <t>HA10732~B16R05C19</t>
  </si>
  <si>
    <t>HA10732~B16R05C20</t>
  </si>
  <si>
    <t>HA10732~B16R06C01</t>
  </si>
  <si>
    <t>HA10732~B16R06C02</t>
  </si>
  <si>
    <t>HA10732~B16R06C03</t>
  </si>
  <si>
    <t>HA10732~B16R06C04</t>
  </si>
  <si>
    <t>HA10732~B16R06C05</t>
  </si>
  <si>
    <t>Hs~MGC:BC038998.1~uORF:IOH26172~457</t>
  </si>
  <si>
    <t>BC038998.1</t>
  </si>
  <si>
    <t>HA10732~B16R06C06</t>
  </si>
  <si>
    <t>Hs~MGC:BC038998.1~uORF:IOH26172~440</t>
  </si>
  <si>
    <t>HA10732~B16R06C07</t>
  </si>
  <si>
    <t>HA10732~B16R06C08</t>
  </si>
  <si>
    <t>HA10732~B16R06C09</t>
  </si>
  <si>
    <t>HA10732~B16R06C10</t>
  </si>
  <si>
    <t>HA10732~B16R06C11</t>
  </si>
  <si>
    <t>HA10732~B16R06C12</t>
  </si>
  <si>
    <t>HA10732~B16R06C13</t>
  </si>
  <si>
    <t>Hs~MGC:BC007530.1~uORF:IOH6875~267</t>
  </si>
  <si>
    <t>BC007530.1</t>
  </si>
  <si>
    <t>HA10732~B16R06C14</t>
  </si>
  <si>
    <t>Hs~MGC:BC007530.1~uORF:IOH6875~257</t>
  </si>
  <si>
    <t>HA10732~B16R06C15</t>
  </si>
  <si>
    <t>Hs~MGC:NM_015138.2~uORF:IOH10055~743</t>
  </si>
  <si>
    <t>NM_015138.2</t>
  </si>
  <si>
    <t>HA10732~B16R06C16</t>
  </si>
  <si>
    <t>Hs~MGC:NM_015138.2~uORF:IOH10055~732</t>
  </si>
  <si>
    <t>HA10732~B16R06C17</t>
  </si>
  <si>
    <t>Hs~MGC:BC008708.1~uORF:IOH6868~135</t>
  </si>
  <si>
    <t>BC008708.1</t>
  </si>
  <si>
    <t>HA10732~B16R06C18</t>
  </si>
  <si>
    <t>Hs~MGC:BC008708.1~uORF:IOH6868~132</t>
  </si>
  <si>
    <t>HA10732~B16R06C19</t>
  </si>
  <si>
    <t>Hs~Ref:NM_014039.2~uORF:IOH9689~86.1</t>
  </si>
  <si>
    <t>NM_014039.2</t>
  </si>
  <si>
    <t>HA10732~B16R06C20</t>
  </si>
  <si>
    <t>Hs~Ref:NM_014039.2~uORF:IOH9689~79.9</t>
  </si>
  <si>
    <t>HA10732~B16R07C01</t>
  </si>
  <si>
    <t>Hs~Ref:NM_031468.1~uORF:IOH13340~69.9</t>
  </si>
  <si>
    <t>NM_031468.1</t>
  </si>
  <si>
    <t>HA10732~B16R07C02</t>
  </si>
  <si>
    <t>Hs~Ref:NM_031468.1~uORF:IOH13340~70.4</t>
  </si>
  <si>
    <t>HA10732~B16R07C03</t>
  </si>
  <si>
    <t>Hs~Ref:NM_017495.3~uORF:IOH13305~109</t>
  </si>
  <si>
    <t>NM_017495.3</t>
  </si>
  <si>
    <t>HA10732~B16R07C04</t>
  </si>
  <si>
    <t>Hs~Ref:NM_017495.3~uORF:IOH13305~107</t>
  </si>
  <si>
    <t>HA10732~B16R07C05</t>
  </si>
  <si>
    <t>Hs~Ref:NM_022107.1~uORF:IOH12525~351</t>
  </si>
  <si>
    <t>NM_022107.1</t>
  </si>
  <si>
    <t>HA10732~B16R07C06</t>
  </si>
  <si>
    <t>Hs~Ref:NM_022107.1~uORF:IOH12525~357</t>
  </si>
  <si>
    <t>HA10732~B16R07C07</t>
  </si>
  <si>
    <t>Internal_15926</t>
  </si>
  <si>
    <t>HA10732~B16R07C08</t>
  </si>
  <si>
    <t>HA10732~B16R07C09</t>
  </si>
  <si>
    <t>Hs~MGC:BC031044.1~uORF:IOH22543~418</t>
  </si>
  <si>
    <t>BC031044.1</t>
  </si>
  <si>
    <t>HA10732~B16R07C10</t>
  </si>
  <si>
    <t>Hs~MGC:BC031044.1~uORF:IOH22543~414</t>
  </si>
  <si>
    <t>HA10732~B16R07C11</t>
  </si>
  <si>
    <t>Hs~MGC:BC020838.1~uORF:IOH13454~366</t>
  </si>
  <si>
    <t>BC020838.1</t>
  </si>
  <si>
    <t>HA10732~B16R07C12</t>
  </si>
  <si>
    <t>Hs~MGC:BC020838.1~uORF:IOH13454~362</t>
  </si>
  <si>
    <t>HA10732~B16R07C13</t>
  </si>
  <si>
    <t>Hs~Ref:NM_001306.2~uORF:IOH13619~237</t>
  </si>
  <si>
    <t>NM_001306.2</t>
  </si>
  <si>
    <t>HA10732~B16R07C14</t>
  </si>
  <si>
    <t>Hs~Ref:NM_001306.2~uORF:IOH13619~232</t>
  </si>
  <si>
    <t>HA10732~B16R07C15</t>
  </si>
  <si>
    <t>Hs~MGC:NM_152456.1~uORF:IOH22712~28.9</t>
  </si>
  <si>
    <t>NM_152456.1</t>
  </si>
  <si>
    <t>HA10732~B16R07C16</t>
  </si>
  <si>
    <t>Hs~MGC:NM_152456.1~uORF:IOH22712~28.7</t>
  </si>
  <si>
    <t>HA10732~B16R07C17</t>
  </si>
  <si>
    <t>Hs~MGC:BC038583.1~uORF:IOH28700~1070</t>
  </si>
  <si>
    <t>BC038583.1</t>
  </si>
  <si>
    <t>HA10732~B16R07C18</t>
  </si>
  <si>
    <t>Hs~MGC:BC038583.1~uORF:IOH28700~1030</t>
  </si>
  <si>
    <t>HA10732~B16R07C19</t>
  </si>
  <si>
    <t>Hs~MGC:BC023288.1~uORF:IOH28628~54.5</t>
  </si>
  <si>
    <t>BC023288.1</t>
  </si>
  <si>
    <t>HA10732~B16R07C20</t>
  </si>
  <si>
    <t>Hs~MGC:BC023288.1~uORF:IOH28628~50.0</t>
  </si>
  <si>
    <t>HA10732~B16R08C01</t>
  </si>
  <si>
    <t>Hs~MGC:BC054023.1~uORF:IOH29482~902</t>
  </si>
  <si>
    <t>BC054023.1</t>
  </si>
  <si>
    <t>HA10732~B16R08C02</t>
  </si>
  <si>
    <t>Hs~MGC:BC054023.1~uORF:IOH29482~854</t>
  </si>
  <si>
    <t>HA10732~B16R08C03</t>
  </si>
  <si>
    <t>Hs~MGC:BC060319.1~uORF:IOH29295~2160</t>
  </si>
  <si>
    <t>BC060319.1</t>
  </si>
  <si>
    <t>HA10732~B16R08C04</t>
  </si>
  <si>
    <t>Hs~MGC:BC060319.1~uORF:IOH29295~2130</t>
  </si>
  <si>
    <t>HA10732~B16R08C05</t>
  </si>
  <si>
    <t>Hs~MGC:BC025404.1~uORF:IOH11756~181</t>
  </si>
  <si>
    <t>BC025404.1</t>
  </si>
  <si>
    <t>HA10732~B16R08C06</t>
  </si>
  <si>
    <t>Hs~MGC:BC025404.1~uORF:IOH11756~178</t>
  </si>
  <si>
    <t>HA10732~B16R08C07</t>
  </si>
  <si>
    <t>Hs~Ref:NM_032655.1~uORF:IOH5573~55.0</t>
  </si>
  <si>
    <t>NM_032655.1</t>
  </si>
  <si>
    <t>HA10732~B16R08C08</t>
  </si>
  <si>
    <t>Hs~Ref:NM_032655.1~uORF:IOH5573~54.7</t>
  </si>
  <si>
    <t>HA10732~B16R08C09</t>
  </si>
  <si>
    <t>HA10732~B16R08C10</t>
  </si>
  <si>
    <t>HA10732~B16R08C11</t>
  </si>
  <si>
    <t>HA10732~B16R08C12</t>
  </si>
  <si>
    <t>HA10732~B16R08C13</t>
  </si>
  <si>
    <t>Hs~MGC:NM_175899.2~uORF:IOH14092~104</t>
  </si>
  <si>
    <t>NM_175899.2</t>
  </si>
  <si>
    <t>HA10732~B16R08C14</t>
  </si>
  <si>
    <t>Hs~MGC:NM_175899.2~uORF:IOH14092~101</t>
  </si>
  <si>
    <t>HA10732~B16R08C15</t>
  </si>
  <si>
    <t>Hs~Ref:NM_002916.1~uORF:IOH13786~61.4</t>
  </si>
  <si>
    <t>NM_002916.1</t>
  </si>
  <si>
    <t>HA10732~B16R08C16</t>
  </si>
  <si>
    <t>Hs~Ref:NM_002916.1~uORF:IOH13786~58.7</t>
  </si>
  <si>
    <t>HA10732~B16R08C17</t>
  </si>
  <si>
    <t>Internal_29331</t>
  </si>
  <si>
    <t>HA10732~B16R08C18</t>
  </si>
  <si>
    <t>HA10732~B16R08C19</t>
  </si>
  <si>
    <t>Hs~Ref:NM_004066.1~uORF:IOH22566~104</t>
  </si>
  <si>
    <t>NM_004066.1</t>
  </si>
  <si>
    <t>HA10732~B16R08C20</t>
  </si>
  <si>
    <t>Hs~Ref:NM_004066.1~uORF:IOH22566~95.9</t>
  </si>
  <si>
    <t>HA10732~B16R09C01</t>
  </si>
  <si>
    <t>Hs~MGC:BC047023.1~uORF:IOH26604~453</t>
  </si>
  <si>
    <t>BC047023.1</t>
  </si>
  <si>
    <t>HA10732~B16R09C02</t>
  </si>
  <si>
    <t>Hs~MGC:BC047023.1~uORF:IOH26604~436</t>
  </si>
  <si>
    <t>HA10732~B16R09C03</t>
  </si>
  <si>
    <t>Hs~Ref:NM_152706.2~uORF:IOH11478~51.2</t>
  </si>
  <si>
    <t>NM_152706.2</t>
  </si>
  <si>
    <t>HA10732~B16R09C04</t>
  </si>
  <si>
    <t>Hs~Ref:NM_152706.2~uORF:IOH11478~49.5</t>
  </si>
  <si>
    <t>HA10732~B16R09C05</t>
  </si>
  <si>
    <t>Hs~Ref:NM_014463.1~uORF:IOH7376~743</t>
  </si>
  <si>
    <t>NM_014463.1</t>
  </si>
  <si>
    <t>HA10732~B16R09C06</t>
  </si>
  <si>
    <t>Hs~Ref:NM_014463.1~uORF:IOH7376~741</t>
  </si>
  <si>
    <t>HA10732~B16R09C07</t>
  </si>
  <si>
    <t>Hs~Ref:NM_024548.2~uORF:IOH27601~109</t>
  </si>
  <si>
    <t>NM_024548.2</t>
  </si>
  <si>
    <t>HA10732~B16R09C08</t>
  </si>
  <si>
    <t>Hs~Ref:NM_024548.2~uORF:IOH27601~106</t>
  </si>
  <si>
    <t>HA10732~B16R09C09</t>
  </si>
  <si>
    <t>Hs~MGC:BC007363.1~uORF:IOH21168~793</t>
  </si>
  <si>
    <t>BC007363.1</t>
  </si>
  <si>
    <t>HA10732~B16R09C10</t>
  </si>
  <si>
    <t>Hs~MGC:BC007363.1~uORF:IOH21168~756</t>
  </si>
  <si>
    <t>HA10732~B16R09C11</t>
  </si>
  <si>
    <t>Hs~Ref:NM_021138.2~uORF:IOH21846~849</t>
  </si>
  <si>
    <t>NM_021138.2</t>
  </si>
  <si>
    <t>HA10732~B16R09C12</t>
  </si>
  <si>
    <t>Hs~Ref:NM_021138.2~uORF:IOH21846~817</t>
  </si>
  <si>
    <t>HA10732~B16R09C13</t>
  </si>
  <si>
    <t>Hs~Ref:NM_002652.1~uORF:IOH12199~270</t>
  </si>
  <si>
    <t>NM_002652.1</t>
  </si>
  <si>
    <t>HA10732~B16R09C14</t>
  </si>
  <si>
    <t>Hs~Ref:NM_002652.1~uORF:IOH12199~266</t>
  </si>
  <si>
    <t>HA10732~B16R09C15</t>
  </si>
  <si>
    <t>Hs~Ref:NM_032731.2~uORF:IOH6754~1980</t>
  </si>
  <si>
    <t>NM_032731.2</t>
  </si>
  <si>
    <t>HA10732~B16R09C16</t>
  </si>
  <si>
    <t>Hs~Ref:NM_032731.2~uORF:IOH6754~1990</t>
  </si>
  <si>
    <t>HA10732~B16R09C17</t>
  </si>
  <si>
    <t>Hs~Ref:NM_138371.1~uORF:IOH7011~43.1</t>
  </si>
  <si>
    <t>NM_138371.1</t>
  </si>
  <si>
    <t>HA10732~B16R09C18</t>
  </si>
  <si>
    <t>Hs~Ref:NM_138371.1~uORF:IOH7011~41.3</t>
  </si>
  <si>
    <t>HA10732~B16R09C19</t>
  </si>
  <si>
    <t>Hs~Ref:NM_004966.2~uORF:IOH3987~1410</t>
  </si>
  <si>
    <t>NM_004966.2</t>
  </si>
  <si>
    <t>HA10732~B16R09C20</t>
  </si>
  <si>
    <t>Hs~Ref:NM_004966.2~uORF:IOH3987~1280</t>
  </si>
  <si>
    <t>HA10732~B16R10C01</t>
  </si>
  <si>
    <t>Hs~MGC:BC001028.1~uORF:IOH4227~277</t>
  </si>
  <si>
    <t>BC001028.1</t>
  </si>
  <si>
    <t>HA10732~B16R10C02</t>
  </si>
  <si>
    <t>Hs~MGC:BC001028.1~uORF:IOH4227~265</t>
  </si>
  <si>
    <t>HA10732~B16R10C03</t>
  </si>
  <si>
    <t>Hs~Ref:NM_001280.1~uORF:IOH2905~518</t>
  </si>
  <si>
    <t>NM_001280.1</t>
  </si>
  <si>
    <t>HA10732~B16R10C04</t>
  </si>
  <si>
    <t>Hs~Ref:NM_001280.1~uORF:IOH2905~486</t>
  </si>
  <si>
    <t>HA10732~B16R10C05</t>
  </si>
  <si>
    <t>Hs~MGC:BC000953.2~uORF:IOH3022~412</t>
  </si>
  <si>
    <t>BC000953.2</t>
  </si>
  <si>
    <t>HA10732~B16R10C06</t>
  </si>
  <si>
    <t>Hs~MGC:BC000953.2~uORF:IOH3022~402</t>
  </si>
  <si>
    <t>HA10732~B16R10C07</t>
  </si>
  <si>
    <t>Hs~MGC:BC016276.1~uORF:IOH13621~60.2</t>
  </si>
  <si>
    <t>BC016276.1</t>
  </si>
  <si>
    <t>HA10732~B16R10C08</t>
  </si>
  <si>
    <t>Hs~MGC:BC016276.1~uORF:IOH13621~58.8</t>
  </si>
  <si>
    <t>HA10732~B16R10C09</t>
  </si>
  <si>
    <t>Hs~MGC:BC010047.1~uORF:IOH14429~180</t>
  </si>
  <si>
    <t>BC010047.1</t>
  </si>
  <si>
    <t>HA10732~B16R10C10</t>
  </si>
  <si>
    <t>Hs~MGC:BC010047.1~uORF:IOH14429~178</t>
  </si>
  <si>
    <t>HA10732~B16R10C11</t>
  </si>
  <si>
    <t>Hs~Ref:NM_018454.4~uORF:IOH3087~73.2</t>
  </si>
  <si>
    <t>NM_018454.4</t>
  </si>
  <si>
    <t>HA10732~B16R10C12</t>
  </si>
  <si>
    <t>Hs~Ref:NM_018454.4~uORF:IOH3087~70.2</t>
  </si>
  <si>
    <t>HA10732~B16R10C13</t>
  </si>
  <si>
    <t>Hs~Ref:NM_021925.1~uORF:IOH13298~3190</t>
  </si>
  <si>
    <t>NM_021925.1</t>
  </si>
  <si>
    <t>HA10732~B16R10C14</t>
  </si>
  <si>
    <t>Hs~Ref:NM_021925.1~uORF:IOH13298~3340</t>
  </si>
  <si>
    <t>HA10732~B16R10C15</t>
  </si>
  <si>
    <t>Hs~Ref:NM_031279.2~uORF:IOH10786~2210</t>
  </si>
  <si>
    <t>NM_031279.2</t>
  </si>
  <si>
    <t>HA10732~B16R10C16</t>
  </si>
  <si>
    <t>Hs~Ref:NM_031279.2~uORF:IOH10786~2230</t>
  </si>
  <si>
    <t>HA10732~B16R10C17</t>
  </si>
  <si>
    <t>Hs~Ref:NM_145018.2~uORF:IOH27254~40.7</t>
  </si>
  <si>
    <t>NM_145018.2</t>
  </si>
  <si>
    <t>HA10732~B16R10C18</t>
  </si>
  <si>
    <t>Hs~Ref:NM_145018.2~uORF:IOH27254~38.6</t>
  </si>
  <si>
    <t>HA10732~B16R10C19</t>
  </si>
  <si>
    <t>Hs~MGC:BC047620.1~uORF:IOH28815~865</t>
  </si>
  <si>
    <t>BC047620.1</t>
  </si>
  <si>
    <t>HA10732~B16R10C20</t>
  </si>
  <si>
    <t>Hs~MGC:BC047620.1~uORF:IOH28815~794</t>
  </si>
  <si>
    <t>HA10732~B16R11C01</t>
  </si>
  <si>
    <t>Hs~MGC:BC050535.1~uORF:IOH26965~48.6</t>
  </si>
  <si>
    <t>BC050535.1</t>
  </si>
  <si>
    <t>HA10732~B16R11C02</t>
  </si>
  <si>
    <t>Hs~MGC:BC050535.1~uORF:IOH26965~47.2</t>
  </si>
  <si>
    <t>HA10732~B16R11C03</t>
  </si>
  <si>
    <t>Hs~Ref:NM_153332.2~uORF:IOH27323~1320</t>
  </si>
  <si>
    <t>NM_153332.2</t>
  </si>
  <si>
    <t>HA10732~B16R11C04</t>
  </si>
  <si>
    <t>Hs~Ref:NM_153332.2~uORF:IOH27323~1290</t>
  </si>
  <si>
    <t>HA10732~B16R11C05</t>
  </si>
  <si>
    <t>Hs~MGC:BC047455.1~uORF:IOH26531~740</t>
  </si>
  <si>
    <t>BC047455.1</t>
  </si>
  <si>
    <t>HA10732~B16R11C06</t>
  </si>
  <si>
    <t>Hs~MGC:BC047455.1~uORF:IOH26531~734</t>
  </si>
  <si>
    <t>HA10732~B16R11C07</t>
  </si>
  <si>
    <t>Hs~MGC:BC010362.1~uORF:IOH27799~569</t>
  </si>
  <si>
    <t>BC010362.1</t>
  </si>
  <si>
    <t>HA10732~B16R11C08</t>
  </si>
  <si>
    <t>Hs~MGC:BC010362.1~uORF:IOH27799~572</t>
  </si>
  <si>
    <t>HA10732~B16R11C09</t>
  </si>
  <si>
    <t>Hs~Ref:NM_001007097.1~uORF:IOH22213~112</t>
  </si>
  <si>
    <t>NM_001007097.1</t>
  </si>
  <si>
    <t>HA10732~B16R11C10</t>
  </si>
  <si>
    <t>Hs~Ref:NM_001007097.1~uORF:IOH22213~110</t>
  </si>
  <si>
    <t>HA10732~B16R11C11</t>
  </si>
  <si>
    <t>Hs~MGC:BC028138.1~uORF:IOH11540~50.8</t>
  </si>
  <si>
    <t>BC028138.1</t>
  </si>
  <si>
    <t>HA10732~B16R11C12</t>
  </si>
  <si>
    <t>Hs~MGC:BC028138.1~uORF:IOH11540~50.2</t>
  </si>
  <si>
    <t>HA10732~B16R11C13</t>
  </si>
  <si>
    <t>Hs~Ref:NM_005785.2~uORF:IOH21937~77.6</t>
  </si>
  <si>
    <t>NM_005785.2</t>
  </si>
  <si>
    <t>HA10732~B16R11C14</t>
  </si>
  <si>
    <t>HA10732~B16R11C15</t>
  </si>
  <si>
    <t>Hs~Ref:NM_004588.3~uORF:IOH22111~140</t>
  </si>
  <si>
    <t>NM_004588.3</t>
  </si>
  <si>
    <t>HA10732~B16R11C16</t>
  </si>
  <si>
    <t>Hs~Ref:NM_004588.3~uORF:IOH22111~134</t>
  </si>
  <si>
    <t>HA10732~B16R11C17</t>
  </si>
  <si>
    <t>Hs~MGC:BC065928.1~uORF:IOH39967~361</t>
  </si>
  <si>
    <t>BC065928.1</t>
  </si>
  <si>
    <t>HA10732~B16R11C18</t>
  </si>
  <si>
    <t>Hs~MGC:BC065928.1~uORF:IOH39967~362</t>
  </si>
  <si>
    <t>HA10732~B16R11C19</t>
  </si>
  <si>
    <t>Hs~MGC:BC066942.1~uORF:IOH40062~173</t>
  </si>
  <si>
    <t>BC066942.1</t>
  </si>
  <si>
    <t>HA10732~B16R11C20</t>
  </si>
  <si>
    <t>Hs~MGC:BC066942.1~uORF:IOH40062~160</t>
  </si>
  <si>
    <t>HA10732~B16R12C01</t>
  </si>
  <si>
    <t>Hs~Ref:NM_054020.2~uORF:IOH39920~48.8</t>
  </si>
  <si>
    <t>NM_054020.2</t>
  </si>
  <si>
    <t>HA10732~B16R12C02</t>
  </si>
  <si>
    <t>Hs~Ref:NM_054020.2~uORF:IOH39920~47.9</t>
  </si>
  <si>
    <t>HA10732~B16R12C03</t>
  </si>
  <si>
    <t>Hs~Ref:NM_138468.3~uORF:IOH40023~267</t>
  </si>
  <si>
    <t>NM_138468.3</t>
  </si>
  <si>
    <t>HA10732~B16R12C04</t>
  </si>
  <si>
    <t>Hs~Ref:NM_138468.3~uORF:IOH40023~258</t>
  </si>
  <si>
    <t>HA10732~B16R12C05</t>
  </si>
  <si>
    <t>Hs~Ref:NM_016541.1~uORF:IOH39579~150</t>
  </si>
  <si>
    <t>NM_016541.1</t>
  </si>
  <si>
    <t>HA10732~B16R12C06</t>
  </si>
  <si>
    <t>Hs~Ref:NM_016541.1~uORF:IOH39579~148</t>
  </si>
  <si>
    <t>HA10732~B16R12C07</t>
  </si>
  <si>
    <t>Hs~Ref:NM_017817.1~uORF:IOH12515~61.6</t>
  </si>
  <si>
    <t>NM_017817.1</t>
  </si>
  <si>
    <t>HA10732~B16R12C08</t>
  </si>
  <si>
    <t>Hs~Ref:NM_017817.1~uORF:IOH12515~60.4</t>
  </si>
  <si>
    <t>HA10732~B16R12C09</t>
  </si>
  <si>
    <t>Hs~Ref:NM_002435.1~uORF:IOH26367~31.2</t>
  </si>
  <si>
    <t>NM_002435.1</t>
  </si>
  <si>
    <t>HA10732~B16R12C10</t>
  </si>
  <si>
    <t>Hs~Ref:NM_002435.1~uORF:IOH26367~32.3</t>
  </si>
  <si>
    <t>HA10732~B16R12C11</t>
  </si>
  <si>
    <t>Hs~Ref:NM_003668.2~uORF:IOH28010~48.5</t>
  </si>
  <si>
    <t>NM_003668.2</t>
  </si>
  <si>
    <t>HA10732~B16R12C12</t>
  </si>
  <si>
    <t>Hs~Ref:NM_003668.2~uORF:IOH28010~47.4</t>
  </si>
  <si>
    <t>HA10732~B16R12C13</t>
  </si>
  <si>
    <t>Hs~Ref:NM_007242.3~uORF:IOH3925~90.8</t>
  </si>
  <si>
    <t>NM_007242.3</t>
  </si>
  <si>
    <t>HA10732~B16R12C14</t>
  </si>
  <si>
    <t>Hs~Ref:NM_007242.3~uORF:IOH3925~90.7</t>
  </si>
  <si>
    <t>HA10732~B16R12C15</t>
  </si>
  <si>
    <t>Hs~Ref:NM_023935.1~uORF:IOH4217~11.8</t>
  </si>
  <si>
    <t>NM_023935.1</t>
  </si>
  <si>
    <t>HA10732~B16R12C16</t>
  </si>
  <si>
    <t>Hs~Ref:NM_023935.1~uORF:IOH4217~11.0</t>
  </si>
  <si>
    <t>HA10732~B16R12C17</t>
  </si>
  <si>
    <t>Hs~MGC:BC042625.1~uORF:IOH27415~88.4</t>
  </si>
  <si>
    <t>BC042625.1</t>
  </si>
  <si>
    <t>HA10732~B16R12C18</t>
  </si>
  <si>
    <t>Hs~MGC:BC042625.1~uORF:IOH27415~88.0</t>
  </si>
  <si>
    <t>HA10732~B16R12C19</t>
  </si>
  <si>
    <t>Hs~Ref:NM_000757.3~uORF:IOH13347~32.9</t>
  </si>
  <si>
    <t>NM_000757.3</t>
  </si>
  <si>
    <t>HA10732~B16R12C20</t>
  </si>
  <si>
    <t>Hs~Ref:NM_000757.3~uORF:IOH13347~31.0</t>
  </si>
  <si>
    <t>HA10732~B16R13C01</t>
  </si>
  <si>
    <t>HA10732~B16R13C02</t>
  </si>
  <si>
    <t>HA10732~B16R13C03</t>
  </si>
  <si>
    <t>HA10732~B16R13C04</t>
  </si>
  <si>
    <t>HA10732~B16R13C05</t>
  </si>
  <si>
    <t>HA10732~B16R13C06</t>
  </si>
  <si>
    <t>HA10732~B16R13C07</t>
  </si>
  <si>
    <t>HA10732~B16R13C08</t>
  </si>
  <si>
    <t>HA10732~B16R13C09</t>
  </si>
  <si>
    <t>HA10732~B16R13C10</t>
  </si>
  <si>
    <t>HA10732~B16R13C11</t>
  </si>
  <si>
    <t>HA10732~B16R13C12</t>
  </si>
  <si>
    <t>HA10732~B16R13C13</t>
  </si>
  <si>
    <t>HA10732~B16R13C14</t>
  </si>
  <si>
    <t>HA10732~B16R13C15</t>
  </si>
  <si>
    <t>HA10732~B16R13C16</t>
  </si>
  <si>
    <t>HA10732~B16R13C17</t>
  </si>
  <si>
    <t>HA10732~B16R13C18</t>
  </si>
  <si>
    <t>HA10732~B16R13C19</t>
  </si>
  <si>
    <t>HA10732~B16R13C20</t>
  </si>
  <si>
    <t>HA10732~B16R14C01</t>
  </si>
  <si>
    <t>HA10732~B16R14C02</t>
  </si>
  <si>
    <t>HA10732~B16R14C03</t>
  </si>
  <si>
    <t>HA10732~B16R14C04</t>
  </si>
  <si>
    <t>HA10732~B16R14C05</t>
  </si>
  <si>
    <t>Hs~MGC:BC032866.2~uORF:IOH27132~45.6</t>
  </si>
  <si>
    <t>BC032866.2</t>
  </si>
  <si>
    <t>HA10732~B16R14C06</t>
  </si>
  <si>
    <t>Hs~MGC:BC032866.2~uORF:IOH27132~44.7</t>
  </si>
  <si>
    <t>HA10732~B16R14C07</t>
  </si>
  <si>
    <t>Hs~Ref:NM_198204.1~uORF:IOH9777~65.3</t>
  </si>
  <si>
    <t>NM_198204.1</t>
  </si>
  <si>
    <t>HA10732~B16R14C08</t>
  </si>
  <si>
    <t>HA10732~B16R14C09</t>
  </si>
  <si>
    <t>Hs~Ref:NM_014188.2~uORF:IOH5813~33.9</t>
  </si>
  <si>
    <t>NM_014188.2</t>
  </si>
  <si>
    <t>HA10732~B16R14C10</t>
  </si>
  <si>
    <t>Hs~Ref:NM_014188.2~uORF:IOH5813~33.4</t>
  </si>
  <si>
    <t>HA10732~B16R14C11</t>
  </si>
  <si>
    <t>Hs~Ref:NM_020804.2~uORF:IOH27387~38.0</t>
  </si>
  <si>
    <t>NM_020804.2</t>
  </si>
  <si>
    <t>HA10732~B16R14C12</t>
  </si>
  <si>
    <t>Hs~Ref:NM_020804.2~uORF:IOH27387~37.1</t>
  </si>
  <si>
    <t>HA10732~B16R14C13</t>
  </si>
  <si>
    <t>HA10732~B16R14C14</t>
  </si>
  <si>
    <t>HA10732~B16R14C15</t>
  </si>
  <si>
    <t>HA10732~B16R14C16</t>
  </si>
  <si>
    <t>HA10732~B16R14C17</t>
  </si>
  <si>
    <t>HA10732~B16R14C18</t>
  </si>
  <si>
    <t>HA10732~B16R14C19</t>
  </si>
  <si>
    <t>HA10732~B16R14C20</t>
  </si>
  <si>
    <t>HA10732~B16R15C01</t>
  </si>
  <si>
    <t>HA10732~B16R15C02</t>
  </si>
  <si>
    <t>HA10732~B16R15C03</t>
  </si>
  <si>
    <t>HA10732~B16R15C04</t>
  </si>
  <si>
    <t>HA10732~B16R15C05</t>
  </si>
  <si>
    <t>HA10732~B16R15C06</t>
  </si>
  <si>
    <t>HA10732~B16R15C07</t>
  </si>
  <si>
    <t>HA10732~B16R15C08</t>
  </si>
  <si>
    <t>HA10732~B16R15C09</t>
  </si>
  <si>
    <t>HA10732~B16R15C10</t>
  </si>
  <si>
    <t>HA10732~B16R15C11</t>
  </si>
  <si>
    <t>HA10732~B16R15C12</t>
  </si>
  <si>
    <t>HA10732~B16R15C13</t>
  </si>
  <si>
    <t>HA10732~B16R15C14</t>
  </si>
  <si>
    <t>HA10732~B16R15C15</t>
  </si>
  <si>
    <t>HA10732~B16R15C16</t>
  </si>
  <si>
    <t>HA10732~B16R15C17</t>
  </si>
  <si>
    <t>HA10732~B16R15C18</t>
  </si>
  <si>
    <t>HA10732~B16R15C19</t>
  </si>
  <si>
    <t>HA10732~B16R15C20</t>
  </si>
  <si>
    <t>HA10732~B16R16C01</t>
  </si>
  <si>
    <t>HA10732~B16R16C02</t>
  </si>
  <si>
    <t>HA10732~B16R16C03</t>
  </si>
  <si>
    <t>HA10732~B16R16C04</t>
  </si>
  <si>
    <t>HA10732~B16R16C05</t>
  </si>
  <si>
    <t>HA10732~B16R16C06</t>
  </si>
  <si>
    <t>HA10732~B16R16C07</t>
  </si>
  <si>
    <t>HA10732~B16R16C08</t>
  </si>
  <si>
    <t>HA10732~B16R16C09</t>
  </si>
  <si>
    <t>HA10732~B16R16C10</t>
  </si>
  <si>
    <t>HA10732~B16R16C11</t>
  </si>
  <si>
    <t>HA10732~B16R16C12</t>
  </si>
  <si>
    <t>HA10732~B16R16C13</t>
  </si>
  <si>
    <t>HA10732~B16R16C14</t>
  </si>
  <si>
    <t>HA10732~B16R16C15</t>
  </si>
  <si>
    <t>HA10732~B16R16C16</t>
  </si>
  <si>
    <t>HA10732~B16R16C17</t>
  </si>
  <si>
    <t>HA10732~B16R16C18</t>
  </si>
  <si>
    <t>HA10732~B16R16C19</t>
  </si>
  <si>
    <t>HA10732~B16R16C20</t>
  </si>
  <si>
    <t>HA10732~B16R17C01</t>
  </si>
  <si>
    <t>HA10732~B16R17C02</t>
  </si>
  <si>
    <t>HA10732~B16R17C03</t>
  </si>
  <si>
    <t>HA10732~B16R17C04</t>
  </si>
  <si>
    <t>HA10732~B16R17C05</t>
  </si>
  <si>
    <t>HA10732~B16R17C06</t>
  </si>
  <si>
    <t>HA10732~B16R17C07</t>
  </si>
  <si>
    <t>HA10732~B16R17C08</t>
  </si>
  <si>
    <t>HA10732~B16R17C09</t>
  </si>
  <si>
    <t>HA10732~B16R17C10</t>
  </si>
  <si>
    <t>HA10732~B16R17C11</t>
  </si>
  <si>
    <t>HA10732~B16R17C12</t>
  </si>
  <si>
    <t>HA10732~B16R17C13</t>
  </si>
  <si>
    <t>HA10732~B16R17C14</t>
  </si>
  <si>
    <t>HA10732~B16R17C15</t>
  </si>
  <si>
    <t>HA10732~B16R17C16</t>
  </si>
  <si>
    <t>HA10732~B16R17C17</t>
  </si>
  <si>
    <t>HA10732~B16R17C18</t>
  </si>
  <si>
    <t>HA10732~B16R17C19</t>
  </si>
  <si>
    <t>HA10732~B16R17C20</t>
  </si>
  <si>
    <t>HA10732~B16R18C01</t>
  </si>
  <si>
    <t>HA10732~B16R18C02</t>
  </si>
  <si>
    <t>HA10732~B16R18C03</t>
  </si>
  <si>
    <t>HA10732~B16R18C04</t>
  </si>
  <si>
    <t>HA10732~B16R18C05</t>
  </si>
  <si>
    <t>HA10732~B16R18C06</t>
  </si>
  <si>
    <t>HA10732~B16R18C07</t>
  </si>
  <si>
    <t>HA10732~B16R18C08</t>
  </si>
  <si>
    <t>HA10732~B16R18C09</t>
  </si>
  <si>
    <t>HA10732~B16R18C10</t>
  </si>
  <si>
    <t>HA10732~B16R18C11</t>
  </si>
  <si>
    <t>HA10732~B16R18C12</t>
  </si>
  <si>
    <t>HA10732~B16R18C13</t>
  </si>
  <si>
    <t>HA10732~B16R18C14</t>
  </si>
  <si>
    <t>HA10732~B16R18C15</t>
  </si>
  <si>
    <t>HA10732~B16R18C16</t>
  </si>
  <si>
    <t>HA10732~B16R18C17</t>
  </si>
  <si>
    <t>HA10732~B16R18C18</t>
  </si>
  <si>
    <t>HA10732~B16R18C19</t>
  </si>
  <si>
    <t>HA10732~B16R18C20</t>
  </si>
  <si>
    <t>HA10732~B16R19C01</t>
  </si>
  <si>
    <t>HA10732~B16R19C02</t>
  </si>
  <si>
    <t>HA10732~B16R19C03</t>
  </si>
  <si>
    <t>HA10732~B16R19C04</t>
  </si>
  <si>
    <t>HA10732~B16R19C05</t>
  </si>
  <si>
    <t>HA10732~B16R19C06</t>
  </si>
  <si>
    <t>HA10732~B16R19C07</t>
  </si>
  <si>
    <t>HA10732~B16R19C08</t>
  </si>
  <si>
    <t>HA10732~B16R19C09</t>
  </si>
  <si>
    <t>HA10732~B16R19C10</t>
  </si>
  <si>
    <t>HA10732~B16R19C11</t>
  </si>
  <si>
    <t>HA10732~B16R19C12</t>
  </si>
  <si>
    <t>HA10732~B16R19C13</t>
  </si>
  <si>
    <t>HA10732~B16R19C14</t>
  </si>
  <si>
    <t>HA10732~B16R19C15</t>
  </si>
  <si>
    <t>HA10732~B16R19C16</t>
  </si>
  <si>
    <t>HA10732~B16R19C17</t>
  </si>
  <si>
    <t>HA10732~B16R19C18</t>
  </si>
  <si>
    <t>HA10732~B16R19C19</t>
  </si>
  <si>
    <t>HA10732~B16R19C20</t>
  </si>
  <si>
    <t>HA10732~B16R20C01</t>
  </si>
  <si>
    <t>HA10732~B16R20C02</t>
  </si>
  <si>
    <t>HA10732~B16R20C03</t>
  </si>
  <si>
    <t>HA10732~B16R20C04</t>
  </si>
  <si>
    <t>HA10732~B16R20C05</t>
  </si>
  <si>
    <t>HA10732~B16R20C06</t>
  </si>
  <si>
    <t>HA10732~B16R20C07</t>
  </si>
  <si>
    <t>HA10732~B16R20C08</t>
  </si>
  <si>
    <t>HA10732~B16R20C09</t>
  </si>
  <si>
    <t>HA10732~B16R20C10</t>
  </si>
  <si>
    <t>HA10732~B16R20C11</t>
  </si>
  <si>
    <t>HA10732~B16R20C12</t>
  </si>
  <si>
    <t>HA10732~B16R20C13</t>
  </si>
  <si>
    <t>HA10732~B16R20C14</t>
  </si>
  <si>
    <t>HA10732~B16R20C15</t>
  </si>
  <si>
    <t>HA10732~B16R20C16</t>
  </si>
  <si>
    <t>HA10732~B16R20C17</t>
  </si>
  <si>
    <t>HA10732~B16R20C18</t>
  </si>
  <si>
    <t>HA10732~B16R20C19</t>
  </si>
  <si>
    <t>HA10732~B16R20C20</t>
  </si>
  <si>
    <t>HA10732~B17R01C01</t>
  </si>
  <si>
    <t>HA10732~B17R01C02</t>
  </si>
  <si>
    <t>HA10732~B17R01C03</t>
  </si>
  <si>
    <t>HA10732~B17R01C04</t>
  </si>
  <si>
    <t>HA10732~B17R01C05</t>
  </si>
  <si>
    <t>HA10732~B17R01C06</t>
  </si>
  <si>
    <t>HA10732~B17R01C07</t>
  </si>
  <si>
    <t>HA10732~B17R01C08</t>
  </si>
  <si>
    <t>HA10732~B17R01C09</t>
  </si>
  <si>
    <t>HA10732~B17R01C10</t>
  </si>
  <si>
    <t>HA10732~B17R01C11</t>
  </si>
  <si>
    <t>HA10732~B17R01C12</t>
  </si>
  <si>
    <t>HA10732~B17R01C13</t>
  </si>
  <si>
    <t>HA10732~B17R01C14</t>
  </si>
  <si>
    <t>HA10732~B17R01C15</t>
  </si>
  <si>
    <t>HA10732~B17R01C16</t>
  </si>
  <si>
    <t>HA10732~B17R01C17</t>
  </si>
  <si>
    <t>HA10732~B17R01C18</t>
  </si>
  <si>
    <t>HA10732~B17R01C19</t>
  </si>
  <si>
    <t>HA10732~B17R01C20</t>
  </si>
  <si>
    <t>HA10732~B17R02C01</t>
  </si>
  <si>
    <t>HA10732~B17R02C02</t>
  </si>
  <si>
    <t>HA10732~B17R02C03</t>
  </si>
  <si>
    <t>HA10732~B17R02C04</t>
  </si>
  <si>
    <t>HA10732~B17R02C05</t>
  </si>
  <si>
    <t>HA10732~B17R02C06</t>
  </si>
  <si>
    <t>HA10732~B17R02C07</t>
  </si>
  <si>
    <t>HA10732~B17R02C08</t>
  </si>
  <si>
    <t>HA10732~B17R02C09</t>
  </si>
  <si>
    <t>HA10732~B17R02C10</t>
  </si>
  <si>
    <t>HA10732~B17R02C11</t>
  </si>
  <si>
    <t>HA10732~B17R02C12</t>
  </si>
  <si>
    <t>HA10732~B17R02C13</t>
  </si>
  <si>
    <t>Hs~Ref:NM_022104.1~uORF:IOH12306~1040</t>
  </si>
  <si>
    <t>NM_022104.1</t>
  </si>
  <si>
    <t>HA10732~B17R02C14</t>
  </si>
  <si>
    <t>Hs~Ref:NM_022104.1~uORF:IOH12306~970</t>
  </si>
  <si>
    <t>HA10732~B17R02C15</t>
  </si>
  <si>
    <t>Hs~MGC:BC009485.1~uORF:IOH12968~408</t>
  </si>
  <si>
    <t>BC009485.1</t>
  </si>
  <si>
    <t>HA10732~B17R02C16</t>
  </si>
  <si>
    <t>Hs~MGC:BC009485.1~uORF:IOH12968~373</t>
  </si>
  <si>
    <t>HA10732~B17R02C17</t>
  </si>
  <si>
    <t>Hs~MGC:NM_182554.1~uORF:IOH11558~111</t>
  </si>
  <si>
    <t>NM_182554.1</t>
  </si>
  <si>
    <t>HA10732~B17R02C18</t>
  </si>
  <si>
    <t>Hs~MGC:NM_182554.1~uORF:IOH11558~106</t>
  </si>
  <si>
    <t>HA10732~B17R02C19</t>
  </si>
  <si>
    <t>Hs~MGC:BC022231.1~uORF:IOH10619~199</t>
  </si>
  <si>
    <t>BC022231.1</t>
  </si>
  <si>
    <t>HA10732~B17R02C20</t>
  </si>
  <si>
    <t>Hs~MGC:BC022231.1~uORF:IOH10619~190</t>
  </si>
  <si>
    <t>HA10732~B17R03C01</t>
  </si>
  <si>
    <t>Hs~Ref:NM_138333.1~uORF:IOH10239~1120</t>
  </si>
  <si>
    <t>NM_138333.1</t>
  </si>
  <si>
    <t>HA10732~B17R03C02</t>
  </si>
  <si>
    <t>Hs~Ref:NM_138333.1~uORF:IOH10239~1110</t>
  </si>
  <si>
    <t>HA10732~B17R03C03</t>
  </si>
  <si>
    <t>Hs~Ref:NM_022483.2~uORF:IOH13312~122</t>
  </si>
  <si>
    <t>NM_022483.2</t>
  </si>
  <si>
    <t>HA10732~B17R03C04</t>
  </si>
  <si>
    <t>Hs~Ref:NM_022483.2~uORF:IOH13312~119</t>
  </si>
  <si>
    <t>HA10732~B17R03C05</t>
  </si>
  <si>
    <t>Internal_3128</t>
  </si>
  <si>
    <t>HA10732~B17R03C06</t>
  </si>
  <si>
    <t>HA10732~B17R03C07</t>
  </si>
  <si>
    <t>Hs~MGC:BC031999.1~uORF:IOH22178~1230</t>
  </si>
  <si>
    <t>BC031999.1</t>
  </si>
  <si>
    <t>HA10732~B17R03C08</t>
  </si>
  <si>
    <t>Hs~MGC:BC031999.1~uORF:IOH22178~1170</t>
  </si>
  <si>
    <t>HA10732~B17R03C09</t>
  </si>
  <si>
    <t>Hs~MGC:BC021258.1~uORF:IOH14670~43.3</t>
  </si>
  <si>
    <t>BC021258.1</t>
  </si>
  <si>
    <t>HA10732~B17R03C10</t>
  </si>
  <si>
    <t>Hs~MGC:BC021258.1~uORF:IOH14670~39.6</t>
  </si>
  <si>
    <t>HA10732~B17R03C11</t>
  </si>
  <si>
    <t>Hs~MGC:BC002622.1~uORF:IOH4142~28.3</t>
  </si>
  <si>
    <t>BC002622.1</t>
  </si>
  <si>
    <t>HA10732~B17R03C12</t>
  </si>
  <si>
    <t>Hs~MGC:BC002622.1~uORF:IOH4142~25.6</t>
  </si>
  <si>
    <t>HA10732~B17R03C13</t>
  </si>
  <si>
    <t>Internal_29489</t>
  </si>
  <si>
    <t>HA10732~B17R03C14</t>
  </si>
  <si>
    <t>HA10732~B17R03C15</t>
  </si>
  <si>
    <t>Hs~MGC:NM_177552.1~uORF:IOH12788~51.5</t>
  </si>
  <si>
    <t>NM_177552.1</t>
  </si>
  <si>
    <t>HA10732~B17R03C16</t>
  </si>
  <si>
    <t>Hs~MGC:NM_177552.1~uORF:IOH12788~49.9</t>
  </si>
  <si>
    <t>HA10732~B17R03C17</t>
  </si>
  <si>
    <t>Hs~MGC:BC022454.2~uORF:IOH10977~27.4</t>
  </si>
  <si>
    <t>BC022454.2</t>
  </si>
  <si>
    <t>HA10732~B17R03C18</t>
  </si>
  <si>
    <t>Hs~MGC:BC022454.2~uORF:IOH10977~25.8</t>
  </si>
  <si>
    <t>HA10732~B17R03C19</t>
  </si>
  <si>
    <t>Hs~Ref:NM_024047.2~uORF:IOH4171~267</t>
  </si>
  <si>
    <t>NM_024047.2</t>
  </si>
  <si>
    <t>HA10732~B17R03C20</t>
  </si>
  <si>
    <t>Hs~Ref:NM_024047.2~uORF:IOH4171~242</t>
  </si>
  <si>
    <t>HA10732~B17R04C01</t>
  </si>
  <si>
    <t>Hs~Ref:NM_002870.1~uORF:IOH3059~111</t>
  </si>
  <si>
    <t>NM_002870.1</t>
  </si>
  <si>
    <t>HA10732~B17R04C02</t>
  </si>
  <si>
    <t>Hs~Ref:NM_002870.1~uORF:IOH3059~120</t>
  </si>
  <si>
    <t>HA10732~B17R04C03</t>
  </si>
  <si>
    <t>Hs~Ref:NM_031227.1~uORF:IOH3028~99.7</t>
  </si>
  <si>
    <t>NM_031227.1</t>
  </si>
  <si>
    <t>HA10732~B17R04C04</t>
  </si>
  <si>
    <t>Hs~Ref:NM_031227.1~uORF:IOH3028~93.6</t>
  </si>
  <si>
    <t>HA10732~B17R04C05</t>
  </si>
  <si>
    <t>Hs~MGC:NM_174926.1~uORF:IOH21428~44.6</t>
  </si>
  <si>
    <t>NM_174926.1</t>
  </si>
  <si>
    <t>HA10732~B17R04C06</t>
  </si>
  <si>
    <t>Hs~MGC:NM_174926.1~uORF:IOH21428~42.9</t>
  </si>
  <si>
    <t>HA10732~B17R04C07</t>
  </si>
  <si>
    <t>Hs~Ref:NM_006374.2~uORF:IOH6735~85.6</t>
  </si>
  <si>
    <t>NM_006374.2</t>
  </si>
  <si>
    <t>HA10732~B17R04C08</t>
  </si>
  <si>
    <t>Hs~Ref:NM_006374.2~uORF:IOH6735~81.5</t>
  </si>
  <si>
    <t>HA10732~B17R04C09</t>
  </si>
  <si>
    <t>Hs~Ref:NM_003831.1~uORF:IOH20968~52.1</t>
  </si>
  <si>
    <t>NM_003831.1</t>
  </si>
  <si>
    <t>HA10732~B17R04C10</t>
  </si>
  <si>
    <t>Hs~Ref:NM_003831.1~uORF:IOH20968~51.5</t>
  </si>
  <si>
    <t>HA10732~B17R04C11</t>
  </si>
  <si>
    <t>Hs~Ref:NM_005248.1~uORF:IOH21152~136</t>
  </si>
  <si>
    <t>NM_005248.1</t>
  </si>
  <si>
    <t>HA10732~B17R04C12</t>
  </si>
  <si>
    <t>Hs~Ref:NM_005248.1~uORF:IOH21152~128</t>
  </si>
  <si>
    <t>HA10732~B17R04C13</t>
  </si>
  <si>
    <t>Hs~MGC:NM_173192.1~uORF:IOH21409~281</t>
  </si>
  <si>
    <t>NM_173192.1</t>
  </si>
  <si>
    <t>HA10732~B17R04C14</t>
  </si>
  <si>
    <t>Hs~MGC:NM_173192.1~uORF:IOH21409~248</t>
  </si>
  <si>
    <t>HA10732~B17R04C15</t>
  </si>
  <si>
    <t>Hs~Ref:NM_021974.2~uORF:IOH4971~150</t>
  </si>
  <si>
    <t>NM_021974.2</t>
  </si>
  <si>
    <t>HA10732~B17R04C16</t>
  </si>
  <si>
    <t>Hs~Ref:NM_021974.2~uORF:IOH4971~142</t>
  </si>
  <si>
    <t>HA10732~B17R04C17</t>
  </si>
  <si>
    <t>Hs~Ref:NM_000269.1~uORF:IOH6979~894</t>
  </si>
  <si>
    <t>NM_000269.1</t>
  </si>
  <si>
    <t>HA10732~B17R04C18</t>
  </si>
  <si>
    <t>Hs~Ref:NM_000269.1~uORF:IOH6979~785</t>
  </si>
  <si>
    <t>HA10732~B17R04C19</t>
  </si>
  <si>
    <t>Hs~MGC:BC008374.1~uORF:IOH7134~73.3</t>
  </si>
  <si>
    <t>BC008374.1</t>
  </si>
  <si>
    <t>HA10732~B17R04C20</t>
  </si>
  <si>
    <t>Hs~MGC:BC008374.1~uORF:IOH7134~71.2</t>
  </si>
  <si>
    <t>HA10732~B17R05C01</t>
  </si>
  <si>
    <t>Hs~Ref:NM_022337.1~uORF:IOH10104~3440</t>
  </si>
  <si>
    <t>NM_022337.1</t>
  </si>
  <si>
    <t>HA10732~B17R05C02</t>
  </si>
  <si>
    <t>Hs~Ref:NM_022337.1~uORF:IOH10104~3130</t>
  </si>
  <si>
    <t>HA10732~B17R05C03</t>
  </si>
  <si>
    <t>Hs~Ref:NM_005558.2~uORF:IOH13864~884</t>
  </si>
  <si>
    <t>NM_005558.2</t>
  </si>
  <si>
    <t>HA10732~B17R05C04</t>
  </si>
  <si>
    <t>Hs~Ref:NM_005558.2~uORF:IOH13864~888</t>
  </si>
  <si>
    <t>HA10732~B17R05C05</t>
  </si>
  <si>
    <t>Hs~Ref:NM_002752.3~N/A~401</t>
  </si>
  <si>
    <t>NM_002752.3</t>
  </si>
  <si>
    <t>HA10732~B17R05C06</t>
  </si>
  <si>
    <t>Hs~Ref:NM_002752.3~N/A~351</t>
  </si>
  <si>
    <t>HA10732~B17R05C07</t>
  </si>
  <si>
    <t>Hs~Ref:NM_052987.1~N/A~96.8</t>
  </si>
  <si>
    <t>NM_052987.1</t>
  </si>
  <si>
    <t>HA10732~B17R05C08</t>
  </si>
  <si>
    <t>Hs~Ref:NM_052987.1~N/A~93.8</t>
  </si>
  <si>
    <t>HA10732~B17R05C09</t>
  </si>
  <si>
    <t>Hs~Ref:NM_020677.1~uORF:IOH5739~1580</t>
  </si>
  <si>
    <t>NM_020677.1</t>
  </si>
  <si>
    <t>HA10732~B17R05C10</t>
  </si>
  <si>
    <t>Hs~Ref:NM_020677.1~uORF:IOH5739~1470</t>
  </si>
  <si>
    <t>HA10732~B17R05C11</t>
  </si>
  <si>
    <t>Hs~MGC:BC000566.1~uORF:IOH4164~525</t>
  </si>
  <si>
    <t>BC000566.1</t>
  </si>
  <si>
    <t>HA10732~B17R05C12</t>
  </si>
  <si>
    <t>Hs~MGC:BC000566.1~uORF:IOH4164~490</t>
  </si>
  <si>
    <t>HA10732~B17R05C13</t>
  </si>
  <si>
    <t>Hs~Ref:NM_005204.2~N/A~124</t>
  </si>
  <si>
    <t>NM_005204.2</t>
  </si>
  <si>
    <t>HA10732~B17R05C14</t>
  </si>
  <si>
    <t>Hs~Ref:NM_005204.2~N/A~116</t>
  </si>
  <si>
    <t>HA10732~B17R05C15</t>
  </si>
  <si>
    <t>Hs~Ref:NM_000459.1~N/A~1020</t>
  </si>
  <si>
    <t>NM_000459.1</t>
  </si>
  <si>
    <t>HA10732~B17R05C16</t>
  </si>
  <si>
    <t>Hs~Ref:NM_000459.1~N/A~936</t>
  </si>
  <si>
    <t>HA10732~B17R05C17</t>
  </si>
  <si>
    <t>Internal_12161</t>
  </si>
  <si>
    <t>HA10732~B17R05C18</t>
  </si>
  <si>
    <t>HA10732~B17R05C19</t>
  </si>
  <si>
    <t>Hs~Ref:NM_022915.2~uORF:IOH13325~76.5</t>
  </si>
  <si>
    <t>NM_022915.2</t>
  </si>
  <si>
    <t>HA10732~B17R05C20</t>
  </si>
  <si>
    <t>Hs~Ref:NM_022915.2~uORF:IOH13325~74.0</t>
  </si>
  <si>
    <t>HA10732~B17R06C01</t>
  </si>
  <si>
    <t>Hs~MGC:NM_178014.2~uORF:IOH6917~50.6</t>
  </si>
  <si>
    <t>NM_178014.2</t>
  </si>
  <si>
    <t>HA10732~B17R06C02</t>
  </si>
  <si>
    <t>Hs~MGC:NM_178014.2~uORF:IOH6917~51.1</t>
  </si>
  <si>
    <t>HA10732~B17R06C03</t>
  </si>
  <si>
    <t>Hs~MGC:BC010175.1~uORF:IOH13983~96.7</t>
  </si>
  <si>
    <t>BC010175.1</t>
  </si>
  <si>
    <t>HA10732~B17R06C04</t>
  </si>
  <si>
    <t>Hs~MGC:BC010175.1~uORF:IOH13983~88.8</t>
  </si>
  <si>
    <t>HA10732~B17R06C05</t>
  </si>
  <si>
    <t>Hs~Ref:NM_004215.2~uORF:IOH10322~143</t>
  </si>
  <si>
    <t>NM_004215.2</t>
  </si>
  <si>
    <t>HA10732~B17R06C06</t>
  </si>
  <si>
    <t>Hs~Ref:NM_004215.2~uORF:IOH10322~134</t>
  </si>
  <si>
    <t>HA10732~B17R06C07</t>
  </si>
  <si>
    <t>Hs~Ref:NM_014034.1~uORF:IOH12142~246</t>
  </si>
  <si>
    <t>NM_014034.1</t>
  </si>
  <si>
    <t>HA10732~B17R06C08</t>
  </si>
  <si>
    <t>Hs~Ref:NM_014034.1~uORF:IOH12142~243</t>
  </si>
  <si>
    <t>HA10732~B17R06C09</t>
  </si>
  <si>
    <t>Hs~Ref:NM_019058.1~uORF:IOH6497~389</t>
  </si>
  <si>
    <t>NM_019058.1</t>
  </si>
  <si>
    <t>HA10732~B17R06C10</t>
  </si>
  <si>
    <t>Hs~Ref:NM_019058.1~uORF:IOH6497~364</t>
  </si>
  <si>
    <t>HA10732~B17R06C11</t>
  </si>
  <si>
    <t>Hs~MGC:BC015803.1~uORF:IOH10126~67.0</t>
  </si>
  <si>
    <t>BC015803.1</t>
  </si>
  <si>
    <t>HA10732~B17R06C12</t>
  </si>
  <si>
    <t>Hs~MGC:BC015803.1~uORF:IOH10126~64.0</t>
  </si>
  <si>
    <t>HA10732~B17R06C13</t>
  </si>
  <si>
    <t>Hs~MGC:BC005944.1~uORF:IOH7504~1820</t>
  </si>
  <si>
    <t>BC005944.1</t>
  </si>
  <si>
    <t>HA10732~B17R06C14</t>
  </si>
  <si>
    <t>Hs~MGC:BC005944.1~uORF:IOH7504~1710</t>
  </si>
  <si>
    <t>HA10732~B17R06C15</t>
  </si>
  <si>
    <t>Hs~MGC:BC041769.1~uORF:IOH28631~279</t>
  </si>
  <si>
    <t>BC041769.1</t>
  </si>
  <si>
    <t>HA10732~B17R06C16</t>
  </si>
  <si>
    <t>Hs~MGC:BC041769.1~uORF:IOH28631~263</t>
  </si>
  <si>
    <t>HA10732~B17R06C17</t>
  </si>
  <si>
    <t>Hs~MGC:BC053508.1~uORF:IOH29392~190</t>
  </si>
  <si>
    <t>BC053508.1</t>
  </si>
  <si>
    <t>HA10732~B17R06C18</t>
  </si>
  <si>
    <t>Hs~MGC:BC053508.1~uORF:IOH29392~177</t>
  </si>
  <si>
    <t>HA10732~B17R06C19</t>
  </si>
  <si>
    <t>Hs~Ref:NM_000024.3~uORF:IOH29873~72.6</t>
  </si>
  <si>
    <t>NM_000024.3</t>
  </si>
  <si>
    <t>HA10732~B17R06C20</t>
  </si>
  <si>
    <t>Hs~Ref:NM_000024.3~uORF:IOH29873~67.0</t>
  </si>
  <si>
    <t>HA10732~B17R07C01</t>
  </si>
  <si>
    <t>Hs~MGC:BC020687.1~uORF:IOH13605~99.3</t>
  </si>
  <si>
    <t>BC020687.1</t>
  </si>
  <si>
    <t>HA10732~B17R07C02</t>
  </si>
  <si>
    <t>Hs~MGC:BC020687.1~uORF:IOH13605~97.2</t>
  </si>
  <si>
    <t>HA10732~B17R07C03</t>
  </si>
  <si>
    <t>Hs~Ref:NM_020347.1~uORF:IOH27664~749</t>
  </si>
  <si>
    <t>NM_020347.1</t>
  </si>
  <si>
    <t>HA10732~B17R07C04</t>
  </si>
  <si>
    <t>Hs~Ref:NM_020347.1~uORF:IOH27664~684</t>
  </si>
  <si>
    <t>HA10732~B17R07C05</t>
  </si>
  <si>
    <t>Hs~Ref:NM_002822.1~uORF:IOH25866~653</t>
  </si>
  <si>
    <t>NM_002822.1</t>
  </si>
  <si>
    <t>HA10732~B17R07C06</t>
  </si>
  <si>
    <t>Hs~Ref:NM_002822.1~uORF:IOH25866~575</t>
  </si>
  <si>
    <t>HA10732~B17R07C07</t>
  </si>
  <si>
    <t>Hs~MGC:NM_015014.1~uORF:IOH23193~11.2</t>
  </si>
  <si>
    <t>NM_015014.1</t>
  </si>
  <si>
    <t>HA10732~B17R07C08</t>
  </si>
  <si>
    <t>Hs~MGC:NM_015014.1~uORF:IOH23193~10.5</t>
  </si>
  <si>
    <t>HA10732~B17R07C09</t>
  </si>
  <si>
    <t>Hs~MGC:BC032862.1~uORF:IOH27139~152</t>
  </si>
  <si>
    <t>BC032862.1</t>
  </si>
  <si>
    <t>HA10732~B17R07C10</t>
  </si>
  <si>
    <t>Hs~MGC:BC032862.1~uORF:IOH27139~143</t>
  </si>
  <si>
    <t>HA10732~B17R07C11</t>
  </si>
  <si>
    <t>Hs~MGC:NM_198498.1~uORF:IOH26293~212</t>
  </si>
  <si>
    <t>NM_198498.1</t>
  </si>
  <si>
    <t>HA10732~B17R07C12</t>
  </si>
  <si>
    <t>Hs~MGC:NM_198498.1~uORF:IOH26293~199</t>
  </si>
  <si>
    <t>HA10732~B17R07C13</t>
  </si>
  <si>
    <t>Internal_14173</t>
  </si>
  <si>
    <t>HA10732~B17R07C14</t>
  </si>
  <si>
    <t>HA10732~B17R07C15</t>
  </si>
  <si>
    <t>Hs~Ref:NM_007022.1~uORF:IOH26702~188</t>
  </si>
  <si>
    <t>NM_007022.1</t>
  </si>
  <si>
    <t>HA10732~B17R07C16</t>
  </si>
  <si>
    <t>Hs~Ref:NM_007022.1~uORF:IOH26702~178</t>
  </si>
  <si>
    <t>HA10732~B17R07C17</t>
  </si>
  <si>
    <t>Hs~MGC:BC040732.1~uORF:IOH28779~239</t>
  </si>
  <si>
    <t>BC040732.1</t>
  </si>
  <si>
    <t>HA10732~B17R07C18</t>
  </si>
  <si>
    <t>Hs~MGC:BC040732.1~uORF:IOH28779~217</t>
  </si>
  <si>
    <t>HA10732~B17R07C19</t>
  </si>
  <si>
    <t>Hs~MGC:BC057840.1~uORF:IOH29244~195</t>
  </si>
  <si>
    <t>BC057840.1</t>
  </si>
  <si>
    <t>HA10732~B17R07C20</t>
  </si>
  <si>
    <t>Hs~MGC:BC057840.1~uORF:IOH29244~180</t>
  </si>
  <si>
    <t>HA10732~B17R08C01</t>
  </si>
  <si>
    <t>Hs~MGC:BC060824.1~uORF:IOH29189~339</t>
  </si>
  <si>
    <t>BC060824.1</t>
  </si>
  <si>
    <t>HA10732~B17R08C02</t>
  </si>
  <si>
    <t>Hs~MGC:BC060824.1~uORF:IOH29189~336</t>
  </si>
  <si>
    <t>HA10732~B17R08C03</t>
  </si>
  <si>
    <t>Hs~MGC:BC057792.1~uORF:IOH29128~38.2</t>
  </si>
  <si>
    <t>BC057792.1</t>
  </si>
  <si>
    <t>HA10732~B17R08C04</t>
  </si>
  <si>
    <t>Hs~MGC:BC057792.1~uORF:IOH29128~35.1</t>
  </si>
  <si>
    <t>HA10732~B17R08C05</t>
  </si>
  <si>
    <t>Hs~MGC:BC015899.1~uORF:IOH10023~301</t>
  </si>
  <si>
    <t>BC015899.1</t>
  </si>
  <si>
    <t>HA10732~B17R08C06</t>
  </si>
  <si>
    <t>Hs~MGC:BC015899.1~uORF:IOH10023~285</t>
  </si>
  <si>
    <t>HA10732~B17R08C07</t>
  </si>
  <si>
    <t>Hs~MGC:BC017163.1~uORF:IOH10096~139</t>
  </si>
  <si>
    <t>BC017163.1</t>
  </si>
  <si>
    <t>HA10732~B17R08C08</t>
  </si>
  <si>
    <t>Hs~MGC:BC017163.1~uORF:IOH10096~136</t>
  </si>
  <si>
    <t>HA10732~B17R08C09</t>
  </si>
  <si>
    <t>Hs~Ref:NM_001993.2~uORF:IOH13709~85.5</t>
  </si>
  <si>
    <t>NM_001993.2</t>
  </si>
  <si>
    <t>HA10732~B17R08C10</t>
  </si>
  <si>
    <t>Hs~Ref:NM_001993.2~uORF:IOH13709~79.6</t>
  </si>
  <si>
    <t>HA10732~B17R08C11</t>
  </si>
  <si>
    <t>Internal_22225</t>
  </si>
  <si>
    <t>HA10732~B17R08C12</t>
  </si>
  <si>
    <t>HA10732~B17R08C13</t>
  </si>
  <si>
    <t>Internal_11573</t>
  </si>
  <si>
    <t>HA10732~B17R08C14</t>
  </si>
  <si>
    <t>HA10732~B17R08C15</t>
  </si>
  <si>
    <t>Hs~Ref:NM_012279.1~uORF:IOH6492~255</t>
  </si>
  <si>
    <t>NM_012279.1</t>
  </si>
  <si>
    <t>HA10732~B17R08C16</t>
  </si>
  <si>
    <t>Hs~Ref:NM_012279.1~uORF:IOH6492~241</t>
  </si>
  <si>
    <t>HA10732~B17R08C17</t>
  </si>
  <si>
    <t>Hs~MGC:BC007315.1~uORF:IOH5888~775</t>
  </si>
  <si>
    <t>BC007315.1</t>
  </si>
  <si>
    <t>HA10732~B17R08C18</t>
  </si>
  <si>
    <t>Hs~MGC:BC007315.1~uORF:IOH5888~671</t>
  </si>
  <si>
    <t>HA10732~B17R08C19</t>
  </si>
  <si>
    <t>Hs~Ref:NM_001023.2~uORF:IOH6083~404</t>
  </si>
  <si>
    <t>NM_001023.2</t>
  </si>
  <si>
    <t>HA10732~B17R08C20</t>
  </si>
  <si>
    <t>Hs~Ref:NM_001023.2~uORF:IOH6083~382</t>
  </si>
  <si>
    <t>HA10732~B17R09C01</t>
  </si>
  <si>
    <t>Hs~MGC:BC020729.1~uORF:IOH12978~39.2</t>
  </si>
  <si>
    <t>BC020729.1</t>
  </si>
  <si>
    <t>HA10732~B17R09C02</t>
  </si>
  <si>
    <t>Hs~MGC:BC020729.1~uORF:IOH12978~38.6</t>
  </si>
  <si>
    <t>HA10732~B17R09C03</t>
  </si>
  <si>
    <t>Hs~MGC:BC014144.1~uORF:IOH12115~44.2</t>
  </si>
  <si>
    <t>BC014144.1</t>
  </si>
  <si>
    <t>HA10732~B17R09C04</t>
  </si>
  <si>
    <t>Hs~MGC:BC014144.1~uORF:IOH12115~41.7</t>
  </si>
  <si>
    <t>HA10732~B17R09C05</t>
  </si>
  <si>
    <t>Hs~MGC:BC022248.1~uORF:IOH12822~34.1</t>
  </si>
  <si>
    <t>BC022248.1</t>
  </si>
  <si>
    <t>HA10732~B17R09C06</t>
  </si>
  <si>
    <t>Hs~MGC:BC022248.1~uORF:IOH12822~30.9</t>
  </si>
  <si>
    <t>HA10732~B17R09C07</t>
  </si>
  <si>
    <t>Hs~MGC:BC020711.1~uORF:IOH12325~53.7</t>
  </si>
  <si>
    <t>BC020711.1</t>
  </si>
  <si>
    <t>HA10732~B17R09C08</t>
  </si>
  <si>
    <t>Hs~MGC:BC020711.1~uORF:IOH12325~50.7</t>
  </si>
  <si>
    <t>HA10732~B17R09C09</t>
  </si>
  <si>
    <t>Hs~MGC:BC011781.2~uORF:IOH13131~442</t>
  </si>
  <si>
    <t>BC011781.2</t>
  </si>
  <si>
    <t>HA10732~B17R09C10</t>
  </si>
  <si>
    <t>Hs~MGC:BC011781.2~uORF:IOH13131~407</t>
  </si>
  <si>
    <t>HA10732~B17R09C11</t>
  </si>
  <si>
    <t>Hs~Ref:NM_144659.1~uORF:IOH21795~33.3</t>
  </si>
  <si>
    <t>NM_144659.1</t>
  </si>
  <si>
    <t>HA10732~B17R09C12</t>
  </si>
  <si>
    <t>Hs~Ref:NM_144659.1~uORF:IOH21795~31.6</t>
  </si>
  <si>
    <t>HA10732~B17R09C13</t>
  </si>
  <si>
    <t>Hs~Ref:NM_024591.1~uORF:IOH13020~174</t>
  </si>
  <si>
    <t>NM_024591.1</t>
  </si>
  <si>
    <t>HA10732~B17R09C14</t>
  </si>
  <si>
    <t>Hs~Ref:NM_024591.1~uORF:IOH13020~158</t>
  </si>
  <si>
    <t>HA10732~B17R09C15</t>
  </si>
  <si>
    <t>Hs~Ref:NM_003406.2~uORF:IOH3874~292</t>
  </si>
  <si>
    <t>NM_003406.2</t>
  </si>
  <si>
    <t>HA10732~B17R09C16</t>
  </si>
  <si>
    <t>Hs~Ref:NM_003406.2~uORF:IOH3874~268</t>
  </si>
  <si>
    <t>HA10732~B17R09C17</t>
  </si>
  <si>
    <t>Hs~MGC:BC022851.1~uORF:IOH12748~861</t>
  </si>
  <si>
    <t>BC022851.1</t>
  </si>
  <si>
    <t>HA10732~B17R09C18</t>
  </si>
  <si>
    <t>Hs~MGC:BC022851.1~uORF:IOH12748~788</t>
  </si>
  <si>
    <t>HA10732~B17R09C19</t>
  </si>
  <si>
    <t>Hs~Ref:NM_002945.2~uORF:IOH11757~715</t>
  </si>
  <si>
    <t>NM_002945.2</t>
  </si>
  <si>
    <t>HA10732~B17R09C20</t>
  </si>
  <si>
    <t>Hs~Ref:NM_002945.2~uORF:IOH11757~636</t>
  </si>
  <si>
    <t>HA10732~B17R10C01</t>
  </si>
  <si>
    <t>Hs~Ref:NM_002395.2~uORF:IOH12418~630</t>
  </si>
  <si>
    <t>NM_002395.2</t>
  </si>
  <si>
    <t>HA10732~B17R10C02</t>
  </si>
  <si>
    <t>Hs~Ref:NM_002395.2~uORF:IOH12418~683</t>
  </si>
  <si>
    <t>HA10732~B17R10C03</t>
  </si>
  <si>
    <t>Hs~Ref:NM_145793.1~uORF:IOH13552~81.3</t>
  </si>
  <si>
    <t>NM_145793.1</t>
  </si>
  <si>
    <t>HA10732~B17R10C04</t>
  </si>
  <si>
    <t>Hs~Ref:NM_145793.1~uORF:IOH13552~76.5</t>
  </si>
  <si>
    <t>HA10732~B17R10C05</t>
  </si>
  <si>
    <t>Hs~Ref:NM_032117.1~uORF:IOH23109~1040</t>
  </si>
  <si>
    <t>NM_032117.1</t>
  </si>
  <si>
    <t>HA10732~B17R10C06</t>
  </si>
  <si>
    <t>Hs~Ref:NM_032117.1~uORF:IOH23109~989</t>
  </si>
  <si>
    <t>HA10732~B17R10C07</t>
  </si>
  <si>
    <t>Hs~Ref:NM_031491.1~uORF:IOH23163~1370</t>
  </si>
  <si>
    <t>NM_031491.1</t>
  </si>
  <si>
    <t>HA10732~B17R10C08</t>
  </si>
  <si>
    <t>Hs~Ref:NM_031491.1~uORF:IOH23163~1360</t>
  </si>
  <si>
    <t>HA10732~B17R10C09</t>
  </si>
  <si>
    <t>Hs~MGC:NM_173652.1~uORF:IOH22733~47.8</t>
  </si>
  <si>
    <t>NM_173652.1</t>
  </si>
  <si>
    <t>HA10732~B17R10C10</t>
  </si>
  <si>
    <t>Hs~MGC:NM_173652.1~uORF:IOH22733~45.7</t>
  </si>
  <si>
    <t>HA10732~B17R10C11</t>
  </si>
  <si>
    <t>Hs~MGC:BC020257.1~uORF:IOH23119~23.9</t>
  </si>
  <si>
    <t>BC020257.1</t>
  </si>
  <si>
    <t>HA10732~B17R10C12</t>
  </si>
  <si>
    <t>Hs~MGC:BC020257.1~uORF:IOH23119~22.6</t>
  </si>
  <si>
    <t>HA10732~B17R10C13</t>
  </si>
  <si>
    <t>Hs~MGC:BC031688.1~uORF:IOH22878~54.4</t>
  </si>
  <si>
    <t>BC031688.1</t>
  </si>
  <si>
    <t>HA10732~B17R10C14</t>
  </si>
  <si>
    <t>Hs~MGC:BC031688.1~uORF:IOH22878~49.5</t>
  </si>
  <si>
    <t>HA10732~B17R10C15</t>
  </si>
  <si>
    <t>Hs~Ref:NM_003818.2~uORF:IOH10978~388</t>
  </si>
  <si>
    <t>NM_003818.2</t>
  </si>
  <si>
    <t>HA10732~B17R10C16</t>
  </si>
  <si>
    <t>Hs~Ref:NM_003818.2~uORF:IOH10978~373</t>
  </si>
  <si>
    <t>HA10732~B17R10C17</t>
  </si>
  <si>
    <t>Hs~MGC:BC031682.1~uORF:IOH22859~159</t>
  </si>
  <si>
    <t>BC031682.1</t>
  </si>
  <si>
    <t>HA10732~B17R10C18</t>
  </si>
  <si>
    <t>Hs~MGC:BC031682.1~uORF:IOH22859~147</t>
  </si>
  <si>
    <t>HA10732~B17R10C19</t>
  </si>
  <si>
    <t>Hs~MGC:BC019883.1~uORF:IOH11101~2880</t>
  </si>
  <si>
    <t>BC019883.1</t>
  </si>
  <si>
    <t>HA10732~B17R10C20</t>
  </si>
  <si>
    <t>Hs~MGC:BC019883.1~uORF:IOH11101~2730</t>
  </si>
  <si>
    <t>HA10732~B17R11C01</t>
  </si>
  <si>
    <t>Hs~Ref:NM_199328.1~uORF:IOH12281~723</t>
  </si>
  <si>
    <t>NM_199328.1</t>
  </si>
  <si>
    <t>HA10732~B17R11C02</t>
  </si>
  <si>
    <t>Hs~Ref:NM_199328.1~uORF:IOH12281~728</t>
  </si>
  <si>
    <t>HA10732~B17R11C03</t>
  </si>
  <si>
    <t>Hs~Ref:NM_000159.2~uORF:IOH4104~120</t>
  </si>
  <si>
    <t>NM_000159.2</t>
  </si>
  <si>
    <t>HA10732~B17R11C04</t>
  </si>
  <si>
    <t>Hs~Ref:NM_000159.2~uORF:IOH4104~117</t>
  </si>
  <si>
    <t>HA10732~B17R11C05</t>
  </si>
  <si>
    <t>Hs~MGC:BC029406.1~uORF:IOH23195~898</t>
  </si>
  <si>
    <t>BC029406.1</t>
  </si>
  <si>
    <t>HA10732~B17R11C06</t>
  </si>
  <si>
    <t>Hs~MGC:BC029406.1~uORF:IOH23195~852</t>
  </si>
  <si>
    <t>HA10732~B17R11C07</t>
  </si>
  <si>
    <t>Hs~MGC:BC029580.1~uORF:IOH21597~1440</t>
  </si>
  <si>
    <t>BC029580.1</t>
  </si>
  <si>
    <t>HA10732~B17R11C08</t>
  </si>
  <si>
    <t>Hs~MGC:BC029580.1~uORF:IOH21597~1420</t>
  </si>
  <si>
    <t>HA10732~B17R11C09</t>
  </si>
  <si>
    <t>Hs~Ref:NM_016234.3~uORF:IOH6123~1760</t>
  </si>
  <si>
    <t>NM_016234.3</t>
  </si>
  <si>
    <t>HA10732~B17R11C10</t>
  </si>
  <si>
    <t>Hs~Ref:NM_016234.3~uORF:IOH6123~1620</t>
  </si>
  <si>
    <t>HA10732~B17R11C11</t>
  </si>
  <si>
    <t>Hs~Ref:NM_002394.3~uORF:IOH4673~587</t>
  </si>
  <si>
    <t>NM_002394.3</t>
  </si>
  <si>
    <t>HA10732~B17R11C12</t>
  </si>
  <si>
    <t>Hs~Ref:NM_002394.3~uORF:IOH4673~562</t>
  </si>
  <si>
    <t>HA10732~B17R11C13</t>
  </si>
  <si>
    <t>Hs~Ref:NM_001008657.1~uORF:IOH13916~415</t>
  </si>
  <si>
    <t>NM_001008657.1</t>
  </si>
  <si>
    <t>HA10732~B17R11C14</t>
  </si>
  <si>
    <t>Hs~Ref:NM_001008657.1~uORF:IOH13916~385</t>
  </si>
  <si>
    <t>HA10732~B17R11C15</t>
  </si>
  <si>
    <t>Hs~Ref:NM_015584.2~uORF:IOH4335~399</t>
  </si>
  <si>
    <t>NM_015584.2</t>
  </si>
  <si>
    <t>HA10732~B17R11C16</t>
  </si>
  <si>
    <t>Hs~Ref:NM_015584.2~uORF:IOH4335~372</t>
  </si>
  <si>
    <t>HA10732~B17R11C17</t>
  </si>
  <si>
    <t>Hs~Ref:NM_001961.2~uORF:IOH39624~192</t>
  </si>
  <si>
    <t>NM_001961.2</t>
  </si>
  <si>
    <t>HA10732~B17R11C18</t>
  </si>
  <si>
    <t>Hs~Ref:NM_001961.2~uORF:IOH39624~179</t>
  </si>
  <si>
    <t>HA10732~B17R11C19</t>
  </si>
  <si>
    <t>Hs~Ref:NM_005432.2~uORF:IOH4056~512</t>
  </si>
  <si>
    <t>NM_005432.2</t>
  </si>
  <si>
    <t>HA10732~B17R11C20</t>
  </si>
  <si>
    <t>Hs~Ref:NM_005432.2~uORF:IOH4056~478</t>
  </si>
  <si>
    <t>HA10732~B17R12C01</t>
  </si>
  <si>
    <t>Hs~Ref:NM_080840.1~uORF:IOH11085~237</t>
  </si>
  <si>
    <t>NM_080840.1</t>
  </si>
  <si>
    <t>HA10732~B17R12C02</t>
  </si>
  <si>
    <t>Hs~Ref:NM_080840.1~uORF:IOH11085~232</t>
  </si>
  <si>
    <t>HA10732~B17R12C03</t>
  </si>
  <si>
    <t>Hs~MGC:BC060813.1~uORF:IOH39816~991</t>
  </si>
  <si>
    <t>BC060813.1</t>
  </si>
  <si>
    <t>HA10732~B17R12C04</t>
  </si>
  <si>
    <t>Hs~MGC:BC060813.1~uORF:IOH39816~1020</t>
  </si>
  <si>
    <t>HA10732~B17R12C05</t>
  </si>
  <si>
    <t>Hs~Ref:NM_139162.2~uORF:IOH12829~81.9</t>
  </si>
  <si>
    <t>NM_139162.2</t>
  </si>
  <si>
    <t>HA10732~B17R12C06</t>
  </si>
  <si>
    <t>Hs~Ref:NM_139162.2~uORF:IOH12829~81.0</t>
  </si>
  <si>
    <t>HA10732~B17R12C07</t>
  </si>
  <si>
    <t>Hs~Ref:NM_003739.4~uORF:IOH13880~36.3</t>
  </si>
  <si>
    <t>NM_003739.4</t>
  </si>
  <si>
    <t>HA10732~B17R12C08</t>
  </si>
  <si>
    <t>Hs~Ref:NM_003739.4~uORF:IOH13880~35.1</t>
  </si>
  <si>
    <t>HA10732~B17R12C09</t>
  </si>
  <si>
    <t>Hs~Ref:NM_020150.3~uORF:IOH5222~38.1</t>
  </si>
  <si>
    <t>NM_020150.3</t>
  </si>
  <si>
    <t>HA10732~B17R12C10</t>
  </si>
  <si>
    <t>Hs~Ref:NM_020150.3~uORF:IOH5222~36.1</t>
  </si>
  <si>
    <t>HA10732~B17R12C11</t>
  </si>
  <si>
    <t>Hs~MGC:BC022075.1~uORF:IOH10954~33.8</t>
  </si>
  <si>
    <t>BC022075.1</t>
  </si>
  <si>
    <t>HA10732~B17R12C12</t>
  </si>
  <si>
    <t>Hs~MGC:BC022075.1~uORF:IOH10954~31.7</t>
  </si>
  <si>
    <t>HA10732~B17R12C13</t>
  </si>
  <si>
    <t>Hs~MGC:BC033817.1~uORF:IOH21867~287</t>
  </si>
  <si>
    <t>BC033817.1</t>
  </si>
  <si>
    <t>HA10732~B17R12C14</t>
  </si>
  <si>
    <t>Hs~MGC:BC033817.1~uORF:IOH21867~265</t>
  </si>
  <si>
    <t>HA10732~B17R12C15</t>
  </si>
  <si>
    <t>Hs~Ref:NM_016200.2~uORF:IOH5331~52.1</t>
  </si>
  <si>
    <t>NM_016200.2</t>
  </si>
  <si>
    <t>HA10732~B17R12C16</t>
  </si>
  <si>
    <t>Hs~Ref:NM_016200.2~uORF:IOH5331~50.3</t>
  </si>
  <si>
    <t>HA10732~B17R12C17</t>
  </si>
  <si>
    <t>Hs~Ref:NM_001016.2~uORF:IOH14179~87.1</t>
  </si>
  <si>
    <t>NM_001016.2</t>
  </si>
  <si>
    <t>HA10732~B17R12C18</t>
  </si>
  <si>
    <t>Hs~Ref:NM_001016.2~uORF:IOH14179~82.4</t>
  </si>
  <si>
    <t>HA10732~B17R12C19</t>
  </si>
  <si>
    <t>Hs~Ref:NM_032306.2~uORF:IOH5568~29.7</t>
  </si>
  <si>
    <t>NM_032306.2</t>
  </si>
  <si>
    <t>HA10732~B17R12C20</t>
  </si>
  <si>
    <t>Hs~Ref:NM_032306.2~uORF:IOH5568~27.3</t>
  </si>
  <si>
    <t>HA10732~B17R13C01</t>
  </si>
  <si>
    <t>Hs~Ref:NM_017867.1~uORF:IOH12106~43.5</t>
  </si>
  <si>
    <t>NM_017867.1</t>
  </si>
  <si>
    <t>HA10732~B17R13C02</t>
  </si>
  <si>
    <t>Hs~Ref:NM_017867.1~uORF:IOH12106~43.8</t>
  </si>
  <si>
    <t>HA10732~B17R13C03</t>
  </si>
  <si>
    <t>Hs~Ref:NM_014583.2~uORF:IOH4194~61.0</t>
  </si>
  <si>
    <t>NM_014583.2</t>
  </si>
  <si>
    <t>HA10732~B17R13C04</t>
  </si>
  <si>
    <t>Hs~Ref:NM_014583.2~uORF:IOH4194~55.9</t>
  </si>
  <si>
    <t>HA10732~B17R13C05</t>
  </si>
  <si>
    <t>Hs~Ref:NM_018090.2~uORF:IOH14317~155</t>
  </si>
  <si>
    <t>NM_018090.2</t>
  </si>
  <si>
    <t>HA10732~B17R13C06</t>
  </si>
  <si>
    <t>Hs~Ref:NM_018090.2~uORF:IOH14317~144</t>
  </si>
  <si>
    <t>HA10732~B17R13C07</t>
  </si>
  <si>
    <t>Hs~MGC:BC008902.2~uORF:IOH7022~381</t>
  </si>
  <si>
    <t>BC008902.2</t>
  </si>
  <si>
    <t>HA10732~B17R13C08</t>
  </si>
  <si>
    <t>Hs~MGC:BC008902.2~uORF:IOH7022~362</t>
  </si>
  <si>
    <t>HA10732~B17R13C09</t>
  </si>
  <si>
    <t>Hs~Ref:NM_006628.4~uORF:IOH3044~108</t>
  </si>
  <si>
    <t>NM_006628.4</t>
  </si>
  <si>
    <t>HA10732~B17R13C10</t>
  </si>
  <si>
    <t>Hs~Ref:NM_006628.4~uORF:IOH3044~102</t>
  </si>
  <si>
    <t>HA10732~B17R13C11</t>
  </si>
  <si>
    <t>Hs~MGC:BC007424.2~uORF:IOH6160~35.0</t>
  </si>
  <si>
    <t>BC007424.2</t>
  </si>
  <si>
    <t>HA10732~B17R13C12</t>
  </si>
  <si>
    <t>Hs~MGC:BC007424.2~uORF:IOH6160~33.3</t>
  </si>
  <si>
    <t>HA10732~B17R13C13</t>
  </si>
  <si>
    <t>Hs~MGC:BC009553.2~uORF:IOH9938~42.1</t>
  </si>
  <si>
    <t>BC009553.2</t>
  </si>
  <si>
    <t>HA10732~B17R13C14</t>
  </si>
  <si>
    <t>Hs~MGC:BC009553.2~uORF:IOH9938~37.6</t>
  </si>
  <si>
    <t>HA10732~B17R13C15</t>
  </si>
  <si>
    <t>Hs~MGC:BC002670.2~uORF:IOH5294~17.0</t>
  </si>
  <si>
    <t>BC002670.2</t>
  </si>
  <si>
    <t>HA10732~B17R13C16</t>
  </si>
  <si>
    <t>Hs~MGC:BC002670.2~uORF:IOH5294~15.6</t>
  </si>
  <si>
    <t>HA10732~B17R13C17</t>
  </si>
  <si>
    <t>Hs~MGC:BC002704.1~uORF:IOH5332~25.3</t>
  </si>
  <si>
    <t>BC002704.1</t>
  </si>
  <si>
    <t>HA10732~B17R13C18</t>
  </si>
  <si>
    <t>Hs~MGC:BC002704.1~uORF:IOH5332~23.4</t>
  </si>
  <si>
    <t>HA10732~B17R13C19</t>
  </si>
  <si>
    <t>Hs~MGC:BC022045.1~uORF:IOH14841~12.2</t>
  </si>
  <si>
    <t>BC022045.1</t>
  </si>
  <si>
    <t>HA10732~B17R13C20</t>
  </si>
  <si>
    <t>Hs~MGC:BC022045.1~uORF:IOH14841~11.7</t>
  </si>
  <si>
    <t>HA10732~B17R14C01</t>
  </si>
  <si>
    <t>Hs~MGC:BC020975.1~uORF:IOH10376~24.7</t>
  </si>
  <si>
    <t>BC020975.1</t>
  </si>
  <si>
    <t>HA10732~B17R14C02</t>
  </si>
  <si>
    <t>Hs~MGC:BC020975.1~uORF:IOH10376~23.7</t>
  </si>
  <si>
    <t>HA10732~B17R14C03</t>
  </si>
  <si>
    <t>Hs~MGC:BC020662.1~uORF:IOH12844~58.1</t>
  </si>
  <si>
    <t>BC020662.1</t>
  </si>
  <si>
    <t>HA10732~B17R14C04</t>
  </si>
  <si>
    <t>Hs~MGC:BC020662.1~uORF:IOH12844~55.6</t>
  </si>
  <si>
    <t>HA10732~B17R14C05</t>
  </si>
  <si>
    <t>Hs~Ref:NM_001203.1~uORF:IOH26729~32.3</t>
  </si>
  <si>
    <t>NM_001203.1</t>
  </si>
  <si>
    <t>HA10732~B17R14C06</t>
  </si>
  <si>
    <t>Hs~Ref:NM_001203.1~uORF:IOH26729~29.4</t>
  </si>
  <si>
    <t>HA10732~B17R14C07</t>
  </si>
  <si>
    <t>Hs~Ref:NM_005518.1~uORF:IOH26365~255</t>
  </si>
  <si>
    <t>NM_005518.1</t>
  </si>
  <si>
    <t>HA10732~B17R14C08</t>
  </si>
  <si>
    <t>Hs~Ref:NM_005518.1~uORF:IOH26365~238</t>
  </si>
  <si>
    <t>HA10732~B17R14C09</t>
  </si>
  <si>
    <t>Hs~MGC:BC040949.1~uORF:IOH26268~112</t>
  </si>
  <si>
    <t>BC040949.1</t>
  </si>
  <si>
    <t>HA10732~B17R14C10</t>
  </si>
  <si>
    <t>Hs~MGC:BC040949.1~uORF:IOH26268~102</t>
  </si>
  <si>
    <t>HA10732~B17R14C11</t>
  </si>
  <si>
    <t>Hs~Ref:NM_005433.2~uORF:IOH26758~29.6</t>
  </si>
  <si>
    <t>NM_005433.2</t>
  </si>
  <si>
    <t>HA10732~B17R14C12</t>
  </si>
  <si>
    <t>Hs~Ref:NM_005433.2~uORF:IOH26758~27.7</t>
  </si>
  <si>
    <t>HA10732~B17R14C13</t>
  </si>
  <si>
    <t>HA10732~B17R14C14</t>
  </si>
  <si>
    <t>HA10732~B17R14C15</t>
  </si>
  <si>
    <t>HA10732~B17R14C16</t>
  </si>
  <si>
    <t>HA10732~B17R14C17</t>
  </si>
  <si>
    <t>HA10732~B17R14C18</t>
  </si>
  <si>
    <t>HA10732~B17R14C19</t>
  </si>
  <si>
    <t>HA10732~B17R14C20</t>
  </si>
  <si>
    <t>HA10732~B17R15C01</t>
  </si>
  <si>
    <t>HA10732~B17R15C02</t>
  </si>
  <si>
    <t>HA10732~B17R15C03</t>
  </si>
  <si>
    <t>HA10732~B17R15C04</t>
  </si>
  <si>
    <t>HA10732~B17R15C05</t>
  </si>
  <si>
    <t>HA10732~B17R15C06</t>
  </si>
  <si>
    <t>HA10732~B17R15C07</t>
  </si>
  <si>
    <t>HA10732~B17R15C08</t>
  </si>
  <si>
    <t>HA10732~B17R15C09</t>
  </si>
  <si>
    <t>HA10732~B17R15C10</t>
  </si>
  <si>
    <t>HA10732~B17R15C11</t>
  </si>
  <si>
    <t>HA10732~B17R15C12</t>
  </si>
  <si>
    <t>HA10732~B17R15C13</t>
  </si>
  <si>
    <t>HA10732~B17R15C14</t>
  </si>
  <si>
    <t>HA10732~B17R15C15</t>
  </si>
  <si>
    <t>HA10732~B17R15C16</t>
  </si>
  <si>
    <t>HA10732~B17R15C17</t>
  </si>
  <si>
    <t>HA10732~B17R15C18</t>
  </si>
  <si>
    <t>HA10732~B17R15C19</t>
  </si>
  <si>
    <t>HA10732~B17R15C20</t>
  </si>
  <si>
    <t>HA10732~B17R16C01</t>
  </si>
  <si>
    <t>HA10732~B17R16C02</t>
  </si>
  <si>
    <t>HA10732~B17R16C03</t>
  </si>
  <si>
    <t>HA10732~B17R16C04</t>
  </si>
  <si>
    <t>HA10732~B17R16C05</t>
  </si>
  <si>
    <t>HA10732~B17R16C06</t>
  </si>
  <si>
    <t>HA10732~B17R16C07</t>
  </si>
  <si>
    <t>HA10732~B17R16C08</t>
  </si>
  <si>
    <t>HA10732~B17R16C09</t>
  </si>
  <si>
    <t>HA10732~B17R16C10</t>
  </si>
  <si>
    <t>HA10732~B17R16C11</t>
  </si>
  <si>
    <t>HA10732~B17R16C12</t>
  </si>
  <si>
    <t>HA10732~B17R16C13</t>
  </si>
  <si>
    <t>HA10732~B17R16C14</t>
  </si>
  <si>
    <t>HA10732~B17R16C15</t>
  </si>
  <si>
    <t>HA10732~B17R16C16</t>
  </si>
  <si>
    <t>HA10732~B17R16C17</t>
  </si>
  <si>
    <t>HA10732~B17R16C18</t>
  </si>
  <si>
    <t>HA10732~B17R16C19</t>
  </si>
  <si>
    <t>HA10732~B17R16C20</t>
  </si>
  <si>
    <t>HA10732~B17R17C01</t>
  </si>
  <si>
    <t>HA10732~B17R17C02</t>
  </si>
  <si>
    <t>HA10732~B17R17C03</t>
  </si>
  <si>
    <t>HA10732~B17R17C04</t>
  </si>
  <si>
    <t>HA10732~B17R17C05</t>
  </si>
  <si>
    <t>HA10732~B17R17C06</t>
  </si>
  <si>
    <t>HA10732~B17R17C07</t>
  </si>
  <si>
    <t>HA10732~B17R17C08</t>
  </si>
  <si>
    <t>HA10732~B17R17C09</t>
  </si>
  <si>
    <t>HA10732~B17R17C10</t>
  </si>
  <si>
    <t>HA10732~B17R17C11</t>
  </si>
  <si>
    <t>HA10732~B17R17C12</t>
  </si>
  <si>
    <t>HA10732~B17R17C13</t>
  </si>
  <si>
    <t>HA10732~B17R17C14</t>
  </si>
  <si>
    <t>HA10732~B17R17C15</t>
  </si>
  <si>
    <t>HA10732~B17R17C16</t>
  </si>
  <si>
    <t>HA10732~B17R17C17</t>
  </si>
  <si>
    <t>HA10732~B17R17C18</t>
  </si>
  <si>
    <t>HA10732~B17R17C19</t>
  </si>
  <si>
    <t>HA10732~B17R17C20</t>
  </si>
  <si>
    <t>HA10732~B17R18C01</t>
  </si>
  <si>
    <t>HA10732~B17R18C02</t>
  </si>
  <si>
    <t>HA10732~B17R18C03</t>
  </si>
  <si>
    <t>HA10732~B17R18C04</t>
  </si>
  <si>
    <t>HA10732~B17R18C05</t>
  </si>
  <si>
    <t>HA10732~B17R18C06</t>
  </si>
  <si>
    <t>HA10732~B17R18C07</t>
  </si>
  <si>
    <t>HA10732~B17R18C08</t>
  </si>
  <si>
    <t>HA10732~B17R18C09</t>
  </si>
  <si>
    <t>HA10732~B17R18C10</t>
  </si>
  <si>
    <t>HA10732~B17R18C11</t>
  </si>
  <si>
    <t>HA10732~B17R18C12</t>
  </si>
  <si>
    <t>HA10732~B17R18C13</t>
  </si>
  <si>
    <t>HA10732~B17R18C14</t>
  </si>
  <si>
    <t>HA10732~B17R18C15</t>
  </si>
  <si>
    <t>HA10732~B17R18C16</t>
  </si>
  <si>
    <t>HA10732~B17R18C17</t>
  </si>
  <si>
    <t>HA10732~B17R18C18</t>
  </si>
  <si>
    <t>HA10732~B17R18C19</t>
  </si>
  <si>
    <t>HA10732~B17R18C20</t>
  </si>
  <si>
    <t>HA10732~B17R19C01</t>
  </si>
  <si>
    <t>HA10732~B17R19C02</t>
  </si>
  <si>
    <t>HA10732~B17R19C03</t>
  </si>
  <si>
    <t>HA10732~B17R19C04</t>
  </si>
  <si>
    <t>HA10732~B17R19C05</t>
  </si>
  <si>
    <t>HA10732~B17R19C06</t>
  </si>
  <si>
    <t>HA10732~B17R19C07</t>
  </si>
  <si>
    <t>HA10732~B17R19C08</t>
  </si>
  <si>
    <t>HA10732~B17R19C09</t>
  </si>
  <si>
    <t>HA10732~B17R19C10</t>
  </si>
  <si>
    <t>HA10732~B17R19C11</t>
  </si>
  <si>
    <t>HA10732~B17R19C12</t>
  </si>
  <si>
    <t>HA10732~B17R19C13</t>
  </si>
  <si>
    <t>HA10732~B17R19C14</t>
  </si>
  <si>
    <t>HA10732~B17R19C15</t>
  </si>
  <si>
    <t>HA10732~B17R19C16</t>
  </si>
  <si>
    <t>HA10732~B17R19C17</t>
  </si>
  <si>
    <t>HA10732~B17R19C18</t>
  </si>
  <si>
    <t>HA10732~B17R19C19</t>
  </si>
  <si>
    <t>HA10732~B17R19C20</t>
  </si>
  <si>
    <t>HA10732~B17R20C01</t>
  </si>
  <si>
    <t>HA10732~B17R20C02</t>
  </si>
  <si>
    <t>HA10732~B17R20C03</t>
  </si>
  <si>
    <t>HA10732~B17R20C04</t>
  </si>
  <si>
    <t>HA10732~B17R20C05</t>
  </si>
  <si>
    <t>HA10732~B17R20C06</t>
  </si>
  <si>
    <t>HA10732~B17R20C07</t>
  </si>
  <si>
    <t>HA10732~B17R20C08</t>
  </si>
  <si>
    <t>HA10732~B17R20C09</t>
  </si>
  <si>
    <t>HA10732~B17R20C10</t>
  </si>
  <si>
    <t>HA10732~B17R20C11</t>
  </si>
  <si>
    <t>HA10732~B17R20C12</t>
  </si>
  <si>
    <t>HA10732~B17R20C13</t>
  </si>
  <si>
    <t>HA10732~B17R20C14</t>
  </si>
  <si>
    <t>HA10732~B17R20C15</t>
  </si>
  <si>
    <t>HA10732~B17R20C16</t>
  </si>
  <si>
    <t>HA10732~B17R20C17</t>
  </si>
  <si>
    <t>HA10732~B17R20C18</t>
  </si>
  <si>
    <t>HA10732~B17R20C19</t>
  </si>
  <si>
    <t>HA10732~B17R20C20</t>
  </si>
  <si>
    <t>HA10732~B18R01C01</t>
  </si>
  <si>
    <t>HA10732~B18R01C02</t>
  </si>
  <si>
    <t>HA10732~B18R01C03</t>
  </si>
  <si>
    <t>HA10732~B18R01C04</t>
  </si>
  <si>
    <t>HA10732~B18R01C05</t>
  </si>
  <si>
    <t>HA10732~B18R01C06</t>
  </si>
  <si>
    <t>HA10732~B18R01C07</t>
  </si>
  <si>
    <t>HA10732~B18R01C08</t>
  </si>
  <si>
    <t>HA10732~B18R01C09</t>
  </si>
  <si>
    <t>HA10732~B18R01C10</t>
  </si>
  <si>
    <t>HA10732~B18R01C11</t>
  </si>
  <si>
    <t>HA10732~B18R01C12</t>
  </si>
  <si>
    <t>HA10732~B18R01C13</t>
  </si>
  <si>
    <t>HA10732~B18R01C14</t>
  </si>
  <si>
    <t>HA10732~B18R01C15</t>
  </si>
  <si>
    <t>HA10732~B18R01C16</t>
  </si>
  <si>
    <t>HA10732~B18R01C17</t>
  </si>
  <si>
    <t>HA10732~B18R01C18</t>
  </si>
  <si>
    <t>HA10732~B18R01C19</t>
  </si>
  <si>
    <t>HA10732~B18R01C20</t>
  </si>
  <si>
    <t>HA10732~B18R02C01</t>
  </si>
  <si>
    <t>HA10732~B18R02C02</t>
  </si>
  <si>
    <t>HA10732~B18R02C03</t>
  </si>
  <si>
    <t>HA10732~B18R02C04</t>
  </si>
  <si>
    <t>HA10732~B18R02C05</t>
  </si>
  <si>
    <t>HA10732~B18R02C06</t>
  </si>
  <si>
    <t>HA10732~B18R02C07</t>
  </si>
  <si>
    <t>HA10732~B18R02C08</t>
  </si>
  <si>
    <t>HA10732~B18R02C09</t>
  </si>
  <si>
    <t>HA10732~B18R02C10</t>
  </si>
  <si>
    <t>HA10732~B18R02C11</t>
  </si>
  <si>
    <t>HA10732~B18R02C12</t>
  </si>
  <si>
    <t>HA10732~B18R02C13</t>
  </si>
  <si>
    <t>Hs~Ref:NM_003878.1~uORF:IOH25778~31.9</t>
  </si>
  <si>
    <t>NM_003878.1</t>
  </si>
  <si>
    <t>HA10732~B18R02C14</t>
  </si>
  <si>
    <t>Hs~Ref:NM_003878.1~uORF:IOH25778~30.5</t>
  </si>
  <si>
    <t>HA10732~B18R02C15</t>
  </si>
  <si>
    <t>Hs~MGC:BC031661.1~uORF:IOH22763~313</t>
  </si>
  <si>
    <t>BC031661.1</t>
  </si>
  <si>
    <t>HA10732~B18R02C16</t>
  </si>
  <si>
    <t>Hs~MGC:BC031661.1~uORF:IOH22763~293</t>
  </si>
  <si>
    <t>HA10732~B18R02C17</t>
  </si>
  <si>
    <t>Hs~Ref:NM_006579.1~uORF:IOH11243~599</t>
  </si>
  <si>
    <t>NM_006579.1</t>
  </si>
  <si>
    <t>HA10732~B18R02C18</t>
  </si>
  <si>
    <t>Hs~Ref:NM_006579.1~uORF:IOH11243~527</t>
  </si>
  <si>
    <t>HA10732~B18R02C19</t>
  </si>
  <si>
    <t>Hs~MGC:NM_152637.1~uORF:IOH10392~570</t>
  </si>
  <si>
    <t>NM_152637.1</t>
  </si>
  <si>
    <t>HA10732~B18R02C20</t>
  </si>
  <si>
    <t>Hs~MGC:NM_152637.1~uORF:IOH10392~520</t>
  </si>
  <si>
    <t>HA10732~B18R03C01</t>
  </si>
  <si>
    <t>Hs~MGC:BC037333.1~uORF:IOH27700~369</t>
  </si>
  <si>
    <t>BC037333.1</t>
  </si>
  <si>
    <t>HA10732~B18R03C02</t>
  </si>
  <si>
    <t>Hs~MGC:BC037333.1~uORF:IOH27700~338</t>
  </si>
  <si>
    <t>HA10732~B18R03C03</t>
  </si>
  <si>
    <t>Hs~MGC:BC029032.1~uORF:IOH22628~187</t>
  </si>
  <si>
    <t>BC029032.1</t>
  </si>
  <si>
    <t>HA10732~B18R03C04</t>
  </si>
  <si>
    <t>Hs~MGC:BC029032.1~uORF:IOH22628~172</t>
  </si>
  <si>
    <t>HA10732~B18R03C05</t>
  </si>
  <si>
    <t>Hs~MGC:BC010155.2~uORF:IOH12990~270</t>
  </si>
  <si>
    <t>BC010155.2</t>
  </si>
  <si>
    <t>HA10732~B18R03C06</t>
  </si>
  <si>
    <t>Hs~MGC:BC010155.2~uORF:IOH12990~239</t>
  </si>
  <si>
    <t>HA10732~B18R03C07</t>
  </si>
  <si>
    <t>Hs~Ref:NM_007260.2~uORF:IOH10346~1000</t>
  </si>
  <si>
    <t>NM_007260.2</t>
  </si>
  <si>
    <t>HA10732~B18R03C08</t>
  </si>
  <si>
    <t>Hs~Ref:NM_007260.2~uORF:IOH10346~960</t>
  </si>
  <si>
    <t>HA10732~B18R03C09</t>
  </si>
  <si>
    <t>Hs~Ref:NM_145303.1~uORF:IOH13071~53.3</t>
  </si>
  <si>
    <t>NM_145303.1</t>
  </si>
  <si>
    <t>HA10732~B18R03C10</t>
  </si>
  <si>
    <t>Hs~Ref:NM_145303.1~uORF:IOH13071~52.7</t>
  </si>
  <si>
    <t>HA10732~B18R03C11</t>
  </si>
  <si>
    <t>Hs~MGC:BC009771.1~uORF:IOH12849~1520</t>
  </si>
  <si>
    <t>BC009771.1</t>
  </si>
  <si>
    <t>HA10732~B18R03C12</t>
  </si>
  <si>
    <t>Hs~MGC:BC009771.1~uORF:IOH12849~1360</t>
  </si>
  <si>
    <t>HA10732~B18R03C13</t>
  </si>
  <si>
    <t>Hs~MGC:NM_007189.1~uORF:IOH3871~37.9</t>
  </si>
  <si>
    <t>NM_007189.1</t>
  </si>
  <si>
    <t>HA10732~B18R03C14</t>
  </si>
  <si>
    <t>Hs~MGC:NM_007189.1~uORF:IOH3871~37.1</t>
  </si>
  <si>
    <t>HA10732~B18R03C15</t>
  </si>
  <si>
    <t>Hs~MGC:BC029520.1~uORF:IOH22574~26.0</t>
  </si>
  <si>
    <t>BC029520.1</t>
  </si>
  <si>
    <t>HA10732~B18R03C16</t>
  </si>
  <si>
    <t>Hs~MGC:BC029520.1~uORF:IOH22574~24.4</t>
  </si>
  <si>
    <t>HA10732~B18R03C17</t>
  </si>
  <si>
    <t>Internal_11947</t>
  </si>
  <si>
    <t>HA10732~B18R03C18</t>
  </si>
  <si>
    <t>HA10732~B18R03C19</t>
  </si>
  <si>
    <t>Hs~MGC:NM_173605.1~uORF:IOH21690~373</t>
  </si>
  <si>
    <t>NM_173605.1</t>
  </si>
  <si>
    <t>HA10732~B18R03C20</t>
  </si>
  <si>
    <t>Hs~MGC:NM_173605.1~uORF:IOH21690~345</t>
  </si>
  <si>
    <t>HA10732~B18R04C01</t>
  </si>
  <si>
    <t>Hs~MGC:BC011526.1~uORF:IOH9712~75.6</t>
  </si>
  <si>
    <t>BC011526.1</t>
  </si>
  <si>
    <t>HA10732~B18R04C02</t>
  </si>
  <si>
    <t>Hs~MGC:BC011526.1~uORF:IOH9712~71.7</t>
  </si>
  <si>
    <t>HA10732~B18R04C03</t>
  </si>
  <si>
    <t>Hs~Ref:NM_031445.1~uORF:IOH5185~180</t>
  </si>
  <si>
    <t>NM_031445.1</t>
  </si>
  <si>
    <t>HA10732~B18R04C04</t>
  </si>
  <si>
    <t>Hs~Ref:NM_031445.1~uORF:IOH5185~163</t>
  </si>
  <si>
    <t>HA10732~B18R04C05</t>
  </si>
  <si>
    <t>Hs~MGC:BC000525.1~uORF:IOH3627~171</t>
  </si>
  <si>
    <t>BC000525.1</t>
  </si>
  <si>
    <t>HA10732~B18R04C06</t>
  </si>
  <si>
    <t>Hs~MGC:BC000525.1~uORF:IOH3627~166</t>
  </si>
  <si>
    <t>HA10732~B18R04C07</t>
  </si>
  <si>
    <t>Hs~Ref:NM_032303.1~uORF:IOH5552~24.8</t>
  </si>
  <si>
    <t>NM_032303.1</t>
  </si>
  <si>
    <t>HA10732~B18R04C08</t>
  </si>
  <si>
    <t>Hs~Ref:NM_032303.1~uORF:IOH5552~23.6</t>
  </si>
  <si>
    <t>HA10732~B18R04C09</t>
  </si>
  <si>
    <t>Hs~MGC:BC039362.1~uORF:IOH27730~23.1</t>
  </si>
  <si>
    <t>BC039362.1</t>
  </si>
  <si>
    <t>HA10732~B18R04C10</t>
  </si>
  <si>
    <t>Hs~MGC:BC039362.1~uORF:IOH27730~23.5</t>
  </si>
  <si>
    <t>HA10732~B18R04C11</t>
  </si>
  <si>
    <t>Hs~MGC:BC037278.1~uORF:IOH27106~28.9</t>
  </si>
  <si>
    <t>BC037278.1</t>
  </si>
  <si>
    <t>HA10732~B18R04C12</t>
  </si>
  <si>
    <t>Hs~MGC:BC037278.1~uORF:IOH27106~27.6</t>
  </si>
  <si>
    <t>HA10732~B18R04C13</t>
  </si>
  <si>
    <t>Hs~MGC:BC001247.1~uORF:IOH3075~109</t>
  </si>
  <si>
    <t>BC001247.1</t>
  </si>
  <si>
    <t>HA10732~B18R04C14</t>
  </si>
  <si>
    <t>Hs~MGC:BC001247.1~uORF:IOH3075~107</t>
  </si>
  <si>
    <t>HA10732~B18R04C15</t>
  </si>
  <si>
    <t>Hs~Ref:NM_000284.1~uORF:IOH3633~55.2</t>
  </si>
  <si>
    <t>NM_000284.1</t>
  </si>
  <si>
    <t>HA10732~B18R04C16</t>
  </si>
  <si>
    <t>Hs~Ref:NM_000284.1~uORF:IOH3633~52.6</t>
  </si>
  <si>
    <t>HA10732~B18R04C17</t>
  </si>
  <si>
    <t>Hs~MGC:BC000463.1~uORF:IOH3592~513</t>
  </si>
  <si>
    <t>BC000463.1</t>
  </si>
  <si>
    <t>HA10732~B18R04C18</t>
  </si>
  <si>
    <t>Hs~MGC:BC000463.1~uORF:IOH3592~519</t>
  </si>
  <si>
    <t>HA10732~B18R04C19</t>
  </si>
  <si>
    <t>Hs~Ref:NM_032858.1~uORF:IOH12001~34.9</t>
  </si>
  <si>
    <t>NM_032858.1</t>
  </si>
  <si>
    <t>HA10732~B18R04C20</t>
  </si>
  <si>
    <t>Hs~Ref:NM_032858.1~uORF:IOH12001~34.4</t>
  </si>
  <si>
    <t>HA10732~B18R05C01</t>
  </si>
  <si>
    <t>Hs~Ref:NM_002731.1~N/A~68.7</t>
  </si>
  <si>
    <t>NM_002731.1</t>
  </si>
  <si>
    <t>HA10732~B18R05C02</t>
  </si>
  <si>
    <t>Hs~Ref:NM_002731.1~N/A~64.4</t>
  </si>
  <si>
    <t>HA10732~B18R05C03</t>
  </si>
  <si>
    <t>Hs~Ref:NM_032844.1~N/A~23.6</t>
  </si>
  <si>
    <t>NM_032844.1</t>
  </si>
  <si>
    <t>HA10732~B18R05C04</t>
  </si>
  <si>
    <t>Hs~Ref:NM_032844.1~N/A~22.3</t>
  </si>
  <si>
    <t>HA10732~B18R05C05</t>
  </si>
  <si>
    <t>Internal_311</t>
  </si>
  <si>
    <t>HA10732~B18R05C06</t>
  </si>
  <si>
    <t>HA10732~B18R05C07</t>
  </si>
  <si>
    <t>Hs~Ref:NM_002738.2~N/A~70.8</t>
  </si>
  <si>
    <t>NM_002738.2</t>
  </si>
  <si>
    <t>HA10732~B18R05C08</t>
  </si>
  <si>
    <t>Hs~Ref:NM_002738.2~N/A~68.3</t>
  </si>
  <si>
    <t>HA10732~B18R05C09</t>
  </si>
  <si>
    <t>Hs~MGC:XM_042066.8~N/A~63.1</t>
  </si>
  <si>
    <t>XM_042066.8</t>
  </si>
  <si>
    <t>HA10732~B18R05C10</t>
  </si>
  <si>
    <t>Hs~MGC:XM_042066.8~N/A~58.0</t>
  </si>
  <si>
    <t>HA10732~B18R05C11</t>
  </si>
  <si>
    <t>Hs~Ref:NM_014002.1~N/A~59.4</t>
  </si>
  <si>
    <t>NM_014002.1</t>
  </si>
  <si>
    <t>HA10732~B18R05C12</t>
  </si>
  <si>
    <t>Hs~Ref:NM_014002.1~N/A~53.9</t>
  </si>
  <si>
    <t>HA10732~B18R05C13</t>
  </si>
  <si>
    <t>Hs~MGC:BC005408.1~N/A~38.3</t>
  </si>
  <si>
    <t>BC005408.1</t>
  </si>
  <si>
    <t>HA10732~B18R05C14</t>
  </si>
  <si>
    <t>Hs~MGC:BC005408.1~N/A~35.0</t>
  </si>
  <si>
    <t>HA10732~B18R05C15</t>
  </si>
  <si>
    <t>Hs~MGC:BC014037.1~N/A~1410</t>
  </si>
  <si>
    <t>BC014037.1</t>
  </si>
  <si>
    <t>HA10732~B18R05C16</t>
  </si>
  <si>
    <t>Hs~MGC:BC014037.1~N/A~1290</t>
  </si>
  <si>
    <t>HA10732~B18R05C17</t>
  </si>
  <si>
    <t>Hs~MGC:BC000934.2~uORF:IOH2996~290</t>
  </si>
  <si>
    <t>BC000934.2</t>
  </si>
  <si>
    <t>HA10732~B18R05C18</t>
  </si>
  <si>
    <t>Hs~MGC:BC000934.2~uORF:IOH2996~273</t>
  </si>
  <si>
    <t>HA10732~B18R05C19</t>
  </si>
  <si>
    <t>Hs~Ref:NM_001021.2~uORF:IOH27847~150</t>
  </si>
  <si>
    <t>NM_001021.2</t>
  </si>
  <si>
    <t>HA10732~B18R05C20</t>
  </si>
  <si>
    <t>Hs~Ref:NM_001021.2~uORF:IOH27847~146</t>
  </si>
  <si>
    <t>HA10732~B18R06C01</t>
  </si>
  <si>
    <t>Hs~MGC:BC000288.1~uORF:IOH3404~1620</t>
  </si>
  <si>
    <t>BC000288.1</t>
  </si>
  <si>
    <t>HA10732~B18R06C02</t>
  </si>
  <si>
    <t>Hs~MGC:BC000288.1~uORF:IOH3404~1530</t>
  </si>
  <si>
    <t>HA10732~B18R06C03</t>
  </si>
  <si>
    <t>Hs~Ref:NM_024041.1~uORF:IOH4477~2450</t>
  </si>
  <si>
    <t>NM_024041.1</t>
  </si>
  <si>
    <t>HA10732~B18R06C04</t>
  </si>
  <si>
    <t>Hs~Ref:NM_024041.1~uORF:IOH4477~2360</t>
  </si>
  <si>
    <t>HA10732~B18R06C05</t>
  </si>
  <si>
    <t>Internal_278333</t>
  </si>
  <si>
    <t>HA10732~B18R06C06</t>
  </si>
  <si>
    <t>HA10732~B18R06C07</t>
  </si>
  <si>
    <t>Hs~MGC:BC000954.1~uORF:IOH3033~1300</t>
  </si>
  <si>
    <t>BC000954.1</t>
  </si>
  <si>
    <t>HA10732~B18R06C08</t>
  </si>
  <si>
    <t>Hs~MGC:BC000954.1~uORF:IOH3033~1200</t>
  </si>
  <si>
    <t>HA10732~B18R06C09</t>
  </si>
  <si>
    <t>Internal_268583</t>
  </si>
  <si>
    <t>HA10732~B18R06C10</t>
  </si>
  <si>
    <t>HA10732~B18R06C11</t>
  </si>
  <si>
    <t>Hs~Ref:NM_005804.2~uORF:IOH3477~598</t>
  </si>
  <si>
    <t>NM_005804.2</t>
  </si>
  <si>
    <t>HA10732~B18R06C12</t>
  </si>
  <si>
    <t>Hs~Ref:NM_005804.2~uORF:IOH3477~564</t>
  </si>
  <si>
    <t>HA10732~B18R06C13</t>
  </si>
  <si>
    <t>Hs~MGC:BC028711.2~uORF:IOH11814~258</t>
  </si>
  <si>
    <t>BC028711.2</t>
  </si>
  <si>
    <t>HA10732~B18R06C14</t>
  </si>
  <si>
    <t>Hs~MGC:BC028711.2~uORF:IOH11814~242</t>
  </si>
  <si>
    <t>HA10732~B18R06C15</t>
  </si>
  <si>
    <t>Hs~Ref:NM_033048.1~uORF:IOH11886~223</t>
  </si>
  <si>
    <t>NM_033048.1</t>
  </si>
  <si>
    <t>HA10732~B18R06C16</t>
  </si>
  <si>
    <t>Hs~Ref:NM_033048.1~uORF:IOH11886~204</t>
  </si>
  <si>
    <t>HA10732~B18R06C17</t>
  </si>
  <si>
    <t>Hs~MGC:BC026104.2~uORF:IOH11605~439</t>
  </si>
  <si>
    <t>BC026104.2</t>
  </si>
  <si>
    <t>HA10732~B18R06C18</t>
  </si>
  <si>
    <t>Hs~MGC:BC026104.2~uORF:IOH11605~409</t>
  </si>
  <si>
    <t>HA10732~B18R06C19</t>
  </si>
  <si>
    <t>Hs~MGC:BC025697.1~uORF:IOH11332~43.1</t>
  </si>
  <si>
    <t>BC025697.1</t>
  </si>
  <si>
    <t>HA10732~B18R06C20</t>
  </si>
  <si>
    <t>Hs~MGC:BC025697.1~uORF:IOH11332~40.2</t>
  </si>
  <si>
    <t>HA10732~B18R07C01</t>
  </si>
  <si>
    <t>Hs~MGC:BC039999.2~uORF:IOH28772~441</t>
  </si>
  <si>
    <t>BC039999.2</t>
  </si>
  <si>
    <t>HA10732~B18R07C02</t>
  </si>
  <si>
    <t>Hs~MGC:BC039999.2~uORF:IOH28772~413</t>
  </si>
  <si>
    <t>HA10732~B18R07C03</t>
  </si>
  <si>
    <t>Internal_327748</t>
  </si>
  <si>
    <t>HA10732~B18R07C04</t>
  </si>
  <si>
    <t>HA10732~B18R07C05</t>
  </si>
  <si>
    <t>Hs~Ref:NM_138819.1~uORF:IOH13823~222</t>
  </si>
  <si>
    <t>NM_138819.1</t>
  </si>
  <si>
    <t>HA10732~B18R07C06</t>
  </si>
  <si>
    <t>Hs~Ref:NM_138819.1~uORF:IOH13823~204</t>
  </si>
  <si>
    <t>HA10732~B18R07C07</t>
  </si>
  <si>
    <t>Hs~MGC:BC005279.1~uORF:IOH7369~63.2</t>
  </si>
  <si>
    <t>BC005279.1</t>
  </si>
  <si>
    <t>HA10732~B18R07C08</t>
  </si>
  <si>
    <t>Hs~MGC:BC005279.1~uORF:IOH7369~56.6</t>
  </si>
  <si>
    <t>HA10732~B18R07C09</t>
  </si>
  <si>
    <t>Hs~MGC:BC003566.1~uORF:IOH4871~1120</t>
  </si>
  <si>
    <t>BC003566.1</t>
  </si>
  <si>
    <t>HA10732~B18R07C10</t>
  </si>
  <si>
    <t>Hs~MGC:BC003566.1~uORF:IOH4871~1060</t>
  </si>
  <si>
    <t>HA10732~B18R07C11</t>
  </si>
  <si>
    <t>Hs~MGC:BC032120.1~uORF:IOH23083~695</t>
  </si>
  <si>
    <t>BC032120.1</t>
  </si>
  <si>
    <t>HA10732~B18R07C12</t>
  </si>
  <si>
    <t>Hs~MGC:BC032120.1~uORF:IOH23083~631</t>
  </si>
  <si>
    <t>HA10732~B18R07C13</t>
  </si>
  <si>
    <t>Hs~Ref:NM_018285.1~uORF:IOH10307~64.8</t>
  </si>
  <si>
    <t>NM_018285.1</t>
  </si>
  <si>
    <t>HA10732~B18R07C14</t>
  </si>
  <si>
    <t>Hs~Ref:NM_018285.1~uORF:IOH10307~60.7</t>
  </si>
  <si>
    <t>HA10732~B18R07C15</t>
  </si>
  <si>
    <t>Hs~MGC:BC017423.1~uORF:IOH12806~339</t>
  </si>
  <si>
    <t>BC017423.1</t>
  </si>
  <si>
    <t>HA10732~B18R07C16</t>
  </si>
  <si>
    <t>Hs~MGC:BC017423.1~uORF:IOH12806~313</t>
  </si>
  <si>
    <t>HA10732~B18R07C17</t>
  </si>
  <si>
    <t>Hs~Ref:NM_018222.2~uORF:IOH27894~365</t>
  </si>
  <si>
    <t>NM_018222.2</t>
  </si>
  <si>
    <t>HA10732~B18R07C18</t>
  </si>
  <si>
    <t>Hs~Ref:NM_018222.2~uORF:IOH27894~346</t>
  </si>
  <si>
    <t>HA10732~B18R07C19</t>
  </si>
  <si>
    <t>Hs~MGC:BC051304.1~uORF:IOH28074~225</t>
  </si>
  <si>
    <t>BC051304.1</t>
  </si>
  <si>
    <t>HA10732~B18R07C20</t>
  </si>
  <si>
    <t>HA10732~B18R08C01</t>
  </si>
  <si>
    <t>Hs~MGC:BC035969.1~uORF:IOH27974~144</t>
  </si>
  <si>
    <t>BC035969.1</t>
  </si>
  <si>
    <t>HA10732~B18R08C02</t>
  </si>
  <si>
    <t>Hs~MGC:BC035969.1~uORF:IOH27974~134</t>
  </si>
  <si>
    <t>HA10732~B18R08C03</t>
  </si>
  <si>
    <t>Hs~MGC:BC009251.1~uORF:IOH27776~63.4</t>
  </si>
  <si>
    <t>BC009251.1</t>
  </si>
  <si>
    <t>HA10732~B18R08C04</t>
  </si>
  <si>
    <t>Hs~MGC:BC009251.1~uORF:IOH27776~59.2</t>
  </si>
  <si>
    <t>HA10732~B18R08C05</t>
  </si>
  <si>
    <t>HA10732~B18R08C06</t>
  </si>
  <si>
    <t>HA10732~B18R08C07</t>
  </si>
  <si>
    <t>HA10732~B18R08C08</t>
  </si>
  <si>
    <t>HA10732~B18R08C09</t>
  </si>
  <si>
    <t>HA10732~B18R08C10</t>
  </si>
  <si>
    <t>HA10732~B18R08C11</t>
  </si>
  <si>
    <t>HA10732~B18R08C12</t>
  </si>
  <si>
    <t>HA10732~B18R08C13</t>
  </si>
  <si>
    <t>Hs~MGC:BC004407.1~uORF:IOH5570~100</t>
  </si>
  <si>
    <t>BC004407.1</t>
  </si>
  <si>
    <t>HA10732~B18R08C14</t>
  </si>
  <si>
    <t>Hs~MGC:BC004407.1~uORF:IOH5570~97.3</t>
  </si>
  <si>
    <t>HA10732~B18R08C15</t>
  </si>
  <si>
    <t>Hs~MGC:BC004376.1~uORF:IOH5584~778</t>
  </si>
  <si>
    <t>BC004376.1</t>
  </si>
  <si>
    <t>HA10732~B18R08C16</t>
  </si>
  <si>
    <t>Hs~MGC:BC004376.1~uORF:IOH5584~758</t>
  </si>
  <si>
    <t>HA10732~B18R08C17</t>
  </si>
  <si>
    <t>HA10732~B18R08C18</t>
  </si>
  <si>
    <t>HA10732~B18R08C19</t>
  </si>
  <si>
    <t>Hs~Ref:NM_001959.2~uORF:IOH5493~255</t>
  </si>
  <si>
    <t>NM_001959.2</t>
  </si>
  <si>
    <t>HA10732~B18R08C20</t>
  </si>
  <si>
    <t>Hs~Ref:NM_001959.2~uORF:IOH5493~241</t>
  </si>
  <si>
    <t>HA10732~B18R09C01</t>
  </si>
  <si>
    <t>Internal_19970</t>
  </si>
  <si>
    <t>HA10732~B18R09C02</t>
  </si>
  <si>
    <t>HA10732~B18R09C03</t>
  </si>
  <si>
    <t>Hs~MGC:BC001715.2~uORF:IOH4551~72.6</t>
  </si>
  <si>
    <t>BC001715.2</t>
  </si>
  <si>
    <t>HA10732~B18R09C04</t>
  </si>
  <si>
    <t>Hs~MGC:BC001715.2~uORF:IOH4551~66.8</t>
  </si>
  <si>
    <t>HA10732~B18R09C05</t>
  </si>
  <si>
    <t>Hs~Ref:NM_032037.2~uORF:IOH10991~31.7</t>
  </si>
  <si>
    <t>NM_032037.2</t>
  </si>
  <si>
    <t>HA10732~B18R09C06</t>
  </si>
  <si>
    <t>Hs~Ref:NM_032037.2~uORF:IOH10991~29.8</t>
  </si>
  <si>
    <t>HA10732~B18R09C07</t>
  </si>
  <si>
    <t>Hs~Ref:NM_002046.2~uORF:IOH3380~1800</t>
  </si>
  <si>
    <t>NM_002046.2</t>
  </si>
  <si>
    <t>HA10732~B18R09C08</t>
  </si>
  <si>
    <t>Hs~Ref:NM_002046.2~uORF:IOH3380~1660</t>
  </si>
  <si>
    <t>HA10732~B18R09C09</t>
  </si>
  <si>
    <t>Hs~Ref:NM_032564.1~uORF:IOH10833~244</t>
  </si>
  <si>
    <t>NM_032564.1</t>
  </si>
  <si>
    <t>HA10732~B18R09C10</t>
  </si>
  <si>
    <t>Hs~Ref:NM_032564.1~uORF:IOH10833~220</t>
  </si>
  <si>
    <t>HA10732~B18R09C11</t>
  </si>
  <si>
    <t>Hs~MGC:BC017887.1~uORF:IOH27931~287</t>
  </si>
  <si>
    <t>BC017887.1</t>
  </si>
  <si>
    <t>HA10732~B18R09C12</t>
  </si>
  <si>
    <t>Hs~MGC:BC017887.1~uORF:IOH27931~265</t>
  </si>
  <si>
    <t>HA10732~B18R09C13</t>
  </si>
  <si>
    <t>Hs~MGC:BC058843.1~uORF:IOH29501~1530</t>
  </si>
  <si>
    <t>BC058843.1</t>
  </si>
  <si>
    <t>HA10732~B18R09C14</t>
  </si>
  <si>
    <t>Hs~MGC:BC058843.1~uORF:IOH29501~1470</t>
  </si>
  <si>
    <t>HA10732~B18R09C15</t>
  </si>
  <si>
    <t>Hs~MGC:BC058920.1~uORF:IOH29109~486</t>
  </si>
  <si>
    <t>BC058920.1</t>
  </si>
  <si>
    <t>HA10732~B18R09C16</t>
  </si>
  <si>
    <t>Hs~MGC:BC058920.1~uORF:IOH29109~445</t>
  </si>
  <si>
    <t>HA10732~B18R09C17</t>
  </si>
  <si>
    <t>Hs~Ref:NM_021945.1~uORF:IOH21442~1010</t>
  </si>
  <si>
    <t>NM_021945.1</t>
  </si>
  <si>
    <t>HA10732~B18R09C18</t>
  </si>
  <si>
    <t>Hs~Ref:NM_021945.1~uORF:IOH21442~944</t>
  </si>
  <si>
    <t>HA10732~B18R09C19</t>
  </si>
  <si>
    <t>Hs~MGC:BC032477.1~uORF:IOH21714~958</t>
  </si>
  <si>
    <t>BC032477.1</t>
  </si>
  <si>
    <t>HA10732~B18R09C20</t>
  </si>
  <si>
    <t>Hs~MGC:BC032477.1~uORF:IOH21714~895</t>
  </si>
  <si>
    <t>HA10732~B18R10C01</t>
  </si>
  <si>
    <t>Hs~MGC:BC010369.1~uORF:IOH13610~2300</t>
  </si>
  <si>
    <t>BC010369.1</t>
  </si>
  <si>
    <t>HA10732~B18R10C02</t>
  </si>
  <si>
    <t>Hs~MGC:BC010369.1~uORF:IOH13610~2160</t>
  </si>
  <si>
    <t>HA10732~B18R10C03</t>
  </si>
  <si>
    <t>Hs~Ref:NM_003877.3~uORF:IOH13865~545</t>
  </si>
  <si>
    <t>NM_003877.3</t>
  </si>
  <si>
    <t>HA10732~B18R10C04</t>
  </si>
  <si>
    <t>Hs~Ref:NM_003877.3~uORF:IOH13865~495</t>
  </si>
  <si>
    <t>HA10732~B18R10C05</t>
  </si>
  <si>
    <t>Hs~MGC:BC053866.1~uORF:IOH28947~570</t>
  </si>
  <si>
    <t>BC053866.1</t>
  </si>
  <si>
    <t>HA10732~B18R10C06</t>
  </si>
  <si>
    <t>Hs~MGC:BC053866.1~uORF:IOH28947~537</t>
  </si>
  <si>
    <t>HA10732~B18R10C07</t>
  </si>
  <si>
    <t>Hs~MGC:BC057810.1~uORF:IOH29262~94.8</t>
  </si>
  <si>
    <t>BC057810.1</t>
  </si>
  <si>
    <t>HA10732~B18R10C08</t>
  </si>
  <si>
    <t>Hs~MGC:BC057810.1~uORF:IOH29262~89.6</t>
  </si>
  <si>
    <t>HA10732~B18R10C09</t>
  </si>
  <si>
    <t>Hs~MGC:BC054517.1~uORF:IOH28882~115</t>
  </si>
  <si>
    <t>BC054517.1</t>
  </si>
  <si>
    <t>HA10732~B18R10C10</t>
  </si>
  <si>
    <t>Hs~MGC:BC054517.1~uORF:IOH28882~108</t>
  </si>
  <si>
    <t>HA10732~B18R10C11</t>
  </si>
  <si>
    <t>Hs~MGC:BC053365.1~uORF:IOH29003~1610</t>
  </si>
  <si>
    <t>BC053365.1</t>
  </si>
  <si>
    <t>HA10732~B18R10C12</t>
  </si>
  <si>
    <t>Hs~MGC:BC053365.1~uORF:IOH29003~1480</t>
  </si>
  <si>
    <t>HA10732~B18R10C13</t>
  </si>
  <si>
    <t>Hs~Ref:NM_012101.2~uORF:IOH13948~286</t>
  </si>
  <si>
    <t>NM_012101.2</t>
  </si>
  <si>
    <t>HA10732~B18R10C14</t>
  </si>
  <si>
    <t>Hs~Ref:NM_012101.2~uORF:IOH13948~265</t>
  </si>
  <si>
    <t>HA10732~B18R10C15</t>
  </si>
  <si>
    <t>Hs~Ref:NM_005803.2~uORF:IOH4826~183</t>
  </si>
  <si>
    <t>NM_005803.2</t>
  </si>
  <si>
    <t>HA10732~B18R10C16</t>
  </si>
  <si>
    <t>Hs~Ref:NM_005803.2~uORF:IOH4826~178</t>
  </si>
  <si>
    <t>HA10732~B18R10C17</t>
  </si>
  <si>
    <t>Hs~MGC:BC035281.1~uORF:IOH27313~221</t>
  </si>
  <si>
    <t>BC035281.1</t>
  </si>
  <si>
    <t>HA10732~B18R10C18</t>
  </si>
  <si>
    <t>Hs~MGC:BC035281.1~uORF:IOH27313~208</t>
  </si>
  <si>
    <t>HA10732~B18R10C19</t>
  </si>
  <si>
    <t>Hs~MGC:BC016645.2~uORF:IOH25785~3750</t>
  </si>
  <si>
    <t>BC016645.2</t>
  </si>
  <si>
    <t>HA10732~B18R10C20</t>
  </si>
  <si>
    <t>HA10732~B18R11C01</t>
  </si>
  <si>
    <t>Hs~MGC:BC005065.1~uORF:IOH6560~878</t>
  </si>
  <si>
    <t>BC005065.1</t>
  </si>
  <si>
    <t>HA10732~B18R11C02</t>
  </si>
  <si>
    <t>Hs~MGC:BC005065.1~uORF:IOH6560~809</t>
  </si>
  <si>
    <t>HA10732~B18R11C03</t>
  </si>
  <si>
    <t>Hs~MGC:BC008912.2~uORF:IOH7034~520</t>
  </si>
  <si>
    <t>BC008912.2</t>
  </si>
  <si>
    <t>HA10732~B18R11C04</t>
  </si>
  <si>
    <t>Hs~MGC:BC008912.2~uORF:IOH7034~484</t>
  </si>
  <si>
    <t>HA10732~B18R11C05</t>
  </si>
  <si>
    <t>Hs~Ref:NM_000624.3~uORF:IOH7053~1160</t>
  </si>
  <si>
    <t>NM_000624.3</t>
  </si>
  <si>
    <t>HA10732~B18R11C06</t>
  </si>
  <si>
    <t>Hs~Ref:NM_000624.3~uORF:IOH7053~1140</t>
  </si>
  <si>
    <t>HA10732~B18R11C07</t>
  </si>
  <si>
    <t>Hs~Ref:NM_000310.2~uORF:IOH7465~704</t>
  </si>
  <si>
    <t>NM_000310.2</t>
  </si>
  <si>
    <t>HA10732~B18R11C08</t>
  </si>
  <si>
    <t>Hs~Ref:NM_000310.2~uORF:IOH7465~650</t>
  </si>
  <si>
    <t>HA10732~B18R11C09</t>
  </si>
  <si>
    <t>Hs~Ref:NM_006611.1~uORF:IOH40369~231</t>
  </si>
  <si>
    <t>NM_006611.1</t>
  </si>
  <si>
    <t>HA10732~B18R11C10</t>
  </si>
  <si>
    <t>Hs~Ref:NM_006611.1~uORF:IOH40369~208</t>
  </si>
  <si>
    <t>HA10732~B18R11C11</t>
  </si>
  <si>
    <t>Hs~MGC:BC063275.1~uORF:IOH40423~74.4</t>
  </si>
  <si>
    <t>BC063275.1</t>
  </si>
  <si>
    <t>HA10732~B18R11C12</t>
  </si>
  <si>
    <t>Hs~MGC:BC063275.1~uORF:IOH40423~70.0</t>
  </si>
  <si>
    <t>HA10732~B18R11C13</t>
  </si>
  <si>
    <t>Hs~Ref:NM_015289.2~uORF:IOH40537~140</t>
  </si>
  <si>
    <t>NM_015289.2</t>
  </si>
  <si>
    <t>HA10732~B18R11C14</t>
  </si>
  <si>
    <t>Hs~Ref:NM_015289.2~uORF:IOH40537~132</t>
  </si>
  <si>
    <t>HA10732~B18R11C15</t>
  </si>
  <si>
    <t>Hs~Ref:NM_003049.1~uORF:IOH40375~177</t>
  </si>
  <si>
    <t>NM_003049.1</t>
  </si>
  <si>
    <t>HA10732~B18R11C16</t>
  </si>
  <si>
    <t>Hs~Ref:NM_003049.1~uORF:IOH40375~169</t>
  </si>
  <si>
    <t>HA10732~B18R11C17</t>
  </si>
  <si>
    <t>Hs~MGC:BC016879.1~uORF:IOH10754~395</t>
  </si>
  <si>
    <t>BC016879.1</t>
  </si>
  <si>
    <t>HA10732~B18R11C18</t>
  </si>
  <si>
    <t>Hs~MGC:BC016879.1~uORF:IOH10754~370</t>
  </si>
  <si>
    <t>HA10732~B18R11C19</t>
  </si>
  <si>
    <t>Hs~MGC:BC036492.2~uORF:IOH22068~1550</t>
  </si>
  <si>
    <t>BC036492.2</t>
  </si>
  <si>
    <t>HA10732~B18R11C20</t>
  </si>
  <si>
    <t>Hs~MGC:BC036492.2~uORF:IOH22068~1400</t>
  </si>
  <si>
    <t>HA10732~B18R12C01</t>
  </si>
  <si>
    <t>Hs~Ref:NM_144685.3~uORF:IOH22267~184</t>
  </si>
  <si>
    <t>NM_144685.3</t>
  </si>
  <si>
    <t>HA10732~B18R12C02</t>
  </si>
  <si>
    <t>Hs~Ref:NM_144685.3~uORF:IOH22267~171</t>
  </si>
  <si>
    <t>HA10732~B18R12C03</t>
  </si>
  <si>
    <t>Hs~MGC:BC032715.1~uORF:IOH21958~73.1</t>
  </si>
  <si>
    <t>BC032715.1</t>
  </si>
  <si>
    <t>HA10732~B18R12C04</t>
  </si>
  <si>
    <t>Hs~MGC:BC032715.1~uORF:IOH21958~69.3</t>
  </si>
  <si>
    <t>HA10732~B18R12C05</t>
  </si>
  <si>
    <t>Hs~Ref:NM_024790.2~uORF:IOH13277~126</t>
  </si>
  <si>
    <t>NM_024790.2</t>
  </si>
  <si>
    <t>HA10732~B18R12C06</t>
  </si>
  <si>
    <t>Hs~Ref:NM_024790.2~uORF:IOH13277~125</t>
  </si>
  <si>
    <t>HA10732~B18R12C07</t>
  </si>
  <si>
    <t>Hs~Ref:NM_030663.1~uORF:IOH11124~397</t>
  </si>
  <si>
    <t>NM_030663.1</t>
  </si>
  <si>
    <t>HA10732~B18R12C08</t>
  </si>
  <si>
    <t>Hs~Ref:NM_030663.1~uORF:IOH11124~379</t>
  </si>
  <si>
    <t>HA10732~B18R12C09</t>
  </si>
  <si>
    <t>Hs~MGC:BC017918.1~uORF:IOH12709~777</t>
  </si>
  <si>
    <t>BC017918.1</t>
  </si>
  <si>
    <t>HA10732~B18R12C10</t>
  </si>
  <si>
    <t>Hs~MGC:BC017918.1~uORF:IOH12709~730</t>
  </si>
  <si>
    <t>HA10732~B18R12C11</t>
  </si>
  <si>
    <t>Hs~MGC:BC033159.1~uORF:IOH23223~96.3</t>
  </si>
  <si>
    <t>BC033159.1</t>
  </si>
  <si>
    <t>HA10732~B18R12C12</t>
  </si>
  <si>
    <t>Hs~MGC:BC033159.1~uORF:IOH23223~94.9</t>
  </si>
  <si>
    <t>HA10732~B18R12C13</t>
  </si>
  <si>
    <t>Hs~MGC:BC001304.1~uORF:IOH3065~408</t>
  </si>
  <si>
    <t>BC001304.1</t>
  </si>
  <si>
    <t>HA10732~B18R12C14</t>
  </si>
  <si>
    <t>Hs~MGC:BC001304.1~uORF:IOH3065~388</t>
  </si>
  <si>
    <t>HA10732~B18R12C15</t>
  </si>
  <si>
    <t>Hs~Ref:NM_020200.3~uORF:IOH3385~528</t>
  </si>
  <si>
    <t>NM_020200.3</t>
  </si>
  <si>
    <t>HA10732~B18R12C16</t>
  </si>
  <si>
    <t>Hs~Ref:NM_020200.3~uORF:IOH3385~512</t>
  </si>
  <si>
    <t>HA10732~B18R12C17</t>
  </si>
  <si>
    <t>Hs~Ref:NM_024071.2~uORF:IOH3850~237</t>
  </si>
  <si>
    <t>NM_024071.2</t>
  </si>
  <si>
    <t>HA10732~B18R12C18</t>
  </si>
  <si>
    <t>Hs~Ref:NM_024071.2~uORF:IOH3850~227</t>
  </si>
  <si>
    <t>HA10732~B18R12C19</t>
  </si>
  <si>
    <t>Hs~Ref:NM_138462.1~uORF:IOH10685~390</t>
  </si>
  <si>
    <t>NM_138462.1</t>
  </si>
  <si>
    <t>HA10732~B18R12C20</t>
  </si>
  <si>
    <t>Hs~Ref:NM_138462.1~uORF:IOH10685~365</t>
  </si>
  <si>
    <t>HA10732~B18R13C01</t>
  </si>
  <si>
    <t>Hs~Ref:NM_002419.2~N/A~734</t>
  </si>
  <si>
    <t>NM_002419.2</t>
  </si>
  <si>
    <t>HA10732~B18R13C02</t>
  </si>
  <si>
    <t>Hs~Ref:NM_002419.2~N/A~695</t>
  </si>
  <si>
    <t>HA10732~B18R13C03</t>
  </si>
  <si>
    <t>Hs~Ref:NM_004409.1~N/A~1100</t>
  </si>
  <si>
    <t>NM_004409.1</t>
  </si>
  <si>
    <t>HA10732~B18R13C04</t>
  </si>
  <si>
    <t>Hs~Ref:NM_004409.1~N/A~1040</t>
  </si>
  <si>
    <t>HA10732~B18R13C05</t>
  </si>
  <si>
    <t>Hs~Ref:NM_133494.1~N/A~1800</t>
  </si>
  <si>
    <t>NM_133494.1</t>
  </si>
  <si>
    <t>HA10732~B18R13C06</t>
  </si>
  <si>
    <t>Hs~Ref:NM_133494.1~N/A~1620</t>
  </si>
  <si>
    <t>HA10732~B18R13C07</t>
  </si>
  <si>
    <t>Hs~Ref:NM_020526.2~N/A~919</t>
  </si>
  <si>
    <t>NM_020526.2</t>
  </si>
  <si>
    <t>HA10732~B18R13C08</t>
  </si>
  <si>
    <t>Hs~Ref:NM_020526.2~N/A~881</t>
  </si>
  <si>
    <t>HA10732~B18R13C09</t>
  </si>
  <si>
    <t>HA10732~B18R13C10</t>
  </si>
  <si>
    <t>HA10732~B18R13C11</t>
  </si>
  <si>
    <t>Hs~Ref:NM_006609.2~N/A~1630</t>
  </si>
  <si>
    <t>NM_006609.2</t>
  </si>
  <si>
    <t>HA10732~B18R13C12</t>
  </si>
  <si>
    <t>Hs~Ref:NM_006609.2~N/A~1490</t>
  </si>
  <si>
    <t>HA10732~B18R13C13</t>
  </si>
  <si>
    <t>HA10732~B18R13C14</t>
  </si>
  <si>
    <t>HA10732~B18R13C15</t>
  </si>
  <si>
    <t>Hs~Ref:NM_006182.1~N/A~1220</t>
  </si>
  <si>
    <t>NM_006182.1</t>
  </si>
  <si>
    <t>HA10732~B18R13C16</t>
  </si>
  <si>
    <t>Hs~Ref:NM_006182.1~N/A~1120</t>
  </si>
  <si>
    <t>HA10732~B18R13C17</t>
  </si>
  <si>
    <t>Hs~MGC:BC070189.1~uORF:IOH40809~49.3</t>
  </si>
  <si>
    <t>BC070189.1</t>
  </si>
  <si>
    <t>HA10732~B18R13C18</t>
  </si>
  <si>
    <t>Hs~MGC:BC070189.1~uORF:IOH40809~45.9</t>
  </si>
  <si>
    <t>HA10732~B18R13C19</t>
  </si>
  <si>
    <t>Hs~MGC:BC063107.1~uORF:IOH40711~19.3</t>
  </si>
  <si>
    <t>BC063107.1</t>
  </si>
  <si>
    <t>HA10732~B18R13C20</t>
  </si>
  <si>
    <t>Hs~MGC:BC063107.1~uORF:IOH40711~18.8</t>
  </si>
  <si>
    <t>HA10732~B18R14C01</t>
  </si>
  <si>
    <t>Hs~Ref:NM_152230.2~uORF:IOH40760~248</t>
  </si>
  <si>
    <t>NM_152230.2</t>
  </si>
  <si>
    <t>HA10732~B18R14C02</t>
  </si>
  <si>
    <t>Hs~Ref:NM_152230.2~uORF:IOH40760~234</t>
  </si>
  <si>
    <t>HA10732~B18R14C03</t>
  </si>
  <si>
    <t>Hs~Ref:NM_052935.2~uORF:IOH40639~185</t>
  </si>
  <si>
    <t>NM_052935.2</t>
  </si>
  <si>
    <t>HA10732~B18R14C04</t>
  </si>
  <si>
    <t>Hs~Ref:NM_052935.2~uORF:IOH40639~174</t>
  </si>
  <si>
    <t>HA10732~B18R14C05</t>
  </si>
  <si>
    <t>Hs~MGC:BC032474.1~uORF:IOH21712~74.8</t>
  </si>
  <si>
    <t>BC032474.1</t>
  </si>
  <si>
    <t>HA10732~B18R14C06</t>
  </si>
  <si>
    <t>Hs~MGC:BC032474.1~uORF:IOH21712~72.4</t>
  </si>
  <si>
    <t>HA10732~B18R14C07</t>
  </si>
  <si>
    <t>Hs~Ref:NM_004001.3~uORF:IOH22175~47.2</t>
  </si>
  <si>
    <t>NM_004001.3</t>
  </si>
  <si>
    <t>HA10732~B18R14C08</t>
  </si>
  <si>
    <t>Hs~Ref:NM_004001.3~uORF:IOH22175~44.7</t>
  </si>
  <si>
    <t>HA10732~B18R14C09</t>
  </si>
  <si>
    <t>Hs~Ref:NM_152563.1~uORF:IOH21932~27.1</t>
  </si>
  <si>
    <t>NM_152563.1</t>
  </si>
  <si>
    <t>HA10732~B18R14C10</t>
  </si>
  <si>
    <t>Hs~Ref:NM_152563.1~uORF:IOH21932~25.2</t>
  </si>
  <si>
    <t>HA10732~B18R14C11</t>
  </si>
  <si>
    <t>Hs~Ref:NM_148957.2~uORF:IOH26603~28.8</t>
  </si>
  <si>
    <t>NM_148957.2</t>
  </si>
  <si>
    <t>HA10732~B18R14C12</t>
  </si>
  <si>
    <t>Hs~Ref:NM_148957.2~uORF:IOH26603~26.8</t>
  </si>
  <si>
    <t>HA10732~B18R14C13</t>
  </si>
  <si>
    <t>HA10732~B18R14C14</t>
  </si>
  <si>
    <t>HA10732~B18R14C15</t>
  </si>
  <si>
    <t>HA10732~B18R14C16</t>
  </si>
  <si>
    <t>HA10732~B18R14C17</t>
  </si>
  <si>
    <t>HA10732~B18R14C18</t>
  </si>
  <si>
    <t>HA10732~B18R14C19</t>
  </si>
  <si>
    <t>HA10732~B18R14C20</t>
  </si>
  <si>
    <t>HA10732~B18R15C01</t>
  </si>
  <si>
    <t>HA10732~B18R15C02</t>
  </si>
  <si>
    <t>HA10732~B18R15C03</t>
  </si>
  <si>
    <t>HA10732~B18R15C04</t>
  </si>
  <si>
    <t>HA10732~B18R15C05</t>
  </si>
  <si>
    <t>HA10732~B18R15C06</t>
  </si>
  <si>
    <t>HA10732~B18R15C07</t>
  </si>
  <si>
    <t>HA10732~B18R15C08</t>
  </si>
  <si>
    <t>HA10732~B18R15C09</t>
  </si>
  <si>
    <t>HA10732~B18R15C10</t>
  </si>
  <si>
    <t>HA10732~B18R15C11</t>
  </si>
  <si>
    <t>HA10732~B18R15C12</t>
  </si>
  <si>
    <t>HA10732~B18R15C13</t>
  </si>
  <si>
    <t>HA10732~B18R15C14</t>
  </si>
  <si>
    <t>HA10732~B18R15C15</t>
  </si>
  <si>
    <t>HA10732~B18R15C16</t>
  </si>
  <si>
    <t>HA10732~B18R15C17</t>
  </si>
  <si>
    <t>HA10732~B18R15C18</t>
  </si>
  <si>
    <t>HA10732~B18R15C19</t>
  </si>
  <si>
    <t>HA10732~B18R15C20</t>
  </si>
  <si>
    <t>HA10732~B18R16C01</t>
  </si>
  <si>
    <t>HA10732~B18R16C02</t>
  </si>
  <si>
    <t>HA10732~B18R16C03</t>
  </si>
  <si>
    <t>HA10732~B18R16C04</t>
  </si>
  <si>
    <t>HA10732~B18R16C05</t>
  </si>
  <si>
    <t>HA10732~B18R16C06</t>
  </si>
  <si>
    <t>HA10732~B18R16C07</t>
  </si>
  <si>
    <t>HA10732~B18R16C08</t>
  </si>
  <si>
    <t>HA10732~B18R16C09</t>
  </si>
  <si>
    <t>HA10732~B18R16C10</t>
  </si>
  <si>
    <t>HA10732~B18R16C11</t>
  </si>
  <si>
    <t>HA10732~B18R16C12</t>
  </si>
  <si>
    <t>HA10732~B18R16C13</t>
  </si>
  <si>
    <t>HA10732~B18R16C14</t>
  </si>
  <si>
    <t>HA10732~B18R16C15</t>
  </si>
  <si>
    <t>HA10732~B18R16C16</t>
  </si>
  <si>
    <t>HA10732~B18R16C17</t>
  </si>
  <si>
    <t>HA10732~B18R16C18</t>
  </si>
  <si>
    <t>HA10732~B18R16C19</t>
  </si>
  <si>
    <t>HA10732~B18R16C20</t>
  </si>
  <si>
    <t>HA10732~B18R17C01</t>
  </si>
  <si>
    <t>HA10732~B18R17C02</t>
  </si>
  <si>
    <t>HA10732~B18R17C03</t>
  </si>
  <si>
    <t>HA10732~B18R17C04</t>
  </si>
  <si>
    <t>HA10732~B18R17C05</t>
  </si>
  <si>
    <t>HA10732~B18R17C06</t>
  </si>
  <si>
    <t>HA10732~B18R17C07</t>
  </si>
  <si>
    <t>HA10732~B18R17C08</t>
  </si>
  <si>
    <t>HA10732~B18R17C09</t>
  </si>
  <si>
    <t>HA10732~B18R17C10</t>
  </si>
  <si>
    <t>HA10732~B18R17C11</t>
  </si>
  <si>
    <t>HA10732~B18R17C12</t>
  </si>
  <si>
    <t>HA10732~B18R17C13</t>
  </si>
  <si>
    <t>HA10732~B18R17C14</t>
  </si>
  <si>
    <t>HA10732~B18R17C15</t>
  </si>
  <si>
    <t>HA10732~B18R17C16</t>
  </si>
  <si>
    <t>HA10732~B18R17C17</t>
  </si>
  <si>
    <t>HA10732~B18R17C18</t>
  </si>
  <si>
    <t>HA10732~B18R17C19</t>
  </si>
  <si>
    <t>HA10732~B18R17C20</t>
  </si>
  <si>
    <t>HA10732~B18R18C01</t>
  </si>
  <si>
    <t>HA10732~B18R18C02</t>
  </si>
  <si>
    <t>HA10732~B18R18C03</t>
  </si>
  <si>
    <t>HA10732~B18R18C04</t>
  </si>
  <si>
    <t>HA10732~B18R18C05</t>
  </si>
  <si>
    <t>HA10732~B18R18C06</t>
  </si>
  <si>
    <t>HA10732~B18R18C07</t>
  </si>
  <si>
    <t>HA10732~B18R18C08</t>
  </si>
  <si>
    <t>HA10732~B18R18C09</t>
  </si>
  <si>
    <t>HA10732~B18R18C10</t>
  </si>
  <si>
    <t>HA10732~B18R18C11</t>
  </si>
  <si>
    <t>HA10732~B18R18C12</t>
  </si>
  <si>
    <t>HA10732~B18R18C13</t>
  </si>
  <si>
    <t>HA10732~B18R18C14</t>
  </si>
  <si>
    <t>HA10732~B18R18C15</t>
  </si>
  <si>
    <t>HA10732~B18R18C16</t>
  </si>
  <si>
    <t>HA10732~B18R18C17</t>
  </si>
  <si>
    <t>HA10732~B18R18C18</t>
  </si>
  <si>
    <t>HA10732~B18R18C19</t>
  </si>
  <si>
    <t>HA10732~B18R18C20</t>
  </si>
  <si>
    <t>HA10732~B18R19C01</t>
  </si>
  <si>
    <t>HA10732~B18R19C02</t>
  </si>
  <si>
    <t>HA10732~B18R19C03</t>
  </si>
  <si>
    <t>HA10732~B18R19C04</t>
  </si>
  <si>
    <t>HA10732~B18R19C05</t>
  </si>
  <si>
    <t>HA10732~B18R19C06</t>
  </si>
  <si>
    <t>HA10732~B18R19C07</t>
  </si>
  <si>
    <t>HA10732~B18R19C08</t>
  </si>
  <si>
    <t>HA10732~B18R19C09</t>
  </si>
  <si>
    <t>HA10732~B18R19C10</t>
  </si>
  <si>
    <t>HA10732~B18R19C11</t>
  </si>
  <si>
    <t>HA10732~B18R19C12</t>
  </si>
  <si>
    <t>HA10732~B18R19C13</t>
  </si>
  <si>
    <t>HA10732~B18R19C14</t>
  </si>
  <si>
    <t>HA10732~B18R19C15</t>
  </si>
  <si>
    <t>HA10732~B18R19C16</t>
  </si>
  <si>
    <t>HA10732~B18R19C17</t>
  </si>
  <si>
    <t>HA10732~B18R19C18</t>
  </si>
  <si>
    <t>HA10732~B18R19C19</t>
  </si>
  <si>
    <t>HA10732~B18R19C20</t>
  </si>
  <si>
    <t>HA10732~B18R20C01</t>
  </si>
  <si>
    <t>HA10732~B18R20C02</t>
  </si>
  <si>
    <t>HA10732~B18R20C03</t>
  </si>
  <si>
    <t>HA10732~B18R20C04</t>
  </si>
  <si>
    <t>HA10732~B18R20C05</t>
  </si>
  <si>
    <t>HA10732~B18R20C06</t>
  </si>
  <si>
    <t>HA10732~B18R20C07</t>
  </si>
  <si>
    <t>HA10732~B18R20C08</t>
  </si>
  <si>
    <t>HA10732~B18R20C09</t>
  </si>
  <si>
    <t>HA10732~B18R20C10</t>
  </si>
  <si>
    <t>HA10732~B18R20C11</t>
  </si>
  <si>
    <t>HA10732~B18R20C12</t>
  </si>
  <si>
    <t>HA10732~B18R20C13</t>
  </si>
  <si>
    <t>HA10732~B18R20C14</t>
  </si>
  <si>
    <t>HA10732~B18R20C15</t>
  </si>
  <si>
    <t>HA10732~B18R20C16</t>
  </si>
  <si>
    <t>HA10732~B18R20C17</t>
  </si>
  <si>
    <t>HA10732~B18R20C18</t>
  </si>
  <si>
    <t>HA10732~B18R20C19</t>
  </si>
  <si>
    <t>HA10732~B18R20C20</t>
  </si>
  <si>
    <t>HA10732~B19R01C01</t>
  </si>
  <si>
    <t>HA10732~B19R01C02</t>
  </si>
  <si>
    <t>HA10732~B19R01C03</t>
  </si>
  <si>
    <t>HA10732~B19R01C04</t>
  </si>
  <si>
    <t>HA10732~B19R01C05</t>
  </si>
  <si>
    <t>HA10732~B19R01C06</t>
  </si>
  <si>
    <t>HA10732~B19R01C07</t>
  </si>
  <si>
    <t>HA10732~B19R01C08</t>
  </si>
  <si>
    <t>HA10732~B19R01C09</t>
  </si>
  <si>
    <t>HA10732~B19R01C10</t>
  </si>
  <si>
    <t>HA10732~B19R01C11</t>
  </si>
  <si>
    <t>HA10732~B19R01C12</t>
  </si>
  <si>
    <t>HA10732~B19R01C13</t>
  </si>
  <si>
    <t>HA10732~B19R01C14</t>
  </si>
  <si>
    <t>HA10732~B19R01C15</t>
  </si>
  <si>
    <t>HA10732~B19R01C16</t>
  </si>
  <si>
    <t>HA10732~B19R01C17</t>
  </si>
  <si>
    <t>HA10732~B19R01C18</t>
  </si>
  <si>
    <t>HA10732~B19R01C19</t>
  </si>
  <si>
    <t>HA10732~B19R01C20</t>
  </si>
  <si>
    <t>HA10732~B19R02C01</t>
  </si>
  <si>
    <t>HA10732~B19R02C02</t>
  </si>
  <si>
    <t>HA10732~B19R02C03</t>
  </si>
  <si>
    <t>HA10732~B19R02C04</t>
  </si>
  <si>
    <t>HA10732~B19R02C05</t>
  </si>
  <si>
    <t>HA10732~B19R02C06</t>
  </si>
  <si>
    <t>HA10732~B19R02C07</t>
  </si>
  <si>
    <t>HA10732~B19R02C08</t>
  </si>
  <si>
    <t>HA10732~B19R02C09</t>
  </si>
  <si>
    <t>HA10732~B19R02C10</t>
  </si>
  <si>
    <t>HA10732~B19R02C11</t>
  </si>
  <si>
    <t>HA10732~B19R02C12</t>
  </si>
  <si>
    <t>HA10732~B19R02C13</t>
  </si>
  <si>
    <t>Internal_791</t>
  </si>
  <si>
    <t>HA10732~B19R02C14</t>
  </si>
  <si>
    <t>HA10732~B19R02C15</t>
  </si>
  <si>
    <t>Hs~Ref:NM_015973.1~uORF:IOH21513~842</t>
  </si>
  <si>
    <t>NM_015973.1</t>
  </si>
  <si>
    <t>HA10732~B19R02C16</t>
  </si>
  <si>
    <t>Hs~Ref:NM_015973.1~uORF:IOH21513~822</t>
  </si>
  <si>
    <t>HA10732~B19R02C17</t>
  </si>
  <si>
    <t>Hs~MGC:AB065734.1~uORF:IOH28263~44.8</t>
  </si>
  <si>
    <t>AB065734.1</t>
  </si>
  <si>
    <t>HA10732~B19R02C18</t>
  </si>
  <si>
    <t>Hs~MGC:AB065734.1~uORF:IOH28263~43.6</t>
  </si>
  <si>
    <t>HA10732~B19R02C19</t>
  </si>
  <si>
    <t>Hs~Ref:NM_022141.1~uORF:IOH22820~1430</t>
  </si>
  <si>
    <t>NM_022141.1</t>
  </si>
  <si>
    <t>HA10732~B19R02C20</t>
  </si>
  <si>
    <t>Hs~Ref:NM_022141.1~uORF:IOH22820~1370</t>
  </si>
  <si>
    <t>HA10732~B19R03C01</t>
  </si>
  <si>
    <t>Hs~Ref:NM_020466.3~uORF:IOH12271~40.3</t>
  </si>
  <si>
    <t>NM_020466.3</t>
  </si>
  <si>
    <t>HA10732~B19R03C02</t>
  </si>
  <si>
    <t>Hs~Ref:NM_020466.3~uORF:IOH12271~38.9</t>
  </si>
  <si>
    <t>HA10732~B19R03C03</t>
  </si>
  <si>
    <t>Hs~MGC:BC006370.2~uORF:IOH6467~810</t>
  </si>
  <si>
    <t>BC006370.2</t>
  </si>
  <si>
    <t>HA10732~B19R03C04</t>
  </si>
  <si>
    <t>Hs~MGC:BC006370.2~uORF:IOH6467~765</t>
  </si>
  <si>
    <t>HA10732~B19R03C05</t>
  </si>
  <si>
    <t>Hs~MGC:BC037253.1~uORF:IOH27450~40.0</t>
  </si>
  <si>
    <t>BC037253.1</t>
  </si>
  <si>
    <t>HA10732~B19R03C06</t>
  </si>
  <si>
    <t>Hs~MGC:BC037253.1~uORF:IOH27450~38.0</t>
  </si>
  <si>
    <t>HA10732~B19R03C07</t>
  </si>
  <si>
    <t>Internal_1915</t>
  </si>
  <si>
    <t>HA10732~B19R03C08</t>
  </si>
  <si>
    <t>HA10732~B19R03C09</t>
  </si>
  <si>
    <t>Hs~MGC:BC000885.1~uORF:IOH3237~158</t>
  </si>
  <si>
    <t>BC000885.1</t>
  </si>
  <si>
    <t>HA10732~B19R03C10</t>
  </si>
  <si>
    <t>Hs~MGC:BC000885.1~uORF:IOH3237~150</t>
  </si>
  <si>
    <t>HA10732~B19R03C11</t>
  </si>
  <si>
    <t>Hs~MGC:BC000937.2~uORF:IOH3025~77.2</t>
  </si>
  <si>
    <t>BC000937.2</t>
  </si>
  <si>
    <t>HA10732~B19R03C12</t>
  </si>
  <si>
    <t>Hs~MGC:BC000937.2~uORF:IOH3025~74.2</t>
  </si>
  <si>
    <t>HA10732~B19R03C13</t>
  </si>
  <si>
    <t>Hs~MGC:BC010889.1~uORF:IOH12754~417</t>
  </si>
  <si>
    <t>BC010889.1</t>
  </si>
  <si>
    <t>HA10732~B19R03C14</t>
  </si>
  <si>
    <t>Hs~MGC:BC010889.1~uORF:IOH12754~395</t>
  </si>
  <si>
    <t>HA10732~B19R03C15</t>
  </si>
  <si>
    <t>Hs~Ref:NM_001154.2~uORF:IOH5099~67.5</t>
  </si>
  <si>
    <t>NM_001154.2</t>
  </si>
  <si>
    <t>HA10732~B19R03C16</t>
  </si>
  <si>
    <t>Hs~Ref:NM_001154.2~uORF:IOH5099~64.5</t>
  </si>
  <si>
    <t>HA10732~B19R03C17</t>
  </si>
  <si>
    <t>Hs~MGC:BC022524.1~uORF:IOH10757~491</t>
  </si>
  <si>
    <t>BC022524.1</t>
  </si>
  <si>
    <t>HA10732~B19R03C18</t>
  </si>
  <si>
    <t>Hs~MGC:BC022524.1~uORF:IOH10757~447</t>
  </si>
  <si>
    <t>HA10732~B19R03C19</t>
  </si>
  <si>
    <t>Hs~Ref:NM_080651.1~uORF:IOH3372~42.8</t>
  </si>
  <si>
    <t>NM_080651.1</t>
  </si>
  <si>
    <t>HA10732~B19R03C20</t>
  </si>
  <si>
    <t>Hs~Ref:NM_080651.1~uORF:IOH3372~41.5</t>
  </si>
  <si>
    <t>HA10732~B19R04C01</t>
  </si>
  <si>
    <t>Hs~Ref:NM_001760.2~uORF:IOH14467~89.3</t>
  </si>
  <si>
    <t>NM_001760.2</t>
  </si>
  <si>
    <t>HA10732~B19R04C02</t>
  </si>
  <si>
    <t>Hs~Ref:NM_001760.2~uORF:IOH14467~85.6</t>
  </si>
  <si>
    <t>HA10732~B19R04C03</t>
  </si>
  <si>
    <t>Hs~Ref:NM_013328.2~uORF:IOH11728~43.9</t>
  </si>
  <si>
    <t>NM_013328.2</t>
  </si>
  <si>
    <t>HA10732~B19R04C04</t>
  </si>
  <si>
    <t>Hs~Ref:NM_013328.2~uORF:IOH11728~40.0</t>
  </si>
  <si>
    <t>HA10732~B19R04C05</t>
  </si>
  <si>
    <t>Hs~MGC:NM_031448.2~uORF:IOH5544~184</t>
  </si>
  <si>
    <t>NM_031448.2</t>
  </si>
  <si>
    <t>HA10732~B19R04C06</t>
  </si>
  <si>
    <t>Hs~MGC:NM_031448.2~uORF:IOH5544~180</t>
  </si>
  <si>
    <t>HA10732~B19R04C07</t>
  </si>
  <si>
    <t>Hs~Ref:NM_016282.2~uORF:IOH11046~174</t>
  </si>
  <si>
    <t>NM_016282.2</t>
  </si>
  <si>
    <t>HA10732~B19R04C08</t>
  </si>
  <si>
    <t>Hs~Ref:NM_016282.2~uORF:IOH11046~166</t>
  </si>
  <si>
    <t>HA10732~B19R04C09</t>
  </si>
  <si>
    <t>Hs~Ref:NM_145025.1~uORF:IOH10918~28.7</t>
  </si>
  <si>
    <t>NM_145025.1</t>
  </si>
  <si>
    <t>HA10732~B19R04C10</t>
  </si>
  <si>
    <t>Hs~Ref:NM_145025.1~uORF:IOH10918~27.3</t>
  </si>
  <si>
    <t>HA10732~B19R04C11</t>
  </si>
  <si>
    <t>Hs~MGC:BC000306.1~uORF:IOH3456~172</t>
  </si>
  <si>
    <t>BC000306.1</t>
  </si>
  <si>
    <t>HA10732~B19R04C12</t>
  </si>
  <si>
    <t>Hs~MGC:BC000306.1~uORF:IOH3456~161</t>
  </si>
  <si>
    <t>HA10732~B19R04C13</t>
  </si>
  <si>
    <t>Internal_201107</t>
  </si>
  <si>
    <t>HA10732~B19R04C14</t>
  </si>
  <si>
    <t>HA10732~B19R04C15</t>
  </si>
  <si>
    <t>Hs~Ref:NM_020990.2~uORF:IOH5022~93.9</t>
  </si>
  <si>
    <t>NM_020990.2</t>
  </si>
  <si>
    <t>HA10732~B19R04C16</t>
  </si>
  <si>
    <t>Hs~Ref:NM_020990.2~uORF:IOH5022~86.5</t>
  </si>
  <si>
    <t>HA10732~B19R04C17</t>
  </si>
  <si>
    <t>Hs~MGC:BC014552.1~uORF:IOH12669~29.7</t>
  </si>
  <si>
    <t>BC014552.1</t>
  </si>
  <si>
    <t>HA10732~B19R04C18</t>
  </si>
  <si>
    <t>Hs~MGC:BC014552.1~uORF:IOH12669~28.0</t>
  </si>
  <si>
    <t>HA10732~B19R04C19</t>
  </si>
  <si>
    <t>Hs~Ref:NM_001625.1~uORF:IOH14360~314</t>
  </si>
  <si>
    <t>NM_001625.1</t>
  </si>
  <si>
    <t>HA10732~B19R04C20</t>
  </si>
  <si>
    <t>Hs~Ref:NM_001625.1~uORF:IOH14360~296</t>
  </si>
  <si>
    <t>HA10732~B19R05C01</t>
  </si>
  <si>
    <t>Hs~Ref:NM_003382.2~uORF:IOH9624~6.8</t>
  </si>
  <si>
    <t>NM_003382.2</t>
  </si>
  <si>
    <t>HA10732~B19R05C02</t>
  </si>
  <si>
    <t>Hs~Ref:NM_003382.2~uORF:IOH9624~6.28</t>
  </si>
  <si>
    <t>HA10732~B19R05C03</t>
  </si>
  <si>
    <t>Hs~Ref:NM_001799.2~N/A~550</t>
  </si>
  <si>
    <t>NM_001799.2</t>
  </si>
  <si>
    <t>HA10732~B19R05C04</t>
  </si>
  <si>
    <t>Hs~Ref:NM_001799.2~N/A~506</t>
  </si>
  <si>
    <t>HA10732~B19R05C05</t>
  </si>
  <si>
    <t>Hs~Ref:NM_004443.2~N/A~532</t>
  </si>
  <si>
    <t>NM_004443.2</t>
  </si>
  <si>
    <t>HA10732~B19R05C06</t>
  </si>
  <si>
    <t>HA10732~B19R05C07</t>
  </si>
  <si>
    <t>Hs~Ref:NM_002732.2~N/A~112</t>
  </si>
  <si>
    <t>NM_002732.2</t>
  </si>
  <si>
    <t>HA10732~B19R05C08</t>
  </si>
  <si>
    <t>Hs~Ref:NM_002732.2~N/A~106</t>
  </si>
  <si>
    <t>HA10732~B19R05C09</t>
  </si>
  <si>
    <t>Hs~MGC:BC009196.1~uORF:IOH12943~15.9</t>
  </si>
  <si>
    <t>BC009196.1</t>
  </si>
  <si>
    <t>HA10732~B19R05C10</t>
  </si>
  <si>
    <t>Hs~MGC:BC009196.1~uORF:IOH12943~15.1</t>
  </si>
  <si>
    <t>HA10732~B19R05C11</t>
  </si>
  <si>
    <t>Hs~Ref:NM_004422.1~uORF:IOH9688~102</t>
  </si>
  <si>
    <t>NM_004422.1</t>
  </si>
  <si>
    <t>HA10732~B19R05C12</t>
  </si>
  <si>
    <t>Hs~Ref:NM_004422.1~uORF:IOH9688~95.9</t>
  </si>
  <si>
    <t>HA10732~B19R05C13</t>
  </si>
  <si>
    <t>Hs~Ref:NM_001896.1~N/A~2370</t>
  </si>
  <si>
    <t>NM_001896.1</t>
  </si>
  <si>
    <t>HA10732~B19R05C14</t>
  </si>
  <si>
    <t>Hs~Ref:NM_001896.1~N/A~2270</t>
  </si>
  <si>
    <t>HA10732~B19R05C15</t>
  </si>
  <si>
    <t>Hs~Ref:NM_004635.2~N/A~163</t>
  </si>
  <si>
    <t>NM_004635.2</t>
  </si>
  <si>
    <t>HA10732~B19R05C16</t>
  </si>
  <si>
    <t>Hs~Ref:NM_004635.2~N/A~160</t>
  </si>
  <si>
    <t>HA10732~B19R05C17</t>
  </si>
  <si>
    <t>HA10732~B19R05C18</t>
  </si>
  <si>
    <t>HA10732~B19R05C19</t>
  </si>
  <si>
    <t>Hs~Ref:NM_032837.1~uORF:IOH14641~261</t>
  </si>
  <si>
    <t>NM_032837.1</t>
  </si>
  <si>
    <t>HA10732~B19R05C20</t>
  </si>
  <si>
    <t>Hs~Ref:NM_032837.1~uORF:IOH14641~257</t>
  </si>
  <si>
    <t>HA10732~B19R06C01</t>
  </si>
  <si>
    <t>Hs~Ref:NM_024812.1~uORF:IOH9655~36.8</t>
  </si>
  <si>
    <t>NM_024812.1</t>
  </si>
  <si>
    <t>HA10732~B19R06C02</t>
  </si>
  <si>
    <t>Hs~Ref:NM_024812.1~uORF:IOH9655~35.3</t>
  </si>
  <si>
    <t>HA10732~B19R06C03</t>
  </si>
  <si>
    <t>Hs~Ref:NM_002157.1~uORF:IOH27794~1230</t>
  </si>
  <si>
    <t>NM_002157.1</t>
  </si>
  <si>
    <t>HA10732~B19R06C04</t>
  </si>
  <si>
    <t>Hs~Ref:NM_002157.1~uORF:IOH27794~1190</t>
  </si>
  <si>
    <t>HA10732~B19R06C05</t>
  </si>
  <si>
    <t>Hs~Ref:NM_022110.2~uORF:IOH10458~262</t>
  </si>
  <si>
    <t>NM_022110.2</t>
  </si>
  <si>
    <t>HA10732~B19R06C06</t>
  </si>
  <si>
    <t>Hs~Ref:NM_022110.2~uORF:IOH10458~255</t>
  </si>
  <si>
    <t>HA10732~B19R06C07</t>
  </si>
  <si>
    <t>Hs~MGC:BC015883.1~uORF:IOH10061~49.3</t>
  </si>
  <si>
    <t>BC015883.1</t>
  </si>
  <si>
    <t>HA10732~B19R06C08</t>
  </si>
  <si>
    <t>Hs~MGC:BC015883.1~uORF:IOH10061~47.6</t>
  </si>
  <si>
    <t>HA10732~B19R06C09</t>
  </si>
  <si>
    <t>Hs~Ref:NM_004475.1~uORF:IOH14024~105</t>
  </si>
  <si>
    <t>NM_004475.1</t>
  </si>
  <si>
    <t>HA10732~B19R06C10</t>
  </si>
  <si>
    <t>Hs~Ref:NM_004475.1~uORF:IOH14024~96.1</t>
  </si>
  <si>
    <t>HA10732~B19R06C11</t>
  </si>
  <si>
    <t>Hs~Ref:NM_003345.1~uORF:IOH5997~565</t>
  </si>
  <si>
    <t>NM_003345.1</t>
  </si>
  <si>
    <t>HA10732~B19R06C12</t>
  </si>
  <si>
    <t>Hs~Ref:NM_003345.1~uORF:IOH5997~525</t>
  </si>
  <si>
    <t>HA10732~B19R06C13</t>
  </si>
  <si>
    <t>Internal_1512</t>
  </si>
  <si>
    <t>HA10732~B19R06C14</t>
  </si>
  <si>
    <t>HA10732~B19R06C15</t>
  </si>
  <si>
    <t>Hs~Ref:NM_004732.1~uORF:IOH29581~1630</t>
  </si>
  <si>
    <t>NM_004732.1</t>
  </si>
  <si>
    <t>HA10732~B19R06C16</t>
  </si>
  <si>
    <t>Hs~Ref:NM_004732.1~uORF:IOH29581~1640</t>
  </si>
  <si>
    <t>HA10732~B19R06C17</t>
  </si>
  <si>
    <t>Hs~MGC:BC060793.1~uORF:IOH29233~152</t>
  </si>
  <si>
    <t>BC060793.1</t>
  </si>
  <si>
    <t>HA10732~B19R06C18</t>
  </si>
  <si>
    <t>Hs~MGC:BC060793.1~uORF:IOH29233~139</t>
  </si>
  <si>
    <t>HA10732~B19R06C19</t>
  </si>
  <si>
    <t>Hs~MGC:BC058906.1~uORF:IOH29100~162</t>
  </si>
  <si>
    <t>BC058906.1</t>
  </si>
  <si>
    <t>HA10732~B19R06C20</t>
  </si>
  <si>
    <t>Hs~MGC:BC058906.1~uORF:IOH29100~156</t>
  </si>
  <si>
    <t>HA10732~B19R07C01</t>
  </si>
  <si>
    <t>Hs~Ref:NM_016000.2~uORF:IOH14202~275</t>
  </si>
  <si>
    <t>NM_016000.2</t>
  </si>
  <si>
    <t>HA10732~B19R07C02</t>
  </si>
  <si>
    <t>Hs~Ref:NM_016000.2~uORF:IOH14202~258</t>
  </si>
  <si>
    <t>HA10732~B19R07C03</t>
  </si>
  <si>
    <t>Hs~Ref:NM_018394.1~uORF:IOH22907~34.2</t>
  </si>
  <si>
    <t>NM_018394.1</t>
  </si>
  <si>
    <t>HA10732~B19R07C04</t>
  </si>
  <si>
    <t>Hs~Ref:NM_018394.1~uORF:IOH22907~32.8</t>
  </si>
  <si>
    <t>HA10732~B19R07C05</t>
  </si>
  <si>
    <t>Hs~MGC:BC033826.1~uORF:IOH21888~57.7</t>
  </si>
  <si>
    <t>BC033826.1</t>
  </si>
  <si>
    <t>HA10732~B19R07C06</t>
  </si>
  <si>
    <t>Hs~MGC:BC033826.1~uORF:IOH21888~55.5</t>
  </si>
  <si>
    <t>HA10732~B19R07C07</t>
  </si>
  <si>
    <t>Hs~MGC:AK055306.1~uORF:IOH21180~30.1</t>
  </si>
  <si>
    <t>AK055306.1</t>
  </si>
  <si>
    <t>HA10732~B19R07C08</t>
  </si>
  <si>
    <t>Hs~MGC:AK055306.1~uORF:IOH21180~29.3</t>
  </si>
  <si>
    <t>HA10732~B19R07C09</t>
  </si>
  <si>
    <t>Hs~MGC:BC031262.1~uORF:IOH21607~287</t>
  </si>
  <si>
    <t>BC031262.1</t>
  </si>
  <si>
    <t>HA10732~B19R07C10</t>
  </si>
  <si>
    <t>Hs~MGC:BC031262.1~uORF:IOH21607~265</t>
  </si>
  <si>
    <t>HA10732~B19R07C11</t>
  </si>
  <si>
    <t>Hs~Ref:NM_002787.1~uORF:IOH26683~63.5</t>
  </si>
  <si>
    <t>NM_002787.1</t>
  </si>
  <si>
    <t>HA10732~B19R07C12</t>
  </si>
  <si>
    <t>Hs~Ref:NM_002787.1~uORF:IOH26683~61.6</t>
  </si>
  <si>
    <t>HA10732~B19R07C13</t>
  </si>
  <si>
    <t>Hs~MGC:BC040946.1~uORF:IOH26289~865</t>
  </si>
  <si>
    <t>BC040946.1</t>
  </si>
  <si>
    <t>HA10732~B19R07C14</t>
  </si>
  <si>
    <t>Hs~MGC:BC040946.1~uORF:IOH26289~811</t>
  </si>
  <si>
    <t>HA10732~B19R07C15</t>
  </si>
  <si>
    <t>Hs~MGC:BC046208.1~uORF:IOH26975~154</t>
  </si>
  <si>
    <t>BC046208.1</t>
  </si>
  <si>
    <t>HA10732~B19R07C16</t>
  </si>
  <si>
    <t>Hs~MGC:BC046208.1~uORF:IOH26975~146</t>
  </si>
  <si>
    <t>HA10732~B19R07C17</t>
  </si>
  <si>
    <t>Hs~MGC:BC036917.1~uORF:IOH28736~47.8</t>
  </si>
  <si>
    <t>BC036917.1</t>
  </si>
  <si>
    <t>HA10732~B19R07C18</t>
  </si>
  <si>
    <t>Hs~MGC:BC036917.1~uORF:IOH28736~46.3</t>
  </si>
  <si>
    <t>HA10732~B19R07C19</t>
  </si>
  <si>
    <t>Internal_268770</t>
  </si>
  <si>
    <t>HA10732~B19R07C20</t>
  </si>
  <si>
    <t>HA10732~B19R08C01</t>
  </si>
  <si>
    <t>Hs~MGC:BC053853.1~uORF:IOH28945~356</t>
  </si>
  <si>
    <t>BC053853.1</t>
  </si>
  <si>
    <t>HA10732~B19R08C02</t>
  </si>
  <si>
    <t>Hs~MGC:BC053853.1~uORF:IOH28945~332</t>
  </si>
  <si>
    <t>HA10732~B19R08C03</t>
  </si>
  <si>
    <t>Hs~MGC:BC052611.1~uORF:IOH29384~310</t>
  </si>
  <si>
    <t>BC052611.1</t>
  </si>
  <si>
    <t>HA10732~B19R08C04</t>
  </si>
  <si>
    <t>Hs~MGC:BC052611.1~uORF:IOH29384~284</t>
  </si>
  <si>
    <t>HA10732~B19R08C05</t>
  </si>
  <si>
    <t>Hs~Ref:NM_002862.2~uORF:IOH9832~80.3</t>
  </si>
  <si>
    <t>NM_002862.2</t>
  </si>
  <si>
    <t>HA10732~B19R08C06</t>
  </si>
  <si>
    <t>Hs~Ref:NM_002862.2~uORF:IOH9832~77.0</t>
  </si>
  <si>
    <t>HA10732~B19R08C07</t>
  </si>
  <si>
    <t>Hs~Ref:NM_005801.2~uORF:IOH6916~772</t>
  </si>
  <si>
    <t>NM_005801.2</t>
  </si>
  <si>
    <t>HA10732~B19R08C08</t>
  </si>
  <si>
    <t>Hs~Ref:NM_005801.2~uORF:IOH6916~713</t>
  </si>
  <si>
    <t>HA10732~B19R08C09</t>
  </si>
  <si>
    <t>Internal_15222</t>
  </si>
  <si>
    <t>HA10732~B19R08C10</t>
  </si>
  <si>
    <t>HA10732~B19R08C11</t>
  </si>
  <si>
    <t>Hs~MGC:BC010931.1~uORF:IOH14302~235</t>
  </si>
  <si>
    <t>BC010931.1</t>
  </si>
  <si>
    <t>HA10732~B19R08C12</t>
  </si>
  <si>
    <t>Hs~MGC:BC010931.1~uORF:IOH14302~225</t>
  </si>
  <si>
    <t>HA10732~B19R08C13</t>
  </si>
  <si>
    <t>Hs~Ref:NM_001014.2~uORF:IOH4063~47.2</t>
  </si>
  <si>
    <t>NM_001014.2</t>
  </si>
  <si>
    <t>HA10732~B19R08C14</t>
  </si>
  <si>
    <t>Hs~Ref:NM_001014.2~uORF:IOH4063~44.9</t>
  </si>
  <si>
    <t>HA10732~B19R08C15</t>
  </si>
  <si>
    <t>Hs~MGC:BC000417.1~uORF:IOH3651~315</t>
  </si>
  <si>
    <t>BC000417.1</t>
  </si>
  <si>
    <t>HA10732~B19R08C16</t>
  </si>
  <si>
    <t>Hs~MGC:BC000417.1~uORF:IOH3651~294</t>
  </si>
  <si>
    <t>HA10732~B19R08C17</t>
  </si>
  <si>
    <t>Hs~Ref:NM_020141.2~uORF:IOH5923~238</t>
  </si>
  <si>
    <t>NM_020141.2</t>
  </si>
  <si>
    <t>HA10732~B19R08C18</t>
  </si>
  <si>
    <t>Hs~Ref:NM_020141.2~uORF:IOH5923~229</t>
  </si>
  <si>
    <t>HA10732~B19R08C19</t>
  </si>
  <si>
    <t>Hs~Ref:NM_004846.1~uORF:IOH6102~565</t>
  </si>
  <si>
    <t>NM_004846.1</t>
  </si>
  <si>
    <t>HA10732~B19R08C20</t>
  </si>
  <si>
    <t>Hs~Ref:NM_004846.1~uORF:IOH6102~542</t>
  </si>
  <si>
    <t>HA10732~B19R09C01</t>
  </si>
  <si>
    <t>Hs~Ref:NM_145283.1~uORF:IOH10752~134</t>
  </si>
  <si>
    <t>NM_145283.1</t>
  </si>
  <si>
    <t>HA10732~B19R09C02</t>
  </si>
  <si>
    <t>Hs~Ref:NM_145283.1~uORF:IOH10752~129</t>
  </si>
  <si>
    <t>HA10732~B19R09C03</t>
  </si>
  <si>
    <t>Hs~MGC:BC015877.1~uORF:IOH13013~53.6</t>
  </si>
  <si>
    <t>BC015877.1</t>
  </si>
  <si>
    <t>HA10732~B19R09C04</t>
  </si>
  <si>
    <t>Hs~MGC:BC015877.1~uORF:IOH13013~50.2</t>
  </si>
  <si>
    <t>HA10732~B19R09C05</t>
  </si>
  <si>
    <t>Hs~Ref:NM_015871.2~uORF:IOH4113~567</t>
  </si>
  <si>
    <t>NM_015871.2</t>
  </si>
  <si>
    <t>HA10732~B19R09C06</t>
  </si>
  <si>
    <t>Hs~Ref:NM_015871.2~uORF:IOH4113~558</t>
  </si>
  <si>
    <t>HA10732~B19R09C07</t>
  </si>
  <si>
    <t>Hs~Ref:NM_020665.2~uORF:IOH12463~99.1</t>
  </si>
  <si>
    <t>NM_020665.2</t>
  </si>
  <si>
    <t>HA10732~B19R09C08</t>
  </si>
  <si>
    <t>Hs~Ref:NM_020665.2~uORF:IOH12463~93.5</t>
  </si>
  <si>
    <t>HA10732~B19R09C09</t>
  </si>
  <si>
    <t>Hs~Ref:NM_013290.1~uORF:IOH6212~80.0</t>
  </si>
  <si>
    <t>NM_013290.1</t>
  </si>
  <si>
    <t>HA10732~B19R09C10</t>
  </si>
  <si>
    <t>Hs~Ref:NM_013290.1~uORF:IOH6212~75.4</t>
  </si>
  <si>
    <t>HA10732~B19R09C11</t>
  </si>
  <si>
    <t>Hs~MGC:BC033794.1~uORF:IOH21798~45.3</t>
  </si>
  <si>
    <t>BC033794.1</t>
  </si>
  <si>
    <t>HA10732~B19R09C12</t>
  </si>
  <si>
    <t>Hs~MGC:BC033794.1~uORF:IOH21798~43.4</t>
  </si>
  <si>
    <t>HA10732~B19R09C13</t>
  </si>
  <si>
    <t>Hs~MGC:BC009398.1~uORF:IOH14462~434</t>
  </si>
  <si>
    <t>BC009398.1</t>
  </si>
  <si>
    <t>HA10732~B19R09C14</t>
  </si>
  <si>
    <t>Hs~MGC:BC009398.1~uORF:IOH14462~415</t>
  </si>
  <si>
    <t>HA10732~B19R09C15</t>
  </si>
  <si>
    <t>Hs~Ref:NM_004794.1~uORF:IOH4780~542</t>
  </si>
  <si>
    <t>NM_004794.1</t>
  </si>
  <si>
    <t>HA10732~B19R09C16</t>
  </si>
  <si>
    <t>Hs~Ref:NM_004794.1~uORF:IOH4780~524</t>
  </si>
  <si>
    <t>HA10732~B19R09C17</t>
  </si>
  <si>
    <t>Hs~Ref:NM_020395.2~uORF:IOH13332~50.6</t>
  </si>
  <si>
    <t>NM_020395.2</t>
  </si>
  <si>
    <t>HA10732~B19R09C18</t>
  </si>
  <si>
    <t>Hs~Ref:NM_020395.2~uORF:IOH13332~49.0</t>
  </si>
  <si>
    <t>HA10732~B19R09C19</t>
  </si>
  <si>
    <t>Hs~MGC:BC017844.1~uORF:IOH14384~127</t>
  </si>
  <si>
    <t>BC017844.1</t>
  </si>
  <si>
    <t>HA10732~B19R09C20</t>
  </si>
  <si>
    <t>Hs~MGC:BC017844.1~uORF:IOH14384~123</t>
  </si>
  <si>
    <t>HA10732~B19R10C01</t>
  </si>
  <si>
    <t>Hs~Ref:NM_144673.1~uORF:IOH13407~227</t>
  </si>
  <si>
    <t>NM_144673.1</t>
  </si>
  <si>
    <t>HA10732~B19R10C02</t>
  </si>
  <si>
    <t>Hs~Ref:NM_144673.1~uORF:IOH13407~206</t>
  </si>
  <si>
    <t>HA10732~B19R10C03</t>
  </si>
  <si>
    <t>Hs~MGC:BC028151.1~uORF:IOH11514~205</t>
  </si>
  <si>
    <t>BC028151.1</t>
  </si>
  <si>
    <t>HA10732~B19R10C04</t>
  </si>
  <si>
    <t>Hs~MGC:BC028151.1~uORF:IOH11514~199</t>
  </si>
  <si>
    <t>HA10732~B19R10C05</t>
  </si>
  <si>
    <t>Hs~MGC:BC017956.1~uORF:IOH12293~266</t>
  </si>
  <si>
    <t>BC017956.1</t>
  </si>
  <si>
    <t>HA10732~B19R10C06</t>
  </si>
  <si>
    <t>Hs~MGC:BC017956.1~uORF:IOH12293~249</t>
  </si>
  <si>
    <t>HA10732~B19R10C07</t>
  </si>
  <si>
    <t>Hs~MGC:BC014969.1~uORF:IOH12203~625</t>
  </si>
  <si>
    <t>BC014969.1</t>
  </si>
  <si>
    <t>HA10732~B19R10C08</t>
  </si>
  <si>
    <t>Hs~MGC:BC014969.1~uORF:IOH12203~587</t>
  </si>
  <si>
    <t>HA10732~B19R10C09</t>
  </si>
  <si>
    <t>Hs~MGC:BC029891.1~uORF:IOH22824~51.2</t>
  </si>
  <si>
    <t>BC029891.1</t>
  </si>
  <si>
    <t>HA10732~B19R10C10</t>
  </si>
  <si>
    <t>Hs~MGC:BC029891.1~uORF:IOH22824~48.9</t>
  </si>
  <si>
    <t>HA10732~B19R10C11</t>
  </si>
  <si>
    <t>Hs~Ref:NM_005725.2~uORF:IOH12556~164</t>
  </si>
  <si>
    <t>NM_005725.2</t>
  </si>
  <si>
    <t>HA10732~B19R10C12</t>
  </si>
  <si>
    <t>Hs~Ref:NM_005725.2~uORF:IOH12556~156</t>
  </si>
  <si>
    <t>HA10732~B19R10C13</t>
  </si>
  <si>
    <t>Hs~Ref:NM_014410.4~uORF:IOH11005~219</t>
  </si>
  <si>
    <t>NM_014410.4</t>
  </si>
  <si>
    <t>HA10732~B19R10C14</t>
  </si>
  <si>
    <t>Hs~Ref:NM_014410.4~uORF:IOH11005~212</t>
  </si>
  <si>
    <t>HA10732~B19R10C15</t>
  </si>
  <si>
    <t>Hs~MGC:BC000478.2~uORF:IOH3690~1040</t>
  </si>
  <si>
    <t>BC000478.2</t>
  </si>
  <si>
    <t>HA10732~B19R10C16</t>
  </si>
  <si>
    <t>Hs~MGC:BC000478.2~uORF:IOH3690~999</t>
  </si>
  <si>
    <t>HA10732~B19R10C17</t>
  </si>
  <si>
    <t>Hs~MGC:BC034821.1~uORF:IOH22860~206</t>
  </si>
  <si>
    <t>BC034821.1</t>
  </si>
  <si>
    <t>HA10732~B19R10C18</t>
  </si>
  <si>
    <t>Hs~MGC:BC034821.1~uORF:IOH22860~199</t>
  </si>
  <si>
    <t>HA10732~B19R10C19</t>
  </si>
  <si>
    <t>Hs~Ref:NM_000499.2~uORF:IOH10675~166</t>
  </si>
  <si>
    <t>NM_000499.2</t>
  </si>
  <si>
    <t>HA10732~B19R10C20</t>
  </si>
  <si>
    <t>Hs~Ref:NM_000499.2~uORF:IOH10675~162</t>
  </si>
  <si>
    <t>HA10732~B19R11C01</t>
  </si>
  <si>
    <t>Hs~MGC:BC017959.1~uORF:IOH12310~519</t>
  </si>
  <si>
    <t>BC017959.1</t>
  </si>
  <si>
    <t>HA10732~B19R11C02</t>
  </si>
  <si>
    <t>Hs~MGC:BC017959.1~uORF:IOH12310~508</t>
  </si>
  <si>
    <t>HA10732~B19R11C03</t>
  </si>
  <si>
    <t>Hs~Ref:NM_025159.1~uORF:IOH13469~49.9</t>
  </si>
  <si>
    <t>NM_025159.1</t>
  </si>
  <si>
    <t>HA10732~B19R11C04</t>
  </si>
  <si>
    <t>Hs~Ref:NM_025159.1~uORF:IOH13469~48.5</t>
  </si>
  <si>
    <t>HA10732~B19R11C05</t>
  </si>
  <si>
    <t>Hs~MGC:BC025266.1~uORF:IOH23199~510</t>
  </si>
  <si>
    <t>BC025266.1</t>
  </si>
  <si>
    <t>HA10732~B19R11C06</t>
  </si>
  <si>
    <t>Hs~MGC:BC025266.1~uORF:IOH23199~473</t>
  </si>
  <si>
    <t>HA10732~B19R11C07</t>
  </si>
  <si>
    <t>Hs~Ref:NM_152421.2~uORF:IOH22978~70.5</t>
  </si>
  <si>
    <t>NM_152421.2</t>
  </si>
  <si>
    <t>HA10732~B19R11C08</t>
  </si>
  <si>
    <t>Hs~Ref:NM_152421.2~uORF:IOH22978~67.9</t>
  </si>
  <si>
    <t>HA10732~B19R11C09</t>
  </si>
  <si>
    <t>Hs~MGC:BC033242.1~uORF:IOH23274~47.4</t>
  </si>
  <si>
    <t>BC033242.1</t>
  </si>
  <si>
    <t>HA10732~B19R11C10</t>
  </si>
  <si>
    <t>Hs~MGC:BC033242.1~uORF:IOH23274~46.4</t>
  </si>
  <si>
    <t>HA10732~B19R11C11</t>
  </si>
  <si>
    <t>Hs~Ref:NM_032673.1~uORF:IOH5517~68.4</t>
  </si>
  <si>
    <t>NM_032673.1</t>
  </si>
  <si>
    <t>HA10732~B19R11C12</t>
  </si>
  <si>
    <t>Hs~Ref:NM_032673.1~uORF:IOH5517~66.0</t>
  </si>
  <si>
    <t>HA10732~B19R11C13</t>
  </si>
  <si>
    <t>Hs~MGC:BC003555.1~uORF:IOH4980~1100</t>
  </si>
  <si>
    <t>BC003555.1</t>
  </si>
  <si>
    <t>HA10732~B19R11C14</t>
  </si>
  <si>
    <t>Hs~MGC:BC003555.1~uORF:IOH4980~1030</t>
  </si>
  <si>
    <t>HA10732~B19R11C15</t>
  </si>
  <si>
    <t>Hs~MGC:BC003586.1~uORF:IOH4499~279</t>
  </si>
  <si>
    <t>BC003586.1</t>
  </si>
  <si>
    <t>HA10732~B19R11C16</t>
  </si>
  <si>
    <t>Hs~MGC:BC003586.1~uORF:IOH4499~271</t>
  </si>
  <si>
    <t>HA10732~B19R11C17</t>
  </si>
  <si>
    <t>Hs~Ref:NM_173608.1~uORF:IOH9994~250</t>
  </si>
  <si>
    <t>NM_173608.1</t>
  </si>
  <si>
    <t>HA10732~B19R11C18</t>
  </si>
  <si>
    <t>Hs~Ref:NM_173608.1~uORF:IOH9994~240</t>
  </si>
  <si>
    <t>HA10732~B19R11C19</t>
  </si>
  <si>
    <t>Hs~Ref:NM_002617.3~uORF:IOH11620~452</t>
  </si>
  <si>
    <t>NM_002617.3</t>
  </si>
  <si>
    <t>HA10732~B19R11C20</t>
  </si>
  <si>
    <t>Hs~Ref:NM_002617.3~uORF:IOH11620~428</t>
  </si>
  <si>
    <t>HA10732~B19R12C01</t>
  </si>
  <si>
    <t>Hs~MGC:BC030783.1~uORF:IOH22247~115</t>
  </si>
  <si>
    <t>BC030783.1</t>
  </si>
  <si>
    <t>HA10732~B19R12C02</t>
  </si>
  <si>
    <t>Hs~MGC:BC030783.1~uORF:IOH22247~113</t>
  </si>
  <si>
    <t>HA10732~B19R12C03</t>
  </si>
  <si>
    <t>Hs~MGC:BC014959.1~uORF:IOH13467~690</t>
  </si>
  <si>
    <t>BC014959.1</t>
  </si>
  <si>
    <t>HA10732~B19R12C04</t>
  </si>
  <si>
    <t>Hs~MGC:BC014959.1~uORF:IOH13467~665</t>
  </si>
  <si>
    <t>HA10732~B19R12C05</t>
  </si>
  <si>
    <t>Hs~Ref:NM_004227.3~uORF:IOH11547~114</t>
  </si>
  <si>
    <t>NM_004227.3</t>
  </si>
  <si>
    <t>HA10732~B19R12C06</t>
  </si>
  <si>
    <t>Hs~Ref:NM_004227.3~uORF:IOH11547~110</t>
  </si>
  <si>
    <t>HA10732~B19R12C07</t>
  </si>
  <si>
    <t>Hs~MGC:BC025714.1~uORF:IOH11342~32.4</t>
  </si>
  <si>
    <t>BC025714.1</t>
  </si>
  <si>
    <t>HA10732~B19R12C08</t>
  </si>
  <si>
    <t>Hs~MGC:BC025714.1~uORF:IOH11342~31.0</t>
  </si>
  <si>
    <t>HA10732~B19R12C09</t>
  </si>
  <si>
    <t>Hs~Ref:NM_032341.1~uORF:IOH7525~17.9</t>
  </si>
  <si>
    <t>NM_032341.1</t>
  </si>
  <si>
    <t>HA10732~B19R12C10</t>
  </si>
  <si>
    <t>Hs~Ref:NM_032341.1~uORF:IOH7525~17.1</t>
  </si>
  <si>
    <t>HA10732~B19R12C11</t>
  </si>
  <si>
    <t>Hs~MGC:BC032466.1~uORF:IOH21695~38.0</t>
  </si>
  <si>
    <t>BC032466.1</t>
  </si>
  <si>
    <t>HA10732~B19R12C12</t>
  </si>
  <si>
    <t>Hs~MGC:BC032466.1~uORF:IOH21695~36.1</t>
  </si>
  <si>
    <t>HA10732~B19R12C13</t>
  </si>
  <si>
    <t>Hs~MGC:NM_153826.2~uORF:IOH22263~31.0</t>
  </si>
  <si>
    <t>NM_153826.2</t>
  </si>
  <si>
    <t>HA10732~B19R12C14</t>
  </si>
  <si>
    <t>Hs~MGC:NM_153826.2~uORF:IOH22263~29.8</t>
  </si>
  <si>
    <t>HA10732~B19R12C15</t>
  </si>
  <si>
    <t>Hs~MGC:BC011892.1~uORF:IOH14730~53.9</t>
  </si>
  <si>
    <t>BC011892.1</t>
  </si>
  <si>
    <t>HA10732~B19R12C16</t>
  </si>
  <si>
    <t>Hs~MGC:BC011892.1~uORF:IOH14730~52.6</t>
  </si>
  <si>
    <t>HA10732~B19R12C17</t>
  </si>
  <si>
    <t>Hs~MGC:BC000896.1~uORF:IOH3226~18.0</t>
  </si>
  <si>
    <t>BC000896.1</t>
  </si>
  <si>
    <t>HA10732~B19R12C18</t>
  </si>
  <si>
    <t>Hs~MGC:BC000896.1~uORF:IOH3226~17.0</t>
  </si>
  <si>
    <t>HA10732~B19R12C19</t>
  </si>
  <si>
    <t>Hs~MGC:BC001370.2~uORF:IOH3980~13.4</t>
  </si>
  <si>
    <t>BC001370.2</t>
  </si>
  <si>
    <t>HA10732~B19R12C20</t>
  </si>
  <si>
    <t>Hs~MGC:BC001370.2~uORF:IOH3980~12.7</t>
  </si>
  <si>
    <t>HA10732~B19R13C01</t>
  </si>
  <si>
    <t>Hs~MGC:BC010124.2~uORF:IOH22972~96.9</t>
  </si>
  <si>
    <t>BC010124.2</t>
  </si>
  <si>
    <t>HA10732~B19R13C02</t>
  </si>
  <si>
    <t>Hs~MGC:BC010124.2~uORF:IOH22972~90.1</t>
  </si>
  <si>
    <t>HA10732~B19R13C03</t>
  </si>
  <si>
    <t>Hs~MGC:BC013795.1~uORF:IOH11405~35.6</t>
  </si>
  <si>
    <t>BC013795.1</t>
  </si>
  <si>
    <t>HA10732~B19R13C04</t>
  </si>
  <si>
    <t>Hs~MGC:BC013795.1~uORF:IOH11405~33.2</t>
  </si>
  <si>
    <t>HA10732~B19R13C05</t>
  </si>
  <si>
    <t>Hs~Ref:NM_003732.1~uORF:IOH14774~42.4</t>
  </si>
  <si>
    <t>NM_003732.1</t>
  </si>
  <si>
    <t>HA10732~B19R13C06</t>
  </si>
  <si>
    <t>Hs~Ref:NM_003732.1~uORF:IOH14774~39.8</t>
  </si>
  <si>
    <t>HA10732~B19R13C07</t>
  </si>
  <si>
    <t>Hs~MGC:BC052750.1~uORF:IOH28795~83.7</t>
  </si>
  <si>
    <t>BC052750.1</t>
  </si>
  <si>
    <t>HA10732~B19R13C08</t>
  </si>
  <si>
    <t>Hs~MGC:BC052750.1~uORF:IOH28795~80.4</t>
  </si>
  <si>
    <t>HA10732~B19R13C09</t>
  </si>
  <si>
    <t>Hs~MGC:BC040107.1~uORF:IOH26226~126</t>
  </si>
  <si>
    <t>BC040107.1</t>
  </si>
  <si>
    <t>HA10732~B19R13C10</t>
  </si>
  <si>
    <t>Hs~MGC:BC040107.1~uORF:IOH26226~122</t>
  </si>
  <si>
    <t>HA10732~B19R13C11</t>
  </si>
  <si>
    <t>Hs~Ref:NM_000359.1~uORF:IOH22155~62.5</t>
  </si>
  <si>
    <t>NM_000359.1</t>
  </si>
  <si>
    <t>HA10732~B19R13C12</t>
  </si>
  <si>
    <t>Hs~Ref:NM_000359.1~uORF:IOH22155~60.5</t>
  </si>
  <si>
    <t>HA10732~B19R13C13</t>
  </si>
  <si>
    <t>Hs~MGC:BC007022.1~uORF:IOH7234~11.6</t>
  </si>
  <si>
    <t>BC007022.1</t>
  </si>
  <si>
    <t>HA10732~B19R13C14</t>
  </si>
  <si>
    <t>Hs~MGC:BC007022.1~uORF:IOH7234~11.3</t>
  </si>
  <si>
    <t>HA10732~B19R13C15</t>
  </si>
  <si>
    <t>Hs~Ref:NM_006247.2~uORF:IOH3193~135</t>
  </si>
  <si>
    <t>NM_006247.2</t>
  </si>
  <si>
    <t>HA10732~B19R13C16</t>
  </si>
  <si>
    <t>Hs~Ref:NM_006247.2~uORF:IOH3193~129</t>
  </si>
  <si>
    <t>HA10732~B19R13C17</t>
  </si>
  <si>
    <t>Hs~MGC:BC015358.1~uORF:IOH10311~26.5</t>
  </si>
  <si>
    <t>BC015358.1</t>
  </si>
  <si>
    <t>HA10732~B19R13C18</t>
  </si>
  <si>
    <t>Hs~MGC:BC015358.1~uORF:IOH10311~26.2</t>
  </si>
  <si>
    <t>HA10732~B19R13C19</t>
  </si>
  <si>
    <t>Hs~MGC:BC031412.1~uORF:IOH22687~18.2</t>
  </si>
  <si>
    <t>BC031412.1</t>
  </si>
  <si>
    <t>HA10732~B19R13C20</t>
  </si>
  <si>
    <t>Hs~MGC:BC031412.1~uORF:IOH22687~17.6</t>
  </si>
  <si>
    <t>HA10732~B19R14C01</t>
  </si>
  <si>
    <t>Hs~MGC:BC011393.1~uORF:IOH9774~33.5</t>
  </si>
  <si>
    <t>BC011393.1</t>
  </si>
  <si>
    <t>HA10732~B19R14C02</t>
  </si>
  <si>
    <t>Hs~MGC:BC011393.1~uORF:IOH9774~31.5</t>
  </si>
  <si>
    <t>HA10732~B19R14C03</t>
  </si>
  <si>
    <t>Hs~MGC:BC017058.1~uORF:IOH11054~37.4</t>
  </si>
  <si>
    <t>BC017058.1</t>
  </si>
  <si>
    <t>HA10732~B19R14C04</t>
  </si>
  <si>
    <t>Hs~MGC:BC017058.1~uORF:IOH11054~35.6</t>
  </si>
  <si>
    <t>HA10732~B19R14C05</t>
  </si>
  <si>
    <t>Hs~MGC:BC047060.1~uORF:IOH26535~51.5</t>
  </si>
  <si>
    <t>BC047060.1</t>
  </si>
  <si>
    <t>HA10732~B19R14C06</t>
  </si>
  <si>
    <t>Hs~MGC:BC047060.1~uORF:IOH26535~48.8</t>
  </si>
  <si>
    <t>HA10732~B19R14C07</t>
  </si>
  <si>
    <t>Hs~MGC:NM_173545.1~uORF:IOH26160~25.9</t>
  </si>
  <si>
    <t>NM_173545.1</t>
  </si>
  <si>
    <t>HA10732~B19R14C08</t>
  </si>
  <si>
    <t>Hs~MGC:NM_173545.1~uORF:IOH26160~24.9</t>
  </si>
  <si>
    <t>HA10732~B19R14C09</t>
  </si>
  <si>
    <t>Hs~MGC:BC041157.1~uORF:IOH26254~37.2</t>
  </si>
  <si>
    <t>BC041157.1</t>
  </si>
  <si>
    <t>HA10732~B19R14C10</t>
  </si>
  <si>
    <t>Hs~MGC:BC041157.1~uORF:IOH26254~35.5</t>
  </si>
  <si>
    <t>HA10732~B19R14C11</t>
  </si>
  <si>
    <t>Hs~MGC:BC050432.1~uORF:IOH26694~39.6</t>
  </si>
  <si>
    <t>BC050432.1</t>
  </si>
  <si>
    <t>HA10732~B19R14C12</t>
  </si>
  <si>
    <t>Hs~MGC:BC050432.1~uORF:IOH26694~39.4</t>
  </si>
  <si>
    <t>HA10732~B19R14C13</t>
  </si>
  <si>
    <t>HA10732~B19R14C14</t>
  </si>
  <si>
    <t>HA10732~B19R14C15</t>
  </si>
  <si>
    <t>HA10732~B19R14C16</t>
  </si>
  <si>
    <t>HA10732~B19R14C17</t>
  </si>
  <si>
    <t>HA10732~B19R14C18</t>
  </si>
  <si>
    <t>HA10732~B19R14C19</t>
  </si>
  <si>
    <t>HA10732~B19R14C20</t>
  </si>
  <si>
    <t>HA10732~B19R15C01</t>
  </si>
  <si>
    <t>HA10732~B19R15C02</t>
  </si>
  <si>
    <t>HA10732~B19R15C03</t>
  </si>
  <si>
    <t>HA10732~B19R15C04</t>
  </si>
  <si>
    <t>HA10732~B19R15C05</t>
  </si>
  <si>
    <t>HA10732~B19R15C06</t>
  </si>
  <si>
    <t>HA10732~B19R15C07</t>
  </si>
  <si>
    <t>HA10732~B19R15C08</t>
  </si>
  <si>
    <t>HA10732~B19R15C09</t>
  </si>
  <si>
    <t>HA10732~B19R15C10</t>
  </si>
  <si>
    <t>HA10732~B19R15C11</t>
  </si>
  <si>
    <t>HA10732~B19R15C12</t>
  </si>
  <si>
    <t>HA10732~B19R15C13</t>
  </si>
  <si>
    <t>HA10732~B19R15C14</t>
  </si>
  <si>
    <t>HA10732~B19R15C15</t>
  </si>
  <si>
    <t>HA10732~B19R15C16</t>
  </si>
  <si>
    <t>HA10732~B19R15C17</t>
  </si>
  <si>
    <t>HA10732~B19R15C18</t>
  </si>
  <si>
    <t>HA10732~B19R15C19</t>
  </si>
  <si>
    <t>HA10732~B19R15C20</t>
  </si>
  <si>
    <t>HA10732~B19R16C01</t>
  </si>
  <si>
    <t>HA10732~B19R16C02</t>
  </si>
  <si>
    <t>HA10732~B19R16C03</t>
  </si>
  <si>
    <t>HA10732~B19R16C04</t>
  </si>
  <si>
    <t>HA10732~B19R16C05</t>
  </si>
  <si>
    <t>HA10732~B19R16C06</t>
  </si>
  <si>
    <t>HA10732~B19R16C07</t>
  </si>
  <si>
    <t>HA10732~B19R16C08</t>
  </si>
  <si>
    <t>HA10732~B19R16C09</t>
  </si>
  <si>
    <t>HA10732~B19R16C10</t>
  </si>
  <si>
    <t>HA10732~B19R16C11</t>
  </si>
  <si>
    <t>HA10732~B19R16C12</t>
  </si>
  <si>
    <t>HA10732~B19R16C13</t>
  </si>
  <si>
    <t>HA10732~B19R16C14</t>
  </si>
  <si>
    <t>HA10732~B19R16C15</t>
  </si>
  <si>
    <t>HA10732~B19R16C16</t>
  </si>
  <si>
    <t>HA10732~B19R16C17</t>
  </si>
  <si>
    <t>HA10732~B19R16C18</t>
  </si>
  <si>
    <t>HA10732~B19R16C19</t>
  </si>
  <si>
    <t>HA10732~B19R16C20</t>
  </si>
  <si>
    <t>HA10732~B19R17C01</t>
  </si>
  <si>
    <t>HA10732~B19R17C02</t>
  </si>
  <si>
    <t>HA10732~B19R17C03</t>
  </si>
  <si>
    <t>HA10732~B19R17C04</t>
  </si>
  <si>
    <t>HA10732~B19R17C05</t>
  </si>
  <si>
    <t>HA10732~B19R17C06</t>
  </si>
  <si>
    <t>HA10732~B19R17C07</t>
  </si>
  <si>
    <t>HA10732~B19R17C08</t>
  </si>
  <si>
    <t>HA10732~B19R17C09</t>
  </si>
  <si>
    <t>HA10732~B19R17C10</t>
  </si>
  <si>
    <t>HA10732~B19R17C11</t>
  </si>
  <si>
    <t>HA10732~B19R17C12</t>
  </si>
  <si>
    <t>HA10732~B19R17C13</t>
  </si>
  <si>
    <t>HA10732~B19R17C14</t>
  </si>
  <si>
    <t>HA10732~B19R17C15</t>
  </si>
  <si>
    <t>HA10732~B19R17C16</t>
  </si>
  <si>
    <t>HA10732~B19R17C17</t>
  </si>
  <si>
    <t>HA10732~B19R17C18</t>
  </si>
  <si>
    <t>HA10732~B19R17C19</t>
  </si>
  <si>
    <t>HA10732~B19R17C20</t>
  </si>
  <si>
    <t>HA10732~B19R18C01</t>
  </si>
  <si>
    <t>HA10732~B19R18C02</t>
  </si>
  <si>
    <t>HA10732~B19R18C03</t>
  </si>
  <si>
    <t>HA10732~B19R18C04</t>
  </si>
  <si>
    <t>HA10732~B19R18C05</t>
  </si>
  <si>
    <t>HA10732~B19R18C06</t>
  </si>
  <si>
    <t>HA10732~B19R18C07</t>
  </si>
  <si>
    <t>HA10732~B19R18C08</t>
  </si>
  <si>
    <t>HA10732~B19R18C09</t>
  </si>
  <si>
    <t>HA10732~B19R18C10</t>
  </si>
  <si>
    <t>HA10732~B19R18C11</t>
  </si>
  <si>
    <t>HA10732~B19R18C12</t>
  </si>
  <si>
    <t>HA10732~B19R18C13</t>
  </si>
  <si>
    <t>HA10732~B19R18C14</t>
  </si>
  <si>
    <t>HA10732~B19R18C15</t>
  </si>
  <si>
    <t>HA10732~B19R18C16</t>
  </si>
  <si>
    <t>HA10732~B19R18C17</t>
  </si>
  <si>
    <t>HA10732~B19R18C18</t>
  </si>
  <si>
    <t>HA10732~B19R18C19</t>
  </si>
  <si>
    <t>HA10732~B19R18C20</t>
  </si>
  <si>
    <t>HA10732~B19R19C01</t>
  </si>
  <si>
    <t>HA10732~B19R19C02</t>
  </si>
  <si>
    <t>HA10732~B19R19C03</t>
  </si>
  <si>
    <t>HA10732~B19R19C04</t>
  </si>
  <si>
    <t>HA10732~B19R19C05</t>
  </si>
  <si>
    <t>HA10732~B19R19C06</t>
  </si>
  <si>
    <t>HA10732~B19R19C07</t>
  </si>
  <si>
    <t>HA10732~B19R19C08</t>
  </si>
  <si>
    <t>HA10732~B19R19C09</t>
  </si>
  <si>
    <t>HA10732~B19R19C10</t>
  </si>
  <si>
    <t>HA10732~B19R19C11</t>
  </si>
  <si>
    <t>HA10732~B19R19C12</t>
  </si>
  <si>
    <t>HA10732~B19R19C13</t>
  </si>
  <si>
    <t>HA10732~B19R19C14</t>
  </si>
  <si>
    <t>HA10732~B19R19C15</t>
  </si>
  <si>
    <t>HA10732~B19R19C16</t>
  </si>
  <si>
    <t>HA10732~B19R19C17</t>
  </si>
  <si>
    <t>HA10732~B19R19C18</t>
  </si>
  <si>
    <t>HA10732~B19R19C19</t>
  </si>
  <si>
    <t>HA10732~B19R19C20</t>
  </si>
  <si>
    <t>HA10732~B19R20C01</t>
  </si>
  <si>
    <t>HA10732~B19R20C02</t>
  </si>
  <si>
    <t>HA10732~B19R20C03</t>
  </si>
  <si>
    <t>HA10732~B19R20C04</t>
  </si>
  <si>
    <t>HA10732~B19R20C05</t>
  </si>
  <si>
    <t>HA10732~B19R20C06</t>
  </si>
  <si>
    <t>HA10732~B19R20C07</t>
  </si>
  <si>
    <t>HA10732~B19R20C08</t>
  </si>
  <si>
    <t>HA10732~B19R20C09</t>
  </si>
  <si>
    <t>HA10732~B19R20C10</t>
  </si>
  <si>
    <t>HA10732~B19R20C11</t>
  </si>
  <si>
    <t>HA10732~B19R20C12</t>
  </si>
  <si>
    <t>HA10732~B19R20C13</t>
  </si>
  <si>
    <t>HA10732~B19R20C14</t>
  </si>
  <si>
    <t>HA10732~B19R20C15</t>
  </si>
  <si>
    <t>HA10732~B19R20C16</t>
  </si>
  <si>
    <t>HA10732~B19R20C17</t>
  </si>
  <si>
    <t>HA10732~B19R20C18</t>
  </si>
  <si>
    <t>HA10732~B19R20C19</t>
  </si>
  <si>
    <t>HA10732~B19R20C20</t>
  </si>
  <si>
    <t>HA10732~B20R01C01</t>
  </si>
  <si>
    <t>HA10732~B20R01C02</t>
  </si>
  <si>
    <t>HA10732~B20R01C03</t>
  </si>
  <si>
    <t>HA10732~B20R01C04</t>
  </si>
  <si>
    <t>HA10732~B20R01C05</t>
  </si>
  <si>
    <t>HA10732~B20R01C06</t>
  </si>
  <si>
    <t>HA10732~B20R01C07</t>
  </si>
  <si>
    <t>HA10732~B20R01C08</t>
  </si>
  <si>
    <t>HA10732~B20R01C09</t>
  </si>
  <si>
    <t>HA10732~B20R01C10</t>
  </si>
  <si>
    <t>HA10732~B20R01C11</t>
  </si>
  <si>
    <t>HA10732~B20R01C12</t>
  </si>
  <si>
    <t>HA10732~B20R01C13</t>
  </si>
  <si>
    <t>HA10732~B20R01C14</t>
  </si>
  <si>
    <t>HA10732~B20R01C15</t>
  </si>
  <si>
    <t>HA10732~B20R01C16</t>
  </si>
  <si>
    <t>HA10732~B20R01C17</t>
  </si>
  <si>
    <t>HA10732~B20R01C18</t>
  </si>
  <si>
    <t>HA10732~B20R01C19</t>
  </si>
  <si>
    <t>HA10732~B20R01C20</t>
  </si>
  <si>
    <t>HA10732~B20R02C01</t>
  </si>
  <si>
    <t>HA10732~B20R02C02</t>
  </si>
  <si>
    <t>HA10732~B20R02C03</t>
  </si>
  <si>
    <t>HA10732~B20R02C04</t>
  </si>
  <si>
    <t>HA10732~B20R02C05</t>
  </si>
  <si>
    <t>HA10732~B20R02C06</t>
  </si>
  <si>
    <t>HA10732~B20R02C07</t>
  </si>
  <si>
    <t>HA10732~B20R02C08</t>
  </si>
  <si>
    <t>HA10732~B20R02C09</t>
  </si>
  <si>
    <t>HA10732~B20R02C10</t>
  </si>
  <si>
    <t>HA10732~B20R02C11</t>
  </si>
  <si>
    <t>HA10732~B20R02C12</t>
  </si>
  <si>
    <t>HA10732~B20R02C13</t>
  </si>
  <si>
    <t>Hs~MGC:BC024243.2~uORF:IOH22385~92.8</t>
  </si>
  <si>
    <t>BC024243.2</t>
  </si>
  <si>
    <t>HA10732~B20R02C14</t>
  </si>
  <si>
    <t>Hs~MGC:BC024243.2~uORF:IOH22385~90.9</t>
  </si>
  <si>
    <t>HA10732~B20R02C15</t>
  </si>
  <si>
    <t>Internal_7051</t>
  </si>
  <si>
    <t>HA10732~B20R02C16</t>
  </si>
  <si>
    <t>HA10732~B20R02C17</t>
  </si>
  <si>
    <t>Hs~MGC:BC016395.1~uORF:IOH11318~370</t>
  </si>
  <si>
    <t>BC016395.1</t>
  </si>
  <si>
    <t>HA10732~B20R02C18</t>
  </si>
  <si>
    <t>Hs~MGC:BC016395.1~uORF:IOH11318~359</t>
  </si>
  <si>
    <t>HA10732~B20R02C19</t>
  </si>
  <si>
    <t>Hs~MGC:BC015409.1~uORF:IOH10948~426</t>
  </si>
  <si>
    <t>BC015409.1</t>
  </si>
  <si>
    <t>HA10732~B20R02C20</t>
  </si>
  <si>
    <t>Hs~MGC:BC015409.1~uORF:IOH10948~403</t>
  </si>
  <si>
    <t>HA10732~B20R03C01</t>
  </si>
  <si>
    <t>Internal_200886</t>
  </si>
  <si>
    <t>HA10732~B20R03C02</t>
  </si>
  <si>
    <t>HA10732~B20R03C03</t>
  </si>
  <si>
    <t>Hs~MGC:BC030636.1~uORF:IOH22939~1210</t>
  </si>
  <si>
    <t>BC030636.1</t>
  </si>
  <si>
    <t>HA10732~B20R03C04</t>
  </si>
  <si>
    <t>Hs~MGC:BC030636.1~uORF:IOH22939~1310</t>
  </si>
  <si>
    <t>HA10732~B20R03C05</t>
  </si>
  <si>
    <t>Hs~Ref:NM_145206.1~uORF:IOH11028~157</t>
  </si>
  <si>
    <t>NM_145206.1</t>
  </si>
  <si>
    <t>HA10732~B20R03C06</t>
  </si>
  <si>
    <t>Hs~Ref:NM_145206.1~uORF:IOH11028~154</t>
  </si>
  <si>
    <t>HA10732~B20R03C07</t>
  </si>
  <si>
    <t>Hs~Ref:NM_031910.2~uORF:IOH10302~256</t>
  </si>
  <si>
    <t>NM_031910.2</t>
  </si>
  <si>
    <t>HA10732~B20R03C08</t>
  </si>
  <si>
    <t>Hs~Ref:NM_031910.2~uORF:IOH10302~237</t>
  </si>
  <si>
    <t>HA10732~B20R03C09</t>
  </si>
  <si>
    <t>Hs~Ref:NM_006449.2~uORF:IOH12552~133</t>
  </si>
  <si>
    <t>NM_006449.2</t>
  </si>
  <si>
    <t>HA10732~B20R03C10</t>
  </si>
  <si>
    <t>Hs~Ref:NM_006449.2~uORF:IOH12552~129</t>
  </si>
  <si>
    <t>HA10732~B20R03C11</t>
  </si>
  <si>
    <t>Hs~Ref:NM_005720.1~uORF:IOH3992~354</t>
  </si>
  <si>
    <t>NM_005720.1</t>
  </si>
  <si>
    <t>HA10732~B20R03C12</t>
  </si>
  <si>
    <t>Hs~Ref:NM_005720.1~uORF:IOH3992~332</t>
  </si>
  <si>
    <t>HA10732~B20R03C13</t>
  </si>
  <si>
    <t>Hs~MGC:BC001935.1~uORF:IOH5068~180</t>
  </si>
  <si>
    <t>BC001935.1</t>
  </si>
  <si>
    <t>HA10732~B20R03C14</t>
  </si>
  <si>
    <t>HA10732~B20R03C15</t>
  </si>
  <si>
    <t>Hs~MGC:BC002526.1~uORF:IOH4058~106</t>
  </si>
  <si>
    <t>BC002526.1</t>
  </si>
  <si>
    <t>HA10732~B20R03C16</t>
  </si>
  <si>
    <t>Hs~MGC:BC002526.1~uORF:IOH4058~102</t>
  </si>
  <si>
    <t>HA10732~B20R03C17</t>
  </si>
  <si>
    <t>Hs~Ref:NM_000608.1~uORF:IOH12382~11.8</t>
  </si>
  <si>
    <t>NM_000608.1</t>
  </si>
  <si>
    <t>HA10732~B20R03C18</t>
  </si>
  <si>
    <t>Hs~Ref:NM_000608.1~uORF:IOH12382~12.0</t>
  </si>
  <si>
    <t>HA10732~B20R03C19</t>
  </si>
  <si>
    <t>Hs~MGC:BC029046.1~uORF:IOH27332~36.2</t>
  </si>
  <si>
    <t>BC029046.1</t>
  </si>
  <si>
    <t>HA10732~B20R03C20</t>
  </si>
  <si>
    <t>Hs~MGC:BC029046.1~uORF:IOH27332~32.8</t>
  </si>
  <si>
    <t>HA10732~B20R04C01</t>
  </si>
  <si>
    <t>Hs~Ref:NM_004286.2~uORF:IOH14552~55.3</t>
  </si>
  <si>
    <t>NM_004286.2</t>
  </si>
  <si>
    <t>HA10732~B20R04C02</t>
  </si>
  <si>
    <t>Hs~Ref:NM_004286.2~uORF:IOH14552~54.3</t>
  </si>
  <si>
    <t>HA10732~B20R04C03</t>
  </si>
  <si>
    <t>Hs~MGC:BC006456.1~uORF:IOH5963~332</t>
  </si>
  <si>
    <t>BC006456.1</t>
  </si>
  <si>
    <t>HA10732~B20R04C04</t>
  </si>
  <si>
    <t>Hs~MGC:BC006456.1~uORF:IOH5963~298</t>
  </si>
  <si>
    <t>HA10732~B20R04C05</t>
  </si>
  <si>
    <t>Hs~MGC:BC001889.1~uORF:IOH4855~111</t>
  </si>
  <si>
    <t>BC001889.1</t>
  </si>
  <si>
    <t>HA10732~B20R04C06</t>
  </si>
  <si>
    <t>Hs~MGC:BC001889.1~uORF:IOH4855~105</t>
  </si>
  <si>
    <t>HA10732~B20R04C07</t>
  </si>
  <si>
    <t>Hs~Ref:NM_004990.2~uORF:IOH3655~13.7</t>
  </si>
  <si>
    <t>NM_004990.2</t>
  </si>
  <si>
    <t>HA10732~B20R04C08</t>
  </si>
  <si>
    <t>HA10732~B20R04C09</t>
  </si>
  <si>
    <t>Hs~Ref:NM_031439.1~uORF:IOH5524~53.0</t>
  </si>
  <si>
    <t>NM_031439.1</t>
  </si>
  <si>
    <t>HA10732~B20R04C10</t>
  </si>
  <si>
    <t>Hs~Ref:NM_031439.1~uORF:IOH5524~52.1</t>
  </si>
  <si>
    <t>HA10732~B20R04C11</t>
  </si>
  <si>
    <t>Internal_30503</t>
  </si>
  <si>
    <t>HA10732~B20R04C12</t>
  </si>
  <si>
    <t>HA10732~B20R04C13</t>
  </si>
  <si>
    <t>Hs~MGC:BC000788.1~uORF:IOH4609~1360</t>
  </si>
  <si>
    <t>BC000788.1</t>
  </si>
  <si>
    <t>HA10732~B20R04C14</t>
  </si>
  <si>
    <t>Hs~MGC:BC000788.1~uORF:IOH4609~1300</t>
  </si>
  <si>
    <t>HA10732~B20R04C15</t>
  </si>
  <si>
    <t>Internal_29630</t>
  </si>
  <si>
    <t>HA10732~B20R04C16</t>
  </si>
  <si>
    <t>HA10732~B20R04C17</t>
  </si>
  <si>
    <t>Internal_200939</t>
  </si>
  <si>
    <t>HA10732~B20R04C18</t>
  </si>
  <si>
    <t>HA10732~B20R04C19</t>
  </si>
  <si>
    <t>HA10732~B20R04C20</t>
  </si>
  <si>
    <t>HA10732~B20R05C01</t>
  </si>
  <si>
    <t>Hs~Ref:NM_014920.1~N/A~261</t>
  </si>
  <si>
    <t>NM_014920.1</t>
  </si>
  <si>
    <t>HA10732~B20R05C02</t>
  </si>
  <si>
    <t>Hs~Ref:NM_014920.1~N/A~263</t>
  </si>
  <si>
    <t>HA10732~B20R05C03</t>
  </si>
  <si>
    <t>Hs~MGC:BC001274.1~N/A~64.6</t>
  </si>
  <si>
    <t>BC001274.1</t>
  </si>
  <si>
    <t>HA10732~B20R05C04</t>
  </si>
  <si>
    <t>Hs~MGC:BC001274.1~N/A~64.3</t>
  </si>
  <si>
    <t>HA10732~B20R05C05</t>
  </si>
  <si>
    <t>Internal_419</t>
  </si>
  <si>
    <t>HA10732~B20R05C06</t>
  </si>
  <si>
    <t>HA10732~B20R05C07</t>
  </si>
  <si>
    <t>Hs~Ref:NM_004586.1~N/A~59.9</t>
  </si>
  <si>
    <t>NM_004586.1</t>
  </si>
  <si>
    <t>HA10732~B20R05C08</t>
  </si>
  <si>
    <t>Hs~Ref:NM_004586.1~N/A~57.9</t>
  </si>
  <si>
    <t>HA10732~B20R05C09</t>
  </si>
  <si>
    <t>Hs~Ref:NM_001396.2~N/A~355</t>
  </si>
  <si>
    <t>NM_001396.2</t>
  </si>
  <si>
    <t>HA10732~B20R05C10</t>
  </si>
  <si>
    <t>Hs~Ref:NM_001396.2~N/A~343</t>
  </si>
  <si>
    <t>HA10732~B20R05C11</t>
  </si>
  <si>
    <t>Hs~Ref:NM_018423.1~N/A~20.6</t>
  </si>
  <si>
    <t>NM_018423.1</t>
  </si>
  <si>
    <t>HA10732~B20R05C12</t>
  </si>
  <si>
    <t>Hs~Ref:NM_018423.1~N/A~19.6</t>
  </si>
  <si>
    <t>HA10732~B20R05C13</t>
  </si>
  <si>
    <t>Hs~MGC:BC012761.1~N/A~107</t>
  </si>
  <si>
    <t>BC012761.1</t>
  </si>
  <si>
    <t>HA10732~B20R05C14</t>
  </si>
  <si>
    <t>Hs~MGC:BC012761.1~N/A~103</t>
  </si>
  <si>
    <t>HA10732~B20R05C15</t>
  </si>
  <si>
    <t>Hs~Ref:NM_005990.1~N/A~48.5</t>
  </si>
  <si>
    <t>NM_005990.1</t>
  </si>
  <si>
    <t>HA10732~B20R05C16</t>
  </si>
  <si>
    <t>Hs~Ref:NM_005990.1~N/A~46.3</t>
  </si>
  <si>
    <t>HA10732~B20R05C17</t>
  </si>
  <si>
    <t>Hs~MGC:BC000141.1~uORF:IOH2954~18.5</t>
  </si>
  <si>
    <t>BC000141.1</t>
  </si>
  <si>
    <t>HA10732~B20R05C18</t>
  </si>
  <si>
    <t>Hs~MGC:BC000141.1~uORF:IOH2954~17.8</t>
  </si>
  <si>
    <t>HA10732~B20R05C19</t>
  </si>
  <si>
    <t>Hs~MGC:BC005955.1~uORF:IOH7485~33.2</t>
  </si>
  <si>
    <t>BC005955.1</t>
  </si>
  <si>
    <t>HA10732~B20R05C20</t>
  </si>
  <si>
    <t>Hs~MGC:BC005955.1~uORF:IOH7485~30.9</t>
  </si>
  <si>
    <t>HA10732~B20R06C01</t>
  </si>
  <si>
    <t>Hs~MGC:BC000897.1~uORF:IOH3214~52.7</t>
  </si>
  <si>
    <t>BC000897.1</t>
  </si>
  <si>
    <t>HA10732~B20R06C02</t>
  </si>
  <si>
    <t>Hs~MGC:BC000897.1~uORF:IOH3214~52.1</t>
  </si>
  <si>
    <t>HA10732~B20R06C03</t>
  </si>
  <si>
    <t>Hs~Ref:NM_018375.1~uORF:IOH26708~249</t>
  </si>
  <si>
    <t>NM_018375.1</t>
  </si>
  <si>
    <t>HA10732~B20R06C04</t>
  </si>
  <si>
    <t>Hs~Ref:NM_018375.1~uORF:IOH26708~240</t>
  </si>
  <si>
    <t>HA10732~B20R06C05</t>
  </si>
  <si>
    <t>Hs~MGC:BC046129.1~uORF:IOH26911~30.3</t>
  </si>
  <si>
    <t>BC046129.1</t>
  </si>
  <si>
    <t>HA10732~B20R06C06</t>
  </si>
  <si>
    <t>Hs~MGC:BC046129.1~uORF:IOH26911~29.9</t>
  </si>
  <si>
    <t>HA10732~B20R06C07</t>
  </si>
  <si>
    <t>Hs~Ref:NM_000181.1~uORF:IOH29680~16.9</t>
  </si>
  <si>
    <t>NM_000181.1</t>
  </si>
  <si>
    <t>HA10732~B20R06C08</t>
  </si>
  <si>
    <t>Hs~Ref:NM_000181.1~uORF:IOH29680~16.5</t>
  </si>
  <si>
    <t>HA10732~B20R06C09</t>
  </si>
  <si>
    <t>Internal_13417</t>
  </si>
  <si>
    <t>HA10732~B20R06C10</t>
  </si>
  <si>
    <t>HA10732~B20R06C11</t>
  </si>
  <si>
    <t>Hs~MGC:BC044574.1~uORF:IOH26906~625</t>
  </si>
  <si>
    <t>BC044574.1</t>
  </si>
  <si>
    <t>HA10732~B20R06C12</t>
  </si>
  <si>
    <t>Hs~MGC:BC044574.1~uORF:IOH26906~595</t>
  </si>
  <si>
    <t>HA10732~B20R06C13</t>
  </si>
  <si>
    <t>Hs~Ref:NM_022165.1~uORF:IOH12041~501</t>
  </si>
  <si>
    <t>NM_022165.1</t>
  </si>
  <si>
    <t>HA10732~B20R06C14</t>
  </si>
  <si>
    <t>Hs~Ref:NM_022165.1~uORF:IOH12041~483</t>
  </si>
  <si>
    <t>HA10732~B20R06C15</t>
  </si>
  <si>
    <t>Hs~MGC:BC022888.1~uORF:IOH14209~293</t>
  </si>
  <si>
    <t>BC022888.1</t>
  </si>
  <si>
    <t>HA10732~B20R06C16</t>
  </si>
  <si>
    <t>Hs~MGC:BC022888.1~uORF:IOH14209~280</t>
  </si>
  <si>
    <t>HA10732~B20R06C17</t>
  </si>
  <si>
    <t>Hs~Ref:NM_006749.2~uORF:IOH11684~97.5</t>
  </si>
  <si>
    <t>NM_006749.2</t>
  </si>
  <si>
    <t>HA10732~B20R06C18</t>
  </si>
  <si>
    <t>Hs~Ref:NM_006749.2~uORF:IOH11684~95.7</t>
  </si>
  <si>
    <t>HA10732~B20R06C19</t>
  </si>
  <si>
    <t>Hs~MGC:BC027911.1~uORF:IOH11846~46.4</t>
  </si>
  <si>
    <t>BC027911.1</t>
  </si>
  <si>
    <t>HA10732~B20R06C20</t>
  </si>
  <si>
    <t>Hs~MGC:BC027911.1~uORF:IOH11846~43.9</t>
  </si>
  <si>
    <t>HA10732~B20R07C01</t>
  </si>
  <si>
    <t>Hs~MGC:BC042333.1~uORF:IOH28769~174</t>
  </si>
  <si>
    <t>BC042333.1</t>
  </si>
  <si>
    <t>HA10732~B20R07C02</t>
  </si>
  <si>
    <t>Hs~MGC:BC042333.1~uORF:IOH28769~168</t>
  </si>
  <si>
    <t>HA10732~B20R07C03</t>
  </si>
  <si>
    <t>Hs~ENS:ENST00000259357~uORF:IOH28268~26.9</t>
  </si>
  <si>
    <t>ENST00000259357</t>
  </si>
  <si>
    <t>HA10732~B20R07C04</t>
  </si>
  <si>
    <t>Hs~ENS:ENST00000259357~uORF:IOH28268~26.2</t>
  </si>
  <si>
    <t>HA10732~B20R07C05</t>
  </si>
  <si>
    <t>Hs~MGC:BC021704.1~uORF:IOH10916~52.9</t>
  </si>
  <si>
    <t>BC021704.1</t>
  </si>
  <si>
    <t>HA10732~B20R07C06</t>
  </si>
  <si>
    <t>Hs~MGC:BC021704.1~uORF:IOH10916~50.7</t>
  </si>
  <si>
    <t>HA10732~B20R07C07</t>
  </si>
  <si>
    <t>Hs~Ref:NM_138779.1~uORF:IOH10711~315</t>
  </si>
  <si>
    <t>NM_138779.1</t>
  </si>
  <si>
    <t>HA10732~B20R07C08</t>
  </si>
  <si>
    <t>Hs~Ref:NM_138779.1~uORF:IOH10711~307</t>
  </si>
  <si>
    <t>HA10732~B20R07C09</t>
  </si>
  <si>
    <t>Hs~Ref:NM_017588.1~uORF:IOH4895~182</t>
  </si>
  <si>
    <t>NM_017588.1</t>
  </si>
  <si>
    <t>HA10732~B20R07C10</t>
  </si>
  <si>
    <t>Hs~Ref:NM_017588.1~uORF:IOH4895~176</t>
  </si>
  <si>
    <t>HA10732~B20R07C11</t>
  </si>
  <si>
    <t>Internal_30225</t>
  </si>
  <si>
    <t>HA10732~B20R07C12</t>
  </si>
  <si>
    <t>HA10732~B20R07C13</t>
  </si>
  <si>
    <t>Hs~Ref:NM_016041.1~uORF:IOH14205~95.0</t>
  </si>
  <si>
    <t>NM_016041.1</t>
  </si>
  <si>
    <t>HA10732~B20R07C14</t>
  </si>
  <si>
    <t>Hs~Ref:NM_016041.1~uORF:IOH14205~92.7</t>
  </si>
  <si>
    <t>HA10732~B20R07C15</t>
  </si>
  <si>
    <t>Internal_29867</t>
  </si>
  <si>
    <t>HA10732~B20R07C16</t>
  </si>
  <si>
    <t>HA10732~B20R07C17</t>
  </si>
  <si>
    <t>Hs~MGC:BC013900.1~uORF:IOH27818~329</t>
  </si>
  <si>
    <t>BC013900.1</t>
  </si>
  <si>
    <t>HA10732~B20R07C18</t>
  </si>
  <si>
    <t>Hs~MGC:BC013900.1~uORF:IOH27818~324</t>
  </si>
  <si>
    <t>HA10732~B20R07C19</t>
  </si>
  <si>
    <t>Hs~MGC:NM_022085.3~uORF:IOH28133~158</t>
  </si>
  <si>
    <t>NM_022085.3</t>
  </si>
  <si>
    <t>HA10732~B20R07C20</t>
  </si>
  <si>
    <t>Hs~MGC:NM_022085.3~uORF:IOH28133~145</t>
  </si>
  <si>
    <t>HA10732~B20R08C01</t>
  </si>
  <si>
    <t>Hs~MGC:BC011719.1~uORF:IOH27841~91.3</t>
  </si>
  <si>
    <t>BC011719.1</t>
  </si>
  <si>
    <t>HA10732~B20R08C02</t>
  </si>
  <si>
    <t>Hs~MGC:BC011719.1~uORF:IOH27841~87.7</t>
  </si>
  <si>
    <t>HA10732~B20R08C03</t>
  </si>
  <si>
    <t>Hs~MGC:BC017917.1~uORF:IOH27928~1100</t>
  </si>
  <si>
    <t>BC017917.1</t>
  </si>
  <si>
    <t>HA10732~B20R08C04</t>
  </si>
  <si>
    <t>Hs~MGC:BC017917.1~uORF:IOH27928~1040</t>
  </si>
  <si>
    <t>HA10732~B20R08C05</t>
  </si>
  <si>
    <t>HA10732~B20R08C06</t>
  </si>
  <si>
    <t>HA10732~B20R08C07</t>
  </si>
  <si>
    <t>HA10732~B20R08C08</t>
  </si>
  <si>
    <t>HA10732~B20R08C09</t>
  </si>
  <si>
    <t>HA10732~B20R08C10</t>
  </si>
  <si>
    <t>HA10732~B20R08C11</t>
  </si>
  <si>
    <t>HA10732~B20R08C12</t>
  </si>
  <si>
    <t>HA10732~B20R08C13</t>
  </si>
  <si>
    <t>Hs~MGC:BC001817.1~uORF:IOH5174~105</t>
  </si>
  <si>
    <t>BC001817.1</t>
  </si>
  <si>
    <t>HA10732~B20R08C14</t>
  </si>
  <si>
    <t>Hs~MGC:BC001817.1~uORF:IOH5174~102</t>
  </si>
  <si>
    <t>HA10732~B20R08C15</t>
  </si>
  <si>
    <t>Hs~Ref:NM_030579.1~uORF:IOH5585~287</t>
  </si>
  <si>
    <t>NM_030579.1</t>
  </si>
  <si>
    <t>HA10732~B20R08C16</t>
  </si>
  <si>
    <t>Hs~Ref:NM_030579.1~uORF:IOH5585~276</t>
  </si>
  <si>
    <t>HA10732~B20R08C17</t>
  </si>
  <si>
    <t>Hs~MGC:BC003545.1~uORF:IOH5488~403</t>
  </si>
  <si>
    <t>BC003545.1</t>
  </si>
  <si>
    <t>HA10732~B20R08C18</t>
  </si>
  <si>
    <t>Hs~MGC:BC003545.1~uORF:IOH5488~392</t>
  </si>
  <si>
    <t>HA10732~B20R08C19</t>
  </si>
  <si>
    <t>Hs~MGC:BC004301.1~uORF:IOH5532~236</t>
  </si>
  <si>
    <t>BC004301.1</t>
  </si>
  <si>
    <t>HA10732~B20R08C20</t>
  </si>
  <si>
    <t>Hs~MGC:BC004301.1~uORF:IOH5532~215</t>
  </si>
  <si>
    <t>HA10732~B20R09C01</t>
  </si>
  <si>
    <t>Hs~MGC:BC009819.1~uORF:IOH12608~46.5</t>
  </si>
  <si>
    <t>BC009819.1</t>
  </si>
  <si>
    <t>HA10732~B20R09C02</t>
  </si>
  <si>
    <t>Hs~MGC:BC009819.1~uORF:IOH12608~44.6</t>
  </si>
  <si>
    <t>HA10732~B20R09C03</t>
  </si>
  <si>
    <t>Hs~MGC:BC045641.1~uORF:IOH25886~39.2</t>
  </si>
  <si>
    <t>BC045641.1</t>
  </si>
  <si>
    <t>HA10732~B20R09C04</t>
  </si>
  <si>
    <t>Hs~MGC:BC045641.1~uORF:IOH25886~38.3</t>
  </si>
  <si>
    <t>HA10732~B20R09C05</t>
  </si>
  <si>
    <t>Hs~Ref:NM_002813.4~uORF:IOH3657~1820</t>
  </si>
  <si>
    <t>NM_002813.4</t>
  </si>
  <si>
    <t>HA10732~B20R09C06</t>
  </si>
  <si>
    <t>Hs~Ref:NM_002813.4~uORF:IOH3657~1730</t>
  </si>
  <si>
    <t>HA10732~B20R09C07</t>
  </si>
  <si>
    <t>Hs~Ref:NM_018047.1~uORF:IOH3012~830</t>
  </si>
  <si>
    <t>NM_018047.1</t>
  </si>
  <si>
    <t>HA10732~B20R09C08</t>
  </si>
  <si>
    <t>Hs~Ref:NM_018047.1~uORF:IOH3012~794</t>
  </si>
  <si>
    <t>HA10732~B20R09C09</t>
  </si>
  <si>
    <t>Hs~MGC:BC010935.1~uORF:IOH12932~1120</t>
  </si>
  <si>
    <t>BC010935.1</t>
  </si>
  <si>
    <t>HA10732~B20R09C10</t>
  </si>
  <si>
    <t>Hs~MGC:BC010935.1~uORF:IOH12932~1090</t>
  </si>
  <si>
    <t>HA10732~B20R09C11</t>
  </si>
  <si>
    <t>Hs~MGC:BC029827.1~uORF:IOH28674~37.4</t>
  </si>
  <si>
    <t>BC029827.1</t>
  </si>
  <si>
    <t>HA10732~B20R09C12</t>
  </si>
  <si>
    <t>Hs~MGC:BC029827.1~uORF:IOH28674~35.7</t>
  </si>
  <si>
    <t>HA10732~B20R09C13</t>
  </si>
  <si>
    <t>Hs~MGC:BC052639.1~uORF:IOH29043~554</t>
  </si>
  <si>
    <t>BC052639.1</t>
  </si>
  <si>
    <t>HA10732~B20R09C14</t>
  </si>
  <si>
    <t>Hs~MGC:BC052639.1~uORF:IOH29043~534</t>
  </si>
  <si>
    <t>HA10732~B20R09C15</t>
  </si>
  <si>
    <t>Hs~MGC:BC053557.1~uORF:IOH29019~1230</t>
  </si>
  <si>
    <t>BC053557.1</t>
  </si>
  <si>
    <t>HA10732~B20R09C16</t>
  </si>
  <si>
    <t>Hs~MGC:BC053557.1~uORF:IOH29019~1170</t>
  </si>
  <si>
    <t>HA10732~B20R09C17</t>
  </si>
  <si>
    <t>Hs~MGC:BC024939.1~uORF:IOH21470~92.1</t>
  </si>
  <si>
    <t>BC024939.1</t>
  </si>
  <si>
    <t>HA10732~B20R09C18</t>
  </si>
  <si>
    <t>Hs~MGC:BC024939.1~uORF:IOH21470~88.9</t>
  </si>
  <si>
    <t>HA10732~B20R09C19</t>
  </si>
  <si>
    <t>Hs~MGC:BC034696.1~uORF:IOH22151~159</t>
  </si>
  <si>
    <t>BC034696.1</t>
  </si>
  <si>
    <t>HA10732~B20R09C20</t>
  </si>
  <si>
    <t>Hs~MGC:BC034696.1~uORF:IOH22151~149</t>
  </si>
  <si>
    <t>HA10732~B20R10C01</t>
  </si>
  <si>
    <t>Hs~MGC:NM_138778.1~uORF:IOH14208~90.9</t>
  </si>
  <si>
    <t>NM_138778.1</t>
  </si>
  <si>
    <t>HA10732~B20R10C02</t>
  </si>
  <si>
    <t>Hs~MGC:NM_138778.1~uORF:IOH14208~87.1</t>
  </si>
  <si>
    <t>HA10732~B20R10C03</t>
  </si>
  <si>
    <t>Hs~Ref:NM_001894.2~uORF:IOH21160~192</t>
  </si>
  <si>
    <t>NM_001894.2</t>
  </si>
  <si>
    <t>HA10732~B20R10C04</t>
  </si>
  <si>
    <t>Hs~Ref:NM_001894.2~uORF:IOH21160~185</t>
  </si>
  <si>
    <t>HA10732~B20R10C05</t>
  </si>
  <si>
    <t>Hs~MGC:BC020602.1~uORF:IOH23062~77.2</t>
  </si>
  <si>
    <t>BC020602.1</t>
  </si>
  <si>
    <t>HA10732~B20R10C06</t>
  </si>
  <si>
    <t>Hs~MGC:BC020602.1~uORF:IOH23062~74.0</t>
  </si>
  <si>
    <t>HA10732~B20R10C07</t>
  </si>
  <si>
    <t>Hs~MGC:BC053595.1~uORF:IOH28970~331</t>
  </si>
  <si>
    <t>BC053595.1</t>
  </si>
  <si>
    <t>HA10732~B20R10C08</t>
  </si>
  <si>
    <t>Hs~MGC:BC053595.1~uORF:IOH28970~318</t>
  </si>
  <si>
    <t>HA10732~B20R10C09</t>
  </si>
  <si>
    <t>Hs~MGC:BC051716.1~uORF:IOH28817~2420</t>
  </si>
  <si>
    <t>BC051716.1</t>
  </si>
  <si>
    <t>HA10732~B20R10C10</t>
  </si>
  <si>
    <t>Hs~MGC:BC051716.1~uORF:IOH28817~2370</t>
  </si>
  <si>
    <t>HA10732~B20R10C11</t>
  </si>
  <si>
    <t>Hs~MGC:BC056402.1~uORF:IOH28799~377</t>
  </si>
  <si>
    <t>BC056402.1</t>
  </si>
  <si>
    <t>HA10732~B20R10C12</t>
  </si>
  <si>
    <t>Hs~MGC:BC056402.1~uORF:IOH28799~369</t>
  </si>
  <si>
    <t>HA10732~B20R10C13</t>
  </si>
  <si>
    <t>Hs~Ref:NM_152630.2~uORF:IOH26845~144</t>
  </si>
  <si>
    <t>NM_152630.2</t>
  </si>
  <si>
    <t>HA10732~B20R10C14</t>
  </si>
  <si>
    <t>Hs~Ref:NM_152630.2~uORF:IOH26845~141</t>
  </si>
  <si>
    <t>HA10732~B20R10C15</t>
  </si>
  <si>
    <t>Hs~MGC:BC008077.2~uORF:IOH6111~392</t>
  </si>
  <si>
    <t>BC008077.2</t>
  </si>
  <si>
    <t>HA10732~B20R10C16</t>
  </si>
  <si>
    <t>Hs~MGC:BC008077.2~uORF:IOH6111~365</t>
  </si>
  <si>
    <t>HA10732~B20R10C17</t>
  </si>
  <si>
    <t>Hs~Ref:NM_005011.2~uORF:IOH11918~2710</t>
  </si>
  <si>
    <t>NM_005011.2</t>
  </si>
  <si>
    <t>HA10732~B20R10C18</t>
  </si>
  <si>
    <t>Hs~Ref:NM_005011.2~uORF:IOH11918~2640</t>
  </si>
  <si>
    <t>HA10732~B20R10C19</t>
  </si>
  <si>
    <t>Hs~MGC:BC028040.1~uORF:IOH11532~992</t>
  </si>
  <si>
    <t>BC028040.1</t>
  </si>
  <si>
    <t>HA10732~B20R10C20</t>
  </si>
  <si>
    <t>Hs~MGC:BC028040.1~uORF:IOH11532~923</t>
  </si>
  <si>
    <t>HA10732~B20R11C01</t>
  </si>
  <si>
    <t>Hs~MGC:BC007382.1~uORF:IOH7027~918</t>
  </si>
  <si>
    <t>BC007382.1</t>
  </si>
  <si>
    <t>HA10732~B20R11C02</t>
  </si>
  <si>
    <t>Hs~MGC:BC007382.1~uORF:IOH7027~887</t>
  </si>
  <si>
    <t>HA10732~B20R11C03</t>
  </si>
  <si>
    <t>Hs~Ref:NM_017871.3~uORF:IOH7042~120</t>
  </si>
  <si>
    <t>NM_017871.3</t>
  </si>
  <si>
    <t>HA10732~B20R11C04</t>
  </si>
  <si>
    <t>Hs~Ref:NM_017871.3~uORF:IOH7042~118</t>
  </si>
  <si>
    <t>HA10732~B20R11C05</t>
  </si>
  <si>
    <t>Hs~MGC:BC014863.1~uORF:IOH11352~211</t>
  </si>
  <si>
    <t>BC014863.1</t>
  </si>
  <si>
    <t>HA10732~B20R11C06</t>
  </si>
  <si>
    <t>Hs~MGC:BC014863.1~uORF:IOH11352~206</t>
  </si>
  <si>
    <t>HA10732~B20R11C07</t>
  </si>
  <si>
    <t>Hs~MGC:BC013966.2~uORF:IOH12372~3240</t>
  </si>
  <si>
    <t>BC013966.2</t>
  </si>
  <si>
    <t>HA10732~B20R11C08</t>
  </si>
  <si>
    <t>Hs~MGC:BC013966.2~uORF:IOH12372~3210</t>
  </si>
  <si>
    <t>HA10732~B20R11C09</t>
  </si>
  <si>
    <t>Hs~Ref:NM_032506.1~uORF:IOH40533~103</t>
  </si>
  <si>
    <t>NM_032506.1</t>
  </si>
  <si>
    <t>HA10732~B20R11C10</t>
  </si>
  <si>
    <t>Hs~Ref:NM_032506.1~uORF:IOH40533~101</t>
  </si>
  <si>
    <t>HA10732~B20R11C11</t>
  </si>
  <si>
    <t>Hs~MGC:BC065268.1~uORF:IOH40485~26.8</t>
  </si>
  <si>
    <t>BC065268.1</t>
  </si>
  <si>
    <t>HA10732~B20R11C12</t>
  </si>
  <si>
    <t>Hs~MGC:BC065268.1~uORF:IOH40485~25.8</t>
  </si>
  <si>
    <t>HA10732~B20R11C13</t>
  </si>
  <si>
    <t>Hs~Ref:NM_016606.2~uORF:IOH40596~717</t>
  </si>
  <si>
    <t>NM_016606.2</t>
  </si>
  <si>
    <t>HA10732~B20R11C14</t>
  </si>
  <si>
    <t>Hs~Ref:NM_016606.2~uORF:IOH40596~692</t>
  </si>
  <si>
    <t>HA10732~B20R11C15</t>
  </si>
  <si>
    <t>Hs~MGC:BC059405.1~uORF:IOH40433~707</t>
  </si>
  <si>
    <t>BC059405.1</t>
  </si>
  <si>
    <t>HA10732~B20R11C16</t>
  </si>
  <si>
    <t>Hs~MGC:BC059405.1~uORF:IOH40433~679</t>
  </si>
  <si>
    <t>HA10732~B20R11C17</t>
  </si>
  <si>
    <t>Hs~MGC:BC032645.1~uORF:IOH21959~411</t>
  </si>
  <si>
    <t>BC032645.1</t>
  </si>
  <si>
    <t>HA10732~B20R11C18</t>
  </si>
  <si>
    <t>Hs~MGC:BC032645.1~uORF:IOH21959~396</t>
  </si>
  <si>
    <t>HA10732~B20R11C19</t>
  </si>
  <si>
    <t>Hs~MGC:BC036784.1~uORF:IOH22104~158</t>
  </si>
  <si>
    <t>BC036784.1</t>
  </si>
  <si>
    <t>HA10732~B20R11C20</t>
  </si>
  <si>
    <t>Hs~MGC:BC036784.1~uORF:IOH22104~150</t>
  </si>
  <si>
    <t>HA10732~B20R12C01</t>
  </si>
  <si>
    <t>Hs~Ref:NM_014864.2~uORF:IOH27350~153</t>
  </si>
  <si>
    <t>NM_014864.2</t>
  </si>
  <si>
    <t>HA10732~B20R12C02</t>
  </si>
  <si>
    <t>Hs~Ref:NM_014864.2~uORF:IOH27350~148</t>
  </si>
  <si>
    <t>HA10732~B20R12C03</t>
  </si>
  <si>
    <t>Hs~Ref:NM_003092.3~uORF:IOH21977~137</t>
  </si>
  <si>
    <t>NM_003092.3</t>
  </si>
  <si>
    <t>HA10732~B20R12C04</t>
  </si>
  <si>
    <t>Hs~Ref:NM_003092.3~uORF:IOH21977~131</t>
  </si>
  <si>
    <t>HA10732~B20R12C05</t>
  </si>
  <si>
    <t>Hs~MGC:BC010895.1~uORF:IOH14241~413</t>
  </si>
  <si>
    <t>BC010895.1</t>
  </si>
  <si>
    <t>HA10732~B20R12C06</t>
  </si>
  <si>
    <t>Hs~MGC:BC010895.1~uORF:IOH14241~399</t>
  </si>
  <si>
    <t>HA10732~B20R12C07</t>
  </si>
  <si>
    <t>Hs~MGC:BC010956.1~uORF:IOH13684~374</t>
  </si>
  <si>
    <t>BC010956.1</t>
  </si>
  <si>
    <t>HA10732~B20R12C08</t>
  </si>
  <si>
    <t>Hs~MGC:BC010956.1~uORF:IOH13684~368</t>
  </si>
  <si>
    <t>HA10732~B20R12C09</t>
  </si>
  <si>
    <t>Hs~MGC:BC029427.1~uORF:IOH23192~726</t>
  </si>
  <si>
    <t>BC029427.1</t>
  </si>
  <si>
    <t>HA10732~B20R12C10</t>
  </si>
  <si>
    <t>Hs~MGC:BC029427.1~uORF:IOH23192~722</t>
  </si>
  <si>
    <t>HA10732~B20R12C11</t>
  </si>
  <si>
    <t>Hs~Ref:NM_032204.3~uORF:IOH12073~145</t>
  </si>
  <si>
    <t>NM_032204.3</t>
  </si>
  <si>
    <t>HA10732~B20R12C12</t>
  </si>
  <si>
    <t>Hs~Ref:NM_032204.3~uORF:IOH12073~139</t>
  </si>
  <si>
    <t>HA10732~B20R12C13</t>
  </si>
  <si>
    <t>Hs~Ref:NM_080598.2~uORF:IOH3681~111</t>
  </si>
  <si>
    <t>NM_080598.2</t>
  </si>
  <si>
    <t>HA10732~B20R12C14</t>
  </si>
  <si>
    <t>Hs~Ref:NM_080598.2~uORF:IOH3681~107</t>
  </si>
  <si>
    <t>HA10732~B20R12C15</t>
  </si>
  <si>
    <t>Hs~Ref:NM_012425.2~uORF:IOH3398~595</t>
  </si>
  <si>
    <t>NM_012425.2</t>
  </si>
  <si>
    <t>HA10732~B20R12C16</t>
  </si>
  <si>
    <t>Hs~Ref:NM_012425.2~uORF:IOH3398~584</t>
  </si>
  <si>
    <t>HA10732~B20R12C17</t>
  </si>
  <si>
    <t>Hs~Ref:NM_001680.2~uORF:IOH1555~158</t>
  </si>
  <si>
    <t>NM_001680.2</t>
  </si>
  <si>
    <t>HA10732~B20R12C18</t>
  </si>
  <si>
    <t>Hs~Ref:NM_001680.2~uORF:IOH1555~155</t>
  </si>
  <si>
    <t>HA10732~B20R12C19</t>
  </si>
  <si>
    <t>Hs~MGC:NM_178815.2~uORF:IOH12502~205</t>
  </si>
  <si>
    <t>NM_178815.2</t>
  </si>
  <si>
    <t>HA10732~B20R12C20</t>
  </si>
  <si>
    <t>Hs~MGC:NM_178815.2~uORF:IOH12502~186</t>
  </si>
  <si>
    <t>HA10732~B20R13C01</t>
  </si>
  <si>
    <t>Hs~Ref:NM_004384.1~N/A~776</t>
  </si>
  <si>
    <t>NM_004384.1</t>
  </si>
  <si>
    <t>HA10732~B20R13C02</t>
  </si>
  <si>
    <t>Hs~Ref:NM_004384.1~N/A~745</t>
  </si>
  <si>
    <t>HA10732~B20R13C03</t>
  </si>
  <si>
    <t>Hs~IVGN:PM_2122~Ext:CTL2122~20400</t>
  </si>
  <si>
    <t>CTL2122</t>
  </si>
  <si>
    <t>HA10732~B20R13C04</t>
  </si>
  <si>
    <t>HA10732~B20R13C05</t>
  </si>
  <si>
    <t>Hs~Ref:NM_005406.1~N/A~918</t>
  </si>
  <si>
    <t>NM_005406.1</t>
  </si>
  <si>
    <t>HA10732~B20R13C06</t>
  </si>
  <si>
    <t>Hs~Ref:NM_005406.1~N/A~896</t>
  </si>
  <si>
    <t>HA10732~B20R13C07</t>
  </si>
  <si>
    <t>Hs~IVGN:PM_2111~Ext:CTL2111~714000</t>
  </si>
  <si>
    <t>CTL2111</t>
  </si>
  <si>
    <t>HA10732~B20R13C08</t>
  </si>
  <si>
    <t>HA10732~B20R13C09</t>
  </si>
  <si>
    <t>Hs~Ref:NM_003582.1~N/A~1010</t>
  </si>
  <si>
    <t>NM_003582.1</t>
  </si>
  <si>
    <t>HA10732~B20R13C10</t>
  </si>
  <si>
    <t>Hs~Ref:NM_003582.1~N/A~978</t>
  </si>
  <si>
    <t>HA10732~B20R13C11</t>
  </si>
  <si>
    <t>Hs~IVGN:PM_2119~Ext:CTL2119~15200</t>
  </si>
  <si>
    <t>CTL2119</t>
  </si>
  <si>
    <t>HA10732~B20R13C12</t>
  </si>
  <si>
    <t>HA10732~B20R13C13</t>
  </si>
  <si>
    <t>Hs~Ref:NM_001315.1~N/A~843</t>
  </si>
  <si>
    <t>NM_001315.1</t>
  </si>
  <si>
    <t>HA10732~B20R13C14</t>
  </si>
  <si>
    <t>Hs~Ref:NM_001315.1~N/A~797</t>
  </si>
  <si>
    <t>HA10732~B20R13C15</t>
  </si>
  <si>
    <t>Hs~Ref:NM_016542.2~N/A~1250</t>
  </si>
  <si>
    <t>NM_016542.2</t>
  </si>
  <si>
    <t>HA10732~B20R13C16</t>
  </si>
  <si>
    <t>Hs~Ref:NM_016542.2~N/A~1210</t>
  </si>
  <si>
    <t>HA10732~B20R13C17</t>
  </si>
  <si>
    <t>Hs~MGC:BC064515.1~uORF:IOH40670~21.0</t>
  </si>
  <si>
    <t>BC064515.1</t>
  </si>
  <si>
    <t>HA10732~B20R13C18</t>
  </si>
  <si>
    <t>Hs~MGC:BC064515.1~uORF:IOH40670~20.9</t>
  </si>
  <si>
    <t>HA10732~B20R13C19</t>
  </si>
  <si>
    <t>Hs~MGC:BC065738.1~uORF:IOH40732~177</t>
  </si>
  <si>
    <t>BC065738.1</t>
  </si>
  <si>
    <t>HA10732~B20R13C20</t>
  </si>
  <si>
    <t>Hs~MGC:BC065738.1~uORF:IOH40732~167</t>
  </si>
  <si>
    <t>HA10732~B20R14C01</t>
  </si>
  <si>
    <t>Hs~MGC:BC068094.1~uORF:IOH40788~113</t>
  </si>
  <si>
    <t>BC068094.1</t>
  </si>
  <si>
    <t>HA10732~B20R14C02</t>
  </si>
  <si>
    <t>Hs~MGC:BC068094.1~uORF:IOH40788~108</t>
  </si>
  <si>
    <t>HA10732~B20R14C03</t>
  </si>
  <si>
    <t>Hs~Ref:NM_007135.1~uORF:IOH40671~16.8</t>
  </si>
  <si>
    <t>NM_007135.1</t>
  </si>
  <si>
    <t>HA10732~B20R14C04</t>
  </si>
  <si>
    <t>Hs~Ref:NM_007135.1~uORF:IOH40671~16.7</t>
  </si>
  <si>
    <t>HA10732~B20R14C05</t>
  </si>
  <si>
    <t>Hs~Ref:NM_145691.3~uORF:IOH23101~923</t>
  </si>
  <si>
    <t>NM_145691.3</t>
  </si>
  <si>
    <t>HA10732~B20R14C06</t>
  </si>
  <si>
    <t>Hs~Ref:NM_145691.3~uORF:IOH23101~890</t>
  </si>
  <si>
    <t>HA10732~B20R14C07</t>
  </si>
  <si>
    <t>Hs~MGC:BC032518.1~uORF:IOH21930~41.2</t>
  </si>
  <si>
    <t>BC032518.1</t>
  </si>
  <si>
    <t>HA10732~B20R14C08</t>
  </si>
  <si>
    <t>Hs~MGC:BC032518.1~uORF:IOH21930~40.4</t>
  </si>
  <si>
    <t>HA10732~B20R14C09</t>
  </si>
  <si>
    <t>Hs~Ref:NM_182691.1~uORF:IOH26788~169</t>
  </si>
  <si>
    <t>NM_182691.1</t>
  </si>
  <si>
    <t>HA10732~B20R14C10</t>
  </si>
  <si>
    <t>Hs~Ref:NM_182691.1~uORF:IOH26788~161</t>
  </si>
  <si>
    <t>HA10732~B20R14C11</t>
  </si>
  <si>
    <t>Hs~Ref:NM_138342.2~uORF:IOH25758~16.9</t>
  </si>
  <si>
    <t>NM_138342.2</t>
  </si>
  <si>
    <t>HA10732~B20R14C12</t>
  </si>
  <si>
    <t>Hs~Ref:NM_138342.2~uORF:IOH25758~16.6</t>
  </si>
  <si>
    <t>HA10732~B20R14C13</t>
  </si>
  <si>
    <t>HA10732~B20R14C14</t>
  </si>
  <si>
    <t>HA10732~B20R14C15</t>
  </si>
  <si>
    <t>HA10732~B20R14C16</t>
  </si>
  <si>
    <t>HA10732~B20R14C17</t>
  </si>
  <si>
    <t>HA10732~B20R14C18</t>
  </si>
  <si>
    <t>HA10732~B20R14C19</t>
  </si>
  <si>
    <t>HA10732~B20R14C20</t>
  </si>
  <si>
    <t>HA10732~B20R15C01</t>
  </si>
  <si>
    <t>HA10732~B20R15C02</t>
  </si>
  <si>
    <t>HA10732~B20R15C03</t>
  </si>
  <si>
    <t>HA10732~B20R15C04</t>
  </si>
  <si>
    <t>HA10732~B20R15C05</t>
  </si>
  <si>
    <t>HA10732~B20R15C06</t>
  </si>
  <si>
    <t>HA10732~B20R15C07</t>
  </si>
  <si>
    <t>HA10732~B20R15C08</t>
  </si>
  <si>
    <t>HA10732~B20R15C09</t>
  </si>
  <si>
    <t>HA10732~B20R15C10</t>
  </si>
  <si>
    <t>HA10732~B20R15C11</t>
  </si>
  <si>
    <t>HA10732~B20R15C12</t>
  </si>
  <si>
    <t>HA10732~B20R15C13</t>
  </si>
  <si>
    <t>HA10732~B20R15C14</t>
  </si>
  <si>
    <t>HA10732~B20R15C15</t>
  </si>
  <si>
    <t>HA10732~B20R15C16</t>
  </si>
  <si>
    <t>HA10732~B20R15C17</t>
  </si>
  <si>
    <t>HA10732~B20R15C18</t>
  </si>
  <si>
    <t>HA10732~B20R15C19</t>
  </si>
  <si>
    <t>HA10732~B20R15C20</t>
  </si>
  <si>
    <t>HA10732~B20R16C01</t>
  </si>
  <si>
    <t>HA10732~B20R16C02</t>
  </si>
  <si>
    <t>HA10732~B20R16C03</t>
  </si>
  <si>
    <t>HA10732~B20R16C04</t>
  </si>
  <si>
    <t>HA10732~B20R16C05</t>
  </si>
  <si>
    <t>HA10732~B20R16C06</t>
  </si>
  <si>
    <t>HA10732~B20R16C07</t>
  </si>
  <si>
    <t>HA10732~B20R16C08</t>
  </si>
  <si>
    <t>HA10732~B20R16C09</t>
  </si>
  <si>
    <t>HA10732~B20R16C10</t>
  </si>
  <si>
    <t>HA10732~B20R16C11</t>
  </si>
  <si>
    <t>HA10732~B20R16C12</t>
  </si>
  <si>
    <t>HA10732~B20R16C13</t>
  </si>
  <si>
    <t>HA10732~B20R16C14</t>
  </si>
  <si>
    <t>HA10732~B20R16C15</t>
  </si>
  <si>
    <t>HA10732~B20R16C16</t>
  </si>
  <si>
    <t>HA10732~B20R16C17</t>
  </si>
  <si>
    <t>HA10732~B20R16C18</t>
  </si>
  <si>
    <t>HA10732~B20R16C19</t>
  </si>
  <si>
    <t>HA10732~B20R16C20</t>
  </si>
  <si>
    <t>HA10732~B20R17C01</t>
  </si>
  <si>
    <t>HA10732~B20R17C02</t>
  </si>
  <si>
    <t>HA10732~B20R17C03</t>
  </si>
  <si>
    <t>HA10732~B20R17C04</t>
  </si>
  <si>
    <t>HA10732~B20R17C05</t>
  </si>
  <si>
    <t>HA10732~B20R17C06</t>
  </si>
  <si>
    <t>HA10732~B20R17C07</t>
  </si>
  <si>
    <t>HA10732~B20R17C08</t>
  </si>
  <si>
    <t>HA10732~B20R17C09</t>
  </si>
  <si>
    <t>HA10732~B20R17C10</t>
  </si>
  <si>
    <t>HA10732~B20R17C11</t>
  </si>
  <si>
    <t>HA10732~B20R17C12</t>
  </si>
  <si>
    <t>HA10732~B20R17C13</t>
  </si>
  <si>
    <t>HA10732~B20R17C14</t>
  </si>
  <si>
    <t>HA10732~B20R17C15</t>
  </si>
  <si>
    <t>HA10732~B20R17C16</t>
  </si>
  <si>
    <t>HA10732~B20R17C17</t>
  </si>
  <si>
    <t>HA10732~B20R17C18</t>
  </si>
  <si>
    <t>HA10732~B20R17C19</t>
  </si>
  <si>
    <t>HA10732~B20R17C20</t>
  </si>
  <si>
    <t>HA10732~B20R18C01</t>
  </si>
  <si>
    <t>HA10732~B20R18C02</t>
  </si>
  <si>
    <t>HA10732~B20R18C03</t>
  </si>
  <si>
    <t>HA10732~B20R18C04</t>
  </si>
  <si>
    <t>HA10732~B20R18C05</t>
  </si>
  <si>
    <t>HA10732~B20R18C06</t>
  </si>
  <si>
    <t>HA10732~B20R18C07</t>
  </si>
  <si>
    <t>HA10732~B20R18C08</t>
  </si>
  <si>
    <t>HA10732~B20R18C09</t>
  </si>
  <si>
    <t>HA10732~B20R18C10</t>
  </si>
  <si>
    <t>HA10732~B20R18C11</t>
  </si>
  <si>
    <t>HA10732~B20R18C12</t>
  </si>
  <si>
    <t>HA10732~B20R18C13</t>
  </si>
  <si>
    <t>HA10732~B20R18C14</t>
  </si>
  <si>
    <t>HA10732~B20R18C15</t>
  </si>
  <si>
    <t>HA10732~B20R18C16</t>
  </si>
  <si>
    <t>HA10732~B20R18C17</t>
  </si>
  <si>
    <t>HA10732~B20R18C18</t>
  </si>
  <si>
    <t>HA10732~B20R18C19</t>
  </si>
  <si>
    <t>HA10732~B20R18C20</t>
  </si>
  <si>
    <t>HA10732~B20R19C01</t>
  </si>
  <si>
    <t>HA10732~B20R19C02</t>
  </si>
  <si>
    <t>HA10732~B20R19C03</t>
  </si>
  <si>
    <t>HA10732~B20R19C04</t>
  </si>
  <si>
    <t>HA10732~B20R19C05</t>
  </si>
  <si>
    <t>HA10732~B20R19C06</t>
  </si>
  <si>
    <t>HA10732~B20R19C07</t>
  </si>
  <si>
    <t>HA10732~B20R19C08</t>
  </si>
  <si>
    <t>HA10732~B20R19C09</t>
  </si>
  <si>
    <t>HA10732~B20R19C10</t>
  </si>
  <si>
    <t>HA10732~B20R19C11</t>
  </si>
  <si>
    <t>HA10732~B20R19C12</t>
  </si>
  <si>
    <t>HA10732~B20R19C13</t>
  </si>
  <si>
    <t>HA10732~B20R19C14</t>
  </si>
  <si>
    <t>HA10732~B20R19C15</t>
  </si>
  <si>
    <t>HA10732~B20R19C16</t>
  </si>
  <si>
    <t>HA10732~B20R19C17</t>
  </si>
  <si>
    <t>HA10732~B20R19C18</t>
  </si>
  <si>
    <t>HA10732~B20R19C19</t>
  </si>
  <si>
    <t>HA10732~B20R19C20</t>
  </si>
  <si>
    <t>HA10732~B20R20C01</t>
  </si>
  <si>
    <t>HA10732~B20R20C02</t>
  </si>
  <si>
    <t>HA10732~B20R20C03</t>
  </si>
  <si>
    <t>HA10732~B20R20C04</t>
  </si>
  <si>
    <t>HA10732~B20R20C05</t>
  </si>
  <si>
    <t>HA10732~B20R20C06</t>
  </si>
  <si>
    <t>HA10732~B20R20C07</t>
  </si>
  <si>
    <t>HA10732~B20R20C08</t>
  </si>
  <si>
    <t>HA10732~B20R20C09</t>
  </si>
  <si>
    <t>HA10732~B20R20C10</t>
  </si>
  <si>
    <t>HA10732~B20R20C11</t>
  </si>
  <si>
    <t>HA10732~B20R20C12</t>
  </si>
  <si>
    <t>HA10732~B20R20C13</t>
  </si>
  <si>
    <t>HA10732~B20R20C14</t>
  </si>
  <si>
    <t>HA10732~B20R20C15</t>
  </si>
  <si>
    <t>HA10732~B20R20C16</t>
  </si>
  <si>
    <t>HA10732~B20R20C17</t>
  </si>
  <si>
    <t>HA10732~B20R20C18</t>
  </si>
  <si>
    <t>HA10732~B20R20C19</t>
  </si>
  <si>
    <t>HA10732~B20R20C20</t>
  </si>
  <si>
    <t>HA10732~B21R01C01</t>
  </si>
  <si>
    <t>HA10732~B21R01C02</t>
  </si>
  <si>
    <t>HA10732~B21R01C03</t>
  </si>
  <si>
    <t>HA10732~B21R01C04</t>
  </si>
  <si>
    <t>HA10732~B21R01C05</t>
  </si>
  <si>
    <t>HA10732~B21R01C06</t>
  </si>
  <si>
    <t>HA10732~B21R01C07</t>
  </si>
  <si>
    <t>HA10732~B21R01C08</t>
  </si>
  <si>
    <t>HA10732~B21R01C09</t>
  </si>
  <si>
    <t>HA10732~B21R01C10</t>
  </si>
  <si>
    <t>HA10732~B21R01C11</t>
  </si>
  <si>
    <t>HA10732~B21R01C12</t>
  </si>
  <si>
    <t>HA10732~B21R01C13</t>
  </si>
  <si>
    <t>HA10732~B21R01C14</t>
  </si>
  <si>
    <t>HA10732~B21R01C15</t>
  </si>
  <si>
    <t>HA10732~B21R01C16</t>
  </si>
  <si>
    <t>HA10732~B21R01C17</t>
  </si>
  <si>
    <t>HA10732~B21R01C18</t>
  </si>
  <si>
    <t>HA10732~B21R01C19</t>
  </si>
  <si>
    <t>HA10732~B21R01C20</t>
  </si>
  <si>
    <t>HA10732~B21R02C01</t>
  </si>
  <si>
    <t>HA10732~B21R02C02</t>
  </si>
  <si>
    <t>HA10732~B21R02C03</t>
  </si>
  <si>
    <t>HA10732~B21R02C04</t>
  </si>
  <si>
    <t>HA10732~B21R02C05</t>
  </si>
  <si>
    <t>HA10732~B21R02C06</t>
  </si>
  <si>
    <t>HA10732~B21R02C07</t>
  </si>
  <si>
    <t>HA10732~B21R02C08</t>
  </si>
  <si>
    <t>HA10732~B21R02C09</t>
  </si>
  <si>
    <t>HA10732~B21R02C10</t>
  </si>
  <si>
    <t>HA10732~B21R02C11</t>
  </si>
  <si>
    <t>HA10732~B21R02C12</t>
  </si>
  <si>
    <t>HA10732~B21R02C13</t>
  </si>
  <si>
    <t>Hs~Ref:NM_016319.1~uORF:IOH14433~95.0</t>
  </si>
  <si>
    <t>NM_016319.1</t>
  </si>
  <si>
    <t>HA10732~B21R02C14</t>
  </si>
  <si>
    <t>Hs~Ref:NM_016319.1~uORF:IOH14433~92.2</t>
  </si>
  <si>
    <t>HA10732~B21R02C15</t>
  </si>
  <si>
    <t>Hs~MGC:BC016486.1~uORF:IOH21471~86.5</t>
  </si>
  <si>
    <t>BC016486.1</t>
  </si>
  <si>
    <t>HA10732~B21R02C16</t>
  </si>
  <si>
    <t>Hs~MGC:BC016486.1~uORF:IOH21471~84.1</t>
  </si>
  <si>
    <t>HA10732~B21R02C17</t>
  </si>
  <si>
    <t>Hs~Ref:NM_006755.1~uORF:IOH2052~537</t>
  </si>
  <si>
    <t>NM_006755.1</t>
  </si>
  <si>
    <t>HA10732~B21R02C18</t>
  </si>
  <si>
    <t>Hs~Ref:NM_006755.1~uORF:IOH2052~525</t>
  </si>
  <si>
    <t>HA10732~B21R02C19</t>
  </si>
  <si>
    <t>Hs~MGC:BC020620.1~uORF:IOH12057~509</t>
  </si>
  <si>
    <t>BC020620.1</t>
  </si>
  <si>
    <t>HA10732~B21R02C20</t>
  </si>
  <si>
    <t>Hs~MGC:BC020620.1~uORF:IOH12057~483</t>
  </si>
  <si>
    <t>HA10732~B21R03C01</t>
  </si>
  <si>
    <t>Hs~Ref:NM_005268.1~uORF:IOH5587~339</t>
  </si>
  <si>
    <t>NM_005268.1</t>
  </si>
  <si>
    <t>HA10732~B21R03C02</t>
  </si>
  <si>
    <t>Hs~Ref:NM_005268.1~uORF:IOH5587~335</t>
  </si>
  <si>
    <t>HA10732~B21R03C03</t>
  </si>
  <si>
    <t>Hs~Ref:NM_006232.2~uORF:IOH4626~77.2</t>
  </si>
  <si>
    <t>NM_006232.2</t>
  </si>
  <si>
    <t>HA10732~B21R03C04</t>
  </si>
  <si>
    <t>Hs~Ref:NM_006232.2~uORF:IOH4626~74.4</t>
  </si>
  <si>
    <t>HA10732~B21R03C05</t>
  </si>
  <si>
    <t>Hs~MGC:BC022257.1~uORF:IOH12061~696</t>
  </si>
  <si>
    <t>BC022257.1</t>
  </si>
  <si>
    <t>HA10732~B21R03C06</t>
  </si>
  <si>
    <t>Hs~MGC:BC022257.1~uORF:IOH12061~717</t>
  </si>
  <si>
    <t>HA10732~B21R03C07</t>
  </si>
  <si>
    <t>Hs~Ref:NM_144676.1~uORF:IOH13348~76.5</t>
  </si>
  <si>
    <t>NM_144676.1</t>
  </si>
  <si>
    <t>HA10732~B21R03C08</t>
  </si>
  <si>
    <t>Hs~Ref:NM_144676.1~uORF:IOH13348~74.6</t>
  </si>
  <si>
    <t>HA10732~B21R03C09</t>
  </si>
  <si>
    <t>Hs~Ref:NM_018466.2~uORF:IOH7131~3320</t>
  </si>
  <si>
    <t>NM_018466.2</t>
  </si>
  <si>
    <t>HA10732~B21R03C10</t>
  </si>
  <si>
    <t>Hs~Ref:NM_018466.2~uORF:IOH7131~3330</t>
  </si>
  <si>
    <t>HA10732~B21R03C11</t>
  </si>
  <si>
    <t>Internal_24886</t>
  </si>
  <si>
    <t>HA10732~B21R03C12</t>
  </si>
  <si>
    <t>HA10732~B21R03C13</t>
  </si>
  <si>
    <t>Hs~MGC:BC021253.2~uORF:IOH14624~1680</t>
  </si>
  <si>
    <t>BC021253.2</t>
  </si>
  <si>
    <t>HA10732~B21R03C14</t>
  </si>
  <si>
    <t>Hs~MGC:BC021253.2~uORF:IOH14624~1610</t>
  </si>
  <si>
    <t>HA10732~B21R03C15</t>
  </si>
  <si>
    <t>Hs~Ref:NM_138443.1~uORF:IOH14717~107</t>
  </si>
  <si>
    <t>NM_138443.1</t>
  </si>
  <si>
    <t>HA10732~B21R03C16</t>
  </si>
  <si>
    <t>Hs~Ref:NM_138443.1~uORF:IOH14717~104</t>
  </si>
  <si>
    <t>HA10732~B21R03C17</t>
  </si>
  <si>
    <t>Hs~Ref:NM_001769.2~uORF:IOH10491~1860</t>
  </si>
  <si>
    <t>NM_001769.2</t>
  </si>
  <si>
    <t>HA10732~B21R03C18</t>
  </si>
  <si>
    <t>Hs~Ref:NM_001769.2~uORF:IOH10491~1760</t>
  </si>
  <si>
    <t>HA10732~B21R03C19</t>
  </si>
  <si>
    <t>Hs~MGC:BC006091.1~uORF:IOH6616~1240</t>
  </si>
  <si>
    <t>BC006091.1</t>
  </si>
  <si>
    <t>HA10732~B21R03C20</t>
  </si>
  <si>
    <t>Hs~MGC:BC006091.1~uORF:IOH6616~1190</t>
  </si>
  <si>
    <t>HA10732~B21R04C01</t>
  </si>
  <si>
    <t>Internal_20891</t>
  </si>
  <si>
    <t>HA10732~B21R04C02</t>
  </si>
  <si>
    <t>HA10732~B21R04C03</t>
  </si>
  <si>
    <t>Hs~MGC:BC010137.1~uORF:IOH14488~226</t>
  </si>
  <si>
    <t>BC010137.1</t>
  </si>
  <si>
    <t>HA10732~B21R04C04</t>
  </si>
  <si>
    <t>Hs~MGC:BC010137.1~uORF:IOH14488~212</t>
  </si>
  <si>
    <t>HA10732~B21R04C05</t>
  </si>
  <si>
    <t>Hs~Ref:NM_145013.1~uORF:IOH10783~143</t>
  </si>
  <si>
    <t>NM_145013.1</t>
  </si>
  <si>
    <t>HA10732~B21R04C06</t>
  </si>
  <si>
    <t>Hs~Ref:NM_145013.1~uORF:IOH10783~139</t>
  </si>
  <si>
    <t>HA10732~B21R04C07</t>
  </si>
  <si>
    <t>Hs~MGC:BC009249.1~uORF:IOH12481~70.5</t>
  </si>
  <si>
    <t>BC009249.1</t>
  </si>
  <si>
    <t>HA10732~B21R04C08</t>
  </si>
  <si>
    <t>HA10732~B21R04C09</t>
  </si>
  <si>
    <t>Hs~MGC:BC000001.1~uORF:IOH4593~128</t>
  </si>
  <si>
    <t>BC000001.1</t>
  </si>
  <si>
    <t>HA10732~B21R04C10</t>
  </si>
  <si>
    <t>Hs~MGC:BC000001.1~uORF:IOH4593~134</t>
  </si>
  <si>
    <t>HA10732~B21R04C11</t>
  </si>
  <si>
    <t>Hs~MGC:BC013905.2~uORF:IOH14523~611</t>
  </si>
  <si>
    <t>BC013905.2</t>
  </si>
  <si>
    <t>HA10732~B21R04C12</t>
  </si>
  <si>
    <t>Hs~MGC:BC013905.2~uORF:IOH14523~584</t>
  </si>
  <si>
    <t>HA10732~B21R04C13</t>
  </si>
  <si>
    <t>Internal_10341</t>
  </si>
  <si>
    <t>HA10732~B21R04C14</t>
  </si>
  <si>
    <t>HA10732~B21R04C15</t>
  </si>
  <si>
    <t>Hs~Ref:NM_015193.1~uORF:IOH13023~936</t>
  </si>
  <si>
    <t>NM_015193.1</t>
  </si>
  <si>
    <t>HA10732~B21R04C16</t>
  </si>
  <si>
    <t>Hs~Ref:NM_015193.1~uORF:IOH13023~898</t>
  </si>
  <si>
    <t>HA10732~B21R04C17</t>
  </si>
  <si>
    <t>Hs~Ref:NM_021969.1~uORF:IOH22604~20.5</t>
  </si>
  <si>
    <t>NM_021969.1</t>
  </si>
  <si>
    <t>HA10732~B21R04C18</t>
  </si>
  <si>
    <t>Hs~Ref:NM_021969.1~uORF:IOH22604~19.9</t>
  </si>
  <si>
    <t>HA10732~B21R04C19</t>
  </si>
  <si>
    <t>Hs~MGC:BC020985.1~uORF:IOH21447~1280</t>
  </si>
  <si>
    <t>BC020985.1</t>
  </si>
  <si>
    <t>HA10732~B21R04C20</t>
  </si>
  <si>
    <t>Hs~MGC:BC020985.1~uORF:IOH21447~1190</t>
  </si>
  <si>
    <t>HA10732~B21R05C01</t>
  </si>
  <si>
    <t>Hs~MGC:NM_173362.2~uORF:IOH12123~490</t>
  </si>
  <si>
    <t>NM_173362.2</t>
  </si>
  <si>
    <t>HA10732~B21R05C02</t>
  </si>
  <si>
    <t>Hs~MGC:NM_173362.2~uORF:IOH12123~535</t>
  </si>
  <si>
    <t>HA10732~B21R05C03</t>
  </si>
  <si>
    <t>Internal_26624</t>
  </si>
  <si>
    <t>HA10732~B21R05C04</t>
  </si>
  <si>
    <t>HA10732~B21R05C05</t>
  </si>
  <si>
    <t>Hs~MGC:BC027866.1~uORF:IOH12025~17.8</t>
  </si>
  <si>
    <t>BC027866.1</t>
  </si>
  <si>
    <t>HA10732~B21R05C06</t>
  </si>
  <si>
    <t>Hs~MGC:BC027866.1~uORF:IOH12025~16.5</t>
  </si>
  <si>
    <t>HA10732~B21R05C07</t>
  </si>
  <si>
    <t>Hs~MGC:BC009877.1~uORF:IOH12614~120</t>
  </si>
  <si>
    <t>BC009877.1</t>
  </si>
  <si>
    <t>HA10732~B21R05C08</t>
  </si>
  <si>
    <t>Hs~MGC:BC009877.1~uORF:IOH12614~115</t>
  </si>
  <si>
    <t>HA10732~B21R05C09</t>
  </si>
  <si>
    <t>Hs~MGC:BC002758.1~uORF:IOH5367~52.9</t>
  </si>
  <si>
    <t>BC002758.1</t>
  </si>
  <si>
    <t>HA10732~B21R05C10</t>
  </si>
  <si>
    <t>Hs~MGC:BC002758.1~uORF:IOH5367~48.7</t>
  </si>
  <si>
    <t>HA10732~B21R05C11</t>
  </si>
  <si>
    <t>Hs~Ref:NM_031427.1~uORF:IOH7274~46.1</t>
  </si>
  <si>
    <t>NM_031427.1</t>
  </si>
  <si>
    <t>HA10732~B21R05C12</t>
  </si>
  <si>
    <t>Hs~Ref:NM_031427.1~uORF:IOH7274~43.0</t>
  </si>
  <si>
    <t>HA10732~B21R05C13</t>
  </si>
  <si>
    <t>Internal_24403</t>
  </si>
  <si>
    <t>HA10732~B21R05C14</t>
  </si>
  <si>
    <t>HA10732~B21R05C15</t>
  </si>
  <si>
    <t>Hs~MGC:BC028719.1~uORF:IOH11625~39.2</t>
  </si>
  <si>
    <t>BC028719.1</t>
  </si>
  <si>
    <t>HA10732~B21R05C16</t>
  </si>
  <si>
    <t>Hs~MGC:BC028719.1~uORF:IOH11625~37.4</t>
  </si>
  <si>
    <t>HA10732~B21R05C17</t>
  </si>
  <si>
    <t>Hs~Ref:NM_015994.2~uORF:IOH4090~46.4</t>
  </si>
  <si>
    <t>NM_015994.2</t>
  </si>
  <si>
    <t>HA10732~B21R05C18</t>
  </si>
  <si>
    <t>Hs~Ref:NM_015994.2~uORF:IOH4090~44.2</t>
  </si>
  <si>
    <t>HA10732~B21R05C19</t>
  </si>
  <si>
    <t>Internal_12904</t>
  </si>
  <si>
    <t>HA10732~B21R05C20</t>
  </si>
  <si>
    <t>HA10732~B21R06C01</t>
  </si>
  <si>
    <t>Hs~Ref:NM_002954.2~uORF:IOH3941~93.4</t>
  </si>
  <si>
    <t>NM_002954.2</t>
  </si>
  <si>
    <t>HA10732~B21R06C02</t>
  </si>
  <si>
    <t>Hs~Ref:NM_002954.2~uORF:IOH3941~94.8</t>
  </si>
  <si>
    <t>HA10732~B21R06C03</t>
  </si>
  <si>
    <t>Hs~MGC:BC012120.1~uORF:IOH12484~46.8</t>
  </si>
  <si>
    <t>BC012120.1</t>
  </si>
  <si>
    <t>HA10732~B21R06C04</t>
  </si>
  <si>
    <t>Hs~MGC:BC012120.1~uORF:IOH12484~45.0</t>
  </si>
  <si>
    <t>HA10732~B21R06C05</t>
  </si>
  <si>
    <t>Internal_3973</t>
  </si>
  <si>
    <t>HA10732~B21R06C06</t>
  </si>
  <si>
    <t>HA10732~B21R06C07</t>
  </si>
  <si>
    <t>Hs~MGC:BC009195.2~uORF:IOH12344~186</t>
  </si>
  <si>
    <t>BC009195.2</t>
  </si>
  <si>
    <t>HA10732~B21R06C08</t>
  </si>
  <si>
    <t>Hs~MGC:BC009195.2~uORF:IOH12344~179</t>
  </si>
  <si>
    <t>HA10732~B21R06C09</t>
  </si>
  <si>
    <t>Internal_17366</t>
  </si>
  <si>
    <t>HA10732~B21R06C10</t>
  </si>
  <si>
    <t>HA10732~B21R06C11</t>
  </si>
  <si>
    <t>Hs~MGC:BC013957.1~uORF:IOH13899~397</t>
  </si>
  <si>
    <t>BC013957.1</t>
  </si>
  <si>
    <t>HA10732~B21R06C12</t>
  </si>
  <si>
    <t>Hs~MGC:BC013957.1~uORF:IOH13899~378</t>
  </si>
  <si>
    <t>HA10732~B21R06C13</t>
  </si>
  <si>
    <t>Hs~Ref:NM_006329.2~uORF:IOH12151~657</t>
  </si>
  <si>
    <t>NM_006329.2</t>
  </si>
  <si>
    <t>HA10732~B21R06C14</t>
  </si>
  <si>
    <t>Hs~Ref:NM_006329.2~uORF:IOH12151~627</t>
  </si>
  <si>
    <t>HA10732~B21R06C15</t>
  </si>
  <si>
    <t>Hs~Ref:NM_015414.2~uORF:IOH4985~91.6</t>
  </si>
  <si>
    <t>NM_015414.2</t>
  </si>
  <si>
    <t>HA10732~B21R06C16</t>
  </si>
  <si>
    <t>Hs~Ref:NM_015414.2~uORF:IOH4985~87.2</t>
  </si>
  <si>
    <t>HA10732~B21R06C17</t>
  </si>
  <si>
    <t>Hs~MGC:BC014975.1~uORF:IOH14285~872</t>
  </si>
  <si>
    <t>BC014975.1</t>
  </si>
  <si>
    <t>HA10732~B21R06C18</t>
  </si>
  <si>
    <t>Hs~MGC:BC014975.1~uORF:IOH14285~830</t>
  </si>
  <si>
    <t>HA10732~B21R06C19</t>
  </si>
  <si>
    <t>Hs~Ref:NM_032182.2~uORF:IOH10212~85.1</t>
  </si>
  <si>
    <t>NM_032182.2</t>
  </si>
  <si>
    <t>HA10732~B21R06C20</t>
  </si>
  <si>
    <t>Hs~Ref:NM_032182.2~uORF:IOH10212~80.3</t>
  </si>
  <si>
    <t>HA10732~B21R07C01</t>
  </si>
  <si>
    <t>Hs~Ref:NM_032112.1~uORF:IOH25749~89.4</t>
  </si>
  <si>
    <t>NM_032112.1</t>
  </si>
  <si>
    <t>HA10732~B21R07C02</t>
  </si>
  <si>
    <t>Hs~Ref:NM_032112.1~uORF:IOH25749~88.8</t>
  </si>
  <si>
    <t>HA10732~B21R07C03</t>
  </si>
  <si>
    <t>Internal_201052</t>
  </si>
  <si>
    <t>HA10732~B21R07C04</t>
  </si>
  <si>
    <t>HA10732~B21R07C05</t>
  </si>
  <si>
    <t>Hs~MGC:NM_178838.2~uORF:IOH23233~239</t>
  </si>
  <si>
    <t>NM_178838.2</t>
  </si>
  <si>
    <t>HA10732~B21R07C06</t>
  </si>
  <si>
    <t>Hs~MGC:NM_178838.2~uORF:IOH23233~236</t>
  </si>
  <si>
    <t>HA10732~B21R07C07</t>
  </si>
  <si>
    <t>Hs~MGC:BC032325.1~uORF:IOH21628~58.2</t>
  </si>
  <si>
    <t>BC032325.1</t>
  </si>
  <si>
    <t>HA10732~B21R07C08</t>
  </si>
  <si>
    <t>Hs~MGC:BC032325.1~uORF:IOH21628~56.6</t>
  </si>
  <si>
    <t>HA10732~B21R07C09</t>
  </si>
  <si>
    <t>Hs~MGC:BC005350.1~uORF:IOH7365~769</t>
  </si>
  <si>
    <t>BC005350.1</t>
  </si>
  <si>
    <t>HA10732~B21R07C10</t>
  </si>
  <si>
    <t>Hs~MGC:BC005350.1~uORF:IOH7365~743</t>
  </si>
  <si>
    <t>HA10732~B21R07C11</t>
  </si>
  <si>
    <t>Hs~MGC:BC042110.1~uORF:IOH26318~96.3</t>
  </si>
  <si>
    <t>BC042110.1</t>
  </si>
  <si>
    <t>HA10732~B21R07C12</t>
  </si>
  <si>
    <t>Hs~MGC:BC042110.1~uORF:IOH26318~89.9</t>
  </si>
  <si>
    <t>HA10732~B21R07C13</t>
  </si>
  <si>
    <t>Hs~MGC:BC003070.1~uORF:IOH4586~40.4</t>
  </si>
  <si>
    <t>BC003070.1</t>
  </si>
  <si>
    <t>HA10732~B21R07C14</t>
  </si>
  <si>
    <t>Hs~MGC:BC003070.1~uORF:IOH4586~38.6</t>
  </si>
  <si>
    <t>HA10732~B21R07C15</t>
  </si>
  <si>
    <t>Hs~MGC:BC000877.1~uORF:IOH3268~54.1</t>
  </si>
  <si>
    <t>BC000877.1</t>
  </si>
  <si>
    <t>HA10732~B21R07C16</t>
  </si>
  <si>
    <t>Hs~MGC:BC000877.1~uORF:IOH3268~50.6</t>
  </si>
  <si>
    <t>HA10732~B21R07C17</t>
  </si>
  <si>
    <t>Hs~MGC:NM_138353.1~uORF:IOH13957~107</t>
  </si>
  <si>
    <t>NM_138353.1</t>
  </si>
  <si>
    <t>HA10732~B21R07C18</t>
  </si>
  <si>
    <t>Hs~MGC:NM_138353.1~uORF:IOH13957~104</t>
  </si>
  <si>
    <t>HA10732~B21R07C19</t>
  </si>
  <si>
    <t>Hs~MGC:BC028565.1~uORF:IOH13565~208</t>
  </si>
  <si>
    <t>BC028565.1</t>
  </si>
  <si>
    <t>HA10732~B21R07C20</t>
  </si>
  <si>
    <t>Hs~MGC:BC028565.1~uORF:IOH13565~193</t>
  </si>
  <si>
    <t>HA10732~B21R08C01</t>
  </si>
  <si>
    <t>Hs~MGC:BC012981.2~uORF:IOH13857~31.0</t>
  </si>
  <si>
    <t>BC012981.2</t>
  </si>
  <si>
    <t>HA10732~B21R08C02</t>
  </si>
  <si>
    <t>HA10732~B21R08C03</t>
  </si>
  <si>
    <t>Hs~MGC:BC010117.1~uORF:IOH13999~75.0</t>
  </si>
  <si>
    <t>BC010117.1</t>
  </si>
  <si>
    <t>HA10732~B21R08C04</t>
  </si>
  <si>
    <t>Hs~MGC:BC010117.1~uORF:IOH13999~70.6</t>
  </si>
  <si>
    <t>HA10732~B21R08C05</t>
  </si>
  <si>
    <t>Hs~MGC:BC030585.2~uORF:IOH22261~124</t>
  </si>
  <si>
    <t>BC030585.2</t>
  </si>
  <si>
    <t>HA10732~B21R08C06</t>
  </si>
  <si>
    <t>Hs~MGC:BC030585.2~uORF:IOH22261~118</t>
  </si>
  <si>
    <t>HA10732~B21R08C07</t>
  </si>
  <si>
    <t>Hs~Ref:NM_003498.2~uORF:IOH22278~297</t>
  </si>
  <si>
    <t>NM_003498.2</t>
  </si>
  <si>
    <t>HA10732~B21R08C08</t>
  </si>
  <si>
    <t>Hs~Ref:NM_003498.2~uORF:IOH22278~270</t>
  </si>
  <si>
    <t>HA10732~B21R08C09</t>
  </si>
  <si>
    <t>Hs~MGC:BC030602.2~uORF:IOH22288~46.4</t>
  </si>
  <si>
    <t>BC030602.2</t>
  </si>
  <si>
    <t>HA10732~B21R08C10</t>
  </si>
  <si>
    <t>Hs~MGC:BC030602.2~uORF:IOH22288~42.7</t>
  </si>
  <si>
    <t>HA10732~B21R08C11</t>
  </si>
  <si>
    <t>Hs~MGC:BC030643.2~uORF:IOH22296~62.1</t>
  </si>
  <si>
    <t>BC030643.2</t>
  </si>
  <si>
    <t>HA10732~B21R08C12</t>
  </si>
  <si>
    <t>Hs~MGC:BC030643.2~uORF:IOH22296~58.9</t>
  </si>
  <si>
    <t>HA10732~B21R08C13</t>
  </si>
  <si>
    <t>Hs~MGC:BC004106.1~uORF:IOH5672~51.2</t>
  </si>
  <si>
    <t>BC004106.1</t>
  </si>
  <si>
    <t>HA10732~B21R08C14</t>
  </si>
  <si>
    <t>Hs~MGC:BC004106.1~uORF:IOH5672~46.9</t>
  </si>
  <si>
    <t>HA10732~B21R08C15</t>
  </si>
  <si>
    <t>Hs~MGC:BC001213.1~uORF:IOH4785~27.2</t>
  </si>
  <si>
    <t>BC001213.1</t>
  </si>
  <si>
    <t>HA10732~B21R08C16</t>
  </si>
  <si>
    <t>Hs~MGC:BC001213.1~uORF:IOH4785~27.1</t>
  </si>
  <si>
    <t>HA10732~B21R08C17</t>
  </si>
  <si>
    <t>Hs~Ref:NM_014286.2~uORF:IOH1769~612</t>
  </si>
  <si>
    <t>NM_014286.2</t>
  </si>
  <si>
    <t>HA10732~B21R08C18</t>
  </si>
  <si>
    <t>Hs~Ref:NM_014286.2~uORF:IOH1769~562</t>
  </si>
  <si>
    <t>HA10732~B21R08C19</t>
  </si>
  <si>
    <t>Hs~Ref:NM_138785.1~uORF:IOH12456~212</t>
  </si>
  <si>
    <t>NM_138785.1</t>
  </si>
  <si>
    <t>HA10732~B21R08C20</t>
  </si>
  <si>
    <t>Hs~Ref:NM_138785.1~uORF:IOH12456~200</t>
  </si>
  <si>
    <t>HA10732~B21R09C01</t>
  </si>
  <si>
    <t>Hs~MGC:NM_174940.1~uORF:IOH3344~363</t>
  </si>
  <si>
    <t>NM_174940.1</t>
  </si>
  <si>
    <t>HA10732~B21R09C02</t>
  </si>
  <si>
    <t>Hs~MGC:NM_174940.1~uORF:IOH3344~384</t>
  </si>
  <si>
    <t>HA10732~B21R09C03</t>
  </si>
  <si>
    <t>Hs~Ref:NM_004547.2~uORF:IOH3212~32.1</t>
  </si>
  <si>
    <t>NM_004547.2</t>
  </si>
  <si>
    <t>HA10732~B21R09C04</t>
  </si>
  <si>
    <t>Hs~Ref:NM_004547.2~uORF:IOH3212~30.5</t>
  </si>
  <si>
    <t>HA10732~B21R09C05</t>
  </si>
  <si>
    <t>Hs~MGC:BC000395.1~uORF:IOH3542~20.1</t>
  </si>
  <si>
    <t>BC000395.1</t>
  </si>
  <si>
    <t>HA10732~B21R09C06</t>
  </si>
  <si>
    <t>Hs~MGC:BC000395.1~uORF:IOH3542~19.2</t>
  </si>
  <si>
    <t>HA10732~B21R09C07</t>
  </si>
  <si>
    <t>Hs~MGC:BC000876.1~uORF:IOH3233~195</t>
  </si>
  <si>
    <t>BC000876.1</t>
  </si>
  <si>
    <t>HA10732~B21R09C08</t>
  </si>
  <si>
    <t>Hs~MGC:BC000876.1~uORF:IOH3233~186</t>
  </si>
  <si>
    <t>HA10732~B21R09C09</t>
  </si>
  <si>
    <t>Hs~MGC:BC013935.1~uORF:IOH12458~130</t>
  </si>
  <si>
    <t>BC013935.1</t>
  </si>
  <si>
    <t>HA10732~B21R09C10</t>
  </si>
  <si>
    <t>Hs~MGC:BC013935.1~uORF:IOH12458~124</t>
  </si>
  <si>
    <t>HA10732~B21R09C11</t>
  </si>
  <si>
    <t>Hs~Ref:NM_022142.3~uORF:IOH13085~163</t>
  </si>
  <si>
    <t>NM_022142.3</t>
  </si>
  <si>
    <t>HA10732~B21R09C12</t>
  </si>
  <si>
    <t>Hs~Ref:NM_022142.3~uORF:IOH13085~155</t>
  </si>
  <si>
    <t>HA10732~B21R09C13</t>
  </si>
  <si>
    <t>Hs~Ref:NM_002621.1~uORF:IOH12225~42.4</t>
  </si>
  <si>
    <t>NM_002621.1</t>
  </si>
  <si>
    <t>HA10732~B21R09C14</t>
  </si>
  <si>
    <t>Hs~Ref:NM_002621.1~uORF:IOH12225~40.9</t>
  </si>
  <si>
    <t>HA10732~B21R09C15</t>
  </si>
  <si>
    <t>Hs~Ref:NM_145271.1~uORF:IOH14111~48.6</t>
  </si>
  <si>
    <t>NM_145271.1</t>
  </si>
  <si>
    <t>HA10732~B21R09C16</t>
  </si>
  <si>
    <t>Hs~Ref:NM_145271.1~uORF:IOH14111~46.3</t>
  </si>
  <si>
    <t>HA10732~B21R09C17</t>
  </si>
  <si>
    <t>Hs~MGC:BC021278.1~uORF:IOH14591~98.6</t>
  </si>
  <si>
    <t>BC021278.1</t>
  </si>
  <si>
    <t>HA10732~B21R09C18</t>
  </si>
  <si>
    <t>Hs~MGC:BC021278.1~uORF:IOH14591~93.9</t>
  </si>
  <si>
    <t>HA10732~B21R09C19</t>
  </si>
  <si>
    <t>Hs~Ref:NM_002721.3~uORF:IOH7224~72.7</t>
  </si>
  <si>
    <t>NM_002721.3</t>
  </si>
  <si>
    <t>HA10732~B21R09C20</t>
  </si>
  <si>
    <t>Hs~Ref:NM_002721.3~uORF:IOH7224~70.9</t>
  </si>
  <si>
    <t>HA10732~B21R10C01</t>
  </si>
  <si>
    <t>Hs~Ref:NM_021137.2~uORF:IOH3751~33.1</t>
  </si>
  <si>
    <t>NM_021137.2</t>
  </si>
  <si>
    <t>HA10732~B21R10C02</t>
  </si>
  <si>
    <t>Hs~Ref:NM_021137.2~uORF:IOH3751~33.3</t>
  </si>
  <si>
    <t>HA10732~B21R10C03</t>
  </si>
  <si>
    <t>Hs~Ref:NM_005749.2~uORF:IOH22719~48.8</t>
  </si>
  <si>
    <t>NM_005749.2</t>
  </si>
  <si>
    <t>HA10732~B21R10C04</t>
  </si>
  <si>
    <t>Hs~Ref:NM_005749.2~uORF:IOH22719~47.9</t>
  </si>
  <si>
    <t>HA10732~B21R10C05</t>
  </si>
  <si>
    <t>Hs~MGC:BC035572.1~uORF:IOH27588~42.3</t>
  </si>
  <si>
    <t>BC035572.1</t>
  </si>
  <si>
    <t>HA10732~B21R10C06</t>
  </si>
  <si>
    <t>Hs~MGC:BC035572.1~uORF:IOH27588~39.4</t>
  </si>
  <si>
    <t>HA10732~B21R10C07</t>
  </si>
  <si>
    <t>Hs~MGC:BC010887.1~uORF:IOH27768~18.7</t>
  </si>
  <si>
    <t>BC010887.1</t>
  </si>
  <si>
    <t>HA10732~B21R10C08</t>
  </si>
  <si>
    <t>Hs~MGC:BC010887.1~uORF:IOH27768~18.1</t>
  </si>
  <si>
    <t>HA10732~B21R10C09</t>
  </si>
  <si>
    <t>Hs~MGC:BC027937.1~uORF:IOH11501~343</t>
  </si>
  <si>
    <t>BC027937.1</t>
  </si>
  <si>
    <t>HA10732~B21R10C10</t>
  </si>
  <si>
    <t>Hs~MGC:BC027937.1~uORF:IOH11501~328</t>
  </si>
  <si>
    <t>HA10732~B21R10C11</t>
  </si>
  <si>
    <t>Hs~MGC:BC013768.1~uORF:IOH11543~28.4</t>
  </si>
  <si>
    <t>BC013768.1</t>
  </si>
  <si>
    <t>HA10732~B21R10C12</t>
  </si>
  <si>
    <t>Hs~MGC:BC013768.1~uORF:IOH11543~27.0</t>
  </si>
  <si>
    <t>HA10732~B21R10C13</t>
  </si>
  <si>
    <t>Hs~Ref:NM_000184.1~uORF:IOH13644~552</t>
  </si>
  <si>
    <t>NM_000184.1</t>
  </si>
  <si>
    <t>HA10732~B21R10C14</t>
  </si>
  <si>
    <t>Hs~Ref:NM_000184.1~uORF:IOH13644~505</t>
  </si>
  <si>
    <t>HA10732~B21R10C15</t>
  </si>
  <si>
    <t>Hs~Ref:NM_138796.1~uORF:IOH10943~77.4</t>
  </si>
  <si>
    <t>NM_138796.1</t>
  </si>
  <si>
    <t>HA10732~B21R10C16</t>
  </si>
  <si>
    <t>Hs~Ref:NM_138796.1~uORF:IOH10943~76.0</t>
  </si>
  <si>
    <t>HA10732~B21R10C17</t>
  </si>
  <si>
    <t>Hs~MGC:BC022034.1~uORF:IOH10988~223</t>
  </si>
  <si>
    <t>BC022034.1</t>
  </si>
  <si>
    <t>HA10732~B21R10C18</t>
  </si>
  <si>
    <t>Hs~MGC:BC022034.1~uORF:IOH10988~216</t>
  </si>
  <si>
    <t>HA10732~B21R10C19</t>
  </si>
  <si>
    <t>Hs~Ref:NM_138551.1~uORF:IOH13700~1070</t>
  </si>
  <si>
    <t>NM_138551.1</t>
  </si>
  <si>
    <t>HA10732~B21R10C20</t>
  </si>
  <si>
    <t>Hs~Ref:NM_138551.1~uORF:IOH13700~1040</t>
  </si>
  <si>
    <t>HA10732~B21R11C01</t>
  </si>
  <si>
    <t>Hs~MGC:BC048214.1~uORF:IOH28047~79.9</t>
  </si>
  <si>
    <t>BC048214.1</t>
  </si>
  <si>
    <t>HA10732~B21R11C02</t>
  </si>
  <si>
    <t>Hs~MGC:BC048214.1~uORF:IOH28047~81.6</t>
  </si>
  <si>
    <t>HA10732~B21R11C03</t>
  </si>
  <si>
    <t>Hs~MGC:BC044590.1~uORF:IOH26759~87.7</t>
  </si>
  <si>
    <t>BC044590.1</t>
  </si>
  <si>
    <t>HA10732~B21R11C04</t>
  </si>
  <si>
    <t>Hs~MGC:BC044590.1~uORF:IOH26759~85.2</t>
  </si>
  <si>
    <t>HA10732~B21R11C05</t>
  </si>
  <si>
    <t>Hs~MGC:XM_294316.3~uORF:IOH28278~119</t>
  </si>
  <si>
    <t>XM_294316.3</t>
  </si>
  <si>
    <t>HA10732~B21R11C06</t>
  </si>
  <si>
    <t>Hs~MGC:XM_294316.3~uORF:IOH28278~108</t>
  </si>
  <si>
    <t>HA10732~B21R11C07</t>
  </si>
  <si>
    <t>Hs~MGC:XM_291439.1~uORF:IOH28506~34.5</t>
  </si>
  <si>
    <t>XM_291439.1</t>
  </si>
  <si>
    <t>HA10732~B21R11C08</t>
  </si>
  <si>
    <t>Hs~MGC:XM_291439.1~uORF:IOH28506~33.5</t>
  </si>
  <si>
    <t>HA10732~B21R11C09</t>
  </si>
  <si>
    <t>Hs~Ref:NM_032350.3~uORF:IOH6347~978</t>
  </si>
  <si>
    <t>NM_032350.3</t>
  </si>
  <si>
    <t>HA10732~B21R11C10</t>
  </si>
  <si>
    <t>Hs~Ref:NM_032350.3~uORF:IOH6347~914</t>
  </si>
  <si>
    <t>HA10732~B21R11C11</t>
  </si>
  <si>
    <t>Hs~MGC:BC011957.1~uORF:IOH10468~74.4</t>
  </si>
  <si>
    <t>BC011957.1</t>
  </si>
  <si>
    <t>HA10732~B21R11C12</t>
  </si>
  <si>
    <t>Hs~MGC:BC011957.1~uORF:IOH10468~73.4</t>
  </si>
  <si>
    <t>HA10732~B21R11C13</t>
  </si>
  <si>
    <t>Hs~Ref:NM_006298.2~uORF:IOH34757~1350</t>
  </si>
  <si>
    <t>NM_006298.2</t>
  </si>
  <si>
    <t>HA10732~B21R11C14</t>
  </si>
  <si>
    <t>Hs~Ref:NM_006298.2~uORF:IOH34757~1260</t>
  </si>
  <si>
    <t>HA10732~B21R11C15</t>
  </si>
  <si>
    <t>Hs~Ref:NM_182527.1~uORF:IOH26942~2090</t>
  </si>
  <si>
    <t>NM_182527.1</t>
  </si>
  <si>
    <t>HA10732~B21R11C16</t>
  </si>
  <si>
    <t>Hs~Ref:NM_182527.1~uORF:IOH26942~2030</t>
  </si>
  <si>
    <t>HA10732~B21R11C17</t>
  </si>
  <si>
    <t>Hs~MGC:BC013426.1~uORF:IOH9898~493</t>
  </si>
  <si>
    <t>BC013426.1</t>
  </si>
  <si>
    <t>HA10732~B21R11C18</t>
  </si>
  <si>
    <t>Hs~MGC:BC013426.1~uORF:IOH9898~467</t>
  </si>
  <si>
    <t>HA10732~B21R11C19</t>
  </si>
  <si>
    <t>Hs~Ref:NM_024741.1~uORF:IOH10087~411</t>
  </si>
  <si>
    <t>NM_024741.1</t>
  </si>
  <si>
    <t>HA10732~B21R11C20</t>
  </si>
  <si>
    <t>Hs~Ref:NM_024741.1~uORF:IOH10087~392</t>
  </si>
  <si>
    <t>HA10732~B21R12C01</t>
  </si>
  <si>
    <t>Hs~MGC:BC020981.1~uORF:IOH10388~609</t>
  </si>
  <si>
    <t>BC020981.1</t>
  </si>
  <si>
    <t>HA10732~B21R12C02</t>
  </si>
  <si>
    <t>Hs~MGC:BC020981.1~uORF:IOH10388~643</t>
  </si>
  <si>
    <t>HA10732~B21R12C03</t>
  </si>
  <si>
    <t>Hs~Ref:NM_003907.1~uORF:IOH9815~1810</t>
  </si>
  <si>
    <t>NM_003907.1</t>
  </si>
  <si>
    <t>HA10732~B21R12C04</t>
  </si>
  <si>
    <t>Hs~Ref:NM_003907.1~uORF:IOH9815~1730</t>
  </si>
  <si>
    <t>HA10732~B21R12C05</t>
  </si>
  <si>
    <t>HA10732~B21R12C06</t>
  </si>
  <si>
    <t>HA10732~B21R12C07</t>
  </si>
  <si>
    <t>HA10732~B21R12C08</t>
  </si>
  <si>
    <t>HA10732~B21R12C09</t>
  </si>
  <si>
    <t>HA10732~B21R12C10</t>
  </si>
  <si>
    <t>HA10732~B21R12C11</t>
  </si>
  <si>
    <t>HA10732~B21R12C12</t>
  </si>
  <si>
    <t>HA10732~B21R12C13</t>
  </si>
  <si>
    <t>Hs~MGC:BC016464.1~uORF:IOH10216~381</t>
  </si>
  <si>
    <t>BC016464.1</t>
  </si>
  <si>
    <t>HA10732~B21R12C14</t>
  </si>
  <si>
    <t>Hs~MGC:BC016464.1~uORF:IOH10216~351</t>
  </si>
  <si>
    <t>HA10732~B21R12C15</t>
  </si>
  <si>
    <t>Hs~MGC:BC017085.1~uORF:IOH10382~2910</t>
  </si>
  <si>
    <t>BC017085.1</t>
  </si>
  <si>
    <t>HA10732~B21R12C16</t>
  </si>
  <si>
    <t>Hs~MGC:BC017085.1~uORF:IOH10382~2930</t>
  </si>
  <si>
    <t>HA10732~B21R12C17</t>
  </si>
  <si>
    <t>Hs~Ref:NM_014305.1~uORF:IOH21821~1650</t>
  </si>
  <si>
    <t>NM_014305.1</t>
  </si>
  <si>
    <t>HA10732~B21R12C18</t>
  </si>
  <si>
    <t>Hs~Ref:NM_014305.1~uORF:IOH21821~1530</t>
  </si>
  <si>
    <t>HA10732~B21R12C19</t>
  </si>
  <si>
    <t>Hs~MGC:BC017880.1~uORF:IOH13154~77.0</t>
  </si>
  <si>
    <t>BC017880.1</t>
  </si>
  <si>
    <t>HA10732~B21R12C20</t>
  </si>
  <si>
    <t>Hs~MGC:BC017880.1~uORF:IOH13154~74.5</t>
  </si>
  <si>
    <t>HA10732~B21R13C01</t>
  </si>
  <si>
    <t>Hs~Ref:NM_020548.4~uORF:IOH39853~436</t>
  </si>
  <si>
    <t>NM_020548.4</t>
  </si>
  <si>
    <t>HA10732~B21R13C02</t>
  </si>
  <si>
    <t>Hs~Ref:NM_020548.4~uORF:IOH39853~448</t>
  </si>
  <si>
    <t>HA10732~B21R13C03</t>
  </si>
  <si>
    <t>Hs~Ref:NM_022156.3~uORF:IOH39856~84.0</t>
  </si>
  <si>
    <t>NM_022156.3</t>
  </si>
  <si>
    <t>HA10732~B21R13C04</t>
  </si>
  <si>
    <t>Hs~Ref:NM_022156.3~uORF:IOH39856~75.1</t>
  </si>
  <si>
    <t>HA10732~B21R13C05</t>
  </si>
  <si>
    <t>Hs~Ref:NM_002815.2~uORF:IOH3459~989</t>
  </si>
  <si>
    <t>NM_002815.2</t>
  </si>
  <si>
    <t>HA10732~B21R13C06</t>
  </si>
  <si>
    <t>Hs~Ref:NM_002815.2~uORF:IOH3459~927</t>
  </si>
  <si>
    <t>HA10732~B21R13C07</t>
  </si>
  <si>
    <t>Hs~MGC:BC059366.1~uORF:IOH39823~128</t>
  </si>
  <si>
    <t>BC059366.1</t>
  </si>
  <si>
    <t>HA10732~B21R13C08</t>
  </si>
  <si>
    <t>Hs~MGC:BC059366.1~uORF:IOH39823~125</t>
  </si>
  <si>
    <t>HA10732~B21R13C09</t>
  </si>
  <si>
    <t>Hs~Ref:NM_000700.1~uORF:IOH3222~361</t>
  </si>
  <si>
    <t>NM_000700.1</t>
  </si>
  <si>
    <t>HA10732~B21R13C10</t>
  </si>
  <si>
    <t>Hs~Ref:NM_000700.1~uORF:IOH3222~341</t>
  </si>
  <si>
    <t>HA10732~B21R13C11</t>
  </si>
  <si>
    <t>Hs~MGC:BC035054.2~uORF:IOH27693~860</t>
  </si>
  <si>
    <t>BC035054.2</t>
  </si>
  <si>
    <t>HA10732~B21R13C12</t>
  </si>
  <si>
    <t>Hs~MGC:BC035054.2~uORF:IOH27693~831</t>
  </si>
  <si>
    <t>HA10732~B21R13C13</t>
  </si>
  <si>
    <t>Hs~MGC:BC009289.2~uORF:IOH12925~120</t>
  </si>
  <si>
    <t>BC009289.2</t>
  </si>
  <si>
    <t>HA10732~B21R13C14</t>
  </si>
  <si>
    <t>Hs~MGC:BC009289.2~uORF:IOH12925~112</t>
  </si>
  <si>
    <t>HA10732~B21R13C15</t>
  </si>
  <si>
    <t>Hs~MGC:BC040053.1~uORF:IOH26397~155</t>
  </si>
  <si>
    <t>BC040053.1</t>
  </si>
  <si>
    <t>HA10732~B21R13C16</t>
  </si>
  <si>
    <t>Hs~MGC:BC040053.1~uORF:IOH26397~151</t>
  </si>
  <si>
    <t>HA10732~B21R13C17</t>
  </si>
  <si>
    <t>Hs~Ref:NM_014481.2~uORF:IOH4887~979</t>
  </si>
  <si>
    <t>NM_014481.2</t>
  </si>
  <si>
    <t>HA10732~B21R13C18</t>
  </si>
  <si>
    <t>Hs~Ref:NM_014481.2~uORF:IOH4887~962</t>
  </si>
  <si>
    <t>HA10732~B21R13C19</t>
  </si>
  <si>
    <t>Hs~MGC:BC006273.1~uORF:IOH6379~214</t>
  </si>
  <si>
    <t>BC006273.1</t>
  </si>
  <si>
    <t>HA10732~B21R13C20</t>
  </si>
  <si>
    <t>Hs~MGC:BC006273.1~uORF:IOH6379~203</t>
  </si>
  <si>
    <t>HA10732~B21R14C01</t>
  </si>
  <si>
    <t>Hs~MGC:BC007693.1~uORF:IOH6315~113</t>
  </si>
  <si>
    <t>BC007693.1</t>
  </si>
  <si>
    <t>HA10732~B21R14C02</t>
  </si>
  <si>
    <t>Hs~MGC:BC007693.1~uORF:IOH6315~117</t>
  </si>
  <si>
    <t>HA10732~B21R14C03</t>
  </si>
  <si>
    <t>Hs~MGC:BC007347.2~uORF:IOH5863~52.9</t>
  </si>
  <si>
    <t>BC007347.2</t>
  </si>
  <si>
    <t>HA10732~B21R14C04</t>
  </si>
  <si>
    <t>Hs~MGC:BC007347.2~uORF:IOH5863~52.2</t>
  </si>
  <si>
    <t>HA10732~B21R14C05</t>
  </si>
  <si>
    <t>Hs~MGC:BC005383.1~uORF:IOH7229~1930</t>
  </si>
  <si>
    <t>BC005383.1</t>
  </si>
  <si>
    <t>HA10732~B21R14C06</t>
  </si>
  <si>
    <t>Hs~MGC:BC005383.1~uORF:IOH7229~1890</t>
  </si>
  <si>
    <t>HA10732~B21R14C07</t>
  </si>
  <si>
    <t>Hs~MGC:BC014847.1~uORF:IOH11791~342</t>
  </si>
  <si>
    <t>BC014847.1</t>
  </si>
  <si>
    <t>HA10732~B21R14C08</t>
  </si>
  <si>
    <t>Hs~MGC:BC014847.1~uORF:IOH11791~356</t>
  </si>
  <si>
    <t>HA10732~B21R14C09</t>
  </si>
  <si>
    <t>Hs~MGC:BC016327.1~uORF:IOH13232~95.8</t>
  </si>
  <si>
    <t>BC016327.1</t>
  </si>
  <si>
    <t>HA10732~B21R14C10</t>
  </si>
  <si>
    <t>Hs~MGC:BC016327.1~uORF:IOH13232~91.7</t>
  </si>
  <si>
    <t>HA10732~B21R14C11</t>
  </si>
  <si>
    <t>Hs~Ref:NM_015948.2~uORF:IOH7165~174</t>
  </si>
  <si>
    <t>NM_015948.2</t>
  </si>
  <si>
    <t>HA10732~B21R14C12</t>
  </si>
  <si>
    <t>Hs~Ref:NM_015948.2~uORF:IOH7165~165</t>
  </si>
  <si>
    <t>HA10732~B21R14C13</t>
  </si>
  <si>
    <t>HA10732~B21R14C14</t>
  </si>
  <si>
    <t>HA10732~B21R14C15</t>
  </si>
  <si>
    <t>HA10732~B21R14C16</t>
  </si>
  <si>
    <t>HA10732~B21R14C17</t>
  </si>
  <si>
    <t>HA10732~B21R14C18</t>
  </si>
  <si>
    <t>HA10732~B21R14C19</t>
  </si>
  <si>
    <t>HA10732~B21R14C20</t>
  </si>
  <si>
    <t>HA10732~B21R15C01</t>
  </si>
  <si>
    <t>HA10732~B21R15C02</t>
  </si>
  <si>
    <t>HA10732~B21R15C03</t>
  </si>
  <si>
    <t>HA10732~B21R15C04</t>
  </si>
  <si>
    <t>HA10732~B21R15C05</t>
  </si>
  <si>
    <t>HA10732~B21R15C06</t>
  </si>
  <si>
    <t>HA10732~B21R15C07</t>
  </si>
  <si>
    <t>HA10732~B21R15C08</t>
  </si>
  <si>
    <t>HA10732~B21R15C09</t>
  </si>
  <si>
    <t>HA10732~B21R15C10</t>
  </si>
  <si>
    <t>HA10732~B21R15C11</t>
  </si>
  <si>
    <t>HA10732~B21R15C12</t>
  </si>
  <si>
    <t>HA10732~B21R15C13</t>
  </si>
  <si>
    <t>HA10732~B21R15C14</t>
  </si>
  <si>
    <t>HA10732~B21R15C15</t>
  </si>
  <si>
    <t>HA10732~B21R15C16</t>
  </si>
  <si>
    <t>HA10732~B21R15C17</t>
  </si>
  <si>
    <t>HA10732~B21R15C18</t>
  </si>
  <si>
    <t>HA10732~B21R15C19</t>
  </si>
  <si>
    <t>HA10732~B21R15C20</t>
  </si>
  <si>
    <t>HA10732~B21R16C01</t>
  </si>
  <si>
    <t>HA10732~B21R16C02</t>
  </si>
  <si>
    <t>HA10732~B21R16C03</t>
  </si>
  <si>
    <t>HA10732~B21R16C04</t>
  </si>
  <si>
    <t>HA10732~B21R16C05</t>
  </si>
  <si>
    <t>HA10732~B21R16C06</t>
  </si>
  <si>
    <t>HA10732~B21R16C07</t>
  </si>
  <si>
    <t>HA10732~B21R16C08</t>
  </si>
  <si>
    <t>HA10732~B21R16C09</t>
  </si>
  <si>
    <t>HA10732~B21R16C10</t>
  </si>
  <si>
    <t>HA10732~B21R16C11</t>
  </si>
  <si>
    <t>HA10732~B21R16C12</t>
  </si>
  <si>
    <t>HA10732~B21R16C13</t>
  </si>
  <si>
    <t>HA10732~B21R16C14</t>
  </si>
  <si>
    <t>HA10732~B21R16C15</t>
  </si>
  <si>
    <t>HA10732~B21R16C16</t>
  </si>
  <si>
    <t>HA10732~B21R16C17</t>
  </si>
  <si>
    <t>HA10732~B21R16C18</t>
  </si>
  <si>
    <t>HA10732~B21R16C19</t>
  </si>
  <si>
    <t>HA10732~B21R16C20</t>
  </si>
  <si>
    <t>HA10732~B21R17C01</t>
  </si>
  <si>
    <t>HA10732~B21R17C02</t>
  </si>
  <si>
    <t>HA10732~B21R17C03</t>
  </si>
  <si>
    <t>HA10732~B21R17C04</t>
  </si>
  <si>
    <t>HA10732~B21R17C05</t>
  </si>
  <si>
    <t>HA10732~B21R17C06</t>
  </si>
  <si>
    <t>HA10732~B21R17C07</t>
  </si>
  <si>
    <t>HA10732~B21R17C08</t>
  </si>
  <si>
    <t>HA10732~B21R17C09</t>
  </si>
  <si>
    <t>HA10732~B21R17C10</t>
  </si>
  <si>
    <t>HA10732~B21R17C11</t>
  </si>
  <si>
    <t>HA10732~B21R17C12</t>
  </si>
  <si>
    <t>HA10732~B21R17C13</t>
  </si>
  <si>
    <t>HA10732~B21R17C14</t>
  </si>
  <si>
    <t>HA10732~B21R17C15</t>
  </si>
  <si>
    <t>HA10732~B21R17C16</t>
  </si>
  <si>
    <t>HA10732~B21R17C17</t>
  </si>
  <si>
    <t>HA10732~B21R17C18</t>
  </si>
  <si>
    <t>HA10732~B21R17C19</t>
  </si>
  <si>
    <t>HA10732~B21R17C20</t>
  </si>
  <si>
    <t>HA10732~B21R18C01</t>
  </si>
  <si>
    <t>HA10732~B21R18C02</t>
  </si>
  <si>
    <t>HA10732~B21R18C03</t>
  </si>
  <si>
    <t>HA10732~B21R18C04</t>
  </si>
  <si>
    <t>HA10732~B21R18C05</t>
  </si>
  <si>
    <t>HA10732~B21R18C06</t>
  </si>
  <si>
    <t>HA10732~B21R18C07</t>
  </si>
  <si>
    <t>HA10732~B21R18C08</t>
  </si>
  <si>
    <t>HA10732~B21R18C09</t>
  </si>
  <si>
    <t>HA10732~B21R18C10</t>
  </si>
  <si>
    <t>HA10732~B21R18C11</t>
  </si>
  <si>
    <t>HA10732~B21R18C12</t>
  </si>
  <si>
    <t>HA10732~B21R18C13</t>
  </si>
  <si>
    <t>HA10732~B21R18C14</t>
  </si>
  <si>
    <t>HA10732~B21R18C15</t>
  </si>
  <si>
    <t>HA10732~B21R18C16</t>
  </si>
  <si>
    <t>HA10732~B21R18C17</t>
  </si>
  <si>
    <t>HA10732~B21R18C18</t>
  </si>
  <si>
    <t>HA10732~B21R18C19</t>
  </si>
  <si>
    <t>HA10732~B21R18C20</t>
  </si>
  <si>
    <t>HA10732~B21R19C01</t>
  </si>
  <si>
    <t>HA10732~B21R19C02</t>
  </si>
  <si>
    <t>HA10732~B21R19C03</t>
  </si>
  <si>
    <t>HA10732~B21R19C04</t>
  </si>
  <si>
    <t>HA10732~B21R19C05</t>
  </si>
  <si>
    <t>HA10732~B21R19C06</t>
  </si>
  <si>
    <t>HA10732~B21R19C07</t>
  </si>
  <si>
    <t>HA10732~B21R19C08</t>
  </si>
  <si>
    <t>HA10732~B21R19C09</t>
  </si>
  <si>
    <t>HA10732~B21R19C10</t>
  </si>
  <si>
    <t>HA10732~B21R19C11</t>
  </si>
  <si>
    <t>HA10732~B21R19C12</t>
  </si>
  <si>
    <t>HA10732~B21R19C13</t>
  </si>
  <si>
    <t>HA10732~B21R19C14</t>
  </si>
  <si>
    <t>HA10732~B21R19C15</t>
  </si>
  <si>
    <t>HA10732~B21R19C16</t>
  </si>
  <si>
    <t>HA10732~B21R19C17</t>
  </si>
  <si>
    <t>HA10732~B21R19C18</t>
  </si>
  <si>
    <t>HA10732~B21R19C19</t>
  </si>
  <si>
    <t>HA10732~B21R19C20</t>
  </si>
  <si>
    <t>HA10732~B21R20C01</t>
  </si>
  <si>
    <t>HA10732~B21R20C02</t>
  </si>
  <si>
    <t>HA10732~B21R20C03</t>
  </si>
  <si>
    <t>HA10732~B21R20C04</t>
  </si>
  <si>
    <t>HA10732~B21R20C05</t>
  </si>
  <si>
    <t>HA10732~B21R20C06</t>
  </si>
  <si>
    <t>HA10732~B21R20C07</t>
  </si>
  <si>
    <t>HA10732~B21R20C08</t>
  </si>
  <si>
    <t>HA10732~B21R20C09</t>
  </si>
  <si>
    <t>HA10732~B21R20C10</t>
  </si>
  <si>
    <t>HA10732~B21R20C11</t>
  </si>
  <si>
    <t>HA10732~B21R20C12</t>
  </si>
  <si>
    <t>HA10732~B21R20C13</t>
  </si>
  <si>
    <t>HA10732~B21R20C14</t>
  </si>
  <si>
    <t>HA10732~B21R20C15</t>
  </si>
  <si>
    <t>HA10732~B21R20C16</t>
  </si>
  <si>
    <t>HA10732~B21R20C17</t>
  </si>
  <si>
    <t>HA10732~B21R20C18</t>
  </si>
  <si>
    <t>HA10732~B21R20C19</t>
  </si>
  <si>
    <t>HA10732~B21R20C20</t>
  </si>
  <si>
    <t>HA10732~B22R01C01</t>
  </si>
  <si>
    <t>HA10732~B22R01C02</t>
  </si>
  <si>
    <t>HA10732~B22R01C03</t>
  </si>
  <si>
    <t>HA10732~B22R01C04</t>
  </si>
  <si>
    <t>HA10732~B22R01C05</t>
  </si>
  <si>
    <t>HA10732~B22R01C06</t>
  </si>
  <si>
    <t>HA10732~B22R01C07</t>
  </si>
  <si>
    <t>HA10732~B22R01C08</t>
  </si>
  <si>
    <t>HA10732~B22R01C09</t>
  </si>
  <si>
    <t>HA10732~B22R01C10</t>
  </si>
  <si>
    <t>HA10732~B22R01C11</t>
  </si>
  <si>
    <t>HA10732~B22R01C12</t>
  </si>
  <si>
    <t>HA10732~B22R01C13</t>
  </si>
  <si>
    <t>HA10732~B22R01C14</t>
  </si>
  <si>
    <t>HA10732~B22R01C15</t>
  </si>
  <si>
    <t>HA10732~B22R01C16</t>
  </si>
  <si>
    <t>HA10732~B22R01C17</t>
  </si>
  <si>
    <t>HA10732~B22R01C18</t>
  </si>
  <si>
    <t>HA10732~B22R01C19</t>
  </si>
  <si>
    <t>HA10732~B22R01C20</t>
  </si>
  <si>
    <t>HA10732~B22R02C01</t>
  </si>
  <si>
    <t>HA10732~B22R02C02</t>
  </si>
  <si>
    <t>HA10732~B22R02C03</t>
  </si>
  <si>
    <t>HA10732~B22R02C04</t>
  </si>
  <si>
    <t>HA10732~B22R02C05</t>
  </si>
  <si>
    <t>HA10732~B22R02C06</t>
  </si>
  <si>
    <t>HA10732~B22R02C07</t>
  </si>
  <si>
    <t>HA10732~B22R02C08</t>
  </si>
  <si>
    <t>HA10732~B22R02C09</t>
  </si>
  <si>
    <t>HA10732~B22R02C10</t>
  </si>
  <si>
    <t>HA10732~B22R02C11</t>
  </si>
  <si>
    <t>HA10732~B22R02C12</t>
  </si>
  <si>
    <t>HA10732~B22R02C13</t>
  </si>
  <si>
    <t>Internal_9605</t>
  </si>
  <si>
    <t>HA10732~B22R02C14</t>
  </si>
  <si>
    <t>HA10732~B22R02C15</t>
  </si>
  <si>
    <t>Hs~Ref:NM_080650.1~uORF:IOH7567~772</t>
  </si>
  <si>
    <t>NM_080650.1</t>
  </si>
  <si>
    <t>HA10732~B22R02C16</t>
  </si>
  <si>
    <t>Hs~Ref:NM_080650.1~uORF:IOH7567~684</t>
  </si>
  <si>
    <t>HA10732~B22R02C17</t>
  </si>
  <si>
    <t>Hs~Ref:NM_032359.1~uORF:IOH5762~85.3</t>
  </si>
  <si>
    <t>NM_032359.1</t>
  </si>
  <si>
    <t>HA10732~B22R02C18</t>
  </si>
  <si>
    <t>Hs~Ref:NM_032359.1~uORF:IOH5762~79.3</t>
  </si>
  <si>
    <t>HA10732~B22R02C19</t>
  </si>
  <si>
    <t>Hs~MGC:BC015165.1~uORF:IOH9890~113</t>
  </si>
  <si>
    <t>BC015165.1</t>
  </si>
  <si>
    <t>HA10732~B22R02C20</t>
  </si>
  <si>
    <t>Hs~MGC:BC015165.1~uORF:IOH9890~108</t>
  </si>
  <si>
    <t>HA10732~B22R03C01</t>
  </si>
  <si>
    <t>Hs~Ref:NM_002362.2~uORF:IOH11259~1090</t>
  </si>
  <si>
    <t>NM_002362.2</t>
  </si>
  <si>
    <t>HA10732~B22R03C02</t>
  </si>
  <si>
    <t>Hs~Ref:NM_002362.2~uORF:IOH11259~978</t>
  </si>
  <si>
    <t>HA10732~B22R03C03</t>
  </si>
  <si>
    <t>Internal_23291</t>
  </si>
  <si>
    <t>HA10732~B22R03C04</t>
  </si>
  <si>
    <t>HA10732~B22R03C05</t>
  </si>
  <si>
    <t>Hs~Ref:NM_004853.1~uORF:IOH9940~2280</t>
  </si>
  <si>
    <t>NM_004853.1</t>
  </si>
  <si>
    <t>HA10732~B22R03C06</t>
  </si>
  <si>
    <t>Hs~Ref:NM_004853.1~uORF:IOH9940~2140</t>
  </si>
  <si>
    <t>HA10732~B22R03C07</t>
  </si>
  <si>
    <t>Internal_14756</t>
  </si>
  <si>
    <t>HA10732~B22R03C08</t>
  </si>
  <si>
    <t>HA10732~B22R03C09</t>
  </si>
  <si>
    <t>Hs~Ref:NM_080658.1~uORF:IOH3352~1340</t>
  </si>
  <si>
    <t>NM_080658.1</t>
  </si>
  <si>
    <t>HA10732~B22R03C10</t>
  </si>
  <si>
    <t>Hs~Ref:NM_080658.1~uORF:IOH3352~1300</t>
  </si>
  <si>
    <t>HA10732~B22R03C11</t>
  </si>
  <si>
    <t>Hs~MGC:BC010167.2~uORF:IOH13169~129</t>
  </si>
  <si>
    <t>BC010167.2</t>
  </si>
  <si>
    <t>HA10732~B22R03C12</t>
  </si>
  <si>
    <t>Hs~MGC:BC010167.2~uORF:IOH13169~118</t>
  </si>
  <si>
    <t>HA10732~B22R03C13</t>
  </si>
  <si>
    <t>HA10732~B22R03C14</t>
  </si>
  <si>
    <t>HA10732~B22R03C15</t>
  </si>
  <si>
    <t>Hs~MGC:BC017168.1~uORF:IOH10008~108</t>
  </si>
  <si>
    <t>BC017168.1</t>
  </si>
  <si>
    <t>HA10732~B22R03C16</t>
  </si>
  <si>
    <t>Hs~MGC:BC017168.1~uORF:IOH10008~98.8</t>
  </si>
  <si>
    <t>HA10732~B22R03C17</t>
  </si>
  <si>
    <t>Internal_18930</t>
  </si>
  <si>
    <t>HA10732~B22R03C18</t>
  </si>
  <si>
    <t>HA10732~B22R03C19</t>
  </si>
  <si>
    <t>Hs~MGC:BC032775.1~uORF:IOH21765~666</t>
  </si>
  <si>
    <t>BC032775.1</t>
  </si>
  <si>
    <t>HA10732~B22R03C20</t>
  </si>
  <si>
    <t>Hs~MGC:BC032775.1~uORF:IOH21765~645</t>
  </si>
  <si>
    <t>HA10732~B22R04C01</t>
  </si>
  <si>
    <t>Hs~MGC:BC017926.1~uORF:IOH13470~90.0</t>
  </si>
  <si>
    <t>BC017926.1</t>
  </si>
  <si>
    <t>HA10732~B22R04C02</t>
  </si>
  <si>
    <t>Hs~MGC:BC017926.1~uORF:IOH13470~86.7</t>
  </si>
  <si>
    <t>HA10732~B22R04C03</t>
  </si>
  <si>
    <t>Internal_1881</t>
  </si>
  <si>
    <t>HA10732~B22R04C04</t>
  </si>
  <si>
    <t>HA10732~B22R04C05</t>
  </si>
  <si>
    <t>Internal_4970</t>
  </si>
  <si>
    <t>HA10732~B22R04C06</t>
  </si>
  <si>
    <t>HA10732~B22R04C07</t>
  </si>
  <si>
    <t>Hs~Ref:NM_030815.1~uORF:IOH12796~199</t>
  </si>
  <si>
    <t>NM_030815.1</t>
  </si>
  <si>
    <t>HA10732~B22R04C08</t>
  </si>
  <si>
    <t>Hs~Ref:NM_030815.1~uORF:IOH12796~181</t>
  </si>
  <si>
    <t>HA10732~B22R04C09</t>
  </si>
  <si>
    <t>Hs~Ref:NM_024695.1~uORF:IOH10911~266</t>
  </si>
  <si>
    <t>NM_024695.1</t>
  </si>
  <si>
    <t>HA10732~B22R04C10</t>
  </si>
  <si>
    <t>Hs~Ref:NM_024695.1~uORF:IOH10911~247</t>
  </si>
  <si>
    <t>HA10732~B22R04C11</t>
  </si>
  <si>
    <t>Hs~MGC:BC012109.1~uORF:IOH12380~1270</t>
  </si>
  <si>
    <t>BC012109.1</t>
  </si>
  <si>
    <t>HA10732~B22R04C12</t>
  </si>
  <si>
    <t>Hs~MGC:BC012109.1~uORF:IOH12380~1290</t>
  </si>
  <si>
    <t>HA10732~B22R04C13</t>
  </si>
  <si>
    <t>Internal_10851</t>
  </si>
  <si>
    <t>HA10732~B22R04C14</t>
  </si>
  <si>
    <t>HA10732~B22R04C15</t>
  </si>
  <si>
    <t>Hs~Ref:NM_138453.1~uORF:IOH13462~1240</t>
  </si>
  <si>
    <t>NM_138453.1</t>
  </si>
  <si>
    <t>HA10732~B22R04C16</t>
  </si>
  <si>
    <t>Hs~Ref:NM_138453.1~uORF:IOH13462~1230</t>
  </si>
  <si>
    <t>HA10732~B22R04C17</t>
  </si>
  <si>
    <t>Hs~Ref:NM_018696.1~uORF:IOH12628~142</t>
  </si>
  <si>
    <t>NM_018696.1</t>
  </si>
  <si>
    <t>HA10732~B22R04C18</t>
  </si>
  <si>
    <t>Hs~Ref:NM_018696.1~uORF:IOH12628~134</t>
  </si>
  <si>
    <t>HA10732~B22R04C19</t>
  </si>
  <si>
    <t>Hs~Ref:NM_015417.2~uORF:IOH11253~76.1</t>
  </si>
  <si>
    <t>NM_015417.2</t>
  </si>
  <si>
    <t>HA10732~B22R04C20</t>
  </si>
  <si>
    <t>Hs~Ref:NM_015417.2~uORF:IOH11253~73.5</t>
  </si>
  <si>
    <t>HA10732~B22R05C01</t>
  </si>
  <si>
    <t>Hs~MGC:BC031549.1~uORF:IOH21007~3040</t>
  </si>
  <si>
    <t>BC031549.1</t>
  </si>
  <si>
    <t>HA10732~B22R05C02</t>
  </si>
  <si>
    <t>Hs~MGC:BC031549.1~uORF:IOH21007~3110</t>
  </si>
  <si>
    <t>HA10732~B22R05C03</t>
  </si>
  <si>
    <t>Hs~Ref:NM_145041.1~uORF:IOH13199~324</t>
  </si>
  <si>
    <t>NM_145041.1</t>
  </si>
  <si>
    <t>HA10732~B22R05C04</t>
  </si>
  <si>
    <t>Hs~Ref:NM_145041.1~uORF:IOH13199~293</t>
  </si>
  <si>
    <t>HA10732~B22R05C05</t>
  </si>
  <si>
    <t>Hs~Ref:NM_006643.2~uORF:IOH12301~3400</t>
  </si>
  <si>
    <t>NM_006643.2</t>
  </si>
  <si>
    <t>HA10732~B22R05C06</t>
  </si>
  <si>
    <t>Hs~Ref:NM_006643.2~uORF:IOH12301~3080</t>
  </si>
  <si>
    <t>HA10732~B22R05C07</t>
  </si>
  <si>
    <t>Hs~MGC:BC008141.1~uORF:IOH10197~536</t>
  </si>
  <si>
    <t>BC008141.1</t>
  </si>
  <si>
    <t>HA10732~B22R05C08</t>
  </si>
  <si>
    <t>Hs~MGC:BC008141.1~uORF:IOH10197~477</t>
  </si>
  <si>
    <t>HA10732~B22R05C09</t>
  </si>
  <si>
    <t>Internal_18538</t>
  </si>
  <si>
    <t>HA10732~B22R05C10</t>
  </si>
  <si>
    <t>HA10732~B22R05C11</t>
  </si>
  <si>
    <t>Hs~Ref:NM_014326.2~uORF:IOH21336~759</t>
  </si>
  <si>
    <t>NM_014326.2</t>
  </si>
  <si>
    <t>HA10732~B22R05C12</t>
  </si>
  <si>
    <t>Hs~Ref:NM_014326.2~uORF:IOH21336~702</t>
  </si>
  <si>
    <t>HA10732~B22R05C13</t>
  </si>
  <si>
    <t>Hs~MGC:BC005259.1~uORF:IOH7202~727</t>
  </si>
  <si>
    <t>BC005259.1</t>
  </si>
  <si>
    <t>HA10732~B22R05C14</t>
  </si>
  <si>
    <t>Hs~MGC:BC005259.1~uORF:IOH7202~666</t>
  </si>
  <si>
    <t>HA10732~B22R05C15</t>
  </si>
  <si>
    <t>Hs~MGC:BC009779.1~uORF:IOH12227~3610</t>
  </si>
  <si>
    <t>BC009779.1</t>
  </si>
  <si>
    <t>HA10732~B22R05C16</t>
  </si>
  <si>
    <t>Hs~MGC:BC009779.1~uORF:IOH12227~3560</t>
  </si>
  <si>
    <t>HA10732~B22R05C17</t>
  </si>
  <si>
    <t>Hs~Ref:NM_016135.1~uORF:IOH26043~468</t>
  </si>
  <si>
    <t>NM_016135.1</t>
  </si>
  <si>
    <t>HA10732~B22R05C18</t>
  </si>
  <si>
    <t>Hs~Ref:NM_016135.1~uORF:IOH26043~425</t>
  </si>
  <si>
    <t>HA10732~B22R05C19</t>
  </si>
  <si>
    <t>Hs~Ref:NM_005207.1~uORF:IOH26401~1350</t>
  </si>
  <si>
    <t>NM_005207.1</t>
  </si>
  <si>
    <t>HA10732~B22R05C20</t>
  </si>
  <si>
    <t>Hs~Ref:NM_005207.1~uORF:IOH26401~1260</t>
  </si>
  <si>
    <t>HA10732~B22R06C01</t>
  </si>
  <si>
    <t>HA10732~B22R06C02</t>
  </si>
  <si>
    <t>HA10732~B22R06C03</t>
  </si>
  <si>
    <t>HA10732~B22R06C04</t>
  </si>
  <si>
    <t>HA10732~B22R06C05</t>
  </si>
  <si>
    <t>Hs~MGC:BC050696.1~uORF:IOH27004~2300</t>
  </si>
  <si>
    <t>BC050696.1</t>
  </si>
  <si>
    <t>HA10732~B22R06C06</t>
  </si>
  <si>
    <t>Hs~MGC:BC050696.1~uORF:IOH27004~2080</t>
  </si>
  <si>
    <t>HA10732~B22R06C07</t>
  </si>
  <si>
    <t>Hs~Ref:NM_012153.1~uORF:IOH26169~183</t>
  </si>
  <si>
    <t>NM_012153.1</t>
  </si>
  <si>
    <t>HA10732~B22R06C08</t>
  </si>
  <si>
    <t>Hs~Ref:NM_012153.1~uORF:IOH26169~171</t>
  </si>
  <si>
    <t>HA10732~B22R06C09</t>
  </si>
  <si>
    <t>HA10732~B22R06C10</t>
  </si>
  <si>
    <t>HA10732~B22R06C11</t>
  </si>
  <si>
    <t>HA10732~B22R06C12</t>
  </si>
  <si>
    <t>HA10732~B22R06C13</t>
  </si>
  <si>
    <t>Hs~Ref:NM_017444.2~uORF:IOH10035~137</t>
  </si>
  <si>
    <t>NM_017444.2</t>
  </si>
  <si>
    <t>HA10732~B22R06C14</t>
  </si>
  <si>
    <t>Hs~Ref:NM_017444.2~uORF:IOH10035~129</t>
  </si>
  <si>
    <t>HA10732~B22R06C15</t>
  </si>
  <si>
    <t>Hs~Ref:NM_014876.1~uORF:IOH10136~289</t>
  </si>
  <si>
    <t>NM_014876.1</t>
  </si>
  <si>
    <t>HA10732~B22R06C16</t>
  </si>
  <si>
    <t>Hs~Ref:NM_014876.1~uORF:IOH10136~265</t>
  </si>
  <si>
    <t>HA10732~B22R06C17</t>
  </si>
  <si>
    <t>Hs~MGC:BC016148.1~uORF:IOH10092~164</t>
  </si>
  <si>
    <t>BC016148.1</t>
  </si>
  <si>
    <t>HA10732~B22R06C18</t>
  </si>
  <si>
    <t>Hs~MGC:BC016148.1~uORF:IOH10092~151</t>
  </si>
  <si>
    <t>HA10732~B22R06C19</t>
  </si>
  <si>
    <t>Hs~Ref:NM_002403.2~uORF:IOH10065~92.1</t>
  </si>
  <si>
    <t>NM_002403.2</t>
  </si>
  <si>
    <t>HA10732~B22R06C20</t>
  </si>
  <si>
    <t>Hs~Ref:NM_002403.2~uORF:IOH10065~86.9</t>
  </si>
  <si>
    <t>HA10732~B22R07C01</t>
  </si>
  <si>
    <t>Internal_2851</t>
  </si>
  <si>
    <t>HA10732~B22R07C02</t>
  </si>
  <si>
    <t>HA10732~B22R07C03</t>
  </si>
  <si>
    <t>Hs~MGC:BC000526.1~uORF:IOH3637~113</t>
  </si>
  <si>
    <t>BC000526.1</t>
  </si>
  <si>
    <t>HA10732~B22R07C04</t>
  </si>
  <si>
    <t>Hs~MGC:BC000526.1~uORF:IOH3637~108</t>
  </si>
  <si>
    <t>HA10732~B22R07C05</t>
  </si>
  <si>
    <t>Hs~Ref:NM_006263.1~uORF:IOH3647~477</t>
  </si>
  <si>
    <t>NM_006263.1</t>
  </si>
  <si>
    <t>HA10732~B22R07C06</t>
  </si>
  <si>
    <t>Hs~Ref:NM_006263.1~uORF:IOH3647~420</t>
  </si>
  <si>
    <t>HA10732~B22R07C07</t>
  </si>
  <si>
    <t>Hs~Ref:NM_002305.2~uORF:IOH3861~642</t>
  </si>
  <si>
    <t>NM_002305.2</t>
  </si>
  <si>
    <t>HA10732~B22R07C08</t>
  </si>
  <si>
    <t>Hs~Ref:NM_002305.2~uORF:IOH3861~570</t>
  </si>
  <si>
    <t>HA10732~B22R07C09</t>
  </si>
  <si>
    <t>Hs~MGC:BC017769.1~uORF:IOH13448~310</t>
  </si>
  <si>
    <t>BC017769.1</t>
  </si>
  <si>
    <t>HA10732~B22R07C10</t>
  </si>
  <si>
    <t>Hs~MGC:BC017769.1~uORF:IOH13448~283</t>
  </si>
  <si>
    <t>HA10732~B22R07C11</t>
  </si>
  <si>
    <t>Hs~MGC:BC007766.1~uORF:IOH6455~251</t>
  </si>
  <si>
    <t>BC007766.1</t>
  </si>
  <si>
    <t>HA10732~B22R07C12</t>
  </si>
  <si>
    <t>Hs~MGC:BC007766.1~uORF:IOH6455~230</t>
  </si>
  <si>
    <t>HA10732~B22R07C13</t>
  </si>
  <si>
    <t>Hs~MGC:BC016380.1~uORF:IOH23077~196</t>
  </si>
  <si>
    <t>BC016380.1</t>
  </si>
  <si>
    <t>HA10732~B22R07C14</t>
  </si>
  <si>
    <t>Hs~MGC:BC016380.1~uORF:IOH23077~183</t>
  </si>
  <si>
    <t>HA10732~B22R07C15</t>
  </si>
  <si>
    <t>Hs~Ref:NM_000850.2~uORF:IOH9886~98.2</t>
  </si>
  <si>
    <t>NM_000850.2</t>
  </si>
  <si>
    <t>HA10732~B22R07C16</t>
  </si>
  <si>
    <t>Hs~Ref:NM_000850.2~uORF:IOH9886~90.3</t>
  </si>
  <si>
    <t>HA10732~B22R07C17</t>
  </si>
  <si>
    <t>Hs~MGC:BC056415.1~uORF:IOH29068~836</t>
  </si>
  <si>
    <t>BC056415.1</t>
  </si>
  <si>
    <t>HA10732~B22R07C18</t>
  </si>
  <si>
    <t>Hs~MGC:BC056415.1~uORF:IOH29068~740</t>
  </si>
  <si>
    <t>HA10732~B22R07C19</t>
  </si>
  <si>
    <t>Hs~MGC:BC042147.1~uORF:IOH27991~310</t>
  </si>
  <si>
    <t>BC042147.1</t>
  </si>
  <si>
    <t>HA10732~B22R07C20</t>
  </si>
  <si>
    <t>Hs~MGC:BC042147.1~uORF:IOH27991~285</t>
  </si>
  <si>
    <t>HA10732~B22R08C01</t>
  </si>
  <si>
    <t>Hs~MGC:BC035026.2~uORF:IOH28648~42.4</t>
  </si>
  <si>
    <t>BC035026.2</t>
  </si>
  <si>
    <t>HA10732~B22R08C02</t>
  </si>
  <si>
    <t>Hs~MGC:BC035026.2~uORF:IOH28648~38.5</t>
  </si>
  <si>
    <t>HA10732~B22R08C03</t>
  </si>
  <si>
    <t>Internal_17761</t>
  </si>
  <si>
    <t>HA10732~B22R08C04</t>
  </si>
  <si>
    <t>HA10732~B22R08C05</t>
  </si>
  <si>
    <t>Hs~Ref:NM_144498.1~uORF:IOH6030~151</t>
  </si>
  <si>
    <t>NM_144498.1</t>
  </si>
  <si>
    <t>HA10732~B22R08C06</t>
  </si>
  <si>
    <t>Hs~Ref:NM_144498.1~uORF:IOH6030~137</t>
  </si>
  <si>
    <t>HA10732~B22R08C07</t>
  </si>
  <si>
    <t>Hs~Ref:NM_003491.1~uORF:IOH3480~101</t>
  </si>
  <si>
    <t>NM_003491.1</t>
  </si>
  <si>
    <t>HA10732~B22R08C08</t>
  </si>
  <si>
    <t>Hs~Ref:NM_003491.1~uORF:IOH3480~90.6</t>
  </si>
  <si>
    <t>HA10732~B22R08C09</t>
  </si>
  <si>
    <t>Hs~Ref:NM_015933.1~uORF:IOH3769~25.7</t>
  </si>
  <si>
    <t>NM_015933.1</t>
  </si>
  <si>
    <t>HA10732~B22R08C10</t>
  </si>
  <si>
    <t>Hs~Ref:NM_015933.1~uORF:IOH3769~25.2</t>
  </si>
  <si>
    <t>HA10732~B22R08C11</t>
  </si>
  <si>
    <t>Hs~MGC:BC000504.1~uORF:IOH3510~86.4</t>
  </si>
  <si>
    <t>BC000504.1</t>
  </si>
  <si>
    <t>HA10732~B22R08C12</t>
  </si>
  <si>
    <t>Hs~MGC:BC000504.1~uORF:IOH3510~82.9</t>
  </si>
  <si>
    <t>HA10732~B22R08C13</t>
  </si>
  <si>
    <t>Hs~MGC:BC013385.1~uORF:IOH12422~450</t>
  </si>
  <si>
    <t>BC013385.1</t>
  </si>
  <si>
    <t>HA10732~B22R08C14</t>
  </si>
  <si>
    <t>Hs~MGC:BC013385.1~uORF:IOH12422~412</t>
  </si>
  <si>
    <t>HA10732~B22R08C15</t>
  </si>
  <si>
    <t>Hs~Ref:NM_001381.2~uORF:IOH2343~62.3</t>
  </si>
  <si>
    <t>NM_001381.2</t>
  </si>
  <si>
    <t>HA10732~B22R08C16</t>
  </si>
  <si>
    <t>Hs~Ref:NM_001381.2~uORF:IOH2343~56.1</t>
  </si>
  <si>
    <t>HA10732~B22R08C17</t>
  </si>
  <si>
    <t>Hs~Ref:NM_030778.1~uORF:IOH10715~38.3</t>
  </si>
  <si>
    <t>NM_030778.1</t>
  </si>
  <si>
    <t>HA10732~B22R08C18</t>
  </si>
  <si>
    <t>Hs~Ref:NM_030778.1~uORF:IOH10715~35.9</t>
  </si>
  <si>
    <t>HA10732~B22R08C19</t>
  </si>
  <si>
    <t>Hs~Ref:NM_138454.1~uORF:IOH12871~60.4</t>
  </si>
  <si>
    <t>NM_138454.1</t>
  </si>
  <si>
    <t>HA10732~B22R08C20</t>
  </si>
  <si>
    <t>Hs~Ref:NM_138454.1~uORF:IOH12871~56.6</t>
  </si>
  <si>
    <t>HA10732~B22R09C01</t>
  </si>
  <si>
    <t>Hs~MGC:BC015109.1~uORF:IOH14036~487</t>
  </si>
  <si>
    <t>BC015109.1</t>
  </si>
  <si>
    <t>HA10732~B22R09C02</t>
  </si>
  <si>
    <t>Hs~MGC:BC015109.1~uORF:IOH14036~413</t>
  </si>
  <si>
    <t>HA10732~B22R09C03</t>
  </si>
  <si>
    <t>Hs~Ref:NM_198097.1~uORF:IOH13150~153</t>
  </si>
  <si>
    <t>NM_198097.1</t>
  </si>
  <si>
    <t>HA10732~B22R09C04</t>
  </si>
  <si>
    <t>Hs~Ref:NM_198097.1~uORF:IOH13150~142</t>
  </si>
  <si>
    <t>HA10732~B22R09C05</t>
  </si>
  <si>
    <t>Hs~MGC:BC024011.2~uORF:IOH10804~166</t>
  </si>
  <si>
    <t>BC024011.2</t>
  </si>
  <si>
    <t>HA10732~B22R09C06</t>
  </si>
  <si>
    <t>Hs~MGC:BC024011.2~uORF:IOH10804~151</t>
  </si>
  <si>
    <t>HA10732~B22R09C07</t>
  </si>
  <si>
    <t>Hs~Ref:NM_005252.2~uORF:IOH5624~140</t>
  </si>
  <si>
    <t>NM_005252.2</t>
  </si>
  <si>
    <t>HA10732~B22R09C08</t>
  </si>
  <si>
    <t>Hs~Ref:NM_005252.2~uORF:IOH5624~128</t>
  </si>
  <si>
    <t>HA10732~B22R09C09</t>
  </si>
  <si>
    <t>Hs~Ref:NM_058199.1~uORF:IOH4375~70.4</t>
  </si>
  <si>
    <t>NM_058199.1</t>
  </si>
  <si>
    <t>HA10732~B22R09C10</t>
  </si>
  <si>
    <t>Hs~Ref:NM_058199.1~uORF:IOH4375~65.5</t>
  </si>
  <si>
    <t>HA10732~B22R09C11</t>
  </si>
  <si>
    <t>Hs~MGC:BC006393.1~uORF:IOH6460~35.5</t>
  </si>
  <si>
    <t>BC006393.1</t>
  </si>
  <si>
    <t>HA10732~B22R09C12</t>
  </si>
  <si>
    <t>Hs~MGC:BC006393.1~uORF:IOH6460~33.3</t>
  </si>
  <si>
    <t>HA10732~B22R09C13</t>
  </si>
  <si>
    <t>Hs~MGC:AB065812.1~uORF:IOH28238~118</t>
  </si>
  <si>
    <t>AB065812.1</t>
  </si>
  <si>
    <t>HA10732~B22R09C14</t>
  </si>
  <si>
    <t>Hs~MGC:AB065812.1~uORF:IOH28238~109</t>
  </si>
  <si>
    <t>HA10732~B22R09C15</t>
  </si>
  <si>
    <t>Hs~Ref:NM_019023.1~uORF:IOH2924~484</t>
  </si>
  <si>
    <t>NM_019023.1</t>
  </si>
  <si>
    <t>HA10732~B22R09C16</t>
  </si>
  <si>
    <t>Hs~Ref:NM_019023.1~uORF:IOH2924~433</t>
  </si>
  <si>
    <t>HA10732~B22R09C17</t>
  </si>
  <si>
    <t>Hs~MGC:BC028424.1~uORF:IOH11463~1130</t>
  </si>
  <si>
    <t>BC028424.1</t>
  </si>
  <si>
    <t>HA10732~B22R09C18</t>
  </si>
  <si>
    <t>Hs~MGC:BC028424.1~uORF:IOH11463~1050</t>
  </si>
  <si>
    <t>HA10732~B22R09C19</t>
  </si>
  <si>
    <t>Hs~MGC:BC007206.1~uORF:IOH6600~1330</t>
  </si>
  <si>
    <t>BC007206.1</t>
  </si>
  <si>
    <t>HA10732~B22R09C20</t>
  </si>
  <si>
    <t>Hs~MGC:BC007206.1~uORF:IOH6600~1240</t>
  </si>
  <si>
    <t>HA10732~B22R10C01</t>
  </si>
  <si>
    <t>Hs~Ref:NM_138381.1~uORF:IOH6954~106</t>
  </si>
  <si>
    <t>NM_138381.1</t>
  </si>
  <si>
    <t>HA10732~B22R10C02</t>
  </si>
  <si>
    <t>Hs~Ref:NM_138381.1~uORF:IOH6954~100</t>
  </si>
  <si>
    <t>HA10732~B22R10C03</t>
  </si>
  <si>
    <t>Hs~MGC:BC008305.1~uORF:IOH6986~278</t>
  </si>
  <si>
    <t>BC008305.1</t>
  </si>
  <si>
    <t>HA10732~B22R10C04</t>
  </si>
  <si>
    <t>Hs~MGC:BC008305.1~uORF:IOH6986~264</t>
  </si>
  <si>
    <t>HA10732~B22R10C05</t>
  </si>
  <si>
    <t>Hs~Ref:NM_052822.1~uORF:IOH12952~144</t>
  </si>
  <si>
    <t>NM_052822.1</t>
  </si>
  <si>
    <t>HA10732~B22R10C06</t>
  </si>
  <si>
    <t>Hs~Ref:NM_052822.1~uORF:IOH12952~133</t>
  </si>
  <si>
    <t>HA10732~B22R10C07</t>
  </si>
  <si>
    <t>Hs~MGC:BC010929.1~uORF:IOH12868~153</t>
  </si>
  <si>
    <t>BC010929.1</t>
  </si>
  <si>
    <t>HA10732~B22R10C08</t>
  </si>
  <si>
    <t>Hs~MGC:BC010929.1~uORF:IOH12868~144</t>
  </si>
  <si>
    <t>HA10732~B22R10C09</t>
  </si>
  <si>
    <t>Hs~MGC:BC007213.1~uORF:IOH6811~172</t>
  </si>
  <si>
    <t>BC007213.1</t>
  </si>
  <si>
    <t>HA10732~B22R10C10</t>
  </si>
  <si>
    <t>Hs~MGC:BC007213.1~uORF:IOH6811~160</t>
  </si>
  <si>
    <t>HA10732~B22R10C11</t>
  </si>
  <si>
    <t>Hs~MGC:BC002702.1~uORF:IOH5306~30.8</t>
  </si>
  <si>
    <t>BC002702.1</t>
  </si>
  <si>
    <t>HA10732~B22R10C12</t>
  </si>
  <si>
    <t>Hs~MGC:BC002702.1~uORF:IOH5306~29.2</t>
  </si>
  <si>
    <t>HA10732~B22R10C13</t>
  </si>
  <si>
    <t>Hs~Ref:NM_031936.2~uORF:IOH28368~55.1</t>
  </si>
  <si>
    <t>NM_031936.2</t>
  </si>
  <si>
    <t>HA10732~B22R10C14</t>
  </si>
  <si>
    <t>Hs~Ref:NM_031936.2~uORF:IOH28368~50.9</t>
  </si>
  <si>
    <t>HA10732~B22R10C15</t>
  </si>
  <si>
    <t>Hs~Ref:NM_020954.1~uORF:IOH25742~1970</t>
  </si>
  <si>
    <t>NM_020954.1</t>
  </si>
  <si>
    <t>HA10732~B22R10C16</t>
  </si>
  <si>
    <t>Hs~Ref:NM_020954.1~uORF:IOH25742~1920</t>
  </si>
  <si>
    <t>HA10732~B22R10C17</t>
  </si>
  <si>
    <t>Hs~Ref:NM_012430.2~uORF:IOH3204~150</t>
  </si>
  <si>
    <t>NM_012430.2</t>
  </si>
  <si>
    <t>HA10732~B22R10C18</t>
  </si>
  <si>
    <t>Hs~Ref:NM_012430.2~uORF:IOH3204~139</t>
  </si>
  <si>
    <t>HA10732~B22R10C19</t>
  </si>
  <si>
    <t>Hs~MGC:BC045606.1~uORF:IOH27193~28.7</t>
  </si>
  <si>
    <t>BC045606.1</t>
  </si>
  <si>
    <t>HA10732~B22R10C20</t>
  </si>
  <si>
    <t>Hs~MGC:BC045606.1~uORF:IOH27193~26.7</t>
  </si>
  <si>
    <t>HA10732~B22R11C01</t>
  </si>
  <si>
    <t>Hs~MGC:BC005807.2~uORF:IOH6261~1250</t>
  </si>
  <si>
    <t>BC005807.2</t>
  </si>
  <si>
    <t>HA10732~B22R11C02</t>
  </si>
  <si>
    <t>Hs~MGC:BC005807.2~uORF:IOH6261~1230</t>
  </si>
  <si>
    <t>HA10732~B22R11C03</t>
  </si>
  <si>
    <t>Hs~Ref:NM_199191.1~uORF:IOH3115~198</t>
  </si>
  <si>
    <t>NM_199191.1</t>
  </si>
  <si>
    <t>HA10732~B22R11C04</t>
  </si>
  <si>
    <t>Hs~Ref:NM_199191.1~uORF:IOH3115~185</t>
  </si>
  <si>
    <t>HA10732~B22R11C05</t>
  </si>
  <si>
    <t>Hs~MGC:BC011553.1~uORF:IOH12716~72.2</t>
  </si>
  <si>
    <t>BC011553.1</t>
  </si>
  <si>
    <t>HA10732~B22R11C06</t>
  </si>
  <si>
    <t>Hs~MGC:BC011553.1~uORF:IOH12716~65.8</t>
  </si>
  <si>
    <t>HA10732~B22R11C07</t>
  </si>
  <si>
    <t>Hs~Ref:NM_003352.4~uORF:IOH5973~1300</t>
  </si>
  <si>
    <t>NM_003352.4</t>
  </si>
  <si>
    <t>HA10732~B22R11C08</t>
  </si>
  <si>
    <t>Hs~Ref:NM_003352.4~uORF:IOH5973~1290</t>
  </si>
  <si>
    <t>HA10732~B22R11C09</t>
  </si>
  <si>
    <t>Hs~MGC:BC042179.1~uORF:IOH25923~2310</t>
  </si>
  <si>
    <t>BC042179.1</t>
  </si>
  <si>
    <t>HA10732~B22R11C10</t>
  </si>
  <si>
    <t>Hs~MGC:BC042179.1~uORF:IOH25923~2080</t>
  </si>
  <si>
    <t>HA10732~B22R11C11</t>
  </si>
  <si>
    <t>Hs~MGC:BC036390.2~uORF:IOH22063~82.4</t>
  </si>
  <si>
    <t>BC036390.2</t>
  </si>
  <si>
    <t>HA10732~B22R11C12</t>
  </si>
  <si>
    <t>Hs~MGC:BC036390.2~uORF:IOH22063~75.3</t>
  </si>
  <si>
    <t>HA10732~B22R11C13</t>
  </si>
  <si>
    <t>Hs~MGC:BC051820.1~uORF:IOH27009~778</t>
  </si>
  <si>
    <t>BC051820.1</t>
  </si>
  <si>
    <t>HA10732~B22R11C14</t>
  </si>
  <si>
    <t>Hs~MGC:BC051820.1~uORF:IOH27009~716</t>
  </si>
  <si>
    <t>HA10732~B22R11C15</t>
  </si>
  <si>
    <t>Hs~MGC:BC027484.1~uORF:IOH27427~519</t>
  </si>
  <si>
    <t>BC027484.1</t>
  </si>
  <si>
    <t>HA10732~B22R11C16</t>
  </si>
  <si>
    <t>Hs~MGC:BC027484.1~uORF:IOH27427~502</t>
  </si>
  <si>
    <t>HA10732~B22R11C17</t>
  </si>
  <si>
    <t>Hs~Ref:NM_053055.2~uORF:IOH39985~629</t>
  </si>
  <si>
    <t>NM_053055.2</t>
  </si>
  <si>
    <t>HA10732~B22R11C18</t>
  </si>
  <si>
    <t>Hs~Ref:NM_053055.2~uORF:IOH39985~604</t>
  </si>
  <si>
    <t>HA10732~B22R11C19</t>
  </si>
  <si>
    <t>Hs~Ref:NM_002540.3~uORF:IOH40890~350</t>
  </si>
  <si>
    <t>NM_002540.3</t>
  </si>
  <si>
    <t>HA10732~B22R11C20</t>
  </si>
  <si>
    <t>Hs~Ref:NM_002540.3~uORF:IOH40890~335</t>
  </si>
  <si>
    <t>HA10732~B22R12C01</t>
  </si>
  <si>
    <t>Hs~Ref:NM_005375.2~uORF:IOH39964~41.9</t>
  </si>
  <si>
    <t>NM_005375.2</t>
  </si>
  <si>
    <t>HA10732~B22R12C02</t>
  </si>
  <si>
    <t>Hs~Ref:NM_005375.2~uORF:IOH39964~40.0</t>
  </si>
  <si>
    <t>HA10732~B22R12C03</t>
  </si>
  <si>
    <t>Hs~MGC:BC067735.1~uORF:IOH40060~558</t>
  </si>
  <si>
    <t>BC067735.1</t>
  </si>
  <si>
    <t>HA10732~B22R12C04</t>
  </si>
  <si>
    <t>Hs~MGC:BC067735.1~uORF:IOH40060~501</t>
  </si>
  <si>
    <t>HA10732~B22R12C05</t>
  </si>
  <si>
    <t>Hs~Ref:NM_002957.3~uORF:IOH39435~78.2</t>
  </si>
  <si>
    <t>NM_002957.3</t>
  </si>
  <si>
    <t>HA10732~B22R12C06</t>
  </si>
  <si>
    <t>Hs~Ref:NM_002957.3~uORF:IOH39435~75.5</t>
  </si>
  <si>
    <t>HA10732~B22R12C07</t>
  </si>
  <si>
    <t>Hs~Ref:NM_170603.1~uORF:IOH39528~35.9</t>
  </si>
  <si>
    <t>NM_170603.1</t>
  </si>
  <si>
    <t>HA10732~B22R12C08</t>
  </si>
  <si>
    <t>Hs~Ref:NM_170603.1~uORF:IOH39528~33.7</t>
  </si>
  <si>
    <t>HA10732~B22R12C09</t>
  </si>
  <si>
    <t>Hs~Ref:NM_004451.3~uORF:IOH39702~55.7</t>
  </si>
  <si>
    <t>NM_004451.3</t>
  </si>
  <si>
    <t>HA10732~B22R12C10</t>
  </si>
  <si>
    <t>Hs~Ref:NM_004451.3~uORF:IOH39702~52.7</t>
  </si>
  <si>
    <t>HA10732~B22R12C11</t>
  </si>
  <si>
    <t>Hs~Ref:NM_001686.3~uORF:IOH11843~35.0</t>
  </si>
  <si>
    <t>NM_001686.3</t>
  </si>
  <si>
    <t>HA10732~B22R12C12</t>
  </si>
  <si>
    <t>Hs~Ref:NM_001686.3~uORF:IOH11843~32.8</t>
  </si>
  <si>
    <t>HA10732~B22R12C13</t>
  </si>
  <si>
    <t>Hs~MGC:BC025682.1~uORF:IOH10827~230</t>
  </si>
  <si>
    <t>BC025682.1</t>
  </si>
  <si>
    <t>HA10732~B22R12C14</t>
  </si>
  <si>
    <t>Hs~MGC:BC025682.1~uORF:IOH10827~206</t>
  </si>
  <si>
    <t>HA10732~B22R12C15</t>
  </si>
  <si>
    <t>Hs~MGC:BC004818.2~uORF:IOH3016~111</t>
  </si>
  <si>
    <t>BC004818.2</t>
  </si>
  <si>
    <t>HA10732~B22R12C16</t>
  </si>
  <si>
    <t>Hs~MGC:BC004818.2~uORF:IOH3016~104</t>
  </si>
  <si>
    <t>HA10732~B22R12C17</t>
  </si>
  <si>
    <t>Hs~Ref:NM_014284.1~uORF:IOH11121~325</t>
  </si>
  <si>
    <t>NM_014284.1</t>
  </si>
  <si>
    <t>HA10732~B22R12C18</t>
  </si>
  <si>
    <t>Hs~Ref:NM_014284.1~uORF:IOH11121~307</t>
  </si>
  <si>
    <t>HA10732~B22R12C19</t>
  </si>
  <si>
    <t>Hs~Ref:NM_024482.1~uORF:IOH4000~47.7</t>
  </si>
  <si>
    <t>NM_024482.1</t>
  </si>
  <si>
    <t>HA10732~B22R12C20</t>
  </si>
  <si>
    <t>Hs~Ref:NM_024482.1~uORF:IOH4000~44.1</t>
  </si>
  <si>
    <t>HA10732~B22R13C01</t>
  </si>
  <si>
    <t>HA10732~B22R13C02</t>
  </si>
  <si>
    <t>HA10732~B22R13C03</t>
  </si>
  <si>
    <t>HA10732~B22R13C04</t>
  </si>
  <si>
    <t>HA10732~B22R13C05</t>
  </si>
  <si>
    <t>HA10732~B22R13C06</t>
  </si>
  <si>
    <t>HA10732~B22R13C07</t>
  </si>
  <si>
    <t>HA10732~B22R13C08</t>
  </si>
  <si>
    <t>HA10732~B22R13C09</t>
  </si>
  <si>
    <t>Hs~MGC:BC006222.2~uORF:IOH6310~36.1</t>
  </si>
  <si>
    <t>BC006222.2</t>
  </si>
  <si>
    <t>HA10732~B22R13C10</t>
  </si>
  <si>
    <t>Hs~MGC:BC006222.2~uORF:IOH6310~34.3</t>
  </si>
  <si>
    <t>HA10732~B22R13C11</t>
  </si>
  <si>
    <t>Hs~Ref:NM_001896.2~uORF:IOH6369~23.3</t>
  </si>
  <si>
    <t>NM_001896.2</t>
  </si>
  <si>
    <t>HA10732~B22R13C12</t>
  </si>
  <si>
    <t>Hs~Ref:NM_001896.2~uORF:IOH6369~20.8</t>
  </si>
  <si>
    <t>HA10732~B22R13C13</t>
  </si>
  <si>
    <t>Hs~MGC:BC004236.2~uORF:IOH3887~18.0</t>
  </si>
  <si>
    <t>BC004236.2</t>
  </si>
  <si>
    <t>HA10732~B22R13C14</t>
  </si>
  <si>
    <t>Hs~MGC:BC004236.2~uORF:IOH3887~16.8</t>
  </si>
  <si>
    <t>HA10732~B22R13C15</t>
  </si>
  <si>
    <t>Hs~Ref:NM_198204.1~uORF:IOH9777~38.5</t>
  </si>
  <si>
    <t>HA10732~B22R13C16</t>
  </si>
  <si>
    <t>Hs~Ref:NM_198204.1~uORF:IOH9777~36.7</t>
  </si>
  <si>
    <t>HA10732~B22R13C17</t>
  </si>
  <si>
    <t>HA10732~B22R13C18</t>
  </si>
  <si>
    <t>HA10732~B22R13C19</t>
  </si>
  <si>
    <t>HA10732~B22R13C20</t>
  </si>
  <si>
    <t>HA10732~B22R14C01</t>
  </si>
  <si>
    <t>HA10732~B22R14C02</t>
  </si>
  <si>
    <t>HA10732~B22R14C03</t>
  </si>
  <si>
    <t>HA10732~B22R14C04</t>
  </si>
  <si>
    <t>HA10732~B22R14C05</t>
  </si>
  <si>
    <t>Hs~Ref:NM_030971.3~uORF:IOH40819~18.4</t>
  </si>
  <si>
    <t>NM_030971.3</t>
  </si>
  <si>
    <t>HA10732~B22R14C06</t>
  </si>
  <si>
    <t>Hs~Ref:NM_030971.3~uORF:IOH40819~17.7</t>
  </si>
  <si>
    <t>HA10732~B22R14C07</t>
  </si>
  <si>
    <t>Hs~MGC:BC004236.2~uORF:IOH3887~24.9</t>
  </si>
  <si>
    <t>HA10732~B22R14C08</t>
  </si>
  <si>
    <t>Hs~MGC:BC004236.2~uORF:IOH3887~23.0</t>
  </si>
  <si>
    <t>HA10732~B22R14C09</t>
  </si>
  <si>
    <t>Hs~Ref:XM_378175.2~uORF:IOH26505~30.4</t>
  </si>
  <si>
    <t>XM_378175.2</t>
  </si>
  <si>
    <t>HA10732~B22R14C10</t>
  </si>
  <si>
    <t>Hs~Ref:XM_378175.2~uORF:IOH26505~28.0</t>
  </si>
  <si>
    <t>HA10732~B22R14C11</t>
  </si>
  <si>
    <t>Hs~Ref:NM_031219.2~uORF:IOH6593~29.1</t>
  </si>
  <si>
    <t>NM_031219.2</t>
  </si>
  <si>
    <t>HA10732~B22R14C12</t>
  </si>
  <si>
    <t>Hs~Ref:NM_031219.2~uORF:IOH6593~26.9</t>
  </si>
  <si>
    <t>HA10732~B22R14C13</t>
  </si>
  <si>
    <t>HA10732~B22R14C14</t>
  </si>
  <si>
    <t>HA10732~B22R14C15</t>
  </si>
  <si>
    <t>HA10732~B22R14C16</t>
  </si>
  <si>
    <t>HA10732~B22R14C17</t>
  </si>
  <si>
    <t>HA10732~B22R14C18</t>
  </si>
  <si>
    <t>HA10732~B22R14C19</t>
  </si>
  <si>
    <t>HA10732~B22R14C20</t>
  </si>
  <si>
    <t>HA10732~B22R15C01</t>
  </si>
  <si>
    <t>HA10732~B22R15C02</t>
  </si>
  <si>
    <t>HA10732~B22R15C03</t>
  </si>
  <si>
    <t>HA10732~B22R15C04</t>
  </si>
  <si>
    <t>HA10732~B22R15C05</t>
  </si>
  <si>
    <t>HA10732~B22R15C06</t>
  </si>
  <si>
    <t>HA10732~B22R15C07</t>
  </si>
  <si>
    <t>HA10732~B22R15C08</t>
  </si>
  <si>
    <t>HA10732~B22R15C09</t>
  </si>
  <si>
    <t>HA10732~B22R15C10</t>
  </si>
  <si>
    <t>HA10732~B22R15C11</t>
  </si>
  <si>
    <t>HA10732~B22R15C12</t>
  </si>
  <si>
    <t>HA10732~B22R15C13</t>
  </si>
  <si>
    <t>HA10732~B22R15C14</t>
  </si>
  <si>
    <t>HA10732~B22R15C15</t>
  </si>
  <si>
    <t>HA10732~B22R15C16</t>
  </si>
  <si>
    <t>HA10732~B22R15C17</t>
  </si>
  <si>
    <t>HA10732~B22R15C18</t>
  </si>
  <si>
    <t>HA10732~B22R15C19</t>
  </si>
  <si>
    <t>HA10732~B22R15C20</t>
  </si>
  <si>
    <t>HA10732~B22R16C01</t>
  </si>
  <si>
    <t>HA10732~B22R16C02</t>
  </si>
  <si>
    <t>HA10732~B22R16C03</t>
  </si>
  <si>
    <t>HA10732~B22R16C04</t>
  </si>
  <si>
    <t>HA10732~B22R16C05</t>
  </si>
  <si>
    <t>HA10732~B22R16C06</t>
  </si>
  <si>
    <t>HA10732~B22R16C07</t>
  </si>
  <si>
    <t>HA10732~B22R16C08</t>
  </si>
  <si>
    <t>HA10732~B22R16C09</t>
  </si>
  <si>
    <t>HA10732~B22R16C10</t>
  </si>
  <si>
    <t>HA10732~B22R16C11</t>
  </si>
  <si>
    <t>HA10732~B22R16C12</t>
  </si>
  <si>
    <t>HA10732~B22R16C13</t>
  </si>
  <si>
    <t>HA10732~B22R16C14</t>
  </si>
  <si>
    <t>HA10732~B22R16C15</t>
  </si>
  <si>
    <t>HA10732~B22R16C16</t>
  </si>
  <si>
    <t>HA10732~B22R16C17</t>
  </si>
  <si>
    <t>HA10732~B22R16C18</t>
  </si>
  <si>
    <t>HA10732~B22R16C19</t>
  </si>
  <si>
    <t>HA10732~B22R16C20</t>
  </si>
  <si>
    <t>HA10732~B22R17C01</t>
  </si>
  <si>
    <t>HA10732~B22R17C02</t>
  </si>
  <si>
    <t>HA10732~B22R17C03</t>
  </si>
  <si>
    <t>HA10732~B22R17C04</t>
  </si>
  <si>
    <t>HA10732~B22R17C05</t>
  </si>
  <si>
    <t>HA10732~B22R17C06</t>
  </si>
  <si>
    <t>HA10732~B22R17C07</t>
  </si>
  <si>
    <t>HA10732~B22R17C08</t>
  </si>
  <si>
    <t>HA10732~B22R17C09</t>
  </si>
  <si>
    <t>HA10732~B22R17C10</t>
  </si>
  <si>
    <t>HA10732~B22R17C11</t>
  </si>
  <si>
    <t>HA10732~B22R17C12</t>
  </si>
  <si>
    <t>HA10732~B22R17C13</t>
  </si>
  <si>
    <t>HA10732~B22R17C14</t>
  </si>
  <si>
    <t>HA10732~B22R17C15</t>
  </si>
  <si>
    <t>HA10732~B22R17C16</t>
  </si>
  <si>
    <t>HA10732~B22R17C17</t>
  </si>
  <si>
    <t>HA10732~B22R17C18</t>
  </si>
  <si>
    <t>HA10732~B22R17C19</t>
  </si>
  <si>
    <t>HA10732~B22R17C20</t>
  </si>
  <si>
    <t>HA10732~B22R18C01</t>
  </si>
  <si>
    <t>HA10732~B22R18C02</t>
  </si>
  <si>
    <t>HA10732~B22R18C03</t>
  </si>
  <si>
    <t>HA10732~B22R18C04</t>
  </si>
  <si>
    <t>HA10732~B22R18C05</t>
  </si>
  <si>
    <t>HA10732~B22R18C06</t>
  </si>
  <si>
    <t>HA10732~B22R18C07</t>
  </si>
  <si>
    <t>HA10732~B22R18C08</t>
  </si>
  <si>
    <t>HA10732~B22R18C09</t>
  </si>
  <si>
    <t>HA10732~B22R18C10</t>
  </si>
  <si>
    <t>HA10732~B22R18C11</t>
  </si>
  <si>
    <t>HA10732~B22R18C12</t>
  </si>
  <si>
    <t>HA10732~B22R18C13</t>
  </si>
  <si>
    <t>HA10732~B22R18C14</t>
  </si>
  <si>
    <t>HA10732~B22R18C15</t>
  </si>
  <si>
    <t>HA10732~B22R18C16</t>
  </si>
  <si>
    <t>HA10732~B22R18C17</t>
  </si>
  <si>
    <t>HA10732~B22R18C18</t>
  </si>
  <si>
    <t>HA10732~B22R18C19</t>
  </si>
  <si>
    <t>HA10732~B22R18C20</t>
  </si>
  <si>
    <t>HA10732~B22R19C01</t>
  </si>
  <si>
    <t>HA10732~B22R19C02</t>
  </si>
  <si>
    <t>HA10732~B22R19C03</t>
  </si>
  <si>
    <t>HA10732~B22R19C04</t>
  </si>
  <si>
    <t>HA10732~B22R19C05</t>
  </si>
  <si>
    <t>HA10732~B22R19C06</t>
  </si>
  <si>
    <t>HA10732~B22R19C07</t>
  </si>
  <si>
    <t>HA10732~B22R19C08</t>
  </si>
  <si>
    <t>HA10732~B22R19C09</t>
  </si>
  <si>
    <t>HA10732~B22R19C10</t>
  </si>
  <si>
    <t>HA10732~B22R19C11</t>
  </si>
  <si>
    <t>HA10732~B22R19C12</t>
  </si>
  <si>
    <t>HA10732~B22R19C13</t>
  </si>
  <si>
    <t>HA10732~B22R19C14</t>
  </si>
  <si>
    <t>HA10732~B22R19C15</t>
  </si>
  <si>
    <t>HA10732~B22R19C16</t>
  </si>
  <si>
    <t>HA10732~B22R19C17</t>
  </si>
  <si>
    <t>HA10732~B22R19C18</t>
  </si>
  <si>
    <t>HA10732~B22R19C19</t>
  </si>
  <si>
    <t>HA10732~B22R19C20</t>
  </si>
  <si>
    <t>HA10732~B22R20C01</t>
  </si>
  <si>
    <t>HA10732~B22R20C02</t>
  </si>
  <si>
    <t>HA10732~B22R20C03</t>
  </si>
  <si>
    <t>HA10732~B22R20C04</t>
  </si>
  <si>
    <t>HA10732~B22R20C05</t>
  </si>
  <si>
    <t>HA10732~B22R20C06</t>
  </si>
  <si>
    <t>HA10732~B22R20C07</t>
  </si>
  <si>
    <t>HA10732~B22R20C08</t>
  </si>
  <si>
    <t>HA10732~B22R20C09</t>
  </si>
  <si>
    <t>HA10732~B22R20C10</t>
  </si>
  <si>
    <t>HA10732~B22R20C11</t>
  </si>
  <si>
    <t>HA10732~B22R20C12</t>
  </si>
  <si>
    <t>HA10732~B22R20C13</t>
  </si>
  <si>
    <t>HA10732~B22R20C14</t>
  </si>
  <si>
    <t>HA10732~B22R20C15</t>
  </si>
  <si>
    <t>HA10732~B22R20C16</t>
  </si>
  <si>
    <t>HA10732~B22R20C17</t>
  </si>
  <si>
    <t>HA10732~B22R20C18</t>
  </si>
  <si>
    <t>HA10732~B22R20C19</t>
  </si>
  <si>
    <t>HA10732~B22R20C20</t>
  </si>
  <si>
    <t>HA10732~B23R01C01</t>
  </si>
  <si>
    <t>HA10732~B23R01C02</t>
  </si>
  <si>
    <t>HA10732~B23R01C03</t>
  </si>
  <si>
    <t>HA10732~B23R01C04</t>
  </si>
  <si>
    <t>HA10732~B23R01C05</t>
  </si>
  <si>
    <t>HA10732~B23R01C06</t>
  </si>
  <si>
    <t>HA10732~B23R01C07</t>
  </si>
  <si>
    <t>HA10732~B23R01C08</t>
  </si>
  <si>
    <t>HA10732~B23R01C09</t>
  </si>
  <si>
    <t>HA10732~B23R01C10</t>
  </si>
  <si>
    <t>HA10732~B23R01C11</t>
  </si>
  <si>
    <t>HA10732~B23R01C12</t>
  </si>
  <si>
    <t>HA10732~B23R01C13</t>
  </si>
  <si>
    <t>HA10732~B23R01C14</t>
  </si>
  <si>
    <t>HA10732~B23R01C15</t>
  </si>
  <si>
    <t>HA10732~B23R01C16</t>
  </si>
  <si>
    <t>HA10732~B23R01C17</t>
  </si>
  <si>
    <t>HA10732~B23R01C18</t>
  </si>
  <si>
    <t>HA10732~B23R01C19</t>
  </si>
  <si>
    <t>HA10732~B23R01C20</t>
  </si>
  <si>
    <t>HA10732~B23R02C01</t>
  </si>
  <si>
    <t>HA10732~B23R02C02</t>
  </si>
  <si>
    <t>HA10732~B23R02C03</t>
  </si>
  <si>
    <t>HA10732~B23R02C04</t>
  </si>
  <si>
    <t>HA10732~B23R02C05</t>
  </si>
  <si>
    <t>HA10732~B23R02C06</t>
  </si>
  <si>
    <t>HA10732~B23R02C07</t>
  </si>
  <si>
    <t>HA10732~B23R02C08</t>
  </si>
  <si>
    <t>HA10732~B23R02C09</t>
  </si>
  <si>
    <t>HA10732~B23R02C10</t>
  </si>
  <si>
    <t>HA10732~B23R02C11</t>
  </si>
  <si>
    <t>HA10732~B23R02C12</t>
  </si>
  <si>
    <t>HA10732~B23R02C13</t>
  </si>
  <si>
    <t>Hs~Ref:NM_016286.1~uORF:IOH4017~1030</t>
  </si>
  <si>
    <t>NM_016286.1</t>
  </si>
  <si>
    <t>HA10732~B23R02C14</t>
  </si>
  <si>
    <t>Hs~Ref:NM_016286.1~uORF:IOH4017~1000</t>
  </si>
  <si>
    <t>HA10732~B23R02C15</t>
  </si>
  <si>
    <t>Hs~MGC:BC017347.1~uORF:IOH13256~115</t>
  </si>
  <si>
    <t>BC017347.1</t>
  </si>
  <si>
    <t>HA10732~B23R02C16</t>
  </si>
  <si>
    <t>Hs~MGC:BC017347.1~uORF:IOH13256~113</t>
  </si>
  <si>
    <t>HA10732~B23R02C17</t>
  </si>
  <si>
    <t>Hs~MGC:BC013902.1~uORF:IOH12236~54.8</t>
  </si>
  <si>
    <t>BC013902.1</t>
  </si>
  <si>
    <t>HA10732~B23R02C18</t>
  </si>
  <si>
    <t>Hs~MGC:BC013902.1~uORF:IOH12236~51.9</t>
  </si>
  <si>
    <t>HA10732~B23R02C19</t>
  </si>
  <si>
    <t>Hs~MGC:BC014299.2~uORF:IOH12128~258</t>
  </si>
  <si>
    <t>BC014299.2</t>
  </si>
  <si>
    <t>HA10732~B23R02C20</t>
  </si>
  <si>
    <t>Hs~MGC:BC014299.2~uORF:IOH12128~235</t>
  </si>
  <si>
    <t>HA10732~B23R03C01</t>
  </si>
  <si>
    <t>Hs~MGC:NM_153224.2~uORF:IOH22434~43.4</t>
  </si>
  <si>
    <t>NM_153224.2</t>
  </si>
  <si>
    <t>HA10732~B23R03C02</t>
  </si>
  <si>
    <t>Hs~MGC:NM_153224.2~uORF:IOH22434~40.1</t>
  </si>
  <si>
    <t>HA10732~B23R03C03</t>
  </si>
  <si>
    <t>Hs~MGC:BC017781.1~uORF:IOH12143~183</t>
  </si>
  <si>
    <t>BC017781.1</t>
  </si>
  <si>
    <t>HA10732~B23R03C04</t>
  </si>
  <si>
    <t>Hs~MGC:BC017781.1~uORF:IOH12143~180</t>
  </si>
  <si>
    <t>HA10732~B23R03C05</t>
  </si>
  <si>
    <t>Hs~MGC:NM_173825.1~uORF:IOH13382~308</t>
  </si>
  <si>
    <t>NM_173825.1</t>
  </si>
  <si>
    <t>HA10732~B23R03C06</t>
  </si>
  <si>
    <t>Hs~MGC:NM_173825.1~uORF:IOH13382~287</t>
  </si>
  <si>
    <t>HA10732~B23R03C07</t>
  </si>
  <si>
    <t>Hs~Ref:NM_013338.2~uORF:IOH12723~289</t>
  </si>
  <si>
    <t>NM_013338.2</t>
  </si>
  <si>
    <t>HA10732~B23R03C08</t>
  </si>
  <si>
    <t>Hs~Ref:NM_013338.2~uORF:IOH12723~281</t>
  </si>
  <si>
    <t>HA10732~B23R03C09</t>
  </si>
  <si>
    <t>Hs~MGC:BC001105.1~uORF:IOH3794~1870</t>
  </si>
  <si>
    <t>BC001105.1</t>
  </si>
  <si>
    <t>HA10732~B23R03C10</t>
  </si>
  <si>
    <t>HA10732~B23R03C11</t>
  </si>
  <si>
    <t>Internal_10215</t>
  </si>
  <si>
    <t>HA10732~B23R03C12</t>
  </si>
  <si>
    <t>HA10732~B23R03C13</t>
  </si>
  <si>
    <t>Internal_24706</t>
  </si>
  <si>
    <t>HA10732~B23R03C14</t>
  </si>
  <si>
    <t>HA10732~B23R03C15</t>
  </si>
  <si>
    <t>Hs~MGC:BC025281.1~uORF:IOH14071~168</t>
  </si>
  <si>
    <t>BC025281.1</t>
  </si>
  <si>
    <t>HA10732~B23R03C16</t>
  </si>
  <si>
    <t>Hs~MGC:BC025281.1~uORF:IOH14071~155</t>
  </si>
  <si>
    <t>HA10732~B23R03C17</t>
  </si>
  <si>
    <t>Hs~MGC:BC009077.1~uORF:IOH9817~1870</t>
  </si>
  <si>
    <t>BC009077.1</t>
  </si>
  <si>
    <t>HA10732~B23R03C18</t>
  </si>
  <si>
    <t>Hs~MGC:BC009077.1~uORF:IOH9817~1850</t>
  </si>
  <si>
    <t>HA10732~B23R03C19</t>
  </si>
  <si>
    <t>Hs~Ref:NM_032476.1~uORF:IOH13845~347</t>
  </si>
  <si>
    <t>NM_032476.1</t>
  </si>
  <si>
    <t>HA10732~B23R03C20</t>
  </si>
  <si>
    <t>Hs~Ref:NM_032476.1~uORF:IOH13845~296</t>
  </si>
  <si>
    <t>HA10732~B23R04C01</t>
  </si>
  <si>
    <t>Hs~Ref:NM_145169.1~uORF:IOH14571~894</t>
  </si>
  <si>
    <t>NM_145169.1</t>
  </si>
  <si>
    <t>HA10732~B23R04C02</t>
  </si>
  <si>
    <t>Hs~Ref:NM_145169.1~uORF:IOH14571~829</t>
  </si>
  <si>
    <t>HA10732~B23R04C03</t>
  </si>
  <si>
    <t>Hs~MGC:BC025345.1~uORF:IOH14194~3180</t>
  </si>
  <si>
    <t>BC025345.1</t>
  </si>
  <si>
    <t>HA10732~B23R04C04</t>
  </si>
  <si>
    <t>Hs~MGC:BC025345.1~uORF:IOH14194~3130</t>
  </si>
  <si>
    <t>HA10732~B23R04C05</t>
  </si>
  <si>
    <t>Hs~Ref:NM_002708.1~uORF:IOH4976~20.5</t>
  </si>
  <si>
    <t>NM_002708.1</t>
  </si>
  <si>
    <t>HA10732~B23R04C06</t>
  </si>
  <si>
    <t>Hs~Ref:NM_002708.1~uORF:IOH4976~20.8</t>
  </si>
  <si>
    <t>HA10732~B23R04C07</t>
  </si>
  <si>
    <t>Hs~MGC:BC004925.1~uORF:IOH5520~85.6</t>
  </si>
  <si>
    <t>BC004925.1</t>
  </si>
  <si>
    <t>HA10732~B23R04C08</t>
  </si>
  <si>
    <t>Hs~MGC:BC004925.1~uORF:IOH5520~84.5</t>
  </si>
  <si>
    <t>HA10732~B23R04C09</t>
  </si>
  <si>
    <t>Internal_18369</t>
  </si>
  <si>
    <t>HA10732~B23R04C10</t>
  </si>
  <si>
    <t>HA10732~B23R04C11</t>
  </si>
  <si>
    <t>Hs~MGC:NM_173541.1~uORF:IOH21426~207</t>
  </si>
  <si>
    <t>NM_173541.1</t>
  </si>
  <si>
    <t>HA10732~B23R04C12</t>
  </si>
  <si>
    <t>Hs~MGC:NM_173541.1~uORF:IOH21426~188</t>
  </si>
  <si>
    <t>HA10732~B23R04C13</t>
  </si>
  <si>
    <t>Hs~Ref:NM_130788.1~uORF:IOH4842~218</t>
  </si>
  <si>
    <t>NM_130788.1</t>
  </si>
  <si>
    <t>HA10732~B23R04C14</t>
  </si>
  <si>
    <t>Hs~Ref:NM_130788.1~uORF:IOH4842~211</t>
  </si>
  <si>
    <t>HA10732~B23R04C15</t>
  </si>
  <si>
    <t>Internal_9920</t>
  </si>
  <si>
    <t>HA10732~B23R04C16</t>
  </si>
  <si>
    <t>HA10732~B23R04C17</t>
  </si>
  <si>
    <t>Hs~Ref:NM_021158.1~uORF:IOH14340~49.1</t>
  </si>
  <si>
    <t>NM_021158.1</t>
  </si>
  <si>
    <t>HA10732~B23R04C18</t>
  </si>
  <si>
    <t>Hs~Ref:NM_021158.1~uORF:IOH14340~47.1</t>
  </si>
  <si>
    <t>HA10732~B23R04C19</t>
  </si>
  <si>
    <t>Hs~MGC:BC027729.1~uORF:IOH14530~78.9</t>
  </si>
  <si>
    <t>BC027729.1</t>
  </si>
  <si>
    <t>HA10732~B23R04C20</t>
  </si>
  <si>
    <t>Hs~MGC:BC027729.1~uORF:IOH14530~72.0</t>
  </si>
  <si>
    <t>HA10732~B23R05C01</t>
  </si>
  <si>
    <t>Hs~Ref:NM_014366.1~uORF:IOH4189~81.2</t>
  </si>
  <si>
    <t>NM_014366.1</t>
  </si>
  <si>
    <t>HA10732~B23R05C02</t>
  </si>
  <si>
    <t>Hs~Ref:NM_014366.1~uORF:IOH4189~75.2</t>
  </si>
  <si>
    <t>HA10732~B23R05C03</t>
  </si>
  <si>
    <t>Hs~MGC:BC004969.1~uORF:IOH5105~362</t>
  </si>
  <si>
    <t>BC004969.1</t>
  </si>
  <si>
    <t>HA10732~B23R05C04</t>
  </si>
  <si>
    <t>Hs~MGC:BC004969.1~uORF:IOH5105~341</t>
  </si>
  <si>
    <t>HA10732~B23R05C05</t>
  </si>
  <si>
    <t>Hs~MGC:BC024004.1~uORF:IOH11309~79.7</t>
  </si>
  <si>
    <t>BC024004.1</t>
  </si>
  <si>
    <t>HA10732~B23R05C06</t>
  </si>
  <si>
    <t>Hs~MGC:BC024004.1~uORF:IOH11309~76.1</t>
  </si>
  <si>
    <t>HA10732~B23R05C07</t>
  </si>
  <si>
    <t>Hs~Ref:NM_001467.2~uORF:IOH3548~133</t>
  </si>
  <si>
    <t>NM_001467.2</t>
  </si>
  <si>
    <t>HA10732~B23R05C08</t>
  </si>
  <si>
    <t>Hs~Ref:NM_001467.2~uORF:IOH3548~121</t>
  </si>
  <si>
    <t>HA10732~B23R05C09</t>
  </si>
  <si>
    <t>Hs~MGC:BC016754.1~uORF:IOH13535~80.4</t>
  </si>
  <si>
    <t>BC016754.1</t>
  </si>
  <si>
    <t>HA10732~B23R05C10</t>
  </si>
  <si>
    <t>Hs~MGC:BC016754.1~uORF:IOH13535~73.6</t>
  </si>
  <si>
    <t>HA10732~B23R05C11</t>
  </si>
  <si>
    <t>HA10732~B23R05C12</t>
  </si>
  <si>
    <t>HA10732~B23R05C13</t>
  </si>
  <si>
    <t>Hs~Ref:NM_006504.2~uORF:IOH20996~245</t>
  </si>
  <si>
    <t>NM_006504.2</t>
  </si>
  <si>
    <t>HA10732~B23R05C14</t>
  </si>
  <si>
    <t>Hs~Ref:NM_006504.2~uORF:IOH20996~226</t>
  </si>
  <si>
    <t>HA10732~B23R05C15</t>
  </si>
  <si>
    <t>Hs~Ref:NM_020673.1~uORF:IOH10004~520</t>
  </si>
  <si>
    <t>NM_020673.1</t>
  </si>
  <si>
    <t>HA10732~B23R05C16</t>
  </si>
  <si>
    <t>Hs~Ref:NM_020673.1~uORF:IOH10004~482</t>
  </si>
  <si>
    <t>HA10732~B23R05C17</t>
  </si>
  <si>
    <t>Hs~Ref:NM_024619.2~uORF:IOH6899~160</t>
  </si>
  <si>
    <t>NM_024619.2</t>
  </si>
  <si>
    <t>HA10732~B23R05C18</t>
  </si>
  <si>
    <t>Hs~Ref:NM_024619.2~uORF:IOH6899~149</t>
  </si>
  <si>
    <t>HA10732~B23R05C19</t>
  </si>
  <si>
    <t>Hs~MGC:BC001396.1~uORF:IOH3939~1120</t>
  </si>
  <si>
    <t>BC001396.1</t>
  </si>
  <si>
    <t>HA10732~B23R05C20</t>
  </si>
  <si>
    <t>Hs~MGC:BC001396.1~uORF:IOH3939~1090</t>
  </si>
  <si>
    <t>HA10732~B23R06C01</t>
  </si>
  <si>
    <t>Internal_8277</t>
  </si>
  <si>
    <t>HA10732~B23R06C02</t>
  </si>
  <si>
    <t>HA10732~B23R06C03</t>
  </si>
  <si>
    <t>Hs~Ref:NM_007271.1~uORF:IOH13030~251</t>
  </si>
  <si>
    <t>NM_007271.1</t>
  </si>
  <si>
    <t>HA10732~B23R06C04</t>
  </si>
  <si>
    <t>Hs~Ref:NM_007271.1~uORF:IOH13030~236</t>
  </si>
  <si>
    <t>HA10732~B23R06C05</t>
  </si>
  <si>
    <t>Hs~Ref:NM_032563.1~uORF:IOH40397~115</t>
  </si>
  <si>
    <t>NM_032563.1</t>
  </si>
  <si>
    <t>HA10732~B23R06C06</t>
  </si>
  <si>
    <t>Hs~Ref:NM_032563.1~uORF:IOH40397~105</t>
  </si>
  <si>
    <t>HA10732~B23R06C07</t>
  </si>
  <si>
    <t>Internal_2728</t>
  </si>
  <si>
    <t>HA10732~B23R06C08</t>
  </si>
  <si>
    <t>HA10732~B23R06C09</t>
  </si>
  <si>
    <t>Internal_15103</t>
  </si>
  <si>
    <t>HA10732~B23R06C10</t>
  </si>
  <si>
    <t>HA10732~B23R06C11</t>
  </si>
  <si>
    <t>Hs~Ref:NM_018135.2~uORF:IOH12060~67.8</t>
  </si>
  <si>
    <t>NM_018135.2</t>
  </si>
  <si>
    <t>HA10732~B23R06C12</t>
  </si>
  <si>
    <t>Hs~Ref:NM_018135.2~uORF:IOH12060~63.7</t>
  </si>
  <si>
    <t>HA10732~B23R06C13</t>
  </si>
  <si>
    <t>Hs~MGC:NM_173809.2~uORF:IOH9955~1560</t>
  </si>
  <si>
    <t>NM_173809.2</t>
  </si>
  <si>
    <t>HA10732~B23R06C14</t>
  </si>
  <si>
    <t>Hs~MGC:NM_173809.2~uORF:IOH9955~1450</t>
  </si>
  <si>
    <t>HA10732~B23R06C15</t>
  </si>
  <si>
    <t>Hs~Ref:NM_002623.2~uORF:IOH12205~326</t>
  </si>
  <si>
    <t>NM_002623.2</t>
  </si>
  <si>
    <t>HA10732~B23R06C16</t>
  </si>
  <si>
    <t>Hs~Ref:NM_002623.2~uORF:IOH12205~301</t>
  </si>
  <si>
    <t>HA10732~B23R06C17</t>
  </si>
  <si>
    <t>Hs~MGC:BC021118.1~uORF:IOH13386~78.4</t>
  </si>
  <si>
    <t>BC021118.1</t>
  </si>
  <si>
    <t>HA10732~B23R06C18</t>
  </si>
  <si>
    <t>Hs~MGC:BC021118.1~uORF:IOH13386~70.5</t>
  </si>
  <si>
    <t>HA10732~B23R06C19</t>
  </si>
  <si>
    <t>Hs~Ref:NM_006120.2~uORF:IOH12744~276</t>
  </si>
  <si>
    <t>NM_006120.2</t>
  </si>
  <si>
    <t>HA10732~B23R06C20</t>
  </si>
  <si>
    <t>Hs~Ref:NM_006120.2~uORF:IOH12744~253</t>
  </si>
  <si>
    <t>HA10732~B23R07C01</t>
  </si>
  <si>
    <t>Hs~Ref:NM_021123.1~uORF:IOH27363~369</t>
  </si>
  <si>
    <t>NM_021123.1</t>
  </si>
  <si>
    <t>HA10732~B23R07C02</t>
  </si>
  <si>
    <t>Hs~Ref:NM_021123.1~uORF:IOH27363~354</t>
  </si>
  <si>
    <t>HA10732~B23R07C03</t>
  </si>
  <si>
    <t>Hs~MGC:BC036197.1~uORF:IOH27500~391</t>
  </si>
  <si>
    <t>BC036197.1</t>
  </si>
  <si>
    <t>HA10732~B23R07C04</t>
  </si>
  <si>
    <t>Hs~MGC:BC036197.1~uORF:IOH27500~359</t>
  </si>
  <si>
    <t>HA10732~B23R07C05</t>
  </si>
  <si>
    <t>Hs~MGC:NM_174889.2~uORF:IOH25846~36.0</t>
  </si>
  <si>
    <t>NM_174889.2</t>
  </si>
  <si>
    <t>HA10732~B23R07C06</t>
  </si>
  <si>
    <t>Hs~MGC:NM_174889.2~uORF:IOH25846~33.6</t>
  </si>
  <si>
    <t>HA10732~B23R07C07</t>
  </si>
  <si>
    <t>Internal_17634</t>
  </si>
  <si>
    <t>HA10732~B23R07C08</t>
  </si>
  <si>
    <t>HA10732~B23R07C09</t>
  </si>
  <si>
    <t>Hs~MGC:BC050616.1~uORF:IOH27025~244</t>
  </si>
  <si>
    <t>BC050616.1</t>
  </si>
  <si>
    <t>HA10732~B23R07C10</t>
  </si>
  <si>
    <t>Hs~MGC:BC050616.1~uORF:IOH27025~223</t>
  </si>
  <si>
    <t>HA10732~B23R07C11</t>
  </si>
  <si>
    <t>Hs~ENS:ENST00000318749~uORF:IOH28288~44.2</t>
  </si>
  <si>
    <t>ENST00000318749</t>
  </si>
  <si>
    <t>HA10732~B23R07C12</t>
  </si>
  <si>
    <t>Hs~ENS:ENST00000318749~uORF:IOH28288~41.2</t>
  </si>
  <si>
    <t>HA10732~B23R07C13</t>
  </si>
  <si>
    <t>Hs~MGC:BC010855.1~uORF:IOH9926~1110</t>
  </si>
  <si>
    <t>BC010855.1</t>
  </si>
  <si>
    <t>HA10732~B23R07C14</t>
  </si>
  <si>
    <t>Hs~MGC:BC010855.1~uORF:IOH9926~1090</t>
  </si>
  <si>
    <t>HA10732~B23R07C15</t>
  </si>
  <si>
    <t>Hs~MGC:BC009829.1~uORF:IOH12161~57.0</t>
  </si>
  <si>
    <t>BC009829.1</t>
  </si>
  <si>
    <t>HA10732~B23R07C16</t>
  </si>
  <si>
    <t>Hs~MGC:BC009829.1~uORF:IOH12161~53.7</t>
  </si>
  <si>
    <t>HA10732~B23R07C17</t>
  </si>
  <si>
    <t>Hs~MGC:BC009198.1~uORF:IOH14404~18.3</t>
  </si>
  <si>
    <t>BC009198.1</t>
  </si>
  <si>
    <t>HA10732~B23R07C18</t>
  </si>
  <si>
    <t>Hs~MGC:BC009198.1~uORF:IOH14404~17.4</t>
  </si>
  <si>
    <t>HA10732~B23R07C19</t>
  </si>
  <si>
    <t>Hs~MGC:BC017660.1~uORF:IOH13777~43.6</t>
  </si>
  <si>
    <t>BC017660.1</t>
  </si>
  <si>
    <t>HA10732~B23R07C20</t>
  </si>
  <si>
    <t>Hs~MGC:BC017660.1~uORF:IOH13777~41.9</t>
  </si>
  <si>
    <t>HA10732~B23R08C01</t>
  </si>
  <si>
    <t>Hs~MGC:BC009297.1~uORF:IOH14160~70.9</t>
  </si>
  <si>
    <t>BC009297.1</t>
  </si>
  <si>
    <t>HA10732~B23R08C02</t>
  </si>
  <si>
    <t>Hs~MGC:BC009297.1~uORF:IOH14160~64.2</t>
  </si>
  <si>
    <t>HA10732~B23R08C03</t>
  </si>
  <si>
    <t>Hs~Ref:NM_006233.3~uORF:IOH13698~1070</t>
  </si>
  <si>
    <t>NM_006233.3</t>
  </si>
  <si>
    <t>HA10732~B23R08C04</t>
  </si>
  <si>
    <t>Hs~Ref:NM_006233.3~uORF:IOH13698~1020</t>
  </si>
  <si>
    <t>HA10732~B23R08C05</t>
  </si>
  <si>
    <t>Hs~MGC:NM_152510.1~uORF:IOH22269~239</t>
  </si>
  <si>
    <t>NM_152510.1</t>
  </si>
  <si>
    <t>HA10732~B23R08C06</t>
  </si>
  <si>
    <t>Hs~MGC:NM_152510.1~uORF:IOH22269~226</t>
  </si>
  <si>
    <t>HA10732~B23R08C07</t>
  </si>
  <si>
    <t>Internal_17935</t>
  </si>
  <si>
    <t>HA10732~B23R08C08</t>
  </si>
  <si>
    <t>HA10732~B23R08C09</t>
  </si>
  <si>
    <t>Hs~Ref:NM_032461.2~uORF:IOH22292~122</t>
  </si>
  <si>
    <t>NM_032461.2</t>
  </si>
  <si>
    <t>HA10732~B23R08C10</t>
  </si>
  <si>
    <t>Hs~Ref:NM_032461.2~uORF:IOH22292~112</t>
  </si>
  <si>
    <t>HA10732~B23R08C11</t>
  </si>
  <si>
    <t>Internal_30631</t>
  </si>
  <si>
    <t>HA10732~B23R08C12</t>
  </si>
  <si>
    <t>HA10732~B23R08C13</t>
  </si>
  <si>
    <t>Hs~Ref:NM_025187.2~uORF:IOH6362~443</t>
  </si>
  <si>
    <t>NM_025187.2</t>
  </si>
  <si>
    <t>HA10732~B23R08C14</t>
  </si>
  <si>
    <t>Hs~Ref:NM_025187.2~uORF:IOH6362~440</t>
  </si>
  <si>
    <t>HA10732~B23R08C15</t>
  </si>
  <si>
    <t>Hs~Ref:NM_000849.1~uORF:IOH4761~476</t>
  </si>
  <si>
    <t>HA10732~B23R08C16</t>
  </si>
  <si>
    <t>Hs~Ref:NM_000849.1~uORF:IOH4761~470</t>
  </si>
  <si>
    <t>HA10732~B23R08C17</t>
  </si>
  <si>
    <t>Hs~Ref:NM_022839.2~uORF:IOH1783~67.4</t>
  </si>
  <si>
    <t>NM_022839.2</t>
  </si>
  <si>
    <t>HA10732~B23R08C18</t>
  </si>
  <si>
    <t>Hs~Ref:NM_022839.2~uORF:IOH1783~62.9</t>
  </si>
  <si>
    <t>HA10732~B23R08C19</t>
  </si>
  <si>
    <t>Hs~MGC:BC030702.1~uORF:IOH22356~68.1</t>
  </si>
  <si>
    <t>BC030702.1</t>
  </si>
  <si>
    <t>HA10732~B23R08C20</t>
  </si>
  <si>
    <t>Hs~MGC:BC030702.1~uORF:IOH22356~63.3</t>
  </si>
  <si>
    <t>HA10732~B23R09C01</t>
  </si>
  <si>
    <t>Hs~Ref:NM_024104.1~uORF:IOH3754~112</t>
  </si>
  <si>
    <t>NM_024104.1</t>
  </si>
  <si>
    <t>HA10732~B23R09C02</t>
  </si>
  <si>
    <t>Hs~Ref:NM_024104.1~uORF:IOH3754~105</t>
  </si>
  <si>
    <t>HA10732~B23R09C03</t>
  </si>
  <si>
    <t>Hs~Ref:NM_004710.2~uORF:IOH3613~2470</t>
  </si>
  <si>
    <t>NM_004710.2</t>
  </si>
  <si>
    <t>HA10732~B23R09C04</t>
  </si>
  <si>
    <t>Hs~Ref:NM_004710.2~uORF:IOH3613~2350</t>
  </si>
  <si>
    <t>HA10732~B23R09C05</t>
  </si>
  <si>
    <t>Hs~Ref:NM_003021.2~uORF:IOH3498~153</t>
  </si>
  <si>
    <t>NM_003021.2</t>
  </si>
  <si>
    <t>HA10732~B23R09C06</t>
  </si>
  <si>
    <t>Hs~Ref:NM_003021.2~uORF:IOH3498~151</t>
  </si>
  <si>
    <t>HA10732~B23R09C07</t>
  </si>
  <si>
    <t>Hs~Ref:NM_030969.2~uORF:IOH4062~204</t>
  </si>
  <si>
    <t>NM_030969.2</t>
  </si>
  <si>
    <t>HA10732~B23R09C08</t>
  </si>
  <si>
    <t>Hs~Ref:NM_030969.2~uORF:IOH4062~197</t>
  </si>
  <si>
    <t>HA10732~B23R09C09</t>
  </si>
  <si>
    <t>Hs~Ref:NM_005726.2~uORF:IOH12647~37.5</t>
  </si>
  <si>
    <t>NM_005726.2</t>
  </si>
  <si>
    <t>HA10732~B23R09C10</t>
  </si>
  <si>
    <t>Hs~Ref:NM_005726.2~uORF:IOH12647~36.4</t>
  </si>
  <si>
    <t>HA10732~B23R09C11</t>
  </si>
  <si>
    <t>Hs~Ref:NM_144982.1~uORF:IOH12275~158</t>
  </si>
  <si>
    <t>NM_144982.1</t>
  </si>
  <si>
    <t>HA10732~B23R09C12</t>
  </si>
  <si>
    <t>Hs~Ref:NM_144982.1~uORF:IOH12275~148</t>
  </si>
  <si>
    <t>HA10732~B23R09C13</t>
  </si>
  <si>
    <t>Hs~Ref:NM_002704.1~uORF:IOH12030~87.9</t>
  </si>
  <si>
    <t>NM_002704.1</t>
  </si>
  <si>
    <t>HA10732~B23R09C14</t>
  </si>
  <si>
    <t>Hs~Ref:NM_002704.1~uORF:IOH12030~82.0</t>
  </si>
  <si>
    <t>HA10732~B23R09C15</t>
  </si>
  <si>
    <t>Hs~Ref:NM_018413.2~uORF:IOH12727~51.4</t>
  </si>
  <si>
    <t>NM_018413.2</t>
  </si>
  <si>
    <t>HA10732~B23R09C16</t>
  </si>
  <si>
    <t>Hs~Ref:NM_018413.2~uORF:IOH12727~49.2</t>
  </si>
  <si>
    <t>HA10732~B23R09C17</t>
  </si>
  <si>
    <t>Hs~MGC:BC002706.1~uORF:IOH5340~76.2</t>
  </si>
  <si>
    <t>BC002706.1</t>
  </si>
  <si>
    <t>HA10732~B23R09C18</t>
  </si>
  <si>
    <t>Hs~MGC:BC002706.1~uORF:IOH5340~73.2</t>
  </si>
  <si>
    <t>HA10732~B23R09C19</t>
  </si>
  <si>
    <t>Hs~Ref:NM_004720.3~uORF:IOH11033~58.6</t>
  </si>
  <si>
    <t>NM_004720.3</t>
  </si>
  <si>
    <t>HA10732~B23R09C20</t>
  </si>
  <si>
    <t>Hs~Ref:NM_004720.3~uORF:IOH11033~55.2</t>
  </si>
  <si>
    <t>HA10732~B23R10C01</t>
  </si>
  <si>
    <t>Hs~Ref:NM_000810.2~uORF:IOH9744~35.3</t>
  </si>
  <si>
    <t>NM_000810.2</t>
  </si>
  <si>
    <t>HA10732~B23R10C02</t>
  </si>
  <si>
    <t>Hs~Ref:NM_000810.2~uORF:IOH9744~32.4</t>
  </si>
  <si>
    <t>HA10732~B23R10C03</t>
  </si>
  <si>
    <t>Hs~MGC:NM_178525.2~uORF:IOH10984~89.2</t>
  </si>
  <si>
    <t>NM_178525.2</t>
  </si>
  <si>
    <t>HA10732~B23R10C04</t>
  </si>
  <si>
    <t>Hs~MGC:NM_178525.2~uORF:IOH10984~85.9</t>
  </si>
  <si>
    <t>HA10732~B23R10C05</t>
  </si>
  <si>
    <t>Hs~MGC:BC053610.1~uORF:IOH28998~34.0</t>
  </si>
  <si>
    <t>BC053610.1</t>
  </si>
  <si>
    <t>HA10732~B23R10C06</t>
  </si>
  <si>
    <t>Hs~MGC:BC053610.1~uORF:IOH28998~33.1</t>
  </si>
  <si>
    <t>HA10732~B23R10C07</t>
  </si>
  <si>
    <t>Hs~MGC:BC057829.1~uORF:IOH29166~156</t>
  </si>
  <si>
    <t>BC057829.1</t>
  </si>
  <si>
    <t>HA10732~B23R10C08</t>
  </si>
  <si>
    <t>Hs~MGC:BC057829.1~uORF:IOH29166~144</t>
  </si>
  <si>
    <t>HA10732~B23R10C09</t>
  </si>
  <si>
    <t>Hs~MGC:BC035972.1~uORF:IOH27964~59.7</t>
  </si>
  <si>
    <t>BC035972.1</t>
  </si>
  <si>
    <t>HA10732~B23R10C10</t>
  </si>
  <si>
    <t>Hs~MGC:BC035972.1~uORF:IOH27964~57.1</t>
  </si>
  <si>
    <t>HA10732~B23R10C11</t>
  </si>
  <si>
    <t>Hs~MGC:BC009894.2~uORF:IOH14557~972</t>
  </si>
  <si>
    <t>BC009894.2</t>
  </si>
  <si>
    <t>HA10732~B23R10C12</t>
  </si>
  <si>
    <t>Hs~MGC:BC009894.2~uORF:IOH14557~925</t>
  </si>
  <si>
    <t>HA10732~B23R10C13</t>
  </si>
  <si>
    <t>Hs~Ref:NM_002301.2~uORF:IOH10643~1220</t>
  </si>
  <si>
    <t>NM_002301.2</t>
  </si>
  <si>
    <t>HA10732~B23R10C14</t>
  </si>
  <si>
    <t>Hs~Ref:NM_002301.2~uORF:IOH10643~1140</t>
  </si>
  <si>
    <t>HA10732~B23R10C15</t>
  </si>
  <si>
    <t>Hs~Ref:NM_144714.1~uORF:IOH11221~67.8</t>
  </si>
  <si>
    <t>NM_144714.1</t>
  </si>
  <si>
    <t>HA10732~B23R10C16</t>
  </si>
  <si>
    <t>Hs~Ref:NM_144714.1~uORF:IOH11221~66.0</t>
  </si>
  <si>
    <t>HA10732~B23R10C17</t>
  </si>
  <si>
    <t>Hs~MGC:NM_172240.1~uORF:IOH10829~170</t>
  </si>
  <si>
    <t>NM_172240.1</t>
  </si>
  <si>
    <t>HA10732~B23R10C18</t>
  </si>
  <si>
    <t>Hs~MGC:NM_172240.1~uORF:IOH10829~159</t>
  </si>
  <si>
    <t>HA10732~B23R10C19</t>
  </si>
  <si>
    <t>Hs~Ref:NM_024540.2~uORF:IOH14529~88.3</t>
  </si>
  <si>
    <t>NM_024540.2</t>
  </si>
  <si>
    <t>HA10732~B23R10C20</t>
  </si>
  <si>
    <t>Hs~Ref:NM_024540.2~uORF:IOH14529~86.0</t>
  </si>
  <si>
    <t>HA10732~B23R11C01</t>
  </si>
  <si>
    <t>Hs~MGC:BC047480.1~uORF:IOH26523~62.4</t>
  </si>
  <si>
    <t>BC047480.1</t>
  </si>
  <si>
    <t>HA10732~B23R11C02</t>
  </si>
  <si>
    <t>Hs~MGC:BC047480.1~uORF:IOH26523~58.3</t>
  </si>
  <si>
    <t>HA10732~B23R11C03</t>
  </si>
  <si>
    <t>Hs~MGC:BC003383.1~uORF:IOH2969~40.9</t>
  </si>
  <si>
    <t>BC003383.1</t>
  </si>
  <si>
    <t>HA10732~B23R11C04</t>
  </si>
  <si>
    <t>Hs~MGC:BC003383.1~uORF:IOH2969~39.5</t>
  </si>
  <si>
    <t>HA10732~B23R11C05</t>
  </si>
  <si>
    <t>Hs~MGC:XM_372443.1~uORF:IOH28233~124</t>
  </si>
  <si>
    <t>XM_372443.1</t>
  </si>
  <si>
    <t>HA10732~B23R11C06</t>
  </si>
  <si>
    <t>Hs~MGC:XM_372443.1~uORF:IOH28233~114</t>
  </si>
  <si>
    <t>HA10732~B23R11C07</t>
  </si>
  <si>
    <t>Hs~Ref:NM_080739.1~uORF:IOH11067~121</t>
  </si>
  <si>
    <t>NM_080739.1</t>
  </si>
  <si>
    <t>HA10732~B23R11C08</t>
  </si>
  <si>
    <t>Hs~Ref:NM_080739.1~uORF:IOH11067~113</t>
  </si>
  <si>
    <t>HA10732~B23R11C09</t>
  </si>
  <si>
    <t>Hs~MGC:BC015417.2~uORF:IOH11018~1620</t>
  </si>
  <si>
    <t>BC015417.2</t>
  </si>
  <si>
    <t>HA10732~B23R11C10</t>
  </si>
  <si>
    <t>Hs~MGC:BC015417.2~uORF:IOH11018~1580</t>
  </si>
  <si>
    <t>HA10732~B23R11C11</t>
  </si>
  <si>
    <t>Hs~Ref:NM_033064.1~uORF:IOH11249~3160</t>
  </si>
  <si>
    <t>NM_033064.1</t>
  </si>
  <si>
    <t>HA10732~B23R11C12</t>
  </si>
  <si>
    <t>Hs~Ref:NM_033064.1~uORF:IOH11249~3070</t>
  </si>
  <si>
    <t>HA10732~B23R11C13</t>
  </si>
  <si>
    <t>Hs~Ref:NM_004114.2~uORF:IOH13832~244</t>
  </si>
  <si>
    <t>NM_004114.2</t>
  </si>
  <si>
    <t>HA10732~B23R11C14</t>
  </si>
  <si>
    <t>Hs~Ref:NM_004114.2~uORF:IOH13832~228</t>
  </si>
  <si>
    <t>HA10732~B23R11C15</t>
  </si>
  <si>
    <t>Hs~Ref:NM_005893.1~uORF:IOH2471~219</t>
  </si>
  <si>
    <t>NM_005893.1</t>
  </si>
  <si>
    <t>HA10732~B23R11C16</t>
  </si>
  <si>
    <t>Hs~Ref:NM_005893.1~uORF:IOH2471~208</t>
  </si>
  <si>
    <t>HA10732~B23R11C17</t>
  </si>
  <si>
    <t>Hs~Ref:NM_000033.2~uORF:IOH9909~81.6</t>
  </si>
  <si>
    <t>NM_000033.2</t>
  </si>
  <si>
    <t>HA10732~B23R11C18</t>
  </si>
  <si>
    <t>Hs~Ref:NM_000033.2~uORF:IOH9909~75.4</t>
  </si>
  <si>
    <t>HA10732~B23R11C19</t>
  </si>
  <si>
    <t>Hs~MGC:BC018142.1~uORF:IOH10362~253</t>
  </si>
  <si>
    <t>BC018142.1</t>
  </si>
  <si>
    <t>HA10732~B23R11C20</t>
  </si>
  <si>
    <t>Hs~MGC:BC018142.1~uORF:IOH10362~244</t>
  </si>
  <si>
    <t>HA10732~B23R12C01</t>
  </si>
  <si>
    <t>Hs~Ref:NM_004153.2~uORF:IOH9757~44.2</t>
  </si>
  <si>
    <t>NM_004153.2</t>
  </si>
  <si>
    <t>HA10732~B23R12C02</t>
  </si>
  <si>
    <t>Hs~Ref:NM_004153.2~uORF:IOH9757~40.4</t>
  </si>
  <si>
    <t>HA10732~B23R12C03</t>
  </si>
  <si>
    <t>Hs~Ref:NM_153271.1~uORF:IOH13676~859</t>
  </si>
  <si>
    <t>NM_153271.1</t>
  </si>
  <si>
    <t>HA10732~B23R12C04</t>
  </si>
  <si>
    <t>Hs~Ref:NM_153271.1~uORF:IOH13676~802</t>
  </si>
  <si>
    <t>HA10732~B23R12C05</t>
  </si>
  <si>
    <t>HA10732~B23R12C06</t>
  </si>
  <si>
    <t>HA10732~B23R12C07</t>
  </si>
  <si>
    <t>HA10732~B23R12C08</t>
  </si>
  <si>
    <t>HA10732~B23R12C09</t>
  </si>
  <si>
    <t>HA10732~B23R12C10</t>
  </si>
  <si>
    <t>HA10732~B23R12C11</t>
  </si>
  <si>
    <t>HA10732~B23R12C12</t>
  </si>
  <si>
    <t>HA10732~B23R12C13</t>
  </si>
  <si>
    <t>Hs~MGC:BC013069.1~uORF:IOH10251~245</t>
  </si>
  <si>
    <t>BC013069.1</t>
  </si>
  <si>
    <t>HA10732~B23R12C14</t>
  </si>
  <si>
    <t>Hs~MGC:BC013069.1~uORF:IOH10251~239</t>
  </si>
  <si>
    <t>HA10732~B23R12C15</t>
  </si>
  <si>
    <t>Hs~Ref:NM_138771.1~uORF:IOH10465~1680</t>
  </si>
  <si>
    <t>NM_138771.1</t>
  </si>
  <si>
    <t>HA10732~B23R12C16</t>
  </si>
  <si>
    <t>HA10732~B23R12C17</t>
  </si>
  <si>
    <t>Hs~MGC:BC009797.1~uORF:IOH13683~758</t>
  </si>
  <si>
    <t>BC009797.1</t>
  </si>
  <si>
    <t>HA10732~B23R12C18</t>
  </si>
  <si>
    <t>Hs~MGC:BC009797.1~uORF:IOH13683~728</t>
  </si>
  <si>
    <t>HA10732~B23R12C19</t>
  </si>
  <si>
    <t>Hs~Ref:NM_052938.2~uORF:IOH21872~274</t>
  </si>
  <si>
    <t>NM_052938.2</t>
  </si>
  <si>
    <t>HA10732~B23R12C20</t>
  </si>
  <si>
    <t>Hs~Ref:NM_052938.2~uORF:IOH21872~255</t>
  </si>
  <si>
    <t>HA10732~B23R13C01</t>
  </si>
  <si>
    <t>Hs~Ref:NM_006402.2~uORF:IOH40860~727</t>
  </si>
  <si>
    <t>NM_006402.2</t>
  </si>
  <si>
    <t>HA10732~B23R13C02</t>
  </si>
  <si>
    <t>Hs~Ref:NM_006402.2~uORF:IOH40860~673</t>
  </si>
  <si>
    <t>HA10732~B23R13C03</t>
  </si>
  <si>
    <t>Hs~Ref:NM_018246.1~uORF:IOH40864~254</t>
  </si>
  <si>
    <t>NM_018246.1</t>
  </si>
  <si>
    <t>HA10732~B23R13C04</t>
  </si>
  <si>
    <t>Hs~Ref:NM_018246.1~uORF:IOH40864~239</t>
  </si>
  <si>
    <t>HA10732~B23R13C05</t>
  </si>
  <si>
    <t>Hs~MGC:BC023990.1~uORF:IOH27874~1360</t>
  </si>
  <si>
    <t>BC023990.1</t>
  </si>
  <si>
    <t>HA10732~B23R13C06</t>
  </si>
  <si>
    <t>Hs~MGC:BC023990.1~uORF:IOH27874~1210</t>
  </si>
  <si>
    <t>HA10732~B23R13C07</t>
  </si>
  <si>
    <t>Hs~MGC:BC013918.1~uORF:IOH27878~568</t>
  </si>
  <si>
    <t>BC013918.1</t>
  </si>
  <si>
    <t>HA10732~B23R13C08</t>
  </si>
  <si>
    <t>Hs~MGC:BC013918.1~uORF:IOH27878~539</t>
  </si>
  <si>
    <t>HA10732~B23R13C09</t>
  </si>
  <si>
    <t>Hs~Ref:NM_006597.3~uORF:IOH11329~120</t>
  </si>
  <si>
    <t>NM_006597.3</t>
  </si>
  <si>
    <t>HA10732~B23R13C10</t>
  </si>
  <si>
    <t>Hs~Ref:NM_006597.3~uORF:IOH11329~115</t>
  </si>
  <si>
    <t>HA10732~B23R13C11</t>
  </si>
  <si>
    <t>Hs~Ref:NM_148176.1~uORF:IOH4678~109</t>
  </si>
  <si>
    <t>NM_148176.1</t>
  </si>
  <si>
    <t>HA10732~B23R13C12</t>
  </si>
  <si>
    <t>Hs~Ref:NM_148176.1~uORF:IOH4678~100</t>
  </si>
  <si>
    <t>HA10732~B23R13C13</t>
  </si>
  <si>
    <t>Hs~MGC:BC000879.1~uORF:IOH3208~278</t>
  </si>
  <si>
    <t>BC000879.1</t>
  </si>
  <si>
    <t>HA10732~B23R13C14</t>
  </si>
  <si>
    <t>Hs~MGC:BC000879.1~uORF:IOH3208~272</t>
  </si>
  <si>
    <t>HA10732~B23R13C15</t>
  </si>
  <si>
    <t>Hs~Ref:NM_000198.2~uORF:IOH27459~96.7</t>
  </si>
  <si>
    <t>NM_000198.2</t>
  </si>
  <si>
    <t>HA10732~B23R13C16</t>
  </si>
  <si>
    <t>Hs~Ref:NM_000198.2~uORF:IOH27459~89.6</t>
  </si>
  <si>
    <t>HA10732~B23R13C17</t>
  </si>
  <si>
    <t>Hs~MGC:BC007347.2~uORF:IOH5863~896</t>
  </si>
  <si>
    <t>HA10732~B23R13C18</t>
  </si>
  <si>
    <t>Hs~MGC:BC007347.2~uORF:IOH5863~886</t>
  </si>
  <si>
    <t>HA10732~B23R13C19</t>
  </si>
  <si>
    <t>Hs~MGC:BC003154.1~uORF:IOH5098~84.9</t>
  </si>
  <si>
    <t>BC003154.1</t>
  </si>
  <si>
    <t>HA10732~B23R13C20</t>
  </si>
  <si>
    <t>Hs~MGC:BC003154.1~uORF:IOH5098~77.6</t>
  </si>
  <si>
    <t>HA10732~B23R14C01</t>
  </si>
  <si>
    <t>Hs~MGC:BC000770.1~uORF:IOH4688~29.2</t>
  </si>
  <si>
    <t>BC000770.1</t>
  </si>
  <si>
    <t>HA10732~B23R14C02</t>
  </si>
  <si>
    <t>Hs~MGC:BC000770.1~uORF:IOH4688~27.1</t>
  </si>
  <si>
    <t>HA10732~B23R14C03</t>
  </si>
  <si>
    <t>Hs~MGC:BC001772.1~uORF:IOH4925~285</t>
  </si>
  <si>
    <t>BC001772.1</t>
  </si>
  <si>
    <t>HA10732~B23R14C04</t>
  </si>
  <si>
    <t>Hs~MGC:BC001772.1~uORF:IOH4925~267</t>
  </si>
  <si>
    <t>HA10732~B23R14C05</t>
  </si>
  <si>
    <t>Hs~Ref:NM_002262.2~uORF:IOH11597~58.5</t>
  </si>
  <si>
    <t>NM_002262.2</t>
  </si>
  <si>
    <t>HA10732~B23R14C06</t>
  </si>
  <si>
    <t>Hs~Ref:NM_002262.2~uORF:IOH11597~57.0</t>
  </si>
  <si>
    <t>HA10732~B23R14C07</t>
  </si>
  <si>
    <t>Hs~Ref:NM_004528.2~uORF:IOH7518~114</t>
  </si>
  <si>
    <t>NM_004528.2</t>
  </si>
  <si>
    <t>HA10732~B23R14C08</t>
  </si>
  <si>
    <t>Hs~Ref:NM_004528.2~uORF:IOH7518~112</t>
  </si>
  <si>
    <t>HA10732~B23R14C09</t>
  </si>
  <si>
    <t>Hs~MGC:BC018995.2~uORF:IOH14243~244</t>
  </si>
  <si>
    <t>BC018995.2</t>
  </si>
  <si>
    <t>HA10732~B23R14C10</t>
  </si>
  <si>
    <t>Hs~MGC:BC018995.2~uORF:IOH14243~234</t>
  </si>
  <si>
    <t>HA10732~B23R14C11</t>
  </si>
  <si>
    <t>Hs~Ref:NM_013443.2~uORF:IOH6716~27.6</t>
  </si>
  <si>
    <t>NM_013443.2</t>
  </si>
  <si>
    <t>HA10732~B23R14C12</t>
  </si>
  <si>
    <t>Hs~Ref:NM_013443.2~uORF:IOH6716~26.3</t>
  </si>
  <si>
    <t>HA10732~B23R14C13</t>
  </si>
  <si>
    <t>HA10732~B23R14C14</t>
  </si>
  <si>
    <t>HA10732~B23R14C15</t>
  </si>
  <si>
    <t>HA10732~B23R14C16</t>
  </si>
  <si>
    <t>HA10732~B23R14C17</t>
  </si>
  <si>
    <t>HA10732~B23R14C18</t>
  </si>
  <si>
    <t>HA10732~B23R14C19</t>
  </si>
  <si>
    <t>HA10732~B23R14C20</t>
  </si>
  <si>
    <t>HA10732~B23R15C01</t>
  </si>
  <si>
    <t>HA10732~B23R15C02</t>
  </si>
  <si>
    <t>HA10732~B23R15C03</t>
  </si>
  <si>
    <t>HA10732~B23R15C04</t>
  </si>
  <si>
    <t>HA10732~B23R15C05</t>
  </si>
  <si>
    <t>HA10732~B23R15C06</t>
  </si>
  <si>
    <t>HA10732~B23R15C07</t>
  </si>
  <si>
    <t>HA10732~B23R15C08</t>
  </si>
  <si>
    <t>HA10732~B23R15C09</t>
  </si>
  <si>
    <t>HA10732~B23R15C10</t>
  </si>
  <si>
    <t>HA10732~B23R15C11</t>
  </si>
  <si>
    <t>HA10732~B23R15C12</t>
  </si>
  <si>
    <t>HA10732~B23R15C13</t>
  </si>
  <si>
    <t>HA10732~B23R15C14</t>
  </si>
  <si>
    <t>HA10732~B23R15C15</t>
  </si>
  <si>
    <t>HA10732~B23R15C16</t>
  </si>
  <si>
    <t>HA10732~B23R15C17</t>
  </si>
  <si>
    <t>HA10732~B23R15C18</t>
  </si>
  <si>
    <t>HA10732~B23R15C19</t>
  </si>
  <si>
    <t>HA10732~B23R15C20</t>
  </si>
  <si>
    <t>HA10732~B23R16C01</t>
  </si>
  <si>
    <t>HA10732~B23R16C02</t>
  </si>
  <si>
    <t>HA10732~B23R16C03</t>
  </si>
  <si>
    <t>HA10732~B23R16C04</t>
  </si>
  <si>
    <t>HA10732~B23R16C05</t>
  </si>
  <si>
    <t>HA10732~B23R16C06</t>
  </si>
  <si>
    <t>HA10732~B23R16C07</t>
  </si>
  <si>
    <t>HA10732~B23R16C08</t>
  </si>
  <si>
    <t>HA10732~B23R16C09</t>
  </si>
  <si>
    <t>HA10732~B23R16C10</t>
  </si>
  <si>
    <t>HA10732~B23R16C11</t>
  </si>
  <si>
    <t>HA10732~B23R16C12</t>
  </si>
  <si>
    <t>HA10732~B23R16C13</t>
  </si>
  <si>
    <t>HA10732~B23R16C14</t>
  </si>
  <si>
    <t>HA10732~B23R16C15</t>
  </si>
  <si>
    <t>HA10732~B23R16C16</t>
  </si>
  <si>
    <t>HA10732~B23R16C17</t>
  </si>
  <si>
    <t>HA10732~B23R16C18</t>
  </si>
  <si>
    <t>HA10732~B23R16C19</t>
  </si>
  <si>
    <t>HA10732~B23R16C20</t>
  </si>
  <si>
    <t>HA10732~B23R17C01</t>
  </si>
  <si>
    <t>HA10732~B23R17C02</t>
  </si>
  <si>
    <t>HA10732~B23R17C03</t>
  </si>
  <si>
    <t>HA10732~B23R17C04</t>
  </si>
  <si>
    <t>HA10732~B23R17C05</t>
  </si>
  <si>
    <t>HA10732~B23R17C06</t>
  </si>
  <si>
    <t>HA10732~B23R17C07</t>
  </si>
  <si>
    <t>HA10732~B23R17C08</t>
  </si>
  <si>
    <t>HA10732~B23R17C09</t>
  </si>
  <si>
    <t>HA10732~B23R17C10</t>
  </si>
  <si>
    <t>HA10732~B23R17C11</t>
  </si>
  <si>
    <t>HA10732~B23R17C12</t>
  </si>
  <si>
    <t>HA10732~B23R17C13</t>
  </si>
  <si>
    <t>HA10732~B23R17C14</t>
  </si>
  <si>
    <t>HA10732~B23R17C15</t>
  </si>
  <si>
    <t>HA10732~B23R17C16</t>
  </si>
  <si>
    <t>HA10732~B23R17C17</t>
  </si>
  <si>
    <t>HA10732~B23R17C18</t>
  </si>
  <si>
    <t>HA10732~B23R17C19</t>
  </si>
  <si>
    <t>HA10732~B23R17C20</t>
  </si>
  <si>
    <t>HA10732~B23R18C01</t>
  </si>
  <si>
    <t>HA10732~B23R18C02</t>
  </si>
  <si>
    <t>HA10732~B23R18C03</t>
  </si>
  <si>
    <t>HA10732~B23R18C04</t>
  </si>
  <si>
    <t>HA10732~B23R18C05</t>
  </si>
  <si>
    <t>HA10732~B23R18C06</t>
  </si>
  <si>
    <t>HA10732~B23R18C07</t>
  </si>
  <si>
    <t>HA10732~B23R18C08</t>
  </si>
  <si>
    <t>HA10732~B23R18C09</t>
  </si>
  <si>
    <t>HA10732~B23R18C10</t>
  </si>
  <si>
    <t>HA10732~B23R18C11</t>
  </si>
  <si>
    <t>HA10732~B23R18C12</t>
  </si>
  <si>
    <t>HA10732~B23R18C13</t>
  </si>
  <si>
    <t>HA10732~B23R18C14</t>
  </si>
  <si>
    <t>HA10732~B23R18C15</t>
  </si>
  <si>
    <t>HA10732~B23R18C16</t>
  </si>
  <si>
    <t>HA10732~B23R18C17</t>
  </si>
  <si>
    <t>HA10732~B23R18C18</t>
  </si>
  <si>
    <t>HA10732~B23R18C19</t>
  </si>
  <si>
    <t>HA10732~B23R18C20</t>
  </si>
  <si>
    <t>HA10732~B23R19C01</t>
  </si>
  <si>
    <t>HA10732~B23R19C02</t>
  </si>
  <si>
    <t>HA10732~B23R19C03</t>
  </si>
  <si>
    <t>HA10732~B23R19C04</t>
  </si>
  <si>
    <t>HA10732~B23R19C05</t>
  </si>
  <si>
    <t>HA10732~B23R19C06</t>
  </si>
  <si>
    <t>HA10732~B23R19C07</t>
  </si>
  <si>
    <t>HA10732~B23R19C08</t>
  </si>
  <si>
    <t>HA10732~B23R19C09</t>
  </si>
  <si>
    <t>HA10732~B23R19C10</t>
  </si>
  <si>
    <t>HA10732~B23R19C11</t>
  </si>
  <si>
    <t>HA10732~B23R19C12</t>
  </si>
  <si>
    <t>HA10732~B23R19C13</t>
  </si>
  <si>
    <t>HA10732~B23R19C14</t>
  </si>
  <si>
    <t>HA10732~B23R19C15</t>
  </si>
  <si>
    <t>HA10732~B23R19C16</t>
  </si>
  <si>
    <t>HA10732~B23R19C17</t>
  </si>
  <si>
    <t>HA10732~B23R19C18</t>
  </si>
  <si>
    <t>HA10732~B23R19C19</t>
  </si>
  <si>
    <t>HA10732~B23R19C20</t>
  </si>
  <si>
    <t>HA10732~B23R20C01</t>
  </si>
  <si>
    <t>HA10732~B23R20C02</t>
  </si>
  <si>
    <t>HA10732~B23R20C03</t>
  </si>
  <si>
    <t>HA10732~B23R20C04</t>
  </si>
  <si>
    <t>HA10732~B23R20C05</t>
  </si>
  <si>
    <t>HA10732~B23R20C06</t>
  </si>
  <si>
    <t>HA10732~B23R20C07</t>
  </si>
  <si>
    <t>HA10732~B23R20C08</t>
  </si>
  <si>
    <t>HA10732~B23R20C09</t>
  </si>
  <si>
    <t>HA10732~B23R20C10</t>
  </si>
  <si>
    <t>HA10732~B23R20C11</t>
  </si>
  <si>
    <t>HA10732~B23R20C12</t>
  </si>
  <si>
    <t>HA10732~B23R20C13</t>
  </si>
  <si>
    <t>HA10732~B23R20C14</t>
  </si>
  <si>
    <t>HA10732~B23R20C15</t>
  </si>
  <si>
    <t>HA10732~B23R20C16</t>
  </si>
  <si>
    <t>HA10732~B23R20C17</t>
  </si>
  <si>
    <t>HA10732~B23R20C18</t>
  </si>
  <si>
    <t>HA10732~B23R20C19</t>
  </si>
  <si>
    <t>HA10732~B23R20C20</t>
  </si>
  <si>
    <t>HA10732~B24R01C01</t>
  </si>
  <si>
    <t>HA10732~B24R01C02</t>
  </si>
  <si>
    <t>HA10732~B24R01C03</t>
  </si>
  <si>
    <t>HA10732~B24R01C04</t>
  </si>
  <si>
    <t>HA10732~B24R01C05</t>
  </si>
  <si>
    <t>HA10732~B24R01C06</t>
  </si>
  <si>
    <t>HA10732~B24R01C07</t>
  </si>
  <si>
    <t>HA10732~B24R01C08</t>
  </si>
  <si>
    <t>HA10732~B24R01C09</t>
  </si>
  <si>
    <t>HA10732~B24R01C10</t>
  </si>
  <si>
    <t>HA10732~B24R01C11</t>
  </si>
  <si>
    <t>HA10732~B24R01C12</t>
  </si>
  <si>
    <t>HA10732~B24R01C13</t>
  </si>
  <si>
    <t>HA10732~B24R01C14</t>
  </si>
  <si>
    <t>HA10732~B24R01C15</t>
  </si>
  <si>
    <t>HA10732~B24R01C16</t>
  </si>
  <si>
    <t>HA10732~B24R01C17</t>
  </si>
  <si>
    <t>HA10732~B24R01C18</t>
  </si>
  <si>
    <t>HA10732~B24R01C19</t>
  </si>
  <si>
    <t>HA10732~B24R01C20</t>
  </si>
  <si>
    <t>HA10732~B24R02C01</t>
  </si>
  <si>
    <t>HA10732~B24R02C02</t>
  </si>
  <si>
    <t>HA10732~B24R02C03</t>
  </si>
  <si>
    <t>HA10732~B24R02C04</t>
  </si>
  <si>
    <t>HA10732~B24R02C05</t>
  </si>
  <si>
    <t>HA10732~B24R02C06</t>
  </si>
  <si>
    <t>HA10732~B24R02C07</t>
  </si>
  <si>
    <t>HA10732~B24R02C08</t>
  </si>
  <si>
    <t>HA10732~B24R02C09</t>
  </si>
  <si>
    <t>HA10732~B24R02C10</t>
  </si>
  <si>
    <t>HA10732~B24R02C11</t>
  </si>
  <si>
    <t>HA10732~B24R02C12</t>
  </si>
  <si>
    <t>HA10732~B24R02C13</t>
  </si>
  <si>
    <t>Hs~Ref:NM_014248.2~uORF:IOH4015~200</t>
  </si>
  <si>
    <t>NM_014248.2</t>
  </si>
  <si>
    <t>HA10732~B24R02C14</t>
  </si>
  <si>
    <t>Hs~Ref:NM_014248.2~uORF:IOH4015~199</t>
  </si>
  <si>
    <t>HA10732~B24R02C15</t>
  </si>
  <si>
    <t>Hs~MGC:BC005902.1~uORF:IOH7553~161</t>
  </si>
  <si>
    <t>BC005902.1</t>
  </si>
  <si>
    <t>HA10732~B24R02C16</t>
  </si>
  <si>
    <t>Hs~MGC:BC005902.1~uORF:IOH7553~151</t>
  </si>
  <si>
    <t>HA10732~B24R02C17</t>
  </si>
  <si>
    <t>Hs~Ref:NM_138787.1~uORF:IOH9947~334</t>
  </si>
  <si>
    <t>NM_138787.1</t>
  </si>
  <si>
    <t>HA10732~B24R02C18</t>
  </si>
  <si>
    <t>Hs~Ref:NM_138787.1~uORF:IOH9947~322</t>
  </si>
  <si>
    <t>HA10732~B24R02C19</t>
  </si>
  <si>
    <t>Hs~Ref:NM_004881.1~uORF:IOH3658~983</t>
  </si>
  <si>
    <t>NM_004881.1</t>
  </si>
  <si>
    <t>HA10732~B24R02C20</t>
  </si>
  <si>
    <t>Hs~Ref:NM_004881.1~uORF:IOH3658~868</t>
  </si>
  <si>
    <t>HA10732~B24R03C01</t>
  </si>
  <si>
    <t>Hs~MGC:NM_153208.1~uORF:IOH22871~36.2</t>
  </si>
  <si>
    <t>NM_153208.1</t>
  </si>
  <si>
    <t>HA10732~B24R03C02</t>
  </si>
  <si>
    <t>Hs~MGC:NM_153208.1~uORF:IOH22871~33.9</t>
  </si>
  <si>
    <t>HA10732~B24R03C03</t>
  </si>
  <si>
    <t>Hs~Ref:NM_015987.2~uORF:IOH9993~453</t>
  </si>
  <si>
    <t>NM_015987.2</t>
  </si>
  <si>
    <t>HA10732~B24R03C04</t>
  </si>
  <si>
    <t>Hs~Ref:NM_015987.2~uORF:IOH9993~442</t>
  </si>
  <si>
    <t>HA10732~B24R03C05</t>
  </si>
  <si>
    <t>Internal_921</t>
  </si>
  <si>
    <t>HA10732~B24R03C06</t>
  </si>
  <si>
    <t>HA10732~B24R03C07</t>
  </si>
  <si>
    <t>Hs~Ref:NM_032641.1~uORF:IOH4981~121</t>
  </si>
  <si>
    <t>NM_032641.1</t>
  </si>
  <si>
    <t>HA10732~B24R03C08</t>
  </si>
  <si>
    <t>Hs~Ref:NM_032641.1~uORF:IOH4981~117</t>
  </si>
  <si>
    <t>HA10732~B24R03C09</t>
  </si>
  <si>
    <t>Hs~MGC:BC015878.1~uORF:IOH23080~90.0</t>
  </si>
  <si>
    <t>BC015878.1</t>
  </si>
  <si>
    <t>HA10732~B24R03C10</t>
  </si>
  <si>
    <t>Hs~MGC:BC015878.1~uORF:IOH23080~88.2</t>
  </si>
  <si>
    <t>HA10732~B24R03C11</t>
  </si>
  <si>
    <t>Hs~Ref:NM_016364.2~uORF:IOH12214~306</t>
  </si>
  <si>
    <t>NM_016364.2</t>
  </si>
  <si>
    <t>HA10732~B24R03C12</t>
  </si>
  <si>
    <t>Hs~Ref:NM_016364.2~uORF:IOH12214~303</t>
  </si>
  <si>
    <t>HA10732~B24R03C13</t>
  </si>
  <si>
    <t>Internal_200998</t>
  </si>
  <si>
    <t>HA10732~B24R03C14</t>
  </si>
  <si>
    <t>HA10732~B24R03C15</t>
  </si>
  <si>
    <t>Hs~MGC:BC001651.1~uORF:IOH3740~15.4</t>
  </si>
  <si>
    <t>BC001651.1</t>
  </si>
  <si>
    <t>HA10732~B24R03C16</t>
  </si>
  <si>
    <t>Hs~MGC:BC001651.1~uORF:IOH3740~15.1</t>
  </si>
  <si>
    <t>HA10732~B24R03C17</t>
  </si>
  <si>
    <t>Hs~Ref:NM_004493.1~uORF:IOH3421~229</t>
  </si>
  <si>
    <t>NM_004493.1</t>
  </si>
  <si>
    <t>HA10732~B24R03C18</t>
  </si>
  <si>
    <t>Hs~Ref:NM_004493.1~uORF:IOH3421~226</t>
  </si>
  <si>
    <t>HA10732~B24R03C19</t>
  </si>
  <si>
    <t>Hs~Ref:NM_002608.1~uORF:IOH22794~83.0</t>
  </si>
  <si>
    <t>NM_002608.1</t>
  </si>
  <si>
    <t>HA10732~B24R03C20</t>
  </si>
  <si>
    <t>Hs~Ref:NM_002608.1~uORF:IOH22794~79.9</t>
  </si>
  <si>
    <t>HA10732~B24R04C01</t>
  </si>
  <si>
    <t>Hs~MGC:BC006104.1~uORF:IOH6588~31.3</t>
  </si>
  <si>
    <t>BC006104.1</t>
  </si>
  <si>
    <t>HA10732~B24R04C02</t>
  </si>
  <si>
    <t>Hs~MGC:BC006104.1~uORF:IOH6588~31.0</t>
  </si>
  <si>
    <t>HA10732~B24R04C03</t>
  </si>
  <si>
    <t>Hs~MGC:BC001873.1~uORF:IOH4800~36.2</t>
  </si>
  <si>
    <t>BC001873.1</t>
  </si>
  <si>
    <t>HA10732~B24R04C04</t>
  </si>
  <si>
    <t>Hs~MGC:BC001873.1~uORF:IOH4800~34.6</t>
  </si>
  <si>
    <t>HA10732~B24R04C05</t>
  </si>
  <si>
    <t>Hs~Ref:NM_022780.2~uORF:IOH13276~17.3</t>
  </si>
  <si>
    <t>NM_022780.2</t>
  </si>
  <si>
    <t>HA10732~B24R04C06</t>
  </si>
  <si>
    <t>Hs~Ref:NM_022780.2~uORF:IOH13276~16.6</t>
  </si>
  <si>
    <t>HA10732~B24R04C07</t>
  </si>
  <si>
    <t>Hs~Ref:NM_020384.1~uORF:IOH12584~102</t>
  </si>
  <si>
    <t>NM_020384.1</t>
  </si>
  <si>
    <t>HA10732~B24R04C08</t>
  </si>
  <si>
    <t>Hs~Ref:NM_020384.1~uORF:IOH12584~101</t>
  </si>
  <si>
    <t>HA10732~B24R04C09</t>
  </si>
  <si>
    <t>Hs~Ref:NM_032122.2~uORF:IOH13153~90.9</t>
  </si>
  <si>
    <t>NM_032122.2</t>
  </si>
  <si>
    <t>HA10732~B24R04C10</t>
  </si>
  <si>
    <t>Hs~Ref:NM_032122.2~uORF:IOH13153~87.0</t>
  </si>
  <si>
    <t>HA10732~B24R04C11</t>
  </si>
  <si>
    <t>Hs~MGC:BC018953.1~uORF:IOH13650~25.2</t>
  </si>
  <si>
    <t>BC018953.1</t>
  </si>
  <si>
    <t>HA10732~B24R04C12</t>
  </si>
  <si>
    <t>Hs~MGC:BC018953.1~uORF:IOH13650~23.9</t>
  </si>
  <si>
    <t>HA10732~B24R04C13</t>
  </si>
  <si>
    <t>Hs~Ref:NM_006217.2~uORF:IOH11838~89.6</t>
  </si>
  <si>
    <t>NM_006217.2</t>
  </si>
  <si>
    <t>HA10732~B24R04C14</t>
  </si>
  <si>
    <t>Hs~Ref:NM_006217.2~uORF:IOH11838~86.5</t>
  </si>
  <si>
    <t>HA10732~B24R04C15</t>
  </si>
  <si>
    <t>Hs~Ref:NM_024411.1~uORF:IOH11247~20.7</t>
  </si>
  <si>
    <t>NM_024411.1</t>
  </si>
  <si>
    <t>HA10732~B24R04C16</t>
  </si>
  <si>
    <t>Hs~Ref:NM_024411.1~uORF:IOH11247~20.5</t>
  </si>
  <si>
    <t>HA10732~B24R04C17</t>
  </si>
  <si>
    <t>Hs~MGC:BC009510.1~uORF:IOH12049~28.7</t>
  </si>
  <si>
    <t>BC009510.1</t>
  </si>
  <si>
    <t>HA10732~B24R04C18</t>
  </si>
  <si>
    <t>Hs~MGC:BC009510.1~uORF:IOH12049~27.8</t>
  </si>
  <si>
    <t>HA10732~B24R04C19</t>
  </si>
  <si>
    <t>Hs~MGC:BC011916.1~uORF:IOH12850~45.2</t>
  </si>
  <si>
    <t>BC011916.1</t>
  </si>
  <si>
    <t>HA10732~B24R04C20</t>
  </si>
  <si>
    <t>Hs~MGC:BC011916.1~uORF:IOH12850~42.4</t>
  </si>
  <si>
    <t>HA10732~B24R05C01</t>
  </si>
  <si>
    <t>Hs~MGC:BC019954.1~uORF:IOH21472~112</t>
  </si>
  <si>
    <t>BC019954.1</t>
  </si>
  <si>
    <t>HA10732~B24R05C02</t>
  </si>
  <si>
    <t>Hs~MGC:BC019954.1~uORF:IOH21472~106</t>
  </si>
  <si>
    <t>HA10732~B24R05C03</t>
  </si>
  <si>
    <t>Hs~Ref:NM_005586.2~uORF:IOH6705~376</t>
  </si>
  <si>
    <t>NM_005586.2</t>
  </si>
  <si>
    <t>HA10732~B24R05C04</t>
  </si>
  <si>
    <t>Hs~Ref:NM_005586.2~uORF:IOH6705~355</t>
  </si>
  <si>
    <t>HA10732~B24R05C05</t>
  </si>
  <si>
    <t>Hs~Ref:NM_002194.2~uORF:IOH10347~2700</t>
  </si>
  <si>
    <t>NM_002194.2</t>
  </si>
  <si>
    <t>HA10732~B24R05C06</t>
  </si>
  <si>
    <t>Hs~Ref:NM_002194.2~uORF:IOH10347~2520</t>
  </si>
  <si>
    <t>HA10732~B24R05C07</t>
  </si>
  <si>
    <t>Hs~MGC:BC004233.1~uORF:IOH5231~1390</t>
  </si>
  <si>
    <t>BC004233.1</t>
  </si>
  <si>
    <t>HA10732~B24R05C08</t>
  </si>
  <si>
    <t>Hs~MGC:BC004233.1~uORF:IOH5231~1300</t>
  </si>
  <si>
    <t>HA10732~B24R05C09</t>
  </si>
  <si>
    <t>Hs~MGC:BC011392.1~uORF:IOH21419~1600</t>
  </si>
  <si>
    <t>BC011392.1</t>
  </si>
  <si>
    <t>HA10732~B24R05C10</t>
  </si>
  <si>
    <t>Hs~MGC:BC011392.1~uORF:IOH21419~1530</t>
  </si>
  <si>
    <t>HA10732~B24R05C11</t>
  </si>
  <si>
    <t>Hs~MGC:BC015634.1~uORF:IOH14765~1760</t>
  </si>
  <si>
    <t>BC015634.1</t>
  </si>
  <si>
    <t>HA10732~B24R05C12</t>
  </si>
  <si>
    <t>Hs~MGC:BC015634.1~uORF:IOH14765~1690</t>
  </si>
  <si>
    <t>HA10732~B24R05C13</t>
  </si>
  <si>
    <t>Hs~MGC:BC021995.1~uORF:IOH14627~114</t>
  </si>
  <si>
    <t>BC021995.1</t>
  </si>
  <si>
    <t>HA10732~B24R05C14</t>
  </si>
  <si>
    <t>Hs~MGC:BC021995.1~uORF:IOH14627~109</t>
  </si>
  <si>
    <t>HA10732~B24R05C15</t>
  </si>
  <si>
    <t>Hs~MGC:BC002752.1~uORF:IOH5351~1430</t>
  </si>
  <si>
    <t>BC002752.1</t>
  </si>
  <si>
    <t>HA10732~B24R05C16</t>
  </si>
  <si>
    <t>Hs~MGC:BC002752.1~uORF:IOH5351~1390</t>
  </si>
  <si>
    <t>HA10732~B24R05C17</t>
  </si>
  <si>
    <t>Hs~MGC:BC039741.2~uORF:IOH26177~117</t>
  </si>
  <si>
    <t>BC039741.2</t>
  </si>
  <si>
    <t>HA10732~B24R05C18</t>
  </si>
  <si>
    <t>Hs~MGC:BC039741.2~uORF:IOH26177~112</t>
  </si>
  <si>
    <t>HA10732~B24R05C19</t>
  </si>
  <si>
    <t>HA10732~B24R05C20</t>
  </si>
  <si>
    <t>HA10732~B24R06C01</t>
  </si>
  <si>
    <t>HA10732~B24R06C02</t>
  </si>
  <si>
    <t>HA10732~B24R06C03</t>
  </si>
  <si>
    <t>HA10732~B24R06C04</t>
  </si>
  <si>
    <t>HA10732~B24R06C05</t>
  </si>
  <si>
    <t>Hs~MGC:BC047393.1~uORF:IOH26537~843</t>
  </si>
  <si>
    <t>BC047393.1</t>
  </si>
  <si>
    <t>HA10732~B24R06C06</t>
  </si>
  <si>
    <t>Hs~MGC:BC047393.1~uORF:IOH26537~777</t>
  </si>
  <si>
    <t>HA10732~B24R06C07</t>
  </si>
  <si>
    <t>HA10732~B24R06C08</t>
  </si>
  <si>
    <t>HA10732~B24R06C09</t>
  </si>
  <si>
    <t>HA10732~B24R06C10</t>
  </si>
  <si>
    <t>HA10732~B24R06C11</t>
  </si>
  <si>
    <t>HA10732~B24R06C12</t>
  </si>
  <si>
    <t>HA10732~B24R06C13</t>
  </si>
  <si>
    <t>Hs~Ref:NM_000449.2~uORF:IOH10040~170</t>
  </si>
  <si>
    <t>NM_000449.2</t>
  </si>
  <si>
    <t>HA10732~B24R06C14</t>
  </si>
  <si>
    <t>Hs~Ref:NM_000449.2~uORF:IOH10040~159</t>
  </si>
  <si>
    <t>HA10732~B24R06C15</t>
  </si>
  <si>
    <t>Hs~Ref:NM_003068.2~uORF:IOH10082~50.5</t>
  </si>
  <si>
    <t>NM_003068.2</t>
  </si>
  <si>
    <t>HA10732~B24R06C16</t>
  </si>
  <si>
    <t>Hs~Ref:NM_003068.2~uORF:IOH10082~48.3</t>
  </si>
  <si>
    <t>HA10732~B24R06C17</t>
  </si>
  <si>
    <t>Hs~MGC:BC008318.1~uORF:IOH6883~232</t>
  </si>
  <si>
    <t>BC008318.1</t>
  </si>
  <si>
    <t>HA10732~B24R06C18</t>
  </si>
  <si>
    <t>Hs~MGC:BC008318.1~uORF:IOH6883~228</t>
  </si>
  <si>
    <t>HA10732~B24R06C19</t>
  </si>
  <si>
    <t>Hs~Ref:NM_006653.1~uORF:IOH9654~100</t>
  </si>
  <si>
    <t>NM_006653.1</t>
  </si>
  <si>
    <t>HA10732~B24R06C20</t>
  </si>
  <si>
    <t>Hs~Ref:NM_006653.1~uORF:IOH9654~90.1</t>
  </si>
  <si>
    <t>HA10732~B24R07C01</t>
  </si>
  <si>
    <t>Hs~Ref:NM_004866.2~uORF:IOH12951~1040</t>
  </si>
  <si>
    <t>NM_004866.2</t>
  </si>
  <si>
    <t>HA10732~B24R07C02</t>
  </si>
  <si>
    <t>Hs~Ref:NM_004866.2~uORF:IOH12951~1010</t>
  </si>
  <si>
    <t>HA10732~B24R07C03</t>
  </si>
  <si>
    <t>Hs~Ref:NM_002300.2~uORF:IOH3646~212</t>
  </si>
  <si>
    <t>NM_002300.2</t>
  </si>
  <si>
    <t>HA10732~B24R07C04</t>
  </si>
  <si>
    <t>Hs~Ref:NM_002300.2~uORF:IOH3646~203</t>
  </si>
  <si>
    <t>HA10732~B24R07C05</t>
  </si>
  <si>
    <t>Hs~Ref:NM_024079.1~uORF:IOH3848~395</t>
  </si>
  <si>
    <t>NM_024079.1</t>
  </si>
  <si>
    <t>HA10732~B24R07C06</t>
  </si>
  <si>
    <t>Hs~Ref:NM_024079.1~uORF:IOH3848~364</t>
  </si>
  <si>
    <t>HA10732~B24R07C07</t>
  </si>
  <si>
    <t>Hs~MGC:BC020197.1~uORF:IOH13293~278</t>
  </si>
  <si>
    <t>BC020197.1</t>
  </si>
  <si>
    <t>HA10732~B24R07C08</t>
  </si>
  <si>
    <t>Hs~MGC:BC020197.1~uORF:IOH13293~264</t>
  </si>
  <si>
    <t>HA10732~B24R07C09</t>
  </si>
  <si>
    <t>Hs~MGC:BC031053.1~uORF:IOH22523~20.4</t>
  </si>
  <si>
    <t>BC031053.1</t>
  </si>
  <si>
    <t>HA10732~B24R07C10</t>
  </si>
  <si>
    <t>Hs~MGC:BC031053.1~uORF:IOH22523~19.4</t>
  </si>
  <si>
    <t>HA10732~B24R07C11</t>
  </si>
  <si>
    <t>Hs~Ref:NM_003551.1~uORF:IOH10879~413</t>
  </si>
  <si>
    <t>NM_003551.1</t>
  </si>
  <si>
    <t>HA10732~B24R07C12</t>
  </si>
  <si>
    <t>Hs~Ref:NM_003551.1~uORF:IOH10879~383</t>
  </si>
  <si>
    <t>HA10732~B24R07C13</t>
  </si>
  <si>
    <t>Hs~MGC:NM_025196.2~uORF:IOH10877~250</t>
  </si>
  <si>
    <t>NM_025196.2</t>
  </si>
  <si>
    <t>HA10732~B24R07C14</t>
  </si>
  <si>
    <t>Hs~MGC:NM_025196.2~uORF:IOH10877~226</t>
  </si>
  <si>
    <t>HA10732~B24R07C15</t>
  </si>
  <si>
    <t>Hs~MGC:BC020637.1~uORF:IOH12160~419</t>
  </si>
  <si>
    <t>BC020637.1</t>
  </si>
  <si>
    <t>HA10732~B24R07C16</t>
  </si>
  <si>
    <t>Hs~MGC:BC020637.1~uORF:IOH12160~389</t>
  </si>
  <si>
    <t>HA10732~B24R07C17</t>
  </si>
  <si>
    <t>Internal_327829</t>
  </si>
  <si>
    <t>HA10732~B24R07C18</t>
  </si>
  <si>
    <t>HA10732~B24R07C19</t>
  </si>
  <si>
    <t>Hs~MGC:BC060773.1~uORF:IOH29187~1380</t>
  </si>
  <si>
    <t>BC060773.1</t>
  </si>
  <si>
    <t>HA10732~B24R07C20</t>
  </si>
  <si>
    <t>Hs~MGC:BC060773.1~uORF:IOH29187~1210</t>
  </si>
  <si>
    <t>HA10732~B24R08C01</t>
  </si>
  <si>
    <t>Internal_327703</t>
  </si>
  <si>
    <t>HA10732~B24R08C02</t>
  </si>
  <si>
    <t>HA10732~B24R08C03</t>
  </si>
  <si>
    <t>Hs~MGC:BC058833.1~uORF:IOH29475~351</t>
  </si>
  <si>
    <t>BC058833.1</t>
  </si>
  <si>
    <t>HA10732~B24R08C04</t>
  </si>
  <si>
    <t>Hs~MGC:BC058833.1~uORF:IOH29475~336</t>
  </si>
  <si>
    <t>HA10732~B24R08C05</t>
  </si>
  <si>
    <t>Hs~MGC:BC006410.1~uORF:IOH6249~107</t>
  </si>
  <si>
    <t>BC006410.1</t>
  </si>
  <si>
    <t>HA10732~B24R08C06</t>
  </si>
  <si>
    <t>Hs~MGC:BC006410.1~uORF:IOH6249~104</t>
  </si>
  <si>
    <t>HA10732~B24R08C07</t>
  </si>
  <si>
    <t>Hs~Ref:NM_003277.1~uORF:IOH3589~292</t>
  </si>
  <si>
    <t>NM_003277.1</t>
  </si>
  <si>
    <t>HA10732~B24R08C08</t>
  </si>
  <si>
    <t>Hs~Ref:NM_003277.1~uORF:IOH3589~277</t>
  </si>
  <si>
    <t>HA10732~B24R08C09</t>
  </si>
  <si>
    <t>Hs~Ref:NM_007285.5~uORF:IOH7450~212</t>
  </si>
  <si>
    <t>NM_007285.5</t>
  </si>
  <si>
    <t>HA10732~B24R08C10</t>
  </si>
  <si>
    <t>Hs~Ref:NM_007285.5~uORF:IOH7450~198</t>
  </si>
  <si>
    <t>HA10732~B24R08C11</t>
  </si>
  <si>
    <t>Hs~Ref:NM_002503.2~uORF:IOH11051~68.4</t>
  </si>
  <si>
    <t>NM_002503.2</t>
  </si>
  <si>
    <t>HA10732~B24R08C12</t>
  </si>
  <si>
    <t>Hs~Ref:NM_002503.2~uORF:IOH11051~67.8</t>
  </si>
  <si>
    <t>HA10732~B24R08C13</t>
  </si>
  <si>
    <t>Hs~Ref:NM_006496.1~uORF:IOH14567~55.6</t>
  </si>
  <si>
    <t>NM_006496.1</t>
  </si>
  <si>
    <t>HA10732~B24R08C14</t>
  </si>
  <si>
    <t>Hs~Ref:NM_006496.1~uORF:IOH14567~49.6</t>
  </si>
  <si>
    <t>HA10732~B24R08C15</t>
  </si>
  <si>
    <t>Internal_16446</t>
  </si>
  <si>
    <t>HA10732~B24R08C16</t>
  </si>
  <si>
    <t>HA10732~B24R08C17</t>
  </si>
  <si>
    <t>Hs~Ref:NM_014172.1~uORF:IOH10635~216</t>
  </si>
  <si>
    <t>NM_014172.1</t>
  </si>
  <si>
    <t>HA10732~B24R08C18</t>
  </si>
  <si>
    <t>Hs~Ref:NM_014172.1~uORF:IOH10635~204</t>
  </si>
  <si>
    <t>HA10732~B24R08C19</t>
  </si>
  <si>
    <t>Hs~Ref:NM_005979.1~uORF:IOH1589~112</t>
  </si>
  <si>
    <t>NM_005979.1</t>
  </si>
  <si>
    <t>HA10732~B24R08C20</t>
  </si>
  <si>
    <t>Hs~Ref:NM_005979.1~uORF:IOH1589~104</t>
  </si>
  <si>
    <t>HA10732~B24R09C01</t>
  </si>
  <si>
    <t>Hs~Ref:NM_014673.2~uORF:IOH13932~89.9</t>
  </si>
  <si>
    <t>NM_014673.2</t>
  </si>
  <si>
    <t>HA10732~B24R09C02</t>
  </si>
  <si>
    <t>Hs~Ref:NM_014673.2~uORF:IOH13932~84.6</t>
  </si>
  <si>
    <t>HA10732~B24R09C03</t>
  </si>
  <si>
    <t>Hs~MGC:BC009106.1~uORF:IOH10263~56.5</t>
  </si>
  <si>
    <t>BC009106.1</t>
  </si>
  <si>
    <t>HA10732~B24R09C04</t>
  </si>
  <si>
    <t>Hs~MGC:BC009106.1~uORF:IOH10263~53.8</t>
  </si>
  <si>
    <t>HA10732~B24R09C05</t>
  </si>
  <si>
    <t>Hs~MGC:BC028917.1~uORF:IOH22195~91.9</t>
  </si>
  <si>
    <t>BC028917.1</t>
  </si>
  <si>
    <t>HA10732~B24R09C06</t>
  </si>
  <si>
    <t>Hs~MGC:BC028917.1~uORF:IOH22195~88.6</t>
  </si>
  <si>
    <t>HA10732~B24R09C07</t>
  </si>
  <si>
    <t>Hs~MGC:BC001012.2~uORF:IOH4207~111</t>
  </si>
  <si>
    <t>BC001012.2</t>
  </si>
  <si>
    <t>HA10732~B24R09C08</t>
  </si>
  <si>
    <t>Hs~MGC:BC001012.2~uORF:IOH4207~104</t>
  </si>
  <si>
    <t>HA10732~B24R09C09</t>
  </si>
  <si>
    <t>Hs~MGC:BC015904.1~uORF:IOH10110~869</t>
  </si>
  <si>
    <t>BC015904.1</t>
  </si>
  <si>
    <t>HA10732~B24R09C10</t>
  </si>
  <si>
    <t>Hs~MGC:BC015904.1~uORF:IOH10110~842</t>
  </si>
  <si>
    <t>HA10732~B24R09C11</t>
  </si>
  <si>
    <t>Hs~MGC:BC015066.1~uORF:IOH13784~1060</t>
  </si>
  <si>
    <t>BC015066.1</t>
  </si>
  <si>
    <t>HA10732~B24R09C12</t>
  </si>
  <si>
    <t>Hs~MGC:BC015066.1~uORF:IOH13784~1030</t>
  </si>
  <si>
    <t>HA10732~B24R09C13</t>
  </si>
  <si>
    <t>Hs~MGC:NM_178863.2~uORF:IOH27502~47.6</t>
  </si>
  <si>
    <t>NM_178863.2</t>
  </si>
  <si>
    <t>HA10732~B24R09C14</t>
  </si>
  <si>
    <t>Hs~MGC:NM_178863.2~uORF:IOH27502~46.2</t>
  </si>
  <si>
    <t>HA10732~B24R09C15</t>
  </si>
  <si>
    <t>Hs~Ref:NM_018243.1~uORF:IOH5880~455</t>
  </si>
  <si>
    <t>NM_018243.1</t>
  </si>
  <si>
    <t>HA10732~B24R09C16</t>
  </si>
  <si>
    <t>Hs~Ref:NM_018243.1~uORF:IOH5880~434</t>
  </si>
  <si>
    <t>HA10732~B24R09C17</t>
  </si>
  <si>
    <t>Hs~MGC:BC003168.1~uORF:IOH5086~880</t>
  </si>
  <si>
    <t>BC003168.1</t>
  </si>
  <si>
    <t>HA10732~B24R09C18</t>
  </si>
  <si>
    <t>Hs~MGC:BC003168.1~uORF:IOH5086~860</t>
  </si>
  <si>
    <t>HA10732~B24R09C19</t>
  </si>
  <si>
    <t>Hs~MGC:BC007560.1~uORF:IOH6825~179</t>
  </si>
  <si>
    <t>BC007560.1</t>
  </si>
  <si>
    <t>HA10732~B24R09C20</t>
  </si>
  <si>
    <t>Hs~MGC:BC007560.1~uORF:IOH6825~165</t>
  </si>
  <si>
    <t>HA10732~B24R10C01</t>
  </si>
  <si>
    <t>Hs~Ref:NM_032882.1~uORF:IOH6958~1260</t>
  </si>
  <si>
    <t>NM_032882.1</t>
  </si>
  <si>
    <t>HA10732~B24R10C02</t>
  </si>
  <si>
    <t>Hs~Ref:NM_032882.1~uORF:IOH6958~1220</t>
  </si>
  <si>
    <t>HA10732~B24R10C03</t>
  </si>
  <si>
    <t>Hs~Ref:NM_001952.2~uORF:IOH6989~831</t>
  </si>
  <si>
    <t>NM_001952.2</t>
  </si>
  <si>
    <t>HA10732~B24R10C04</t>
  </si>
  <si>
    <t>Hs~Ref:NM_001952.2~uORF:IOH6989~810</t>
  </si>
  <si>
    <t>HA10732~B24R10C05</t>
  </si>
  <si>
    <t>Hs~MGC:BC012576.1~uORF:IOH12217~196</t>
  </si>
  <si>
    <t>BC012576.1</t>
  </si>
  <si>
    <t>HA10732~B24R10C06</t>
  </si>
  <si>
    <t>Hs~MGC:BC012576.1~uORF:IOH12217~190</t>
  </si>
  <si>
    <t>HA10732~B24R10C07</t>
  </si>
  <si>
    <t>Hs~MGC:BC017098.1~uORF:IOH13421~171</t>
  </si>
  <si>
    <t>BC017098.1</t>
  </si>
  <si>
    <t>HA10732~B24R10C08</t>
  </si>
  <si>
    <t>Hs~MGC:BC017098.1~uORF:IOH13421~161</t>
  </si>
  <si>
    <t>HA10732~B24R10C09</t>
  </si>
  <si>
    <t>Hs~Ref:NM_006194.1~uORF:IOH4822~51.9</t>
  </si>
  <si>
    <t>NM_006194.1</t>
  </si>
  <si>
    <t>HA10732~B24R10C10</t>
  </si>
  <si>
    <t>Hs~Ref:NM_006194.1~uORF:IOH4822~50.0</t>
  </si>
  <si>
    <t>HA10732~B24R10C11</t>
  </si>
  <si>
    <t>Hs~MGC:BC001946.1~uORF:IOH3720~47.0</t>
  </si>
  <si>
    <t>BC001946.1</t>
  </si>
  <si>
    <t>HA10732~B24R10C12</t>
  </si>
  <si>
    <t>Hs~MGC:BC001946.1~uORF:IOH3720~45.2</t>
  </si>
  <si>
    <t>HA10732~B24R10C13</t>
  </si>
  <si>
    <t>Hs~MGC:BC050387.1~uORF:IOH26653~263</t>
  </si>
  <si>
    <t>BC050387.1</t>
  </si>
  <si>
    <t>HA10732~B24R10C14</t>
  </si>
  <si>
    <t>Hs~MGC:BC050387.1~uORF:IOH26653~255</t>
  </si>
  <si>
    <t>HA10732~B24R10C15</t>
  </si>
  <si>
    <t>Hs~MGC:BC003408.2~uORF:IOH3031~1130</t>
  </si>
  <si>
    <t>BC003408.2</t>
  </si>
  <si>
    <t>HA10732~B24R10C16</t>
  </si>
  <si>
    <t>Hs~MGC:BC003408.2~uORF:IOH3031~1090</t>
  </si>
  <si>
    <t>HA10732~B24R10C17</t>
  </si>
  <si>
    <t>Hs~MGC:BC032851.2~uORF:IOH27168~946</t>
  </si>
  <si>
    <t>BC032851.2</t>
  </si>
  <si>
    <t>HA10732~B24R10C18</t>
  </si>
  <si>
    <t>Hs~MGC:BC032851.2~uORF:IOH27168~893</t>
  </si>
  <si>
    <t>HA10732~B24R10C19</t>
  </si>
  <si>
    <t>Hs~MGC:BC042606.1~uORF:IOH26783~52.0</t>
  </si>
  <si>
    <t>BC042606.1</t>
  </si>
  <si>
    <t>HA10732~B24R10C20</t>
  </si>
  <si>
    <t>Hs~MGC:BC042606.1~uORF:IOH26783~47.8</t>
  </si>
  <si>
    <t>HA10732~B24R11C01</t>
  </si>
  <si>
    <t>Hs~Ref:NM_144980.1~uORF:IOH12741~28.8</t>
  </si>
  <si>
    <t>NM_144980.1</t>
  </si>
  <si>
    <t>HA10732~B24R11C02</t>
  </si>
  <si>
    <t>Hs~Ref:NM_144980.1~uORF:IOH12741~27.2</t>
  </si>
  <si>
    <t>HA10732~B24R11C03</t>
  </si>
  <si>
    <t>Hs~Ref:NM_004240.2~uORF:IOH12722~522</t>
  </si>
  <si>
    <t>NM_004240.2</t>
  </si>
  <si>
    <t>HA10732~B24R11C04</t>
  </si>
  <si>
    <t>Hs~Ref:NM_004240.2~uORF:IOH12722~490</t>
  </si>
  <si>
    <t>HA10732~B24R11C05</t>
  </si>
  <si>
    <t>Hs~Ref:NM_004373.2~uORF:IOH6490~110</t>
  </si>
  <si>
    <t>NM_004373.2</t>
  </si>
  <si>
    <t>HA10732~B24R11C06</t>
  </si>
  <si>
    <t>Hs~Ref:NM_004373.2~uORF:IOH6490~107</t>
  </si>
  <si>
    <t>HA10732~B24R11C07</t>
  </si>
  <si>
    <t>Hs~MGC:NM_182661.1~uORF:IOH5501~32.2</t>
  </si>
  <si>
    <t>NM_182661.1</t>
  </si>
  <si>
    <t>HA10732~B24R11C08</t>
  </si>
  <si>
    <t>Hs~MGC:NM_182661.1~uORF:IOH5501~30.8</t>
  </si>
  <si>
    <t>HA10732~B24R11C09</t>
  </si>
  <si>
    <t>Hs~MGC:BC032587.1~uORF:IOH21953~567</t>
  </si>
  <si>
    <t>BC032587.1</t>
  </si>
  <si>
    <t>HA10732~B24R11C10</t>
  </si>
  <si>
    <t>Hs~MGC:BC032587.1~uORF:IOH21953~533</t>
  </si>
  <si>
    <t>HA10732~B24R11C11</t>
  </si>
  <si>
    <t>Hs~MGC:BC033882.1~uORF:IOH22100~40.0</t>
  </si>
  <si>
    <t>BC033882.1</t>
  </si>
  <si>
    <t>HA10732~B24R11C12</t>
  </si>
  <si>
    <t>Hs~MGC:BC033882.1~uORF:IOH22100~38.1</t>
  </si>
  <si>
    <t>HA10732~B24R11C13</t>
  </si>
  <si>
    <t>Hs~Ref:NM_020234.3~uORF:IOH21971~1730</t>
  </si>
  <si>
    <t>NM_020234.3</t>
  </si>
  <si>
    <t>HA10732~B24R11C14</t>
  </si>
  <si>
    <t>Hs~Ref:NM_020234.3~uORF:IOH21971~1660</t>
  </si>
  <si>
    <t>HA10732~B24R11C15</t>
  </si>
  <si>
    <t>Hs~Ref:NM_152441.1~uORF:IOH11609~45.9</t>
  </si>
  <si>
    <t>NM_152441.1</t>
  </si>
  <si>
    <t>HA10732~B24R11C16</t>
  </si>
  <si>
    <t>Hs~Ref:NM_152441.1~uORF:IOH11609~43.9</t>
  </si>
  <si>
    <t>HA10732~B24R11C17</t>
  </si>
  <si>
    <t>Hs~Ref:NM_138334.1~uORF:IOH40016~270</t>
  </si>
  <si>
    <t>NM_138334.1</t>
  </si>
  <si>
    <t>HA10732~B24R11C18</t>
  </si>
  <si>
    <t>HA10732~B24R11C19</t>
  </si>
  <si>
    <t>Hs~MGC:BC064545.1~uORF:IOH39915~194</t>
  </si>
  <si>
    <t>BC064545.1</t>
  </si>
  <si>
    <t>HA10732~B24R11C20</t>
  </si>
  <si>
    <t>Hs~MGC:BC064545.1~uORF:IOH39915~182</t>
  </si>
  <si>
    <t>HA10732~B24R12C01</t>
  </si>
  <si>
    <t>Hs~Ref:NM_175614.2~uORF:IOH40018~44.7</t>
  </si>
  <si>
    <t>NM_175614.2</t>
  </si>
  <si>
    <t>HA10732~B24R12C02</t>
  </si>
  <si>
    <t>Hs~Ref:NM_175614.2~uORF:IOH40018~41.1</t>
  </si>
  <si>
    <t>HA10732~B24R12C03</t>
  </si>
  <si>
    <t>Hs~Ref:NM_033495.2~uORF:IOH40892~57.1</t>
  </si>
  <si>
    <t>NM_033495.2</t>
  </si>
  <si>
    <t>HA10732~B24R12C04</t>
  </si>
  <si>
    <t>Hs~Ref:NM_033495.2~uORF:IOH40892~56.3</t>
  </si>
  <si>
    <t>HA10732~B24R12C05</t>
  </si>
  <si>
    <t>Hs~Ref:NM_014110.3~uORF:IOH39485~53.0</t>
  </si>
  <si>
    <t>NM_014110.3</t>
  </si>
  <si>
    <t>HA10732~B24R12C06</t>
  </si>
  <si>
    <t>Hs~Ref:NM_014110.3~uORF:IOH39485~48.8</t>
  </si>
  <si>
    <t>HA10732~B24R12C07</t>
  </si>
  <si>
    <t>Hs~MGC:BC016987.1~uORF:IOH11787~69.3</t>
  </si>
  <si>
    <t>BC016987.1</t>
  </si>
  <si>
    <t>HA10732~B24R12C08</t>
  </si>
  <si>
    <t>Hs~MGC:BC016987.1~uORF:IOH11787~65.0</t>
  </si>
  <si>
    <t>HA10732~B24R12C09</t>
  </si>
  <si>
    <t>Hs~Ref:NM_000723.3~uORF:IOH39502~123</t>
  </si>
  <si>
    <t>NM_000723.3</t>
  </si>
  <si>
    <t>HA10732~B24R12C10</t>
  </si>
  <si>
    <t>Hs~Ref:NM_000723.3~uORF:IOH39502~116</t>
  </si>
  <si>
    <t>HA10732~B24R12C11</t>
  </si>
  <si>
    <t>Hs~Ref:NM_006930.2~uORF:IOH11897~45.2</t>
  </si>
  <si>
    <t>NM_006930.2</t>
  </si>
  <si>
    <t>HA10732~B24R12C12</t>
  </si>
  <si>
    <t>Hs~Ref:NM_006930.2~uORF:IOH11897~44.5</t>
  </si>
  <si>
    <t>HA10732~B24R12C13</t>
  </si>
  <si>
    <t>Hs~Ref:NM_013943.1~uORF:IOH10508~201</t>
  </si>
  <si>
    <t>NM_013943.1</t>
  </si>
  <si>
    <t>HA10732~B24R12C14</t>
  </si>
  <si>
    <t>Hs~Ref:NM_013943.1~uORF:IOH10508~193</t>
  </si>
  <si>
    <t>HA10732~B24R12C15</t>
  </si>
  <si>
    <t>Hs~Ref:NM_017830.1~uORF:IOH3035~92.4</t>
  </si>
  <si>
    <t>NM_017830.1</t>
  </si>
  <si>
    <t>HA10732~B24R12C16</t>
  </si>
  <si>
    <t>Hs~Ref:NM_017830.1~uORF:IOH3035~89.9</t>
  </si>
  <si>
    <t>HA10732~B24R12C17</t>
  </si>
  <si>
    <t>Hs~Ref:NM_000403.3~uORF:IOH3262~90.4</t>
  </si>
  <si>
    <t>NM_000403.3</t>
  </si>
  <si>
    <t>HA10732~B24R12C18</t>
  </si>
  <si>
    <t>Hs~Ref:NM_000403.3~uORF:IOH3262~91.3</t>
  </si>
  <si>
    <t>HA10732~B24R12C19</t>
  </si>
  <si>
    <t>Hs~MGC:BC002508.2~uORF:IOH3971~72.8</t>
  </si>
  <si>
    <t>BC002508.2</t>
  </si>
  <si>
    <t>HA10732~B24R12C20</t>
  </si>
  <si>
    <t>Hs~MGC:BC002508.2~uORF:IOH3971~68.3</t>
  </si>
  <si>
    <t>HA10732~B24R13C01</t>
  </si>
  <si>
    <t>HA10732~B24R13C02</t>
  </si>
  <si>
    <t>HA10732~B24R13C03</t>
  </si>
  <si>
    <t>HA10732~B24R13C04</t>
  </si>
  <si>
    <t>HA10732~B24R13C05</t>
  </si>
  <si>
    <t>HA10732~B24R13C06</t>
  </si>
  <si>
    <t>HA10732~B24R13C07</t>
  </si>
  <si>
    <t>HA10732~B24R13C08</t>
  </si>
  <si>
    <t>HA10732~B24R13C09</t>
  </si>
  <si>
    <t>Hs~Ref:NM_012097.2~uORF:IOH3083~65.7</t>
  </si>
  <si>
    <t>NM_012097.2</t>
  </si>
  <si>
    <t>HA10732~B24R13C10</t>
  </si>
  <si>
    <t>Hs~Ref:NM_012097.2~uORF:IOH3083~63.4</t>
  </si>
  <si>
    <t>HA10732~B24R13C11</t>
  </si>
  <si>
    <t>Hs~Ref:NM_024928.3~uORF:IOH12386~13.7</t>
  </si>
  <si>
    <t>NM_024928.3</t>
  </si>
  <si>
    <t>HA10732~B24R13C12</t>
  </si>
  <si>
    <t>Hs~Ref:NM_024928.3~uORF:IOH12386~13.3</t>
  </si>
  <si>
    <t>HA10732~B24R13C13</t>
  </si>
  <si>
    <t>Hs~Ref:NM_183373.2~uORF:IOH29104~35.7</t>
  </si>
  <si>
    <t>HA10732~B24R13C14</t>
  </si>
  <si>
    <t>Hs~Ref:NM_183373.2~uORF:IOH29104~33.5</t>
  </si>
  <si>
    <t>HA10732~B24R13C15</t>
  </si>
  <si>
    <t>HA10732~B24R13C16</t>
  </si>
  <si>
    <t>HA10732~B24R13C17</t>
  </si>
  <si>
    <t>HA10732~B24R13C18</t>
  </si>
  <si>
    <t>HA10732~B24R13C19</t>
  </si>
  <si>
    <t>HA10732~B24R13C20</t>
  </si>
  <si>
    <t>HA10732~B24R14C01</t>
  </si>
  <si>
    <t>HA10732~B24R14C02</t>
  </si>
  <si>
    <t>HA10732~B24R14C03</t>
  </si>
  <si>
    <t>HA10732~B24R14C04</t>
  </si>
  <si>
    <t>HA10732~B24R14C05</t>
  </si>
  <si>
    <t>Hs~MGC:BC006124.1~uORF:IOH6586~40.2</t>
  </si>
  <si>
    <t>BC006124.1</t>
  </si>
  <si>
    <t>HA10732~B24R14C06</t>
  </si>
  <si>
    <t>Hs~MGC:BC006124.1~uORF:IOH6586~39.1</t>
  </si>
  <si>
    <t>HA10732~B24R14C07</t>
  </si>
  <si>
    <t>Hs~MGC:BC050537.2~uORF:IOH28881~16.8</t>
  </si>
  <si>
    <t>BC050537.2</t>
  </si>
  <si>
    <t>HA10732~B24R14C08</t>
  </si>
  <si>
    <t>Hs~MGC:BC050537.2~uORF:IOH28881~16.3</t>
  </si>
  <si>
    <t>HA10732~B24R14C09</t>
  </si>
  <si>
    <t>Hs~Ref:NM_030570.2~uORF:IOH5529~8.63</t>
  </si>
  <si>
    <t>NM_030570.2</t>
  </si>
  <si>
    <t>HA10732~B24R14C10</t>
  </si>
  <si>
    <t>Hs~Ref:NM_030570.2~uORF:IOH5529~8.24</t>
  </si>
  <si>
    <t>HA10732~B24R14C11</t>
  </si>
  <si>
    <t>Hs~Ref:NM_004697.3~uORF:IOH12861~38.0</t>
  </si>
  <si>
    <t>NM_004697.3</t>
  </si>
  <si>
    <t>HA10732~B24R14C12</t>
  </si>
  <si>
    <t>Hs~Ref:NM_004697.3~uORF:IOH12861~37.5</t>
  </si>
  <si>
    <t>HA10732~B24R14C13</t>
  </si>
  <si>
    <t>HA10732~B24R14C14</t>
  </si>
  <si>
    <t>HA10732~B24R14C15</t>
  </si>
  <si>
    <t>HA10732~B24R14C16</t>
  </si>
  <si>
    <t>HA10732~B24R14C17</t>
  </si>
  <si>
    <t>HA10732~B24R14C18</t>
  </si>
  <si>
    <t>HA10732~B24R14C19</t>
  </si>
  <si>
    <t>HA10732~B24R14C20</t>
  </si>
  <si>
    <t>HA10732~B24R15C01</t>
  </si>
  <si>
    <t>HA10732~B24R15C02</t>
  </si>
  <si>
    <t>HA10732~B24R15C03</t>
  </si>
  <si>
    <t>HA10732~B24R15C04</t>
  </si>
  <si>
    <t>HA10732~B24R15C05</t>
  </si>
  <si>
    <t>HA10732~B24R15C06</t>
  </si>
  <si>
    <t>HA10732~B24R15C07</t>
  </si>
  <si>
    <t>HA10732~B24R15C08</t>
  </si>
  <si>
    <t>HA10732~B24R15C09</t>
  </si>
  <si>
    <t>HA10732~B24R15C10</t>
  </si>
  <si>
    <t>HA10732~B24R15C11</t>
  </si>
  <si>
    <t>HA10732~B24R15C12</t>
  </si>
  <si>
    <t>HA10732~B24R15C13</t>
  </si>
  <si>
    <t>HA10732~B24R15C14</t>
  </si>
  <si>
    <t>HA10732~B24R15C15</t>
  </si>
  <si>
    <t>HA10732~B24R15C16</t>
  </si>
  <si>
    <t>HA10732~B24R15C17</t>
  </si>
  <si>
    <t>HA10732~B24R15C18</t>
  </si>
  <si>
    <t>HA10732~B24R15C19</t>
  </si>
  <si>
    <t>HA10732~B24R15C20</t>
  </si>
  <si>
    <t>HA10732~B24R16C01</t>
  </si>
  <si>
    <t>HA10732~B24R16C02</t>
  </si>
  <si>
    <t>HA10732~B24R16C03</t>
  </si>
  <si>
    <t>HA10732~B24R16C04</t>
  </si>
  <si>
    <t>HA10732~B24R16C05</t>
  </si>
  <si>
    <t>HA10732~B24R16C06</t>
  </si>
  <si>
    <t>HA10732~B24R16C07</t>
  </si>
  <si>
    <t>HA10732~B24R16C08</t>
  </si>
  <si>
    <t>HA10732~B24R16C09</t>
  </si>
  <si>
    <t>HA10732~B24R16C10</t>
  </si>
  <si>
    <t>HA10732~B24R16C11</t>
  </si>
  <si>
    <t>HA10732~B24R16C12</t>
  </si>
  <si>
    <t>HA10732~B24R16C13</t>
  </si>
  <si>
    <t>HA10732~B24R16C14</t>
  </si>
  <si>
    <t>HA10732~B24R16C15</t>
  </si>
  <si>
    <t>HA10732~B24R16C16</t>
  </si>
  <si>
    <t>HA10732~B24R16C17</t>
  </si>
  <si>
    <t>HA10732~B24R16C18</t>
  </si>
  <si>
    <t>HA10732~B24R16C19</t>
  </si>
  <si>
    <t>HA10732~B24R16C20</t>
  </si>
  <si>
    <t>HA10732~B24R17C01</t>
  </si>
  <si>
    <t>HA10732~B24R17C02</t>
  </si>
  <si>
    <t>HA10732~B24R17C03</t>
  </si>
  <si>
    <t>HA10732~B24R17C04</t>
  </si>
  <si>
    <t>HA10732~B24R17C05</t>
  </si>
  <si>
    <t>HA10732~B24R17C06</t>
  </si>
  <si>
    <t>HA10732~B24R17C07</t>
  </si>
  <si>
    <t>HA10732~B24R17C08</t>
  </si>
  <si>
    <t>HA10732~B24R17C09</t>
  </si>
  <si>
    <t>HA10732~B24R17C10</t>
  </si>
  <si>
    <t>HA10732~B24R17C11</t>
  </si>
  <si>
    <t>HA10732~B24R17C12</t>
  </si>
  <si>
    <t>HA10732~B24R17C13</t>
  </si>
  <si>
    <t>HA10732~B24R17C14</t>
  </si>
  <si>
    <t>HA10732~B24R17C15</t>
  </si>
  <si>
    <t>HA10732~B24R17C16</t>
  </si>
  <si>
    <t>HA10732~B24R17C17</t>
  </si>
  <si>
    <t>HA10732~B24R17C18</t>
  </si>
  <si>
    <t>HA10732~B24R17C19</t>
  </si>
  <si>
    <t>HA10732~B24R17C20</t>
  </si>
  <si>
    <t>HA10732~B24R18C01</t>
  </si>
  <si>
    <t>HA10732~B24R18C02</t>
  </si>
  <si>
    <t>HA10732~B24R18C03</t>
  </si>
  <si>
    <t>HA10732~B24R18C04</t>
  </si>
  <si>
    <t>HA10732~B24R18C05</t>
  </si>
  <si>
    <t>HA10732~B24R18C06</t>
  </si>
  <si>
    <t>HA10732~B24R18C07</t>
  </si>
  <si>
    <t>HA10732~B24R18C08</t>
  </si>
  <si>
    <t>HA10732~B24R18C09</t>
  </si>
  <si>
    <t>HA10732~B24R18C10</t>
  </si>
  <si>
    <t>HA10732~B24R18C11</t>
  </si>
  <si>
    <t>HA10732~B24R18C12</t>
  </si>
  <si>
    <t>HA10732~B24R18C13</t>
  </si>
  <si>
    <t>HA10732~B24R18C14</t>
  </si>
  <si>
    <t>HA10732~B24R18C15</t>
  </si>
  <si>
    <t>HA10732~B24R18C16</t>
  </si>
  <si>
    <t>HA10732~B24R18C17</t>
  </si>
  <si>
    <t>HA10732~B24R18C18</t>
  </si>
  <si>
    <t>HA10732~B24R18C19</t>
  </si>
  <si>
    <t>HA10732~B24R18C20</t>
  </si>
  <si>
    <t>HA10732~B24R19C01</t>
  </si>
  <si>
    <t>HA10732~B24R19C02</t>
  </si>
  <si>
    <t>HA10732~B24R19C03</t>
  </si>
  <si>
    <t>HA10732~B24R19C04</t>
  </si>
  <si>
    <t>HA10732~B24R19C05</t>
  </si>
  <si>
    <t>HA10732~B24R19C06</t>
  </si>
  <si>
    <t>HA10732~B24R19C07</t>
  </si>
  <si>
    <t>HA10732~B24R19C08</t>
  </si>
  <si>
    <t>HA10732~B24R19C09</t>
  </si>
  <si>
    <t>HA10732~B24R19C10</t>
  </si>
  <si>
    <t>HA10732~B24R19C11</t>
  </si>
  <si>
    <t>HA10732~B24R19C12</t>
  </si>
  <si>
    <t>HA10732~B24R19C13</t>
  </si>
  <si>
    <t>HA10732~B24R19C14</t>
  </si>
  <si>
    <t>HA10732~B24R19C15</t>
  </si>
  <si>
    <t>HA10732~B24R19C16</t>
  </si>
  <si>
    <t>HA10732~B24R19C17</t>
  </si>
  <si>
    <t>HA10732~B24R19C18</t>
  </si>
  <si>
    <t>HA10732~B24R19C19</t>
  </si>
  <si>
    <t>HA10732~B24R19C20</t>
  </si>
  <si>
    <t>HA10732~B24R20C01</t>
  </si>
  <si>
    <t>HA10732~B24R20C02</t>
  </si>
  <si>
    <t>HA10732~B24R20C03</t>
  </si>
  <si>
    <t>HA10732~B24R20C04</t>
  </si>
  <si>
    <t>HA10732~B24R20C05</t>
  </si>
  <si>
    <t>HA10732~B24R20C06</t>
  </si>
  <si>
    <t>HA10732~B24R20C07</t>
  </si>
  <si>
    <t>HA10732~B24R20C08</t>
  </si>
  <si>
    <t>HA10732~B24R20C09</t>
  </si>
  <si>
    <t>HA10732~B24R20C10</t>
  </si>
  <si>
    <t>HA10732~B24R20C11</t>
  </si>
  <si>
    <t>HA10732~B24R20C12</t>
  </si>
  <si>
    <t>HA10732~B24R20C13</t>
  </si>
  <si>
    <t>HA10732~B24R20C14</t>
  </si>
  <si>
    <t>HA10732~B24R20C15</t>
  </si>
  <si>
    <t>HA10732~B24R20C16</t>
  </si>
  <si>
    <t>HA10732~B24R20C17</t>
  </si>
  <si>
    <t>HA10732~B24R20C18</t>
  </si>
  <si>
    <t>HA10732~B24R20C19</t>
  </si>
  <si>
    <t>HA10732~B24R20C20</t>
  </si>
  <si>
    <t>HA10732~B25R01C01</t>
  </si>
  <si>
    <t>HA10732~B25R01C02</t>
  </si>
  <si>
    <t>HA10732~B25R01C03</t>
  </si>
  <si>
    <t>HA10732~B25R01C04</t>
  </si>
  <si>
    <t>HA10732~B25R01C05</t>
  </si>
  <si>
    <t>HA10732~B25R01C06</t>
  </si>
  <si>
    <t>HA10732~B25R01C07</t>
  </si>
  <si>
    <t>HA10732~B25R01C08</t>
  </si>
  <si>
    <t>HA10732~B25R01C09</t>
  </si>
  <si>
    <t>HA10732~B25R01C10</t>
  </si>
  <si>
    <t>HA10732~B25R01C11</t>
  </si>
  <si>
    <t>HA10732~B25R01C12</t>
  </si>
  <si>
    <t>HA10732~B25R01C13</t>
  </si>
  <si>
    <t>HA10732~B25R01C14</t>
  </si>
  <si>
    <t>HA10732~B25R01C15</t>
  </si>
  <si>
    <t>HA10732~B25R01C16</t>
  </si>
  <si>
    <t>HA10732~B25R01C17</t>
  </si>
  <si>
    <t>HA10732~B25R01C18</t>
  </si>
  <si>
    <t>HA10732~B25R01C19</t>
  </si>
  <si>
    <t>HA10732~B25R01C20</t>
  </si>
  <si>
    <t>HA10732~B25R02C01</t>
  </si>
  <si>
    <t>HA10732~B25R02C02</t>
  </si>
  <si>
    <t>HA10732~B25R02C03</t>
  </si>
  <si>
    <t>HA10732~B25R02C04</t>
  </si>
  <si>
    <t>HA10732~B25R02C05</t>
  </si>
  <si>
    <t>HA10732~B25R02C06</t>
  </si>
  <si>
    <t>HA10732~B25R02C07</t>
  </si>
  <si>
    <t>HA10732~B25R02C08</t>
  </si>
  <si>
    <t>HA10732~B25R02C09</t>
  </si>
  <si>
    <t>HA10732~B25R02C10</t>
  </si>
  <si>
    <t>HA10732~B25R02C11</t>
  </si>
  <si>
    <t>HA10732~B25R02C12</t>
  </si>
  <si>
    <t>HA10732~B25R02C13</t>
  </si>
  <si>
    <t>Hs~MGC:BC014539.1~uORF:IOH12145~65.0</t>
  </si>
  <si>
    <t>BC014539.1</t>
  </si>
  <si>
    <t>HA10732~B25R02C14</t>
  </si>
  <si>
    <t>Hs~MGC:BC014539.1~uORF:IOH12145~64.9</t>
  </si>
  <si>
    <t>HA10732~B25R02C15</t>
  </si>
  <si>
    <t>Hs~MGC:BC009423.1~uORF:IOH12920~118</t>
  </si>
  <si>
    <t>BC009423.1</t>
  </si>
  <si>
    <t>HA10732~B25R02C16</t>
  </si>
  <si>
    <t>Hs~MGC:BC009423.1~uORF:IOH12920~112</t>
  </si>
  <si>
    <t>HA10732~B25R02C17</t>
  </si>
  <si>
    <t>Hs~Ref:NM_032047.2~uORF:IOH27467~59.3</t>
  </si>
  <si>
    <t>NM_032047.2</t>
  </si>
  <si>
    <t>HA10732~B25R02C18</t>
  </si>
  <si>
    <t>Hs~Ref:NM_032047.2~uORF:IOH27467~55.9</t>
  </si>
  <si>
    <t>HA10732~B25R02C19</t>
  </si>
  <si>
    <t>Hs~MGC:BC037906.1~uORF:IOH25823~1720</t>
  </si>
  <si>
    <t>BC037906.1</t>
  </si>
  <si>
    <t>HA10732~B25R02C20</t>
  </si>
  <si>
    <t>Hs~MGC:BC037906.1~uORF:IOH25823~1600</t>
  </si>
  <si>
    <t>HA10732~B25R03C01</t>
  </si>
  <si>
    <t>Hs~MGC:BC026058.1~uORF:IOH13488~80.4</t>
  </si>
  <si>
    <t>BC026058.1</t>
  </si>
  <si>
    <t>HA10732~B25R03C02</t>
  </si>
  <si>
    <t>Hs~MGC:BC026058.1~uORF:IOH13488~86.3</t>
  </si>
  <si>
    <t>HA10732~B25R03C03</t>
  </si>
  <si>
    <t>Hs~Ref:NM_017612.1~uORF:IOH11180~1340</t>
  </si>
  <si>
    <t>NM_017612.1</t>
  </si>
  <si>
    <t>HA10732~B25R03C04</t>
  </si>
  <si>
    <t>Hs~Ref:NM_017612.1~uORF:IOH11180~1230</t>
  </si>
  <si>
    <t>HA10732~B25R03C05</t>
  </si>
  <si>
    <t>Hs~MGC:BC013171.1~uORF:IOH22121~17.8</t>
  </si>
  <si>
    <t>BC013171.1</t>
  </si>
  <si>
    <t>HA10732~B25R03C06</t>
  </si>
  <si>
    <t>Hs~MGC:BC013171.1~uORF:IOH22121~17.9</t>
  </si>
  <si>
    <t>HA10732~B25R03C07</t>
  </si>
  <si>
    <t>Hs~MGC:BC041366.2~uORF:IOH27747~501</t>
  </si>
  <si>
    <t>BC041366.2</t>
  </si>
  <si>
    <t>HA10732~B25R03C08</t>
  </si>
  <si>
    <t>Hs~MGC:BC041366.2~uORF:IOH27747~456</t>
  </si>
  <si>
    <t>HA10732~B25R03C09</t>
  </si>
  <si>
    <t>Hs~MGC:NM_174930.2~uORF:IOH11024~634</t>
  </si>
  <si>
    <t>NM_174930.2</t>
  </si>
  <si>
    <t>HA10732~B25R03C10</t>
  </si>
  <si>
    <t>Hs~MGC:NM_174930.2~uORF:IOH11024~586</t>
  </si>
  <si>
    <t>HA10732~B25R03C11</t>
  </si>
  <si>
    <t>Hs~Ref:NM_017668.1~uORF:IOH4081~137</t>
  </si>
  <si>
    <t>NM_017668.1</t>
  </si>
  <si>
    <t>HA10732~B25R03C12</t>
  </si>
  <si>
    <t>Hs~Ref:NM_017668.1~uORF:IOH4081~135</t>
  </si>
  <si>
    <t>HA10732~B25R03C13</t>
  </si>
  <si>
    <t>HA10732~B25R03C14</t>
  </si>
  <si>
    <t>HA10732~B25R03C15</t>
  </si>
  <si>
    <t>Hs~MGC:BC008365.1~uORF:IOH5958~23.9</t>
  </si>
  <si>
    <t>BC008365.1</t>
  </si>
  <si>
    <t>HA10732~B25R03C16</t>
  </si>
  <si>
    <t>Hs~MGC:BC008365.1~uORF:IOH5958~22.2</t>
  </si>
  <si>
    <t>HA10732~B25R03C17</t>
  </si>
  <si>
    <t>Hs~MGC:BC014001.1~uORF:IOH13543~1010</t>
  </si>
  <si>
    <t>BC014001.1</t>
  </si>
  <si>
    <t>HA10732~B25R03C18</t>
  </si>
  <si>
    <t>Hs~MGC:BC014001.1~uORF:IOH13543~904</t>
  </si>
  <si>
    <t>HA10732~B25R03C19</t>
  </si>
  <si>
    <t>Hs~Ref:NM_000375.1~uORF:IOH4136~1110</t>
  </si>
  <si>
    <t>NM_000375.1</t>
  </si>
  <si>
    <t>HA10732~B25R03C20</t>
  </si>
  <si>
    <t>Hs~Ref:NM_000375.1~uORF:IOH4136~1050</t>
  </si>
  <si>
    <t>HA10732~B25R04C01</t>
  </si>
  <si>
    <t>Hs~MGC:BC000651.1~uORF:IOH4188~171</t>
  </si>
  <si>
    <t>BC000651.1</t>
  </si>
  <si>
    <t>HA10732~B25R04C02</t>
  </si>
  <si>
    <t>Hs~MGC:BC000651.1~uORF:IOH4188~172</t>
  </si>
  <si>
    <t>HA10732~B25R04C03</t>
  </si>
  <si>
    <t>Hs~Ref:NM_007241.2~uORF:IOH3275~32.5</t>
  </si>
  <si>
    <t>NM_007241.2</t>
  </si>
  <si>
    <t>HA10732~B25R04C04</t>
  </si>
  <si>
    <t>Hs~Ref:NM_007241.2~uORF:IOH3275~29.7</t>
  </si>
  <si>
    <t>HA10732~B25R04C05</t>
  </si>
  <si>
    <t>Hs~MGC:BC034275.1~uORF:IOH21410~128</t>
  </si>
  <si>
    <t>BC034275.1</t>
  </si>
  <si>
    <t>HA10732~B25R04C06</t>
  </si>
  <si>
    <t>Hs~MGC:BC034275.1~uORF:IOH21410~121</t>
  </si>
  <si>
    <t>HA10732~B25R04C07</t>
  </si>
  <si>
    <t>Internal_7411</t>
  </si>
  <si>
    <t>HA10732~B25R04C08</t>
  </si>
  <si>
    <t>HA10732~B25R04C09</t>
  </si>
  <si>
    <t>Hs~Ref:NM_001721.2~uORF:IOH11645~38.2</t>
  </si>
  <si>
    <t>NM_001721.2</t>
  </si>
  <si>
    <t>HA10732~B25R04C10</t>
  </si>
  <si>
    <t>Hs~Ref:NM_001721.2~uORF:IOH11645~36.5</t>
  </si>
  <si>
    <t>HA10732~B25R04C11</t>
  </si>
  <si>
    <t>Hs~Ref:NM_144624.1~uORF:IOH14193~98.2</t>
  </si>
  <si>
    <t>NM_144624.1</t>
  </si>
  <si>
    <t>HA10732~B25R04C12</t>
  </si>
  <si>
    <t>Hs~Ref:NM_144624.1~uORF:IOH14193~98.7</t>
  </si>
  <si>
    <t>HA10732~B25R04C13</t>
  </si>
  <si>
    <t>Hs~Ref:NM_025161.2~uORF:IOH14763~40.9</t>
  </si>
  <si>
    <t>NM_025161.2</t>
  </si>
  <si>
    <t>HA10732~B25R04C14</t>
  </si>
  <si>
    <t>Hs~Ref:NM_025161.2~uORF:IOH14763~39.9</t>
  </si>
  <si>
    <t>HA10732~B25R04C15</t>
  </si>
  <si>
    <t>Hs~Ref:NM_024319.1~uORF:IOH5397~22.2</t>
  </si>
  <si>
    <t>NM_024319.1</t>
  </si>
  <si>
    <t>HA10732~B25R04C16</t>
  </si>
  <si>
    <t>Hs~Ref:NM_024319.1~uORF:IOH5397~22.1</t>
  </si>
  <si>
    <t>HA10732~B25R04C17</t>
  </si>
  <si>
    <t>Hs~MGC:BC005857.1~uORF:IOH5858~43.8</t>
  </si>
  <si>
    <t>BC005857.1</t>
  </si>
  <si>
    <t>HA10732~B25R04C18</t>
  </si>
  <si>
    <t>Hs~MGC:BC005857.1~uORF:IOH5858~43.0</t>
  </si>
  <si>
    <t>HA10732~B25R04C19</t>
  </si>
  <si>
    <t>Hs~MGC:BC006233.1~uORF:IOH6288~653</t>
  </si>
  <si>
    <t>BC006233.1</t>
  </si>
  <si>
    <t>HA10732~B25R04C20</t>
  </si>
  <si>
    <t>Hs~MGC:BC006233.1~uORF:IOH6288~614</t>
  </si>
  <si>
    <t>HA10732~B25R05C01</t>
  </si>
  <si>
    <t>Hs~Ref:NM_001663.2~uORF:IOH4954~1860</t>
  </si>
  <si>
    <t>NM_001663.2</t>
  </si>
  <si>
    <t>HA10732~B25R05C02</t>
  </si>
  <si>
    <t>Hs~Ref:NM_001663.2~uORF:IOH4954~1910</t>
  </si>
  <si>
    <t>HA10732~B25R05C03</t>
  </si>
  <si>
    <t>Hs~MGC:BC016964.1~uORF:IOH10344~355</t>
  </si>
  <si>
    <t>BC016964.1</t>
  </si>
  <si>
    <t>HA10732~B25R05C04</t>
  </si>
  <si>
    <t>Hs~MGC:BC016964.1~uORF:IOH10344~336</t>
  </si>
  <si>
    <t>HA10732~B25R05C05</t>
  </si>
  <si>
    <t>Hs~Ref:NM_005012.1~N/A~2660</t>
  </si>
  <si>
    <t>NM_005012.1</t>
  </si>
  <si>
    <t>HA10732~B25R05C06</t>
  </si>
  <si>
    <t>Hs~Ref:NM_005012.1~N/A~2610</t>
  </si>
  <si>
    <t>HA10732~B25R05C07</t>
  </si>
  <si>
    <t>Hs~Ref:NM_004196.2~N/A~874</t>
  </si>
  <si>
    <t>NM_004196.2</t>
  </si>
  <si>
    <t>HA10732~B25R05C08</t>
  </si>
  <si>
    <t>Hs~Ref:NM_004196.2~N/A~768</t>
  </si>
  <si>
    <t>HA10732~B25R05C09</t>
  </si>
  <si>
    <t>Hs~Ref:NM_004251.2~uORF:IOH14673~1750</t>
  </si>
  <si>
    <t>NM_004251.2</t>
  </si>
  <si>
    <t>HA10732~B25R05C10</t>
  </si>
  <si>
    <t>Hs~Ref:NM_004251.2~uORF:IOH14673~1740</t>
  </si>
  <si>
    <t>HA10732~B25R05C11</t>
  </si>
  <si>
    <t>Internal_20625</t>
  </si>
  <si>
    <t>HA10732~B25R05C12</t>
  </si>
  <si>
    <t>HA10732~B25R05C13</t>
  </si>
  <si>
    <t>Hs~Ref:NM_001203.1~N/A~3750</t>
  </si>
  <si>
    <t>HA10732~B25R05C14</t>
  </si>
  <si>
    <t>HA10732~B25R05C15</t>
  </si>
  <si>
    <t>Hs~Ref:NM_001982.1~N/A~453</t>
  </si>
  <si>
    <t>NM_001982.1</t>
  </si>
  <si>
    <t>HA10732~B25R05C16</t>
  </si>
  <si>
    <t>Hs~Ref:NM_001982.1~N/A~424</t>
  </si>
  <si>
    <t>HA10732~B25R05C17</t>
  </si>
  <si>
    <t>Hs~MGC:NM_178585.1~uORF:IOH12602~31.1</t>
  </si>
  <si>
    <t>NM_178585.1</t>
  </si>
  <si>
    <t>HA10732~B25R05C18</t>
  </si>
  <si>
    <t>Hs~MGC:NM_178585.1~uORF:IOH12602~29.9</t>
  </si>
  <si>
    <t>HA10732~B25R05C19</t>
  </si>
  <si>
    <t>Hs~Ref:NM_004896.2~uORF:IOH10674~118</t>
  </si>
  <si>
    <t>NM_004896.2</t>
  </si>
  <si>
    <t>HA10732~B25R05C20</t>
  </si>
  <si>
    <t>Hs~Ref:NM_004896.2~uORF:IOH10674~113</t>
  </si>
  <si>
    <t>HA10732~B25R06C01</t>
  </si>
  <si>
    <t>Hs~MGC:BC016295.1~uORF:IOH10091~296</t>
  </si>
  <si>
    <t>BC016295.1</t>
  </si>
  <si>
    <t>HA10732~B25R06C02</t>
  </si>
  <si>
    <t>Hs~MGC:BC016295.1~uORF:IOH10091~286</t>
  </si>
  <si>
    <t>HA10732~B25R06C03</t>
  </si>
  <si>
    <t>Hs~MGC:BC025278.1~uORF:IOH14045~159</t>
  </si>
  <si>
    <t>BC025278.1</t>
  </si>
  <si>
    <t>HA10732~B25R06C04</t>
  </si>
  <si>
    <t>Hs~MGC:BC025278.1~uORF:IOH14045~152</t>
  </si>
  <si>
    <t>HA10732~B25R06C05</t>
  </si>
  <si>
    <t>Hs~Ref:NM_000071.1~uORF:IOH10211~943</t>
  </si>
  <si>
    <t>NM_000071.1</t>
  </si>
  <si>
    <t>HA10732~B25R06C06</t>
  </si>
  <si>
    <t>Hs~Ref:NM_000071.1~uORF:IOH10211~989</t>
  </si>
  <si>
    <t>HA10732~B25R06C07</t>
  </si>
  <si>
    <t>Hs~Ref:NM_020142.2~uORF:IOH12540~232</t>
  </si>
  <si>
    <t>NM_020142.2</t>
  </si>
  <si>
    <t>HA10732~B25R06C08</t>
  </si>
  <si>
    <t>Hs~Ref:NM_020142.2~uORF:IOH12540~240</t>
  </si>
  <si>
    <t>HA10732~B25R06C09</t>
  </si>
  <si>
    <t>Hs~MGC:BC009564.1~uORF:IOH9952~1070</t>
  </si>
  <si>
    <t>BC009564.1</t>
  </si>
  <si>
    <t>HA10732~B25R06C10</t>
  </si>
  <si>
    <t>Hs~MGC:BC009564.1~uORF:IOH9952~1000</t>
  </si>
  <si>
    <t>HA10732~B25R06C11</t>
  </si>
  <si>
    <t>Hs~Ref:NM_002055.1~uORF:IOH9657~251</t>
  </si>
  <si>
    <t>NM_002055.1</t>
  </si>
  <si>
    <t>HA10732~B25R06C12</t>
  </si>
  <si>
    <t>Hs~Ref:NM_002055.1~uORF:IOH9657~239</t>
  </si>
  <si>
    <t>HA10732~B25R06C13</t>
  </si>
  <si>
    <t>Hs~Ref:NM_004469.2~uORF:IOH11413~40.9</t>
  </si>
  <si>
    <t>NM_004469.2</t>
  </si>
  <si>
    <t>HA10732~B25R06C14</t>
  </si>
  <si>
    <t>Hs~Ref:NM_004469.2~uORF:IOH11413~38.8</t>
  </si>
  <si>
    <t>HA10732~B25R06C15</t>
  </si>
  <si>
    <t>Hs~MGC:BC012536.1~uORF:IOH14192~649</t>
  </si>
  <si>
    <t>BC012536.1</t>
  </si>
  <si>
    <t>HA10732~B25R06C16</t>
  </si>
  <si>
    <t>Hs~MGC:BC012536.1~uORF:IOH14192~619</t>
  </si>
  <si>
    <t>HA10732~B25R06C17</t>
  </si>
  <si>
    <t>Hs~Ref:NM_031992.1~uORF:IOH13859~329</t>
  </si>
  <si>
    <t>NM_031992.1</t>
  </si>
  <si>
    <t>HA10732~B25R06C18</t>
  </si>
  <si>
    <t>Hs~Ref:NM_031992.1~uORF:IOH13859~300</t>
  </si>
  <si>
    <t>HA10732~B25R06C19</t>
  </si>
  <si>
    <t>Internal_12157</t>
  </si>
  <si>
    <t>HA10732~B25R06C20</t>
  </si>
  <si>
    <t>HA10732~B25R07C01</t>
  </si>
  <si>
    <t>Hs~MGC:BC038394.1~uORF:IOH25786~260</t>
  </si>
  <si>
    <t>BC038394.1</t>
  </si>
  <si>
    <t>HA10732~B25R07C02</t>
  </si>
  <si>
    <t>Hs~MGC:BC038394.1~uORF:IOH25786~267</t>
  </si>
  <si>
    <t>HA10732~B25R07C03</t>
  </si>
  <si>
    <t>Hs~Ref:NM_022823.1~uORF:IOH21980~108</t>
  </si>
  <si>
    <t>NM_022823.1</t>
  </si>
  <si>
    <t>HA10732~B25R07C04</t>
  </si>
  <si>
    <t>Hs~Ref:NM_022823.1~uORF:IOH21980~101</t>
  </si>
  <si>
    <t>HA10732~B25R07C05</t>
  </si>
  <si>
    <t>Hs~MGC:BC017072.1~uORF:IOH10334~51.9</t>
  </si>
  <si>
    <t>BC017072.1</t>
  </si>
  <si>
    <t>HA10732~B25R07C06</t>
  </si>
  <si>
    <t>Hs~MGC:BC017072.1~uORF:IOH10334~49.5</t>
  </si>
  <si>
    <t>HA10732~B25R07C07</t>
  </si>
  <si>
    <t>Hs~Ref:NM_032324.1~uORF:IOH6602~456</t>
  </si>
  <si>
    <t>NM_032324.1</t>
  </si>
  <si>
    <t>HA10732~B25R07C08</t>
  </si>
  <si>
    <t>Hs~Ref:NM_032324.1~uORF:IOH6602~449</t>
  </si>
  <si>
    <t>HA10732~B25R07C09</t>
  </si>
  <si>
    <t>Internal_327922</t>
  </si>
  <si>
    <t>HA10732~B25R07C10</t>
  </si>
  <si>
    <t>HA10732~B25R07C11</t>
  </si>
  <si>
    <t>Hs~MGC:BC052602.1~uORF:IOH29373~459</t>
  </si>
  <si>
    <t>BC052602.1</t>
  </si>
  <si>
    <t>HA10732~B25R07C12</t>
  </si>
  <si>
    <t>Hs~MGC:BC052602.1~uORF:IOH29373~444</t>
  </si>
  <si>
    <t>HA10732~B25R07C13</t>
  </si>
  <si>
    <t>Hs~MGC:BC035573.1~uORF:IOH27592~233</t>
  </si>
  <si>
    <t>BC035573.1</t>
  </si>
  <si>
    <t>HA10732~B25R07C14</t>
  </si>
  <si>
    <t>Hs~MGC:BC035573.1~uORF:IOH27592~216</t>
  </si>
  <si>
    <t>HA10732~B25R07C15</t>
  </si>
  <si>
    <t>Hs~MGC:BC046199.1~uORF:IOH26969~733</t>
  </si>
  <si>
    <t>BC046199.1</t>
  </si>
  <si>
    <t>HA10732~B25R07C16</t>
  </si>
  <si>
    <t>Hs~MGC:BC046199.1~uORF:IOH26969~705</t>
  </si>
  <si>
    <t>HA10732~B25R07C17</t>
  </si>
  <si>
    <t>Hs~MGC:BC058886.1~uORF:IOH29125~139</t>
  </si>
  <si>
    <t>BC058886.1</t>
  </si>
  <si>
    <t>HA10732~B25R07C18</t>
  </si>
  <si>
    <t>Hs~MGC:BC058886.1~uORF:IOH29125~136</t>
  </si>
  <si>
    <t>HA10732~B25R07C19</t>
  </si>
  <si>
    <t>Hs~MGC:BC057838.1~uORF:IOH29209~346</t>
  </si>
  <si>
    <t>BC057838.1</t>
  </si>
  <si>
    <t>HA10732~B25R07C20</t>
  </si>
  <si>
    <t>Hs~MGC:BC057838.1~uORF:IOH29209~317</t>
  </si>
  <si>
    <t>HA10732~B25R08C01</t>
  </si>
  <si>
    <t>Hs~MGC:BC061697.1~uORF:IOH29493~198</t>
  </si>
  <si>
    <t>BC061697.1</t>
  </si>
  <si>
    <t>HA10732~B25R08C02</t>
  </si>
  <si>
    <t>Hs~MGC:BC061697.1~uORF:IOH29493~210</t>
  </si>
  <si>
    <t>HA10732~B25R08C03</t>
  </si>
  <si>
    <t>Hs~MGC:BC013928.1~uORF:IOH27869~0.234</t>
  </si>
  <si>
    <t>BC013928.1</t>
  </si>
  <si>
    <t>HA10732~B25R08C04</t>
  </si>
  <si>
    <t>Hs~MGC:BC013928.1~uORF:IOH27869~0.0</t>
  </si>
  <si>
    <t>HA10732~B25R08C05</t>
  </si>
  <si>
    <t>Hs~MGC:NM_178151.1~uORF:IOH22620~991</t>
  </si>
  <si>
    <t>NM_178151.1</t>
  </si>
  <si>
    <t>HA10732~B25R08C06</t>
  </si>
  <si>
    <t>Hs~MGC:NM_178151.1~uORF:IOH22620~941</t>
  </si>
  <si>
    <t>HA10732~B25R08C07</t>
  </si>
  <si>
    <t>Hs~Ref:NM_002774.2~uORF:IOH10423~89.2</t>
  </si>
  <si>
    <t>NM_002774.2</t>
  </si>
  <si>
    <t>HA10732~B25R08C08</t>
  </si>
  <si>
    <t>Hs~Ref:NM_002774.2~uORF:IOH10423~86.8</t>
  </si>
  <si>
    <t>HA10732~B25R08C09</t>
  </si>
  <si>
    <t>Hs~MGC:BC047666.1~uORF:IOH26700~423</t>
  </si>
  <si>
    <t>BC047666.1</t>
  </si>
  <si>
    <t>HA10732~B25R08C10</t>
  </si>
  <si>
    <t>Hs~MGC:BC047666.1~uORF:IOH26700~403</t>
  </si>
  <si>
    <t>HA10732~B25R08C11</t>
  </si>
  <si>
    <t>Hs~MGC:BC018349.1~uORF:IOH9679~486</t>
  </si>
  <si>
    <t>BC018349.1</t>
  </si>
  <si>
    <t>HA10732~B25R08C12</t>
  </si>
  <si>
    <t>Hs~MGC:BC018349.1~uORF:IOH9679~467</t>
  </si>
  <si>
    <t>HA10732~B25R08C13</t>
  </si>
  <si>
    <t>Hs~MGC:BC006192.1~uORF:IOH6274~169</t>
  </si>
  <si>
    <t>BC006192.1</t>
  </si>
  <si>
    <t>HA10732~B25R08C14</t>
  </si>
  <si>
    <t>Hs~MGC:BC006192.1~uORF:IOH6274~163</t>
  </si>
  <si>
    <t>HA10732~B25R08C15</t>
  </si>
  <si>
    <t>Hs~Ref:NM_016520.1~uORF:IOH5899~2760</t>
  </si>
  <si>
    <t>NM_016520.1</t>
  </si>
  <si>
    <t>HA10732~B25R08C16</t>
  </si>
  <si>
    <t>Hs~Ref:NM_016520.1~uORF:IOH5899~2600</t>
  </si>
  <si>
    <t>HA10732~B25R08C17</t>
  </si>
  <si>
    <t>Hs~MGC:BC001088.1~uORF:IOH3839~78.1</t>
  </si>
  <si>
    <t>BC001088.1</t>
  </si>
  <si>
    <t>HA10732~B25R08C18</t>
  </si>
  <si>
    <t>Hs~MGC:BC001088.1~uORF:IOH3839~77.1</t>
  </si>
  <si>
    <t>HA10732~B25R08C19</t>
  </si>
  <si>
    <t>Hs~Ref:NM_007217.2~uORF:IOH3934~1890</t>
  </si>
  <si>
    <t>NM_007217.2</t>
  </si>
  <si>
    <t>HA10732~B25R08C20</t>
  </si>
  <si>
    <t>Hs~Ref:NM_007217.2~uORF:IOH3934~1780</t>
  </si>
  <si>
    <t>HA10732~B25R09C01</t>
  </si>
  <si>
    <t>Hs~Ref:NM_001361.1~uORF:IOH2173~34.6</t>
  </si>
  <si>
    <t>NM_001361.1</t>
  </si>
  <si>
    <t>HA10732~B25R09C02</t>
  </si>
  <si>
    <t>Hs~Ref:NM_001361.1~uORF:IOH2173~36.3</t>
  </si>
  <si>
    <t>HA10732~B25R09C03</t>
  </si>
  <si>
    <t>Hs~MGC:NM_138501.3~uORF:IOH4169~282</t>
  </si>
  <si>
    <t>NM_138501.3</t>
  </si>
  <si>
    <t>HA10732~B25R09C04</t>
  </si>
  <si>
    <t>Hs~MGC:NM_138501.3~uORF:IOH4169~254</t>
  </si>
  <si>
    <t>HA10732~B25R09C05</t>
  </si>
  <si>
    <t>Hs~MGC:BC001956.1~uORF:IOH4856~40.3</t>
  </si>
  <si>
    <t>BC001956.1</t>
  </si>
  <si>
    <t>HA10732~B25R09C06</t>
  </si>
  <si>
    <t>Hs~MGC:BC001956.1~uORF:IOH4856~38.4</t>
  </si>
  <si>
    <t>HA10732~B25R09C07</t>
  </si>
  <si>
    <t>Hs~MGC:BC000623.1~uORF:IOH4257~33.7</t>
  </si>
  <si>
    <t>BC000623.1</t>
  </si>
  <si>
    <t>HA10732~B25R09C08</t>
  </si>
  <si>
    <t>Hs~MGC:BC000623.1~uORF:IOH4257~32.0</t>
  </si>
  <si>
    <t>HA10732~B25R09C09</t>
  </si>
  <si>
    <t>Hs~Ref:NM_145250.1~uORF:IOH11197~21.9</t>
  </si>
  <si>
    <t>NM_145250.1</t>
  </si>
  <si>
    <t>HA10732~B25R09C10</t>
  </si>
  <si>
    <t>Hs~Ref:NM_145250.1~uORF:IOH11197~20.7</t>
  </si>
  <si>
    <t>HA10732~B25R09C11</t>
  </si>
  <si>
    <t>Hs~Ref:NM_001175.1~uORF:IOH14469~671</t>
  </si>
  <si>
    <t>NM_001175.1</t>
  </si>
  <si>
    <t>HA10732~B25R09C12</t>
  </si>
  <si>
    <t>Hs~Ref:NM_001175.1~uORF:IOH14469~634</t>
  </si>
  <si>
    <t>HA10732~B25R09C13</t>
  </si>
  <si>
    <t>Hs~MGC:NM_173470.1~uORF:IOH21527~68.9</t>
  </si>
  <si>
    <t>NM_173470.1</t>
  </si>
  <si>
    <t>HA10732~B25R09C14</t>
  </si>
  <si>
    <t>Hs~MGC:NM_173470.1~uORF:IOH21527~62.0</t>
  </si>
  <si>
    <t>HA10732~B25R09C15</t>
  </si>
  <si>
    <t>Hs~Ref:NM_023931.1~uORF:IOH3950~22.8</t>
  </si>
  <si>
    <t>NM_023931.1</t>
  </si>
  <si>
    <t>HA10732~B25R09C16</t>
  </si>
  <si>
    <t>Hs~Ref:NM_023931.1~uORF:IOH3950~20.4</t>
  </si>
  <si>
    <t>HA10732~B25R09C17</t>
  </si>
  <si>
    <t>Hs~Ref:NM_013343.1~uORF:IOH11992~401</t>
  </si>
  <si>
    <t>NM_013343.1</t>
  </si>
  <si>
    <t>HA10732~B25R09C18</t>
  </si>
  <si>
    <t>Hs~Ref:NM_013343.1~uORF:IOH11992~380</t>
  </si>
  <si>
    <t>HA10732~B25R09C19</t>
  </si>
  <si>
    <t>Hs~MGC:BC020840.1~uORF:IOH14881~118</t>
  </si>
  <si>
    <t>BC020840.1</t>
  </si>
  <si>
    <t>HA10732~B25R09C20</t>
  </si>
  <si>
    <t>Hs~MGC:BC020840.1~uORF:IOH14881~110</t>
  </si>
  <si>
    <t>HA10732~B25R10C01</t>
  </si>
  <si>
    <t>Hs~MGC:BC000909.2~uORF:IOH11938~59.0</t>
  </si>
  <si>
    <t>BC000909.2</t>
  </si>
  <si>
    <t>HA10732~B25R10C02</t>
  </si>
  <si>
    <t>Hs~MGC:BC000909.2~uORF:IOH11938~58.8</t>
  </si>
  <si>
    <t>HA10732~B25R10C03</t>
  </si>
  <si>
    <t>Hs~Ref:NM_138769.1~uORF:IOH13192~3100</t>
  </si>
  <si>
    <t>NM_138769.1</t>
  </si>
  <si>
    <t>HA10732~B25R10C04</t>
  </si>
  <si>
    <t>Hs~Ref:NM_138769.1~uORF:IOH13192~3000</t>
  </si>
  <si>
    <t>HA10732~B25R10C05</t>
  </si>
  <si>
    <t>Hs~Ref:NM_006686.2~uORF:IOH21791~134</t>
  </si>
  <si>
    <t>NM_006686.2</t>
  </si>
  <si>
    <t>HA10732~B25R10C06</t>
  </si>
  <si>
    <t>Hs~Ref:NM_006686.2~uORF:IOH21791~132</t>
  </si>
  <si>
    <t>HA10732~B25R10C07</t>
  </si>
  <si>
    <t>Hs~MGC:BC012888.1~uORF:IOH11770~91.9</t>
  </si>
  <si>
    <t>BC012888.1</t>
  </si>
  <si>
    <t>HA10732~B25R10C08</t>
  </si>
  <si>
    <t>Hs~MGC:BC012888.1~uORF:IOH11770~86.4</t>
  </si>
  <si>
    <t>HA10732~B25R10C09</t>
  </si>
  <si>
    <t>Hs~MGC:BC000026.1~uORF:IOH4716~97.4</t>
  </si>
  <si>
    <t>BC000026.1</t>
  </si>
  <si>
    <t>HA10732~B25R10C10</t>
  </si>
  <si>
    <t>Hs~MGC:BC000026.1~uORF:IOH4716~90.1</t>
  </si>
  <si>
    <t>HA10732~B25R10C11</t>
  </si>
  <si>
    <t>Hs~MGC:BC024229.1~uORF:IOH13485~59.7</t>
  </si>
  <si>
    <t>BC024229.1</t>
  </si>
  <si>
    <t>HA10732~B25R10C12</t>
  </si>
  <si>
    <t>Hs~MGC:BC024229.1~uORF:IOH13485~56.3</t>
  </si>
  <si>
    <t>HA10732~B25R10C13</t>
  </si>
  <si>
    <t>Hs~Ref:NM_177924.1~uORF:IOH21469~778</t>
  </si>
  <si>
    <t>NM_177924.1</t>
  </si>
  <si>
    <t>HA10732~B25R10C14</t>
  </si>
  <si>
    <t>Hs~Ref:NM_177924.1~uORF:IOH21469~730</t>
  </si>
  <si>
    <t>HA10732~B25R10C15</t>
  </si>
  <si>
    <t>Hs~Ref:NM_018711.1~uORF:IOH21559~667</t>
  </si>
  <si>
    <t>NM_018711.1</t>
  </si>
  <si>
    <t>HA10732~B25R10C16</t>
  </si>
  <si>
    <t>Hs~Ref:NM_018711.1~uORF:IOH21559~610</t>
  </si>
  <si>
    <t>HA10732~B25R10C17</t>
  </si>
  <si>
    <t>Hs~MGC:BC032432.1~uORF:IOH21636~48.3</t>
  </si>
  <si>
    <t>BC032432.1</t>
  </si>
  <si>
    <t>HA10732~B25R10C18</t>
  </si>
  <si>
    <t>Hs~MGC:BC032432.1~uORF:IOH21636~45.8</t>
  </si>
  <si>
    <t>HA10732~B25R10C19</t>
  </si>
  <si>
    <t>Hs~Ref:NM_020963.1~uORF:IOH4005~96.0</t>
  </si>
  <si>
    <t>NM_020963.1</t>
  </si>
  <si>
    <t>HA10732~B25R10C20</t>
  </si>
  <si>
    <t>Hs~Ref:NM_020963.1~uORF:IOH4005~90.6</t>
  </si>
  <si>
    <t>HA10732~B25R11C01</t>
  </si>
  <si>
    <t>Hs~MGC:BC025406.1~uORF:IOH11226~1210</t>
  </si>
  <si>
    <t>BC025406.1</t>
  </si>
  <si>
    <t>HA10732~B25R11C02</t>
  </si>
  <si>
    <t>Hs~MGC:BC025406.1~uORF:IOH11226~1220</t>
  </si>
  <si>
    <t>HA10732~B25R11C03</t>
  </si>
  <si>
    <t>Hs~MGC:BC029378.1~uORF:IOH23186~472</t>
  </si>
  <si>
    <t>BC029378.1</t>
  </si>
  <si>
    <t>HA10732~B25R11C04</t>
  </si>
  <si>
    <t>Hs~MGC:BC029378.1~uORF:IOH23186~449</t>
  </si>
  <si>
    <t>HA10732~B25R11C05</t>
  </si>
  <si>
    <t>Hs~MGC:BC020873.1~uORF:IOH12323~435</t>
  </si>
  <si>
    <t>BC020873.1</t>
  </si>
  <si>
    <t>HA10732~B25R11C06</t>
  </si>
  <si>
    <t>Hs~MGC:BC020873.1~uORF:IOH12323~397</t>
  </si>
  <si>
    <t>HA10732~B25R11C07</t>
  </si>
  <si>
    <t>Hs~Ref:NM_001544.2~uORF:IOH23172~450</t>
  </si>
  <si>
    <t>NM_001544.2</t>
  </si>
  <si>
    <t>HA10732~B25R11C08</t>
  </si>
  <si>
    <t>Hs~Ref:NM_001544.2~uORF:IOH23172~441</t>
  </si>
  <si>
    <t>HA10732~B25R11C09</t>
  </si>
  <si>
    <t>Hs~MGC:BC033091.1~uORF:IOH23281~93.1</t>
  </si>
  <si>
    <t>BC033091.1</t>
  </si>
  <si>
    <t>HA10732~B25R11C10</t>
  </si>
  <si>
    <t>Hs~MGC:BC033091.1~uORF:IOH23281~91.1</t>
  </si>
  <si>
    <t>HA10732~B25R11C11</t>
  </si>
  <si>
    <t>Hs~Ref:NM_000341.2~uORF:IOH12262~165</t>
  </si>
  <si>
    <t>NM_000341.2</t>
  </si>
  <si>
    <t>HA10732~B25R11C12</t>
  </si>
  <si>
    <t>Hs~Ref:NM_000341.2~uORF:IOH12262~157</t>
  </si>
  <si>
    <t>HA10732~B25R11C13</t>
  </si>
  <si>
    <t>Hs~MGC:BC033181.1~uORF:IOH23240~166</t>
  </si>
  <si>
    <t>BC033181.1</t>
  </si>
  <si>
    <t>HA10732~B25R11C14</t>
  </si>
  <si>
    <t>Hs~MGC:BC033181.1~uORF:IOH23240~159</t>
  </si>
  <si>
    <t>HA10732~B25R11C15</t>
  </si>
  <si>
    <t>Hs~Ref:NM_145701.1~uORF:IOH12253~283</t>
  </si>
  <si>
    <t>NM_145701.1</t>
  </si>
  <si>
    <t>HA10732~B25R11C16</t>
  </si>
  <si>
    <t>Hs~Ref:NM_145701.1~uORF:IOH12253~266</t>
  </si>
  <si>
    <t>HA10732~B25R11C17</t>
  </si>
  <si>
    <t>Hs~Ref:NM_024021.2~uORF:IOH36738~2570</t>
  </si>
  <si>
    <t>NM_024021.2</t>
  </si>
  <si>
    <t>HA10732~B25R11C18</t>
  </si>
  <si>
    <t>Hs~Ref:NM_024021.2~uORF:IOH36738~2370</t>
  </si>
  <si>
    <t>HA10732~B25R11C19</t>
  </si>
  <si>
    <t>Hs~Ref:NM_178818.2~uORF:IOH36816~2530</t>
  </si>
  <si>
    <t>NM_178818.2</t>
  </si>
  <si>
    <t>HA10732~B25R11C20</t>
  </si>
  <si>
    <t>Hs~Ref:NM_178818.2~uORF:IOH36816~2450</t>
  </si>
  <si>
    <t>HA10732~B25R12C01</t>
  </si>
  <si>
    <t>Hs~Ref:NM_004907.2~uORF:IOH3842~151</t>
  </si>
  <si>
    <t>NM_004907.2</t>
  </si>
  <si>
    <t>HA10732~B25R12C02</t>
  </si>
  <si>
    <t>Hs~Ref:NM_004907.2~uORF:IOH3842~147</t>
  </si>
  <si>
    <t>HA10732~B25R12C03</t>
  </si>
  <si>
    <t>Hs~Ref:NM_002089.1~uORF:IOH13606~1060</t>
  </si>
  <si>
    <t>NM_002089.1</t>
  </si>
  <si>
    <t>HA10732~B25R12C04</t>
  </si>
  <si>
    <t>Hs~Ref:NM_002089.1~uORF:IOH13606~998</t>
  </si>
  <si>
    <t>HA10732~B25R12C05</t>
  </si>
  <si>
    <t>Hs~Ref:NM_006802.1~uORF:IOH3503~122</t>
  </si>
  <si>
    <t>NM_006802.1</t>
  </si>
  <si>
    <t>HA10732~B25R12C06</t>
  </si>
  <si>
    <t>Hs~Ref:NM_006802.1~uORF:IOH3503~125</t>
  </si>
  <si>
    <t>HA10732~B25R12C07</t>
  </si>
  <si>
    <t>Hs~Ref:NM_001970.2~uORF:IOH3811~156</t>
  </si>
  <si>
    <t>NM_001970.2</t>
  </si>
  <si>
    <t>HA10732~B25R12C08</t>
  </si>
  <si>
    <t>Hs~Ref:NM_001970.2~uORF:IOH3811~151</t>
  </si>
  <si>
    <t>HA10732~B25R12C09</t>
  </si>
  <si>
    <t>Hs~MGC:BC040723.2~uORF:IOH26410~31.7</t>
  </si>
  <si>
    <t>BC040723.2</t>
  </si>
  <si>
    <t>HA10732~B25R12C10</t>
  </si>
  <si>
    <t>Hs~MGC:BC040723.2~uORF:IOH26410~30.5</t>
  </si>
  <si>
    <t>HA10732~B25R12C11</t>
  </si>
  <si>
    <t>Hs~Ref:NM_000594.2~uORF:IOH21536~79.1</t>
  </si>
  <si>
    <t>NM_000594.2</t>
  </si>
  <si>
    <t>HA10732~B25R12C12</t>
  </si>
  <si>
    <t>Hs~Ref:NM_000594.2~uORF:IOH21536~75.1</t>
  </si>
  <si>
    <t>HA10732~B25R12C13</t>
  </si>
  <si>
    <t>Hs~MGC:BC006376.1~uORF:IOH6481~55.7</t>
  </si>
  <si>
    <t>BC006376.1</t>
  </si>
  <si>
    <t>HA10732~B25R12C14</t>
  </si>
  <si>
    <t>Hs~MGC:BC006376.1~uORF:IOH6481~57.0</t>
  </si>
  <si>
    <t>HA10732~B25R12C15</t>
  </si>
  <si>
    <t>Hs~Ref:NM_013323.1~uORF:IOH3822~25.8</t>
  </si>
  <si>
    <t>NM_013323.1</t>
  </si>
  <si>
    <t>HA10732~B25R12C16</t>
  </si>
  <si>
    <t>Hs~Ref:NM_013323.1~uORF:IOH3822~24.6</t>
  </si>
  <si>
    <t>HA10732~B25R12C17</t>
  </si>
  <si>
    <t>Hs~Ref:NM_014570.2~uORF:IOH5693~35.0</t>
  </si>
  <si>
    <t>NM_014570.2</t>
  </si>
  <si>
    <t>HA10732~B25R12C18</t>
  </si>
  <si>
    <t>Hs~Ref:NM_014570.2~uORF:IOH5693~34.5</t>
  </si>
  <si>
    <t>HA10732~B25R12C19</t>
  </si>
  <si>
    <t>Hs~Ref:NM_022493.1~uORF:IOH21554~29.1</t>
  </si>
  <si>
    <t>NM_022493.1</t>
  </si>
  <si>
    <t>HA10732~B25R12C20</t>
  </si>
  <si>
    <t>Hs~Ref:NM_022493.1~uORF:IOH21554~27.6</t>
  </si>
  <si>
    <t>HA10732~B25R13C01</t>
  </si>
  <si>
    <t>Hs~MGC:BC002827.1~uORF:IOH5413~177</t>
  </si>
  <si>
    <t>BC002827.1</t>
  </si>
  <si>
    <t>HA10732~B25R13C02</t>
  </si>
  <si>
    <t>Hs~MGC:BC002827.1~uORF:IOH5413~185</t>
  </si>
  <si>
    <t>HA10732~B25R13C03</t>
  </si>
  <si>
    <t>Hs~Ref:NM_014763.2~uORF:IOH23003~62.6</t>
  </si>
  <si>
    <t>NM_014763.2</t>
  </si>
  <si>
    <t>HA10732~B25R13C04</t>
  </si>
  <si>
    <t>Hs~Ref:NM_014763.2~uORF:IOH23003~58.6</t>
  </si>
  <si>
    <t>HA10732~B25R13C05</t>
  </si>
  <si>
    <t>Hs~Ref:NM_018132.1~uORF:IOH10019~143</t>
  </si>
  <si>
    <t>NM_018132.1</t>
  </si>
  <si>
    <t>HA10732~B25R13C06</t>
  </si>
  <si>
    <t>Hs~Ref:NM_018132.1~uORF:IOH10019~137</t>
  </si>
  <si>
    <t>HA10732~B25R13C07</t>
  </si>
  <si>
    <t>Hs~MGC:BC006182.1~uORF:IOH5966~90.3</t>
  </si>
  <si>
    <t>BC006182.1</t>
  </si>
  <si>
    <t>HA10732~B25R13C08</t>
  </si>
  <si>
    <t>Hs~MGC:BC006182.1~uORF:IOH5966~88.3</t>
  </si>
  <si>
    <t>HA10732~B25R13C09</t>
  </si>
  <si>
    <t>Hs~Ref:NM_002307.1~uORF:IOH40009~23.0</t>
  </si>
  <si>
    <t>NM_002307.1</t>
  </si>
  <si>
    <t>HA10732~B25R13C10</t>
  </si>
  <si>
    <t>Hs~Ref:NM_002307.1~uORF:IOH40009~21.5</t>
  </si>
  <si>
    <t>HA10732~B25R13C11</t>
  </si>
  <si>
    <t>Hs~Ref:NM_000430.2~uORF:IOH39940~132</t>
  </si>
  <si>
    <t>NM_000430.2</t>
  </si>
  <si>
    <t>HA10732~B25R13C12</t>
  </si>
  <si>
    <t>Hs~Ref:NM_000430.2~uORF:IOH39940~128</t>
  </si>
  <si>
    <t>HA10732~B25R13C13</t>
  </si>
  <si>
    <t>Hs~Ref:NM_001007246.1~uORF:IOH39941~109</t>
  </si>
  <si>
    <t>NM_001007246.1</t>
  </si>
  <si>
    <t>HA10732~B25R13C14</t>
  </si>
  <si>
    <t>Hs~Ref:NM_001007246.1~uORF:IOH39941~105</t>
  </si>
  <si>
    <t>HA10732~B25R13C15</t>
  </si>
  <si>
    <t>Hs~MGC:BC067446.1~uORF:IOH40156~32.9</t>
  </si>
  <si>
    <t>BC067446.1</t>
  </si>
  <si>
    <t>HA10732~B25R13C16</t>
  </si>
  <si>
    <t>Hs~MGC:BC067446.1~uORF:IOH40156~31.6</t>
  </si>
  <si>
    <t>HA10732~B25R13C17</t>
  </si>
  <si>
    <t>Hs~MGC:BC052803.1~uORF:IOH29397~73.4</t>
  </si>
  <si>
    <t>BC052803.1</t>
  </si>
  <si>
    <t>HA10732~B25R13C18</t>
  </si>
  <si>
    <t>Hs~MGC:BC052803.1~uORF:IOH29397~71.2</t>
  </si>
  <si>
    <t>HA10732~B25R13C19</t>
  </si>
  <si>
    <t>Hs~MGC:BC058926.1~uORF:IOH29101~57.0</t>
  </si>
  <si>
    <t>BC058926.1</t>
  </si>
  <si>
    <t>HA10732~B25R13C20</t>
  </si>
  <si>
    <t>Hs~MGC:BC058926.1~uORF:IOH29101~54.4</t>
  </si>
  <si>
    <t>HA10732~B25R14C01</t>
  </si>
  <si>
    <t>Hs~MGC:BC056887.1~uORF:IOH29097~18.7</t>
  </si>
  <si>
    <t>BC056887.1</t>
  </si>
  <si>
    <t>HA10732~B25R14C02</t>
  </si>
  <si>
    <t>Hs~MGC:BC056887.1~uORF:IOH29097~19.1</t>
  </si>
  <si>
    <t>HA10732~B25R14C03</t>
  </si>
  <si>
    <t>Hs~MGC:BC039904.1~uORF:IOH28768~53.1</t>
  </si>
  <si>
    <t>BC039904.1</t>
  </si>
  <si>
    <t>HA10732~B25R14C04</t>
  </si>
  <si>
    <t>Hs~MGC:BC039904.1~uORF:IOH28768~51.0</t>
  </si>
  <si>
    <t>HA10732~B25R14C05</t>
  </si>
  <si>
    <t>Hs~MGC:BC046151.1~uORF:IOH26994~125</t>
  </si>
  <si>
    <t>BC046151.1</t>
  </si>
  <si>
    <t>HA10732~B25R14C06</t>
  </si>
  <si>
    <t>Hs~MGC:BC046151.1~uORF:IOH26994~118</t>
  </si>
  <si>
    <t>HA10732~B25R14C07</t>
  </si>
  <si>
    <t>Hs~MGC:BC050704.1~uORF:IOH27028~28.2</t>
  </si>
  <si>
    <t>BC050704.1</t>
  </si>
  <si>
    <t>HA10732~B25R14C08</t>
  </si>
  <si>
    <t>Hs~MGC:BC050704.1~uORF:IOH27028~26.7</t>
  </si>
  <si>
    <t>HA10732~B25R14C09</t>
  </si>
  <si>
    <t>Hs~MGC:NM_182918.2~uORF:IOH26275~21.2</t>
  </si>
  <si>
    <t>NM_182918.2</t>
  </si>
  <si>
    <t>HA10732~B25R14C10</t>
  </si>
  <si>
    <t>Hs~MGC:NM_182918.2~uORF:IOH26275~20.1</t>
  </si>
  <si>
    <t>HA10732~B25R14C11</t>
  </si>
  <si>
    <t>Hs~MGC:BC047883.2~uORF:IOH26992~39.7</t>
  </si>
  <si>
    <t>BC047883.2</t>
  </si>
  <si>
    <t>HA10732~B25R14C12</t>
  </si>
  <si>
    <t>Hs~MGC:BC047883.2~uORF:IOH26992~37.0</t>
  </si>
  <si>
    <t>HA10732~B25R14C13</t>
  </si>
  <si>
    <t>HA10732~B25R14C14</t>
  </si>
  <si>
    <t>HA10732~B25R14C15</t>
  </si>
  <si>
    <t>HA10732~B25R14C16</t>
  </si>
  <si>
    <t>HA10732~B25R14C17</t>
  </si>
  <si>
    <t>HA10732~B25R14C18</t>
  </si>
  <si>
    <t>HA10732~B25R14C19</t>
  </si>
  <si>
    <t>HA10732~B25R14C20</t>
  </si>
  <si>
    <t>HA10732~B25R15C01</t>
  </si>
  <si>
    <t>HA10732~B25R15C02</t>
  </si>
  <si>
    <t>HA10732~B25R15C03</t>
  </si>
  <si>
    <t>HA10732~B25R15C04</t>
  </si>
  <si>
    <t>HA10732~B25R15C05</t>
  </si>
  <si>
    <t>HA10732~B25R15C06</t>
  </si>
  <si>
    <t>HA10732~B25R15C07</t>
  </si>
  <si>
    <t>HA10732~B25R15C08</t>
  </si>
  <si>
    <t>HA10732~B25R15C09</t>
  </si>
  <si>
    <t>HA10732~B25R15C10</t>
  </si>
  <si>
    <t>HA10732~B25R15C11</t>
  </si>
  <si>
    <t>HA10732~B25R15C12</t>
  </si>
  <si>
    <t>HA10732~B25R15C13</t>
  </si>
  <si>
    <t>HA10732~B25R15C14</t>
  </si>
  <si>
    <t>HA10732~B25R15C15</t>
  </si>
  <si>
    <t>HA10732~B25R15C16</t>
  </si>
  <si>
    <t>HA10732~B25R15C17</t>
  </si>
  <si>
    <t>HA10732~B25R15C18</t>
  </si>
  <si>
    <t>HA10732~B25R15C19</t>
  </si>
  <si>
    <t>HA10732~B25R15C20</t>
  </si>
  <si>
    <t>HA10732~B25R16C01</t>
  </si>
  <si>
    <t>HA10732~B25R16C02</t>
  </si>
  <si>
    <t>HA10732~B25R16C03</t>
  </si>
  <si>
    <t>HA10732~B25R16C04</t>
  </si>
  <si>
    <t>HA10732~B25R16C05</t>
  </si>
  <si>
    <t>HA10732~B25R16C06</t>
  </si>
  <si>
    <t>HA10732~B25R16C07</t>
  </si>
  <si>
    <t>HA10732~B25R16C08</t>
  </si>
  <si>
    <t>HA10732~B25R16C09</t>
  </si>
  <si>
    <t>HA10732~B25R16C10</t>
  </si>
  <si>
    <t>HA10732~B25R16C11</t>
  </si>
  <si>
    <t>HA10732~B25R16C12</t>
  </si>
  <si>
    <t>HA10732~B25R16C13</t>
  </si>
  <si>
    <t>HA10732~B25R16C14</t>
  </si>
  <si>
    <t>HA10732~B25R16C15</t>
  </si>
  <si>
    <t>HA10732~B25R16C16</t>
  </si>
  <si>
    <t>HA10732~B25R16C17</t>
  </si>
  <si>
    <t>HA10732~B25R16C18</t>
  </si>
  <si>
    <t>HA10732~B25R16C19</t>
  </si>
  <si>
    <t>HA10732~B25R16C20</t>
  </si>
  <si>
    <t>HA10732~B25R17C01</t>
  </si>
  <si>
    <t>HA10732~B25R17C02</t>
  </si>
  <si>
    <t>HA10732~B25R17C03</t>
  </si>
  <si>
    <t>HA10732~B25R17C04</t>
  </si>
  <si>
    <t>HA10732~B25R17C05</t>
  </si>
  <si>
    <t>HA10732~B25R17C06</t>
  </si>
  <si>
    <t>HA10732~B25R17C07</t>
  </si>
  <si>
    <t>HA10732~B25R17C08</t>
  </si>
  <si>
    <t>HA10732~B25R17C09</t>
  </si>
  <si>
    <t>HA10732~B25R17C10</t>
  </si>
  <si>
    <t>HA10732~B25R17C11</t>
  </si>
  <si>
    <t>HA10732~B25R17C12</t>
  </si>
  <si>
    <t>HA10732~B25R17C13</t>
  </si>
  <si>
    <t>HA10732~B25R17C14</t>
  </si>
  <si>
    <t>HA10732~B25R17C15</t>
  </si>
  <si>
    <t>HA10732~B25R17C16</t>
  </si>
  <si>
    <t>HA10732~B25R17C17</t>
  </si>
  <si>
    <t>HA10732~B25R17C18</t>
  </si>
  <si>
    <t>HA10732~B25R17C19</t>
  </si>
  <si>
    <t>HA10732~B25R17C20</t>
  </si>
  <si>
    <t>HA10732~B25R18C01</t>
  </si>
  <si>
    <t>HA10732~B25R18C02</t>
  </si>
  <si>
    <t>HA10732~B25R18C03</t>
  </si>
  <si>
    <t>HA10732~B25R18C04</t>
  </si>
  <si>
    <t>HA10732~B25R18C05</t>
  </si>
  <si>
    <t>HA10732~B25R18C06</t>
  </si>
  <si>
    <t>HA10732~B25R18C07</t>
  </si>
  <si>
    <t>HA10732~B25R18C08</t>
  </si>
  <si>
    <t>HA10732~B25R18C09</t>
  </si>
  <si>
    <t>HA10732~B25R18C10</t>
  </si>
  <si>
    <t>HA10732~B25R18C11</t>
  </si>
  <si>
    <t>HA10732~B25R18C12</t>
  </si>
  <si>
    <t>HA10732~B25R18C13</t>
  </si>
  <si>
    <t>HA10732~B25R18C14</t>
  </si>
  <si>
    <t>HA10732~B25R18C15</t>
  </si>
  <si>
    <t>HA10732~B25R18C16</t>
  </si>
  <si>
    <t>HA10732~B25R18C17</t>
  </si>
  <si>
    <t>HA10732~B25R18C18</t>
  </si>
  <si>
    <t>HA10732~B25R18C19</t>
  </si>
  <si>
    <t>HA10732~B25R18C20</t>
  </si>
  <si>
    <t>HA10732~B25R19C01</t>
  </si>
  <si>
    <t>HA10732~B25R19C02</t>
  </si>
  <si>
    <t>HA10732~B25R19C03</t>
  </si>
  <si>
    <t>HA10732~B25R19C04</t>
  </si>
  <si>
    <t>HA10732~B25R19C05</t>
  </si>
  <si>
    <t>HA10732~B25R19C06</t>
  </si>
  <si>
    <t>HA10732~B25R19C07</t>
  </si>
  <si>
    <t>HA10732~B25R19C08</t>
  </si>
  <si>
    <t>HA10732~B25R19C09</t>
  </si>
  <si>
    <t>HA10732~B25R19C10</t>
  </si>
  <si>
    <t>HA10732~B25R19C11</t>
  </si>
  <si>
    <t>HA10732~B25R19C12</t>
  </si>
  <si>
    <t>HA10732~B25R19C13</t>
  </si>
  <si>
    <t>HA10732~B25R19C14</t>
  </si>
  <si>
    <t>HA10732~B25R19C15</t>
  </si>
  <si>
    <t>HA10732~B25R19C16</t>
  </si>
  <si>
    <t>HA10732~B25R19C17</t>
  </si>
  <si>
    <t>HA10732~B25R19C18</t>
  </si>
  <si>
    <t>HA10732~B25R19C19</t>
  </si>
  <si>
    <t>HA10732~B25R19C20</t>
  </si>
  <si>
    <t>HA10732~B25R20C01</t>
  </si>
  <si>
    <t>HA10732~B25R20C02</t>
  </si>
  <si>
    <t>HA10732~B25R20C03</t>
  </si>
  <si>
    <t>HA10732~B25R20C04</t>
  </si>
  <si>
    <t>HA10732~B25R20C05</t>
  </si>
  <si>
    <t>HA10732~B25R20C06</t>
  </si>
  <si>
    <t>HA10732~B25R20C07</t>
  </si>
  <si>
    <t>HA10732~B25R20C08</t>
  </si>
  <si>
    <t>HA10732~B25R20C09</t>
  </si>
  <si>
    <t>HA10732~B25R20C10</t>
  </si>
  <si>
    <t>HA10732~B25R20C11</t>
  </si>
  <si>
    <t>HA10732~B25R20C12</t>
  </si>
  <si>
    <t>HA10732~B25R20C13</t>
  </si>
  <si>
    <t>HA10732~B25R20C14</t>
  </si>
  <si>
    <t>HA10732~B25R20C15</t>
  </si>
  <si>
    <t>HA10732~B25R20C16</t>
  </si>
  <si>
    <t>HA10732~B25R20C17</t>
  </si>
  <si>
    <t>HA10732~B25R20C18</t>
  </si>
  <si>
    <t>HA10732~B25R20C19</t>
  </si>
  <si>
    <t>HA10732~B25R20C20</t>
  </si>
  <si>
    <t>HA10732~B26R01C01</t>
  </si>
  <si>
    <t>HA10732~B26R01C02</t>
  </si>
  <si>
    <t>HA10732~B26R01C03</t>
  </si>
  <si>
    <t>HA10732~B26R01C04</t>
  </si>
  <si>
    <t>HA10732~B26R01C05</t>
  </si>
  <si>
    <t>HA10732~B26R01C06</t>
  </si>
  <si>
    <t>HA10732~B26R01C07</t>
  </si>
  <si>
    <t>HA10732~B26R01C08</t>
  </si>
  <si>
    <t>HA10732~B26R01C09</t>
  </si>
  <si>
    <t>HA10732~B26R01C10</t>
  </si>
  <si>
    <t>HA10732~B26R01C11</t>
  </si>
  <si>
    <t>HA10732~B26R01C12</t>
  </si>
  <si>
    <t>HA10732~B26R01C13</t>
  </si>
  <si>
    <t>HA10732~B26R01C14</t>
  </si>
  <si>
    <t>HA10732~B26R01C15</t>
  </si>
  <si>
    <t>HA10732~B26R01C16</t>
  </si>
  <si>
    <t>HA10732~B26R01C17</t>
  </si>
  <si>
    <t>HA10732~B26R01C18</t>
  </si>
  <si>
    <t>HA10732~B26R01C19</t>
  </si>
  <si>
    <t>HA10732~B26R01C20</t>
  </si>
  <si>
    <t>HA10732~B26R02C01</t>
  </si>
  <si>
    <t>HA10732~B26R02C02</t>
  </si>
  <si>
    <t>HA10732~B26R02C03</t>
  </si>
  <si>
    <t>HA10732~B26R02C04</t>
  </si>
  <si>
    <t>HA10732~B26R02C05</t>
  </si>
  <si>
    <t>HA10732~B26R02C06</t>
  </si>
  <si>
    <t>HA10732~B26R02C07</t>
  </si>
  <si>
    <t>HA10732~B26R02C08</t>
  </si>
  <si>
    <t>HA10732~B26R02C09</t>
  </si>
  <si>
    <t>HA10732~B26R02C10</t>
  </si>
  <si>
    <t>HA10732~B26R02C11</t>
  </si>
  <si>
    <t>HA10732~B26R02C12</t>
  </si>
  <si>
    <t>HA10732~B26R02C13</t>
  </si>
  <si>
    <t>Internal_10652</t>
  </si>
  <si>
    <t>HA10732~B26R02C14</t>
  </si>
  <si>
    <t>HA10732~B26R02C15</t>
  </si>
  <si>
    <t>Hs~MGC:NM_178523.2~uORF:IOH21749~1260</t>
  </si>
  <si>
    <t>NM_178523.2</t>
  </si>
  <si>
    <t>HA10732~B26R02C16</t>
  </si>
  <si>
    <t>Hs~MGC:NM_178523.2~uORF:IOH21749~1210</t>
  </si>
  <si>
    <t>HA10732~B26R02C17</t>
  </si>
  <si>
    <t>Hs~MGC:BC000712.1~uORF:IOH4703~418</t>
  </si>
  <si>
    <t>BC000712.1</t>
  </si>
  <si>
    <t>HA10732~B26R02C18</t>
  </si>
  <si>
    <t>Hs~MGC:BC000712.1~uORF:IOH4703~402</t>
  </si>
  <si>
    <t>HA10732~B26R02C19</t>
  </si>
  <si>
    <t>Internal_200957</t>
  </si>
  <si>
    <t>HA10732~B26R02C20</t>
  </si>
  <si>
    <t>HA10732~B26R03C01</t>
  </si>
  <si>
    <t>Hs~Ref:NM_000486.2~uORF:IOH27325~347</t>
  </si>
  <si>
    <t>NM_000486.2</t>
  </si>
  <si>
    <t>HA10732~B26R03C02</t>
  </si>
  <si>
    <t>Hs~Ref:NM_000486.2~uORF:IOH27325~317</t>
  </si>
  <si>
    <t>HA10732~B26R03C03</t>
  </si>
  <si>
    <t>Hs~Ref:NM_005423.1~uORF:IOH21844~1200</t>
  </si>
  <si>
    <t>NM_005423.1</t>
  </si>
  <si>
    <t>HA10732~B26R03C04</t>
  </si>
  <si>
    <t>Hs~Ref:NM_005423.1~uORF:IOH21844~1140</t>
  </si>
  <si>
    <t>HA10732~B26R03C05</t>
  </si>
  <si>
    <t>Hs~MGC:BC013103.1~uORF:IOH22117~413</t>
  </si>
  <si>
    <t>BC013103.1</t>
  </si>
  <si>
    <t>HA10732~B26R03C06</t>
  </si>
  <si>
    <t>Hs~MGC:BC013103.1~uORF:IOH22117~422</t>
  </si>
  <si>
    <t>HA10732~B26R03C07</t>
  </si>
  <si>
    <t>Hs~MGC:BC017724.1~uORF:IOH10317~1300</t>
  </si>
  <si>
    <t>BC017724.1</t>
  </si>
  <si>
    <t>HA10732~B26R03C08</t>
  </si>
  <si>
    <t>Hs~MGC:BC017724.1~uORF:IOH10317~1280</t>
  </si>
  <si>
    <t>HA10732~B26R03C09</t>
  </si>
  <si>
    <t>Hs~MGC:BC021680.1~uORF:IOH12084~32.4</t>
  </si>
  <si>
    <t>BC021680.1</t>
  </si>
  <si>
    <t>HA10732~B26R03C10</t>
  </si>
  <si>
    <t>Hs~MGC:BC021680.1~uORF:IOH12084~31.7</t>
  </si>
  <si>
    <t>HA10732~B26R03C11</t>
  </si>
  <si>
    <t>Hs~Ref:NM_001449.2~uORF:IOH13860~2890</t>
  </si>
  <si>
    <t>NM_001449.2</t>
  </si>
  <si>
    <t>HA10732~B26R03C12</t>
  </si>
  <si>
    <t>Hs~Ref:NM_001449.2~uORF:IOH13860~2920</t>
  </si>
  <si>
    <t>HA10732~B26R03C13</t>
  </si>
  <si>
    <t>Hs~Ref:NM_138432.1~uORF:IOH12304~1230</t>
  </si>
  <si>
    <t>NM_138432.1</t>
  </si>
  <si>
    <t>HA10732~B26R03C14</t>
  </si>
  <si>
    <t>HA10732~B26R03C15</t>
  </si>
  <si>
    <t>Hs~Ref:NM_002994.2~uORF:IOH7295~134</t>
  </si>
  <si>
    <t>NM_002994.2</t>
  </si>
  <si>
    <t>HA10732~B26R03C16</t>
  </si>
  <si>
    <t>Hs~Ref:NM_002994.2~uORF:IOH7295~127</t>
  </si>
  <si>
    <t>HA10732~B26R03C17</t>
  </si>
  <si>
    <t>Hs~Ref:NM_016401.2~uORF:IOH3734~22.9</t>
  </si>
  <si>
    <t>NM_016401.2</t>
  </si>
  <si>
    <t>HA10732~B26R03C18</t>
  </si>
  <si>
    <t>HA10732~B26R03C19</t>
  </si>
  <si>
    <t>Hs~MGC:BC022957.1~uORF:IOH22373~14.4</t>
  </si>
  <si>
    <t>BC022957.1</t>
  </si>
  <si>
    <t>HA10732~B26R03C20</t>
  </si>
  <si>
    <t>Hs~MGC:BC022957.1~uORF:IOH22373~13.5</t>
  </si>
  <si>
    <t>HA10732~B26R04C01</t>
  </si>
  <si>
    <t>Hs~Ref:NM_032926.1~uORF:IOH6818~145</t>
  </si>
  <si>
    <t>NM_032926.1</t>
  </si>
  <si>
    <t>HA10732~B26R04C02</t>
  </si>
  <si>
    <t>Hs~Ref:NM_032926.1~uORF:IOH6818~133</t>
  </si>
  <si>
    <t>HA10732~B26R04C03</t>
  </si>
  <si>
    <t>Hs~MGC:BC000503.1~uORF:IOH3515~746</t>
  </si>
  <si>
    <t>BC000503.1</t>
  </si>
  <si>
    <t>HA10732~B26R04C04</t>
  </si>
  <si>
    <t>Hs~MGC:BC000503.1~uORF:IOH3515~703</t>
  </si>
  <si>
    <t>HA10732~B26R04C05</t>
  </si>
  <si>
    <t>Hs~Ref:NM_017727.2~uORF:IOH4312~75.6</t>
  </si>
  <si>
    <t>NM_017727.2</t>
  </si>
  <si>
    <t>HA10732~B26R04C06</t>
  </si>
  <si>
    <t>Hs~Ref:NM_017727.2~uORF:IOH4312~74.5</t>
  </si>
  <si>
    <t>HA10732~B26R04C07</t>
  </si>
  <si>
    <t>Hs~Ref:NM_013319.1~uORF:IOH5671~53.7</t>
  </si>
  <si>
    <t>NM_013319.1</t>
  </si>
  <si>
    <t>HA10732~B26R04C08</t>
  </si>
  <si>
    <t>Hs~Ref:NM_013319.1~uORF:IOH5671~52.4</t>
  </si>
  <si>
    <t>HA10732~B26R04C09</t>
  </si>
  <si>
    <t>Internal_201156</t>
  </si>
  <si>
    <t>HA10732~B26R04C10</t>
  </si>
  <si>
    <t>HA10732~B26R04C11</t>
  </si>
  <si>
    <t>Internal_20508</t>
  </si>
  <si>
    <t>HA10732~B26R04C12</t>
  </si>
  <si>
    <t>HA10732~B26R04C13</t>
  </si>
  <si>
    <t>Hs~MGC:BC007557.1~uORF:IOH6840~28.5</t>
  </si>
  <si>
    <t>BC007557.1</t>
  </si>
  <si>
    <t>HA10732~B26R04C14</t>
  </si>
  <si>
    <t>Hs~MGC:BC007557.1~uORF:IOH6840~28.2</t>
  </si>
  <si>
    <t>HA10732~B26R04C15</t>
  </si>
  <si>
    <t>Hs~Ref:NM_002805.1~uORF:IOH3508~28.9</t>
  </si>
  <si>
    <t>NM_002805.1</t>
  </si>
  <si>
    <t>HA10732~B26R04C16</t>
  </si>
  <si>
    <t>Hs~Ref:NM_002805.1~uORF:IOH3508~26.6</t>
  </si>
  <si>
    <t>HA10732~B26R04C17</t>
  </si>
  <si>
    <t>Internal_2762</t>
  </si>
  <si>
    <t>HA10732~B26R04C18</t>
  </si>
  <si>
    <t>HA10732~B26R04C19</t>
  </si>
  <si>
    <t>Hs~MGC:BC012616.1~uORF:IOH13744~994</t>
  </si>
  <si>
    <t>BC012616.1</t>
  </si>
  <si>
    <t>HA10732~B26R04C20</t>
  </si>
  <si>
    <t>Hs~MGC:BC012616.1~uORF:IOH13744~943</t>
  </si>
  <si>
    <t>HA10732~B26R05C01</t>
  </si>
  <si>
    <t>Hs~Ref:NM_005400.1~N/A~141</t>
  </si>
  <si>
    <t>NM_005400.1</t>
  </si>
  <si>
    <t>HA10732~B26R05C02</t>
  </si>
  <si>
    <t>Hs~Ref:NM_005400.1~N/A~132</t>
  </si>
  <si>
    <t>HA10732~B26R05C03</t>
  </si>
  <si>
    <t>Hs~Ref:NM_013355.1~N/A~167</t>
  </si>
  <si>
    <t>NM_013355.1</t>
  </si>
  <si>
    <t>HA10732~B26R05C04</t>
  </si>
  <si>
    <t>Hs~Ref:NM_013355.1~N/A~158</t>
  </si>
  <si>
    <t>HA10732~B26R05C05</t>
  </si>
  <si>
    <t>Hs~MGC:BC002755.1~N/A~546</t>
  </si>
  <si>
    <t>BC002755.1</t>
  </si>
  <si>
    <t>HA10732~B26R05C06</t>
  </si>
  <si>
    <t>Hs~MGC:BC002755.1~N/A~500</t>
  </si>
  <si>
    <t>HA10732~B26R05C07</t>
  </si>
  <si>
    <t>Hs~Ref:NM_002742.1~N/A~51.4</t>
  </si>
  <si>
    <t>NM_002742.1</t>
  </si>
  <si>
    <t>HA10732~B26R05C08</t>
  </si>
  <si>
    <t>Hs~Ref:NM_002742.1~N/A~47.5</t>
  </si>
  <si>
    <t>HA10732~B26R05C09</t>
  </si>
  <si>
    <t>Hs~Ref:NM_003010.1~N/A~114</t>
  </si>
  <si>
    <t>NM_003010.1</t>
  </si>
  <si>
    <t>HA10732~B26R05C10</t>
  </si>
  <si>
    <t>Hs~Ref:NM_003010.1~N/A~106</t>
  </si>
  <si>
    <t>HA10732~B26R05C11</t>
  </si>
  <si>
    <t>Hs~Ref:NM_006622.1~N/A~39.7</t>
  </si>
  <si>
    <t>NM_006622.1</t>
  </si>
  <si>
    <t>HA10732~B26R05C12</t>
  </si>
  <si>
    <t>Hs~Ref:NM_006622.1~N/A~37.2</t>
  </si>
  <si>
    <t>HA10732~B26R05C13</t>
  </si>
  <si>
    <t>Hs~Ref:NM_002744.2~N/A~464</t>
  </si>
  <si>
    <t>NM_002744.2</t>
  </si>
  <si>
    <t>HA10732~B26R05C14</t>
  </si>
  <si>
    <t>Hs~Ref:NM_002744.2~N/A~423</t>
  </si>
  <si>
    <t>HA10732~B26R05C15</t>
  </si>
  <si>
    <t>Hs~Ref:NM_024800.1~N/A~330</t>
  </si>
  <si>
    <t>NM_024800.1</t>
  </si>
  <si>
    <t>HA10732~B26R05C16</t>
  </si>
  <si>
    <t>Hs~Ref:NM_024800.1~N/A~307</t>
  </si>
  <si>
    <t>HA10732~B26R05C17</t>
  </si>
  <si>
    <t>Hs~MGC:BC000157.2~uORF:IOH2943~99.3</t>
  </si>
  <si>
    <t>BC000157.2</t>
  </si>
  <si>
    <t>HA10732~B26R05C18</t>
  </si>
  <si>
    <t>Hs~MGC:BC000157.2~uORF:IOH2943~95.7</t>
  </si>
  <si>
    <t>HA10732~B26R05C19</t>
  </si>
  <si>
    <t>Hs~MGC:NM_152646.2~uORF:IOH28001~1760</t>
  </si>
  <si>
    <t>NM_152646.2</t>
  </si>
  <si>
    <t>HA10732~B26R05C20</t>
  </si>
  <si>
    <t>Hs~MGC:NM_152646.2~uORF:IOH28001~1660</t>
  </si>
  <si>
    <t>HA10732~B26R06C01</t>
  </si>
  <si>
    <t>Hs~Ref:NM_014176.1~uORF:IOH3736~841</t>
  </si>
  <si>
    <t>NM_014176.1</t>
  </si>
  <si>
    <t>HA10732~B26R06C02</t>
  </si>
  <si>
    <t>Hs~Ref:NM_014176.1~uORF:IOH3736~763</t>
  </si>
  <si>
    <t>HA10732~B26R06C03</t>
  </si>
  <si>
    <t>Hs~Ref:NM_017811.2~uORF:IOH5652~1820</t>
  </si>
  <si>
    <t>NM_017811.2</t>
  </si>
  <si>
    <t>HA10732~B26R06C04</t>
  </si>
  <si>
    <t>Hs~Ref:NM_017811.2~uORF:IOH5652~1810</t>
  </si>
  <si>
    <t>HA10732~B26R06C05</t>
  </si>
  <si>
    <t>Hs~MGC:XM_291438.1~uORF:IOH28505~41.6</t>
  </si>
  <si>
    <t>XM_291438.1</t>
  </si>
  <si>
    <t>HA10732~B26R06C06</t>
  </si>
  <si>
    <t>Hs~MGC:XM_291438.1~uORF:IOH28505~38.5</t>
  </si>
  <si>
    <t>HA10732~B26R06C07</t>
  </si>
  <si>
    <t>Hs~MGC:BC000178.2~uORF:IOH2963~32.7</t>
  </si>
  <si>
    <t>BC000178.2</t>
  </si>
  <si>
    <t>HA10732~B26R06C08</t>
  </si>
  <si>
    <t>Hs~MGC:BC000178.2~uORF:IOH2963~30.5</t>
  </si>
  <si>
    <t>HA10732~B26R06C09</t>
  </si>
  <si>
    <t>Hs~MGC:BC044215.1~uORF:IOH26376~72.1</t>
  </si>
  <si>
    <t>BC044215.1</t>
  </si>
  <si>
    <t>HA10732~B26R06C10</t>
  </si>
  <si>
    <t>Hs~MGC:BC044215.1~uORF:IOH26376~65.9</t>
  </si>
  <si>
    <t>HA10732~B26R06C11</t>
  </si>
  <si>
    <t>Hs~Ref:NM_020898.1~uORF:IOH5116~1660</t>
  </si>
  <si>
    <t>NM_020898.1</t>
  </si>
  <si>
    <t>HA10732~B26R06C12</t>
  </si>
  <si>
    <t>Hs~Ref:NM_020898.1~uORF:IOH5116~1560</t>
  </si>
  <si>
    <t>HA10732~B26R06C13</t>
  </si>
  <si>
    <t>Internal_8233</t>
  </si>
  <si>
    <t>HA10732~B26R06C14</t>
  </si>
  <si>
    <t>HA10732~B26R06C15</t>
  </si>
  <si>
    <t>Hs~Ref:NM_145212.1~uORF:IOH13804~156</t>
  </si>
  <si>
    <t>NM_145212.1</t>
  </si>
  <si>
    <t>HA10732~B26R06C16</t>
  </si>
  <si>
    <t>Hs~Ref:NM_145212.1~uORF:IOH13804~143</t>
  </si>
  <si>
    <t>HA10732~B26R06C17</t>
  </si>
  <si>
    <t>Hs~Ref:NM_000371.1~uORF:IOH14065~1620</t>
  </si>
  <si>
    <t>NM_000371.1</t>
  </si>
  <si>
    <t>HA10732~B26R06C18</t>
  </si>
  <si>
    <t>Hs~Ref:NM_000371.1~uORF:IOH14065~1630</t>
  </si>
  <si>
    <t>HA10732~B26R06C19</t>
  </si>
  <si>
    <t>Hs~MGC:BC022958.1~uORF:IOH11908~630</t>
  </si>
  <si>
    <t>BC022958.1</t>
  </si>
  <si>
    <t>HA10732~B26R06C20</t>
  </si>
  <si>
    <t>Hs~MGC:BC022958.1~uORF:IOH11908~571</t>
  </si>
  <si>
    <t>HA10732~B26R07C01</t>
  </si>
  <si>
    <t>Internal_327738</t>
  </si>
  <si>
    <t>HA10732~B26R07C02</t>
  </si>
  <si>
    <t>HA10732~B26R07C03</t>
  </si>
  <si>
    <t>Hs~MGC:BC035348.1~uORF:IOH28673~27.4</t>
  </si>
  <si>
    <t>BC035348.1</t>
  </si>
  <si>
    <t>HA10732~B26R07C04</t>
  </si>
  <si>
    <t>Hs~MGC:BC035348.1~uORF:IOH28673~26.0</t>
  </si>
  <si>
    <t>HA10732~B26R07C05</t>
  </si>
  <si>
    <t>HA10732~B26R07C06</t>
  </si>
  <si>
    <t>HA10732~B26R07C07</t>
  </si>
  <si>
    <t>Hs~MGC:BC039317.1~uORF:IOH28723~72.7</t>
  </si>
  <si>
    <t>BC039317.1</t>
  </si>
  <si>
    <t>HA10732~B26R07C08</t>
  </si>
  <si>
    <t>Hs~MGC:BC039317.1~uORF:IOH28723~67.9</t>
  </si>
  <si>
    <t>HA10732~B26R07C09</t>
  </si>
  <si>
    <t>Internal_268421</t>
  </si>
  <si>
    <t>HA10732~B26R07C10</t>
  </si>
  <si>
    <t>HA10732~B26R07C11</t>
  </si>
  <si>
    <t>Internal_268434</t>
  </si>
  <si>
    <t>HA10732~B26R07C12</t>
  </si>
  <si>
    <t>HA10732~B26R07C13</t>
  </si>
  <si>
    <t>Hs~MGC:BC040214.1~uORF:IOH27456~49.2</t>
  </si>
  <si>
    <t>BC040214.1</t>
  </si>
  <si>
    <t>HA10732~B26R07C14</t>
  </si>
  <si>
    <t>Hs~MGC:BC040214.1~uORF:IOH27456~46.2</t>
  </si>
  <si>
    <t>HA10732~B26R07C15</t>
  </si>
  <si>
    <t>Hs~Ref:NM_030673.1~uORF:IOH5238~1190</t>
  </si>
  <si>
    <t>NM_030673.1</t>
  </si>
  <si>
    <t>HA10732~B26R07C16</t>
  </si>
  <si>
    <t>Hs~Ref:NM_030673.1~uORF:IOH5238~1120</t>
  </si>
  <si>
    <t>HA10732~B26R07C17</t>
  </si>
  <si>
    <t>Hs~MGC:BC017570.1~uORF:IOH27880~343</t>
  </si>
  <si>
    <t>BC017570.1</t>
  </si>
  <si>
    <t>HA10732~B26R07C18</t>
  </si>
  <si>
    <t>Hs~MGC:BC017570.1~uORF:IOH27880~324</t>
  </si>
  <si>
    <t>HA10732~B26R07C19</t>
  </si>
  <si>
    <t>Hs~Ref:NM_007122.1~uORF:IOH27901~120</t>
  </si>
  <si>
    <t>NM_007122.1</t>
  </si>
  <si>
    <t>HA10732~B26R07C20</t>
  </si>
  <si>
    <t>Hs~Ref:NM_007122.1~uORF:IOH27901~111</t>
  </si>
  <si>
    <t>HA10732~B26R08C01</t>
  </si>
  <si>
    <t>Hs~MGC:BC041626.1~uORF:IOH27997~372</t>
  </si>
  <si>
    <t>BC041626.1</t>
  </si>
  <si>
    <t>HA10732~B26R08C02</t>
  </si>
  <si>
    <t>Hs~MGC:BC041626.1~uORF:IOH27997~341</t>
  </si>
  <si>
    <t>HA10732~B26R08C03</t>
  </si>
  <si>
    <t>Hs~Ref:NM_014239.1~uORF:IOH27837~473</t>
  </si>
  <si>
    <t>NM_014239.1</t>
  </si>
  <si>
    <t>HA10732~B26R08C04</t>
  </si>
  <si>
    <t>Hs~Ref:NM_014239.1~uORF:IOH27837~427</t>
  </si>
  <si>
    <t>HA10732~B26R08C05</t>
  </si>
  <si>
    <t>HA10732~B26R08C06</t>
  </si>
  <si>
    <t>HA10732~B26R08C07</t>
  </si>
  <si>
    <t>HA10732~B26R08C08</t>
  </si>
  <si>
    <t>HA10732~B26R08C09</t>
  </si>
  <si>
    <t>HA10732~B26R08C10</t>
  </si>
  <si>
    <t>HA10732~B26R08C11</t>
  </si>
  <si>
    <t>HA10732~B26R08C12</t>
  </si>
  <si>
    <t>HA10732~B26R08C13</t>
  </si>
  <si>
    <t>Hs~Ref:NM_024309.1~uORF:IOH5379~1550</t>
  </si>
  <si>
    <t>NM_024309.1</t>
  </si>
  <si>
    <t>HA10732~B26R08C14</t>
  </si>
  <si>
    <t>Hs~Ref:NM_024309.1~uORF:IOH5379~1480</t>
  </si>
  <si>
    <t>HA10732~B26R08C15</t>
  </si>
  <si>
    <t>Hs~MGC:NM_177435.1~uORF:IOH5357~32.6</t>
  </si>
  <si>
    <t>NM_177435.1</t>
  </si>
  <si>
    <t>HA10732~B26R08C16</t>
  </si>
  <si>
    <t>Hs~MGC:NM_177435.1~uORF:IOH5357~32.4</t>
  </si>
  <si>
    <t>HA10732~B26R08C17</t>
  </si>
  <si>
    <t>Hs~Ref:NM_019845.1~uORF:IOH5716~979</t>
  </si>
  <si>
    <t>NM_019845.1</t>
  </si>
  <si>
    <t>HA10732~B26R08C18</t>
  </si>
  <si>
    <t>Hs~Ref:NM_019845.1~uORF:IOH5716~864</t>
  </si>
  <si>
    <t>HA10732~B26R08C19</t>
  </si>
  <si>
    <t>Hs~Ref:NM_025193.2~uORF:IOH5538~132</t>
  </si>
  <si>
    <t>NM_025193.2</t>
  </si>
  <si>
    <t>HA10732~B26R08C20</t>
  </si>
  <si>
    <t>Hs~Ref:NM_025193.2~uORF:IOH5538~124</t>
  </si>
  <si>
    <t>HA10732~B26R09C01</t>
  </si>
  <si>
    <t>Hs~Ref:NM_002629.2~uORF:IOH13682~1850</t>
  </si>
  <si>
    <t>NM_002629.2</t>
  </si>
  <si>
    <t>HA10732~B26R09C02</t>
  </si>
  <si>
    <t>Hs~Ref:NM_002629.2~uORF:IOH13682~1740</t>
  </si>
  <si>
    <t>HA10732~B26R09C03</t>
  </si>
  <si>
    <t>Hs~MGC:BC012535.1~uORF:IOH14189~745</t>
  </si>
  <si>
    <t>BC012535.1</t>
  </si>
  <si>
    <t>HA10732~B26R09C04</t>
  </si>
  <si>
    <t>Hs~MGC:BC012535.1~uORF:IOH14189~694</t>
  </si>
  <si>
    <t>HA10732~B26R09C05</t>
  </si>
  <si>
    <t>Hs~MGC:BC010074.2~uORF:IOH13694~207</t>
  </si>
  <si>
    <t>BC010074.2</t>
  </si>
  <si>
    <t>HA10732~B26R09C06</t>
  </si>
  <si>
    <t>Hs~MGC:BC010074.2~uORF:IOH13694~204</t>
  </si>
  <si>
    <t>HA10732~B26R09C07</t>
  </si>
  <si>
    <t>Hs~Ref:NM_004310.2~uORF:IOH13574~856</t>
  </si>
  <si>
    <t>NM_004310.2</t>
  </si>
  <si>
    <t>HA10732~B26R09C08</t>
  </si>
  <si>
    <t>Hs~Ref:NM_004310.2~uORF:IOH13574~867</t>
  </si>
  <si>
    <t>HA10732~B26R09C09</t>
  </si>
  <si>
    <t>Hs~Ref:NM_003123.1~uORF:IOH12537~1540</t>
  </si>
  <si>
    <t>NM_003123.1</t>
  </si>
  <si>
    <t>HA10732~B26R09C10</t>
  </si>
  <si>
    <t>Hs~Ref:NM_003123.1~uORF:IOH12537~1560</t>
  </si>
  <si>
    <t>HA10732~B26R09C11</t>
  </si>
  <si>
    <t>Hs~MGC:BC018037.1~uORF:IOH11153~900</t>
  </si>
  <si>
    <t>BC018037.1</t>
  </si>
  <si>
    <t>HA10732~B26R09C12</t>
  </si>
  <si>
    <t>Hs~MGC:BC018037.1~uORF:IOH11153~891</t>
  </si>
  <si>
    <t>HA10732~B26R09C13</t>
  </si>
  <si>
    <t>Hs~MGC:BC010360.1~uORF:IOH12880~231</t>
  </si>
  <si>
    <t>BC010360.1</t>
  </si>
  <si>
    <t>HA10732~B26R09C14</t>
  </si>
  <si>
    <t>Hs~MGC:BC010360.1~uORF:IOH12880~213</t>
  </si>
  <si>
    <t>HA10732~B26R09C15</t>
  </si>
  <si>
    <t>Hs~Ref:NM_016186.1~uORF:IOH12195~1200</t>
  </si>
  <si>
    <t>NM_016186.1</t>
  </si>
  <si>
    <t>HA10732~B26R09C16</t>
  </si>
  <si>
    <t>Hs~Ref:NM_016186.1~uORF:IOH12195~1260</t>
  </si>
  <si>
    <t>HA10732~B26R09C17</t>
  </si>
  <si>
    <t>Hs~Ref:NM_001906.1~uORF:IOH7194~97.0</t>
  </si>
  <si>
    <t>NM_001906.1</t>
  </si>
  <si>
    <t>HA10732~B26R09C18</t>
  </si>
  <si>
    <t>Hs~Ref:NM_001906.1~uORF:IOH7194~91.9</t>
  </si>
  <si>
    <t>HA10732~B26R09C19</t>
  </si>
  <si>
    <t>Hs~Ref:NM_145268.1~uORF:IOH10668~157</t>
  </si>
  <si>
    <t>NM_145268.1</t>
  </si>
  <si>
    <t>HA10732~B26R09C20</t>
  </si>
  <si>
    <t>Hs~Ref:NM_145268.1~uORF:IOH10668~146</t>
  </si>
  <si>
    <t>HA10732~B26R10C01</t>
  </si>
  <si>
    <t>Hs~MGC:BC027617.1~uORF:IOH12034~21.4</t>
  </si>
  <si>
    <t>BC027617.1</t>
  </si>
  <si>
    <t>HA10732~B26R10C02</t>
  </si>
  <si>
    <t>Hs~MGC:BC027617.1~uORF:IOH12034~19.9</t>
  </si>
  <si>
    <t>HA10732~B26R10C03</t>
  </si>
  <si>
    <t>Hs~MGC:BC025742.1~uORF:IOH11762~18.1</t>
  </si>
  <si>
    <t>BC025742.1</t>
  </si>
  <si>
    <t>HA10732~B26R10C04</t>
  </si>
  <si>
    <t>Hs~MGC:BC025742.1~uORF:IOH11762~17.3</t>
  </si>
  <si>
    <t>HA10732~B26R10C05</t>
  </si>
  <si>
    <t>Hs~MGC:NM_198282.1~uORF:IOH26670~330</t>
  </si>
  <si>
    <t>NM_198282.1</t>
  </si>
  <si>
    <t>HA10732~B26R10C06</t>
  </si>
  <si>
    <t>Hs~MGC:NM_198282.1~uORF:IOH26670~300</t>
  </si>
  <si>
    <t>HA10732~B26R10C07</t>
  </si>
  <si>
    <t>Hs~MGC:BC044575.1~uORF:IOH26889~48.9</t>
  </si>
  <si>
    <t>BC044575.1</t>
  </si>
  <si>
    <t>HA10732~B26R10C08</t>
  </si>
  <si>
    <t>Hs~MGC:BC044575.1~uORF:IOH26889~46.3</t>
  </si>
  <si>
    <t>HA10732~B26R10C09</t>
  </si>
  <si>
    <t>Hs~MGC:BC042195.1~uORF:IOH28766~57.8</t>
  </si>
  <si>
    <t>BC042195.1</t>
  </si>
  <si>
    <t>HA10732~B26R10C10</t>
  </si>
  <si>
    <t>Hs~MGC:BC042195.1~uORF:IOH28766~53.2</t>
  </si>
  <si>
    <t>HA10732~B26R10C11</t>
  </si>
  <si>
    <t>Hs~MGC:BC051301.1~uORF:IOH29359~95.3</t>
  </si>
  <si>
    <t>BC051301.1</t>
  </si>
  <si>
    <t>HA10732~B26R10C12</t>
  </si>
  <si>
    <t>Hs~MGC:BC051301.1~uORF:IOH29359~88.9</t>
  </si>
  <si>
    <t>HA10732~B26R10C13</t>
  </si>
  <si>
    <t>Hs~Ref:NM_003897.2~uORF:IOH6603~3160</t>
  </si>
  <si>
    <t>NM_003897.2</t>
  </si>
  <si>
    <t>HA10732~B26R10C14</t>
  </si>
  <si>
    <t>Hs~Ref:NM_003897.2~uORF:IOH6603~3140</t>
  </si>
  <si>
    <t>HA10732~B26R10C15</t>
  </si>
  <si>
    <t>Hs~MGC:NM_178324.1~uORF:IOH7417~756</t>
  </si>
  <si>
    <t>NM_178324.1</t>
  </si>
  <si>
    <t>HA10732~B26R10C16</t>
  </si>
  <si>
    <t>Hs~MGC:NM_178324.1~uORF:IOH7417~789</t>
  </si>
  <si>
    <t>HA10732~B26R10C17</t>
  </si>
  <si>
    <t>Hs~MGC:BC005951.1~uORF:IOH7490~184</t>
  </si>
  <si>
    <t>BC005951.1</t>
  </si>
  <si>
    <t>HA10732~B26R10C18</t>
  </si>
  <si>
    <t>Hs~MGC:BC005951.1~uORF:IOH7490~182</t>
  </si>
  <si>
    <t>HA10732~B26R10C19</t>
  </si>
  <si>
    <t>Hs~Ref:NM_033316.2~uORF:IOH6835~1240</t>
  </si>
  <si>
    <t>NM_033316.2</t>
  </si>
  <si>
    <t>HA10732~B26R10C20</t>
  </si>
  <si>
    <t>HA10732~B26R11C01</t>
  </si>
  <si>
    <t>Hs~MGC:BC035601.1~uORF:IOH27560~433</t>
  </si>
  <si>
    <t>BC035601.1</t>
  </si>
  <si>
    <t>HA10732~B26R11C02</t>
  </si>
  <si>
    <t>Hs~MGC:BC035601.1~uORF:IOH27560~418</t>
  </si>
  <si>
    <t>HA10732~B26R11C03</t>
  </si>
  <si>
    <t>Hs~Ref:NM_139313.1~uORF:IOH6704~59.4</t>
  </si>
  <si>
    <t>NM_139313.1</t>
  </si>
  <si>
    <t>HA10732~B26R11C04</t>
  </si>
  <si>
    <t>Hs~Ref:NM_139313.1~uORF:IOH6704~55.2</t>
  </si>
  <si>
    <t>HA10732~B26R11C05</t>
  </si>
  <si>
    <t>Hs~MGC:BC007722.2~uORF:IOH6489~514</t>
  </si>
  <si>
    <t>BC007722.2</t>
  </si>
  <si>
    <t>HA10732~B26R11C06</t>
  </si>
  <si>
    <t>Hs~MGC:BC007722.2~uORF:IOH6489~473</t>
  </si>
  <si>
    <t>HA10732~B26R11C07</t>
  </si>
  <si>
    <t>Hs~MGC:BC000567.2~uORF:IOH4178~192</t>
  </si>
  <si>
    <t>BC000567.2</t>
  </si>
  <si>
    <t>HA10732~B26R11C08</t>
  </si>
  <si>
    <t>Hs~MGC:BC000567.2~uORF:IOH4178~189</t>
  </si>
  <si>
    <t>HA10732~B26R11C09</t>
  </si>
  <si>
    <t>Hs~Ref:NM_005517.2~uORF:IOH40568~584</t>
  </si>
  <si>
    <t>NM_005517.2</t>
  </si>
  <si>
    <t>HA10732~B26R11C10</t>
  </si>
  <si>
    <t>Hs~Ref:NM_005517.2~uORF:IOH40568~546</t>
  </si>
  <si>
    <t>HA10732~B26R11C11</t>
  </si>
  <si>
    <t>Hs~MGC:BC069421.1~uORF:IOH40393~1050</t>
  </si>
  <si>
    <t>BC069421.1</t>
  </si>
  <si>
    <t>HA10732~B26R11C12</t>
  </si>
  <si>
    <t>Hs~MGC:BC069421.1~uORF:IOH40393~980</t>
  </si>
  <si>
    <t>HA10732~B26R11C13</t>
  </si>
  <si>
    <t>Hs~Ref:NM_006428.3~uORF:IOH40570~898</t>
  </si>
  <si>
    <t>NM_006428.3</t>
  </si>
  <si>
    <t>HA10732~B26R11C14</t>
  </si>
  <si>
    <t>Hs~Ref:NM_006428.3~uORF:IOH40570~813</t>
  </si>
  <si>
    <t>HA10732~B26R11C15</t>
  </si>
  <si>
    <t>Hs~Ref:NM_006580.2~uORF:IOH40366~77.3</t>
  </si>
  <si>
    <t>NM_006580.2</t>
  </si>
  <si>
    <t>HA10732~B26R11C16</t>
  </si>
  <si>
    <t>Hs~Ref:NM_006580.2~uORF:IOH40366~72.3</t>
  </si>
  <si>
    <t>HA10732~B26R11C17</t>
  </si>
  <si>
    <t>Hs~Ref:NM_153339.1~uORF:IOH22364~106</t>
  </si>
  <si>
    <t>NM_153339.1</t>
  </si>
  <si>
    <t>HA10732~B26R11C18</t>
  </si>
  <si>
    <t>Hs~Ref:NM_153339.1~uORF:IOH22364~103</t>
  </si>
  <si>
    <t>HA10732~B26R11C19</t>
  </si>
  <si>
    <t>Hs~Ref:NM_014475.2~uORF:IOH21985~232</t>
  </si>
  <si>
    <t>NM_014475.2</t>
  </si>
  <si>
    <t>HA10732~B26R11C20</t>
  </si>
  <si>
    <t>Hs~Ref:NM_014475.2~uORF:IOH21985~221</t>
  </si>
  <si>
    <t>HA10732~B26R12C01</t>
  </si>
  <si>
    <t>Hs~MGC:BC040844.1~uORF:IOH26310~73.1</t>
  </si>
  <si>
    <t>BC040844.1</t>
  </si>
  <si>
    <t>HA10732~B26R12C02</t>
  </si>
  <si>
    <t>Hs~MGC:BC040844.1~uORF:IOH26310~71.4</t>
  </si>
  <si>
    <t>HA10732~B26R12C03</t>
  </si>
  <si>
    <t>Hs~Ref:NM_001167.2~uORF:IOH21984~1050</t>
  </si>
  <si>
    <t>NM_001167.2</t>
  </si>
  <si>
    <t>HA10732~B26R12C04</t>
  </si>
  <si>
    <t>Hs~Ref:NM_001167.2~uORF:IOH21984~1100</t>
  </si>
  <si>
    <t>HA10732~B26R12C05</t>
  </si>
  <si>
    <t>Hs~MGC:BC011603.1~uORF:IOH13717~483</t>
  </si>
  <si>
    <t>BC011603.1</t>
  </si>
  <si>
    <t>HA10732~B26R12C06</t>
  </si>
  <si>
    <t>Hs~MGC:BC011603.1~uORF:IOH13717~455</t>
  </si>
  <si>
    <t>HA10732~B26R12C07</t>
  </si>
  <si>
    <t>Hs~MGC:BC011600.1~uORF:IOH13680~276</t>
  </si>
  <si>
    <t>BC011600.1</t>
  </si>
  <si>
    <t>HA10732~B26R12C08</t>
  </si>
  <si>
    <t>Hs~MGC:BC011600.1~uORF:IOH13680~265</t>
  </si>
  <si>
    <t>HA10732~B26R12C09</t>
  </si>
  <si>
    <t>Hs~Ref:NM_004221.2~uORF:IOH14487~756</t>
  </si>
  <si>
    <t>NM_004221.2</t>
  </si>
  <si>
    <t>HA10732~B26R12C10</t>
  </si>
  <si>
    <t>Hs~Ref:NM_004221.2~uORF:IOH14487~708</t>
  </si>
  <si>
    <t>HA10732~B26R12C11</t>
  </si>
  <si>
    <t>Hs~MGC:BC015674.1~uORF:IOH13800~112</t>
  </si>
  <si>
    <t>BC015674.1</t>
  </si>
  <si>
    <t>HA10732~B26R12C12</t>
  </si>
  <si>
    <t>Hs~MGC:BC015674.1~uORF:IOH13800~107</t>
  </si>
  <si>
    <t>HA10732~B26R12C13</t>
  </si>
  <si>
    <t>Hs~Ref:NM_001659.1~uORF:IOH6999~741</t>
  </si>
  <si>
    <t>NM_001659.1</t>
  </si>
  <si>
    <t>HA10732~B26R12C14</t>
  </si>
  <si>
    <t>Hs~Ref:NM_001659.1~uORF:IOH6999~693</t>
  </si>
  <si>
    <t>HA10732~B26R12C15</t>
  </si>
  <si>
    <t>Hs~Ref:NM_001056.1~uORF:IOH7147~568</t>
  </si>
  <si>
    <t>NM_001056.1</t>
  </si>
  <si>
    <t>HA10732~B26R12C16</t>
  </si>
  <si>
    <t>Hs~Ref:NM_001056.1~uORF:IOH7147~559</t>
  </si>
  <si>
    <t>HA10732~B26R12C17</t>
  </si>
  <si>
    <t>Hs~Ref:NM_002512.1~uORF:IOH4345~1430</t>
  </si>
  <si>
    <t>NM_002512.1</t>
  </si>
  <si>
    <t>HA10732~B26R12C18</t>
  </si>
  <si>
    <t>Hs~Ref:NM_002512.1~uORF:IOH4345~1340</t>
  </si>
  <si>
    <t>HA10732~B26R12C19</t>
  </si>
  <si>
    <t>Hs~MGC:BC015547.1~uORF:IOH10337~533</t>
  </si>
  <si>
    <t>BC015547.1</t>
  </si>
  <si>
    <t>HA10732~B26R12C20</t>
  </si>
  <si>
    <t>Hs~MGC:BC015547.1~uORF:IOH10337~500</t>
  </si>
  <si>
    <t>HA10732~B26R13C01</t>
  </si>
  <si>
    <t>Hs~Ref:NM_004438.1~N/A~2180</t>
  </si>
  <si>
    <t>NM_004438.1</t>
  </si>
  <si>
    <t>HA10732~B26R13C02</t>
  </si>
  <si>
    <t>Hs~Ref:NM_004438.1~N/A~2070</t>
  </si>
  <si>
    <t>HA10732~B26R13C03</t>
  </si>
  <si>
    <t>Hs~Ref:NM_014720.1~N/A~803</t>
  </si>
  <si>
    <t>NM_014720.1</t>
  </si>
  <si>
    <t>HA10732~B26R13C04</t>
  </si>
  <si>
    <t>Hs~Ref:NM_014720.1~N/A~766</t>
  </si>
  <si>
    <t>HA10732~B26R13C05</t>
  </si>
  <si>
    <t>Hs~Ref:NM_033118.2~N/A~817</t>
  </si>
  <si>
    <t>NM_033118.2</t>
  </si>
  <si>
    <t>HA10732~B26R13C06</t>
  </si>
  <si>
    <t>Hs~Ref:NM_033118.2~N/A~755</t>
  </si>
  <si>
    <t>HA10732~B26R13C07</t>
  </si>
  <si>
    <t>Hs~Ref:NM_014370.1~N/A~1650</t>
  </si>
  <si>
    <t>NM_014370.1</t>
  </si>
  <si>
    <t>HA10732~B26R13C08</t>
  </si>
  <si>
    <t>Hs~Ref:NM_014370.1~N/A~1590</t>
  </si>
  <si>
    <t>HA10732~B26R13C09</t>
  </si>
  <si>
    <t>Hs~Ref:NM_182982.2~N/A~920</t>
  </si>
  <si>
    <t>NM_182982.2</t>
  </si>
  <si>
    <t>HA10732~B26R13C10</t>
  </si>
  <si>
    <t>Hs~Ref:NM_182982.2~N/A~882</t>
  </si>
  <si>
    <t>HA10732~B26R13C11</t>
  </si>
  <si>
    <t>Hs~Ref:NM_003992.1~N/A~2450</t>
  </si>
  <si>
    <t>NM_003992.1</t>
  </si>
  <si>
    <t>HA10732~B26R13C12</t>
  </si>
  <si>
    <t>Hs~Ref:NM_003992.1~N/A~2550</t>
  </si>
  <si>
    <t>HA10732~B26R13C13</t>
  </si>
  <si>
    <t>Hs~Ref:NM_002446.2~N/A~1320</t>
  </si>
  <si>
    <t>NM_002446.2</t>
  </si>
  <si>
    <t>HA10732~B26R13C14</t>
  </si>
  <si>
    <t>Hs~Ref:NM_002446.2~N/A~1250</t>
  </si>
  <si>
    <t>HA10732~B26R13C15</t>
  </si>
  <si>
    <t>Hs~Ref:NM_003318.3~N/A~1090</t>
  </si>
  <si>
    <t>NM_003318.3</t>
  </si>
  <si>
    <t>HA10732~B26R13C16</t>
  </si>
  <si>
    <t>Hs~Ref:NM_003318.3~N/A~1020</t>
  </si>
  <si>
    <t>HA10732~B26R13C17</t>
  </si>
  <si>
    <t>Hs~Ref:NM_147197.2~uORF:IOH40750~39.3</t>
  </si>
  <si>
    <t>NM_147197.2</t>
  </si>
  <si>
    <t>HA10732~B26R13C18</t>
  </si>
  <si>
    <t>Hs~Ref:NM_147197.2~uORF:IOH40750~36.8</t>
  </si>
  <si>
    <t>HA10732~B26R13C19</t>
  </si>
  <si>
    <t>Hs~Ref:NM_014519.2~uORF:IOH40635~229</t>
  </si>
  <si>
    <t>NM_014519.2</t>
  </si>
  <si>
    <t>HA10732~B26R13C20</t>
  </si>
  <si>
    <t>Hs~Ref:NM_014519.2~uORF:IOH40635~217</t>
  </si>
  <si>
    <t>HA10732~B26R14C01</t>
  </si>
  <si>
    <t>Hs~Ref:NM_198949.1~uORF:IOH40684~296</t>
  </si>
  <si>
    <t>NM_198949.1</t>
  </si>
  <si>
    <t>HA10732~B26R14C02</t>
  </si>
  <si>
    <t>Hs~Ref:NM_198949.1~uORF:IOH40684~276</t>
  </si>
  <si>
    <t>HA10732~B26R14C03</t>
  </si>
  <si>
    <t>Hs~Ref:NM_153694.3~uORF:IOH40756~77.2</t>
  </si>
  <si>
    <t>NM_153694.3</t>
  </si>
  <si>
    <t>HA10732~B26R14C04</t>
  </si>
  <si>
    <t>Hs~Ref:NM_153694.3~uORF:IOH40756~75.9</t>
  </si>
  <si>
    <t>HA10732~B26R14C05</t>
  </si>
  <si>
    <t>Hs~Ref:NM_017704.2~uORF:IOH12866~129</t>
  </si>
  <si>
    <t>NM_017704.2</t>
  </si>
  <si>
    <t>HA10732~B26R14C06</t>
  </si>
  <si>
    <t>Hs~Ref:NM_017704.2~uORF:IOH12866~136</t>
  </si>
  <si>
    <t>HA10732~B26R14C07</t>
  </si>
  <si>
    <t>Hs~Ref:NM_014406.4~uORF:IOH21813~78.2</t>
  </si>
  <si>
    <t>NM_014406.4</t>
  </si>
  <si>
    <t>HA10732~B26R14C08</t>
  </si>
  <si>
    <t>Hs~Ref:NM_014406.4~uORF:IOH21813~76.5</t>
  </si>
  <si>
    <t>HA10732~B26R14C09</t>
  </si>
  <si>
    <t>Hs~Ref:NM_024638.2~uORF:IOH22191~553</t>
  </si>
  <si>
    <t>NM_024638.2</t>
  </si>
  <si>
    <t>HA10732~B26R14C10</t>
  </si>
  <si>
    <t>Hs~Ref:NM_024638.2~uORF:IOH22191~552</t>
  </si>
  <si>
    <t>HA10732~B26R14C11</t>
  </si>
  <si>
    <t>Hs~MGC:BC042161.1~uORF:IOH28007~178</t>
  </si>
  <si>
    <t>BC042161.1</t>
  </si>
  <si>
    <t>HA10732~B26R14C12</t>
  </si>
  <si>
    <t>Hs~MGC:BC042161.1~uORF:IOH28007~170</t>
  </si>
  <si>
    <t>HA10732~B26R14C13</t>
  </si>
  <si>
    <t>HA10732~B26R14C14</t>
  </si>
  <si>
    <t>HA10732~B26R14C15</t>
  </si>
  <si>
    <t>HA10732~B26R14C16</t>
  </si>
  <si>
    <t>HA10732~B26R14C17</t>
  </si>
  <si>
    <t>HA10732~B26R14C18</t>
  </si>
  <si>
    <t>HA10732~B26R14C19</t>
  </si>
  <si>
    <t>HA10732~B26R14C20</t>
  </si>
  <si>
    <t>HA10732~B26R15C01</t>
  </si>
  <si>
    <t>HA10732~B26R15C02</t>
  </si>
  <si>
    <t>HA10732~B26R15C03</t>
  </si>
  <si>
    <t>HA10732~B26R15C04</t>
  </si>
  <si>
    <t>HA10732~B26R15C05</t>
  </si>
  <si>
    <t>HA10732~B26R15C06</t>
  </si>
  <si>
    <t>HA10732~B26R15C07</t>
  </si>
  <si>
    <t>HA10732~B26R15C08</t>
  </si>
  <si>
    <t>HA10732~B26R15C09</t>
  </si>
  <si>
    <t>HA10732~B26R15C10</t>
  </si>
  <si>
    <t>HA10732~B26R15C11</t>
  </si>
  <si>
    <t>HA10732~B26R15C12</t>
  </si>
  <si>
    <t>HA10732~B26R15C13</t>
  </si>
  <si>
    <t>HA10732~B26R15C14</t>
  </si>
  <si>
    <t>HA10732~B26R15C15</t>
  </si>
  <si>
    <t>HA10732~B26R15C16</t>
  </si>
  <si>
    <t>HA10732~B26R15C17</t>
  </si>
  <si>
    <t>HA10732~B26R15C18</t>
  </si>
  <si>
    <t>HA10732~B26R15C19</t>
  </si>
  <si>
    <t>HA10732~B26R15C20</t>
  </si>
  <si>
    <t>HA10732~B26R16C01</t>
  </si>
  <si>
    <t>HA10732~B26R16C02</t>
  </si>
  <si>
    <t>HA10732~B26R16C03</t>
  </si>
  <si>
    <t>HA10732~B26R16C04</t>
  </si>
  <si>
    <t>HA10732~B26R16C05</t>
  </si>
  <si>
    <t>HA10732~B26R16C06</t>
  </si>
  <si>
    <t>HA10732~B26R16C07</t>
  </si>
  <si>
    <t>HA10732~B26R16C08</t>
  </si>
  <si>
    <t>HA10732~B26R16C09</t>
  </si>
  <si>
    <t>HA10732~B26R16C10</t>
  </si>
  <si>
    <t>HA10732~B26R16C11</t>
  </si>
  <si>
    <t>HA10732~B26R16C12</t>
  </si>
  <si>
    <t>HA10732~B26R16C13</t>
  </si>
  <si>
    <t>HA10732~B26R16C14</t>
  </si>
  <si>
    <t>HA10732~B26R16C15</t>
  </si>
  <si>
    <t>HA10732~B26R16C16</t>
  </si>
  <si>
    <t>HA10732~B26R16C17</t>
  </si>
  <si>
    <t>HA10732~B26R16C18</t>
  </si>
  <si>
    <t>HA10732~B26R16C19</t>
  </si>
  <si>
    <t>HA10732~B26R16C20</t>
  </si>
  <si>
    <t>HA10732~B26R17C01</t>
  </si>
  <si>
    <t>HA10732~B26R17C02</t>
  </si>
  <si>
    <t>HA10732~B26R17C03</t>
  </si>
  <si>
    <t>HA10732~B26R17C04</t>
  </si>
  <si>
    <t>HA10732~B26R17C05</t>
  </si>
  <si>
    <t>HA10732~B26R17C06</t>
  </si>
  <si>
    <t>HA10732~B26R17C07</t>
  </si>
  <si>
    <t>HA10732~B26R17C08</t>
  </si>
  <si>
    <t>HA10732~B26R17C09</t>
  </si>
  <si>
    <t>HA10732~B26R17C10</t>
  </si>
  <si>
    <t>HA10732~B26R17C11</t>
  </si>
  <si>
    <t>HA10732~B26R17C12</t>
  </si>
  <si>
    <t>HA10732~B26R17C13</t>
  </si>
  <si>
    <t>HA10732~B26R17C14</t>
  </si>
  <si>
    <t>HA10732~B26R17C15</t>
  </si>
  <si>
    <t>HA10732~B26R17C16</t>
  </si>
  <si>
    <t>HA10732~B26R17C17</t>
  </si>
  <si>
    <t>HA10732~B26R17C18</t>
  </si>
  <si>
    <t>HA10732~B26R17C19</t>
  </si>
  <si>
    <t>HA10732~B26R17C20</t>
  </si>
  <si>
    <t>HA10732~B26R18C01</t>
  </si>
  <si>
    <t>HA10732~B26R18C02</t>
  </si>
  <si>
    <t>HA10732~B26R18C03</t>
  </si>
  <si>
    <t>HA10732~B26R18C04</t>
  </si>
  <si>
    <t>HA10732~B26R18C05</t>
  </si>
  <si>
    <t>HA10732~B26R18C06</t>
  </si>
  <si>
    <t>HA10732~B26R18C07</t>
  </si>
  <si>
    <t>HA10732~B26R18C08</t>
  </si>
  <si>
    <t>HA10732~B26R18C09</t>
  </si>
  <si>
    <t>HA10732~B26R18C10</t>
  </si>
  <si>
    <t>HA10732~B26R18C11</t>
  </si>
  <si>
    <t>HA10732~B26R18C12</t>
  </si>
  <si>
    <t>HA10732~B26R18C13</t>
  </si>
  <si>
    <t>HA10732~B26R18C14</t>
  </si>
  <si>
    <t>HA10732~B26R18C15</t>
  </si>
  <si>
    <t>HA10732~B26R18C16</t>
  </si>
  <si>
    <t>HA10732~B26R18C17</t>
  </si>
  <si>
    <t>HA10732~B26R18C18</t>
  </si>
  <si>
    <t>HA10732~B26R18C19</t>
  </si>
  <si>
    <t>HA10732~B26R18C20</t>
  </si>
  <si>
    <t>HA10732~B26R19C01</t>
  </si>
  <si>
    <t>HA10732~B26R19C02</t>
  </si>
  <si>
    <t>HA10732~B26R19C03</t>
  </si>
  <si>
    <t>HA10732~B26R19C04</t>
  </si>
  <si>
    <t>HA10732~B26R19C05</t>
  </si>
  <si>
    <t>HA10732~B26R19C06</t>
  </si>
  <si>
    <t>HA10732~B26R19C07</t>
  </si>
  <si>
    <t>HA10732~B26R19C08</t>
  </si>
  <si>
    <t>HA10732~B26R19C09</t>
  </si>
  <si>
    <t>HA10732~B26R19C10</t>
  </si>
  <si>
    <t>HA10732~B26R19C11</t>
  </si>
  <si>
    <t>HA10732~B26R19C12</t>
  </si>
  <si>
    <t>HA10732~B26R19C13</t>
  </si>
  <si>
    <t>HA10732~B26R19C14</t>
  </si>
  <si>
    <t>HA10732~B26R19C15</t>
  </si>
  <si>
    <t>HA10732~B26R19C16</t>
  </si>
  <si>
    <t>HA10732~B26R19C17</t>
  </si>
  <si>
    <t>HA10732~B26R19C18</t>
  </si>
  <si>
    <t>HA10732~B26R19C19</t>
  </si>
  <si>
    <t>HA10732~B26R19C20</t>
  </si>
  <si>
    <t>HA10732~B26R20C01</t>
  </si>
  <si>
    <t>HA10732~B26R20C02</t>
  </si>
  <si>
    <t>HA10732~B26R20C03</t>
  </si>
  <si>
    <t>HA10732~B26R20C04</t>
  </si>
  <si>
    <t>HA10732~B26R20C05</t>
  </si>
  <si>
    <t>HA10732~B26R20C06</t>
  </si>
  <si>
    <t>HA10732~B26R20C07</t>
  </si>
  <si>
    <t>HA10732~B26R20C08</t>
  </si>
  <si>
    <t>HA10732~B26R20C09</t>
  </si>
  <si>
    <t>HA10732~B26R20C10</t>
  </si>
  <si>
    <t>HA10732~B26R20C11</t>
  </si>
  <si>
    <t>HA10732~B26R20C12</t>
  </si>
  <si>
    <t>HA10732~B26R20C13</t>
  </si>
  <si>
    <t>HA10732~B26R20C14</t>
  </si>
  <si>
    <t>HA10732~B26R20C15</t>
  </si>
  <si>
    <t>HA10732~B26R20C16</t>
  </si>
  <si>
    <t>HA10732~B26R20C17</t>
  </si>
  <si>
    <t>HA10732~B26R20C18</t>
  </si>
  <si>
    <t>HA10732~B26R20C19</t>
  </si>
  <si>
    <t>HA10732~B26R20C20</t>
  </si>
  <si>
    <t>HA10732~B27R01C01</t>
  </si>
  <si>
    <t>HA10732~B27R01C02</t>
  </si>
  <si>
    <t>HA10732~B27R01C03</t>
  </si>
  <si>
    <t>HA10732~B27R01C04</t>
  </si>
  <si>
    <t>HA10732~B27R01C05</t>
  </si>
  <si>
    <t>HA10732~B27R01C06</t>
  </si>
  <si>
    <t>HA10732~B27R01C07</t>
  </si>
  <si>
    <t>HA10732~B27R01C08</t>
  </si>
  <si>
    <t>HA10732~B27R01C09</t>
  </si>
  <si>
    <t>HA10732~B27R01C10</t>
  </si>
  <si>
    <t>HA10732~B27R01C11</t>
  </si>
  <si>
    <t>HA10732~B27R01C12</t>
  </si>
  <si>
    <t>HA10732~B27R01C13</t>
  </si>
  <si>
    <t>HA10732~B27R01C14</t>
  </si>
  <si>
    <t>HA10732~B27R01C15</t>
  </si>
  <si>
    <t>HA10732~B27R01C16</t>
  </si>
  <si>
    <t>HA10732~B27R01C17</t>
  </si>
  <si>
    <t>HA10732~B27R01C18</t>
  </si>
  <si>
    <t>HA10732~B27R01C19</t>
  </si>
  <si>
    <t>HA10732~B27R01C20</t>
  </si>
  <si>
    <t>HA10732~B27R02C01</t>
  </si>
  <si>
    <t>HA10732~B27R02C02</t>
  </si>
  <si>
    <t>HA10732~B27R02C03</t>
  </si>
  <si>
    <t>HA10732~B27R02C04</t>
  </si>
  <si>
    <t>HA10732~B27R02C05</t>
  </si>
  <si>
    <t>HA10732~B27R02C06</t>
  </si>
  <si>
    <t>HA10732~B27R02C07</t>
  </si>
  <si>
    <t>HA10732~B27R02C08</t>
  </si>
  <si>
    <t>HA10732~B27R02C09</t>
  </si>
  <si>
    <t>HA10732~B27R02C10</t>
  </si>
  <si>
    <t>HA10732~B27R02C11</t>
  </si>
  <si>
    <t>HA10732~B27R02C12</t>
  </si>
  <si>
    <t>HA10732~B27R02C13</t>
  </si>
  <si>
    <t>Hs~MGC:BC010405.2~uORF:IOH12586~365</t>
  </si>
  <si>
    <t>BC010405.2</t>
  </si>
  <si>
    <t>HA10732~B27R02C14</t>
  </si>
  <si>
    <t>Hs~MGC:BC010405.2~uORF:IOH12586~351</t>
  </si>
  <si>
    <t>HA10732~B27R02C15</t>
  </si>
  <si>
    <t>Internal_3095</t>
  </si>
  <si>
    <t>HA10732~B27R02C16</t>
  </si>
  <si>
    <t>HA10732~B27R02C17</t>
  </si>
  <si>
    <t>Hs~MGC:NM_182607.2~uORF:IOH25853~88.8</t>
  </si>
  <si>
    <t>NM_182607.2</t>
  </si>
  <si>
    <t>HA10732~B27R02C18</t>
  </si>
  <si>
    <t>Hs~MGC:NM_182607.2~uORF:IOH25853~85.8</t>
  </si>
  <si>
    <t>HA10732~B27R02C19</t>
  </si>
  <si>
    <t>Hs~MGC:BC031265.1~uORF:IOH21605~382</t>
  </si>
  <si>
    <t>BC031265.1</t>
  </si>
  <si>
    <t>HA10732~B27R02C20</t>
  </si>
  <si>
    <t>Hs~MGC:BC031265.1~uORF:IOH21605~359</t>
  </si>
  <si>
    <t>HA10732~B27R03C01</t>
  </si>
  <si>
    <t>Hs~Ref:NM_003986.1~uORF:IOH12345~410</t>
  </si>
  <si>
    <t>NM_003986.1</t>
  </si>
  <si>
    <t>HA10732~B27R03C02</t>
  </si>
  <si>
    <t>Hs~Ref:NM_003986.1~uORF:IOH12345~383</t>
  </si>
  <si>
    <t>HA10732~B27R03C03</t>
  </si>
  <si>
    <t>Internal_201135</t>
  </si>
  <si>
    <t>HA10732~B27R03C04</t>
  </si>
  <si>
    <t>HA10732~B27R03C05</t>
  </si>
  <si>
    <t>Hs~MGC:BC041793.1~uORF:IOH27245~83.5</t>
  </si>
  <si>
    <t>BC041793.1</t>
  </si>
  <si>
    <t>HA10732~B27R03C06</t>
  </si>
  <si>
    <t>Hs~MGC:BC041793.1~uORF:IOH27245~76.7</t>
  </si>
  <si>
    <t>HA10732~B27R03C07</t>
  </si>
  <si>
    <t>Hs~Ref:NM_002521.1~uORF:IOH22623~46.1</t>
  </si>
  <si>
    <t>NM_002521.1</t>
  </si>
  <si>
    <t>HA10732~B27R03C08</t>
  </si>
  <si>
    <t>Hs~Ref:NM_002521.1~uORF:IOH22623~44.8</t>
  </si>
  <si>
    <t>HA10732~B27R03C09</t>
  </si>
  <si>
    <t>Hs~Ref:NM_024051.1~uORF:IOH4274~1460</t>
  </si>
  <si>
    <t>NM_024051.1</t>
  </si>
  <si>
    <t>HA10732~B27R03C10</t>
  </si>
  <si>
    <t>Hs~Ref:NM_024051.1~uORF:IOH4274~1410</t>
  </si>
  <si>
    <t>HA10732~B27R03C11</t>
  </si>
  <si>
    <t>Hs~MGC:BC001017.1~uORF:IOH4237~459</t>
  </si>
  <si>
    <t>BC001017.1</t>
  </si>
  <si>
    <t>HA10732~B27R03C12</t>
  </si>
  <si>
    <t>Hs~MGC:BC001017.1~uORF:IOH4237~437</t>
  </si>
  <si>
    <t>HA10732~B27R03C13</t>
  </si>
  <si>
    <t>Hs~Ref:NM_006241.2~uORF:IOH5954~375</t>
  </si>
  <si>
    <t>NM_006241.2</t>
  </si>
  <si>
    <t>HA10732~B27R03C14</t>
  </si>
  <si>
    <t>Hs~Ref:NM_006241.2~uORF:IOH5954~340</t>
  </si>
  <si>
    <t>HA10732~B27R03C15</t>
  </si>
  <si>
    <t>Hs~Ref:NM_015646.1~uORF:IOH2916~53.7</t>
  </si>
  <si>
    <t>NM_015646.1</t>
  </si>
  <si>
    <t>HA10732~B27R03C16</t>
  </si>
  <si>
    <t>Hs~Ref:NM_015646.1~uORF:IOH2916~49.1</t>
  </si>
  <si>
    <t>HA10732~B27R03C17</t>
  </si>
  <si>
    <t>Hs~Ref:NM_020445.1~uORF:IOH3354~53.1</t>
  </si>
  <si>
    <t>NM_020445.1</t>
  </si>
  <si>
    <t>HA10732~B27R03C18</t>
  </si>
  <si>
    <t>Hs~Ref:NM_020445.1~uORF:IOH3354~50.6</t>
  </si>
  <si>
    <t>HA10732~B27R03C19</t>
  </si>
  <si>
    <t>Internal_11570</t>
  </si>
  <si>
    <t>HA10732~B27R03C20</t>
  </si>
  <si>
    <t>HA10732~B27R04C01</t>
  </si>
  <si>
    <t>Hs~MGC:BC000903.2~uORF:IOH2920~10.7</t>
  </si>
  <si>
    <t>BC000903.2</t>
  </si>
  <si>
    <t>HA10732~B27R04C02</t>
  </si>
  <si>
    <t>Hs~MGC:BC000903.2~uORF:IOH2920~11.4</t>
  </si>
  <si>
    <t>HA10732~B27R04C03</t>
  </si>
  <si>
    <t>Internal_25610</t>
  </si>
  <si>
    <t>HA10732~B27R04C04</t>
  </si>
  <si>
    <t>HA10732~B27R04C05</t>
  </si>
  <si>
    <t>Hs~Ref:NM_032676.1~uORF:IOH5559~630</t>
  </si>
  <si>
    <t>NM_032676.1</t>
  </si>
  <si>
    <t>HA10732~B27R04C06</t>
  </si>
  <si>
    <t>Hs~Ref:NM_032676.1~uORF:IOH5559~633</t>
  </si>
  <si>
    <t>HA10732~B27R04C07</t>
  </si>
  <si>
    <t>Internal_1935</t>
  </si>
  <si>
    <t>HA10732~B27R04C08</t>
  </si>
  <si>
    <t>HA10732~B27R04C09</t>
  </si>
  <si>
    <t>Hs~MGC:BC007462.1~uORF:IOH7287~1110</t>
  </si>
  <si>
    <t>BC007462.1</t>
  </si>
  <si>
    <t>HA10732~B27R04C10</t>
  </si>
  <si>
    <t>Hs~MGC:BC007462.1~uORF:IOH7287~1050</t>
  </si>
  <si>
    <t>HA10732~B27R04C11</t>
  </si>
  <si>
    <t>Hs~Ref:NM_016630.2~uORF:IOH4511~661</t>
  </si>
  <si>
    <t>NM_016630.2</t>
  </si>
  <si>
    <t>HA10732~B27R04C12</t>
  </si>
  <si>
    <t>Hs~Ref:NM_016630.2~uORF:IOH4511~670</t>
  </si>
  <si>
    <t>HA10732~B27R04C13</t>
  </si>
  <si>
    <t>Internal_8390</t>
  </si>
  <si>
    <t>HA10732~B27R04C14</t>
  </si>
  <si>
    <t>HA10732~B27R04C15</t>
  </si>
  <si>
    <t>Hs~Ref:NM_016283.2~uORF:IOH5842~988</t>
  </si>
  <si>
    <t>NM_016283.2</t>
  </si>
  <si>
    <t>HA10732~B27R04C16</t>
  </si>
  <si>
    <t>Hs~Ref:NM_016283.2~uORF:IOH5842~969</t>
  </si>
  <si>
    <t>HA10732~B27R04C17</t>
  </si>
  <si>
    <t>Hs~Ref:NM_005391.1~uORF:IOH10145~33.9</t>
  </si>
  <si>
    <t>NM_005391.1</t>
  </si>
  <si>
    <t>HA10732~B27R04C18</t>
  </si>
  <si>
    <t>Hs~Ref:NM_005391.1~uORF:IOH10145~31.8</t>
  </si>
  <si>
    <t>HA10732~B27R04C19</t>
  </si>
  <si>
    <t>Hs~Ref:NM_013410.1~uORF:IOH13992~201</t>
  </si>
  <si>
    <t>NM_013410.1</t>
  </si>
  <si>
    <t>HA10732~B27R04C20</t>
  </si>
  <si>
    <t>Hs~Ref:NM_013410.1~uORF:IOH13992~191</t>
  </si>
  <si>
    <t>HA10732~B27R05C01</t>
  </si>
  <si>
    <t>Hs~MGC:BC005153.1~uORF:IOH5158~930</t>
  </si>
  <si>
    <t>BC005153.1</t>
  </si>
  <si>
    <t>HA10732~B27R05C02</t>
  </si>
  <si>
    <t>Hs~MGC:BC005153.1~uORF:IOH5158~867</t>
  </si>
  <si>
    <t>HA10732~B27R05C03</t>
  </si>
  <si>
    <t>Hs~Ref:NM_001261.2~N/A~61.7</t>
  </si>
  <si>
    <t>NM_001261.2</t>
  </si>
  <si>
    <t>HA10732~B27R05C04</t>
  </si>
  <si>
    <t>Hs~Ref:NM_001261.2~N/A~59.2</t>
  </si>
  <si>
    <t>HA10732~B27R05C05</t>
  </si>
  <si>
    <t>Hs~Ref:NM_005235.1~N/A~975</t>
  </si>
  <si>
    <t>NM_005235.1</t>
  </si>
  <si>
    <t>HA10732~B27R05C06</t>
  </si>
  <si>
    <t>Hs~Ref:NM_005235.1~N/A~905</t>
  </si>
  <si>
    <t>HA10732~B27R05C07</t>
  </si>
  <si>
    <t>Hs~Ref:NM_002748.2~N/A~2260</t>
  </si>
  <si>
    <t>NM_002748.2</t>
  </si>
  <si>
    <t>HA10732~B27R05C08</t>
  </si>
  <si>
    <t>Hs~Ref:NM_002748.2~N/A~2170</t>
  </si>
  <si>
    <t>HA10732~B27R05C09</t>
  </si>
  <si>
    <t>Hs~Ref:NM_003712.1~uORF:IOH5443~50.3</t>
  </si>
  <si>
    <t>NM_003712.1</t>
  </si>
  <si>
    <t>HA10732~B27R05C10</t>
  </si>
  <si>
    <t>Hs~Ref:NM_003712.1~uORF:IOH5443~46.9</t>
  </si>
  <si>
    <t>HA10732~B27R05C11</t>
  </si>
  <si>
    <t>Hs~Ref:NM_006270.2~uORF:IOH14575~1320</t>
  </si>
  <si>
    <t>NM_006270.2</t>
  </si>
  <si>
    <t>HA10732~B27R05C12</t>
  </si>
  <si>
    <t>Hs~Ref:NM_006270.2~uORF:IOH14575~1260</t>
  </si>
  <si>
    <t>HA10732~B27R05C13</t>
  </si>
  <si>
    <t>Hs~Ref:NM_001106.2~N/A~1590</t>
  </si>
  <si>
    <t>NM_001106.2</t>
  </si>
  <si>
    <t>HA10732~B27R05C14</t>
  </si>
  <si>
    <t>Hs~Ref:NM_001106.2~N/A~1440</t>
  </si>
  <si>
    <t>HA10732~B27R05C15</t>
  </si>
  <si>
    <t>Hs~Ref:NM_023030.1~N/A~2080</t>
  </si>
  <si>
    <t>NM_023030.1</t>
  </si>
  <si>
    <t>HA10732~B27R05C16</t>
  </si>
  <si>
    <t>HA10732~B27R05C17</t>
  </si>
  <si>
    <t>Hs~MGC:NM_015161.1~uORF:IOH11244~1350</t>
  </si>
  <si>
    <t>NM_015161.1</t>
  </si>
  <si>
    <t>HA10732~B27R05C18</t>
  </si>
  <si>
    <t>Hs~MGC:NM_015161.1~uORF:IOH11244~1310</t>
  </si>
  <si>
    <t>HA10732~B27R05C19</t>
  </si>
  <si>
    <t>Hs~Ref:NM_021105.1~uORF:IOH13995~244</t>
  </si>
  <si>
    <t>NM_021105.1</t>
  </si>
  <si>
    <t>HA10732~B27R05C20</t>
  </si>
  <si>
    <t>Hs~Ref:NM_021105.1~uORF:IOH13995~233</t>
  </si>
  <si>
    <t>HA10732~B27R06C01</t>
  </si>
  <si>
    <t>Hs~Ref:NM_017526.1~uORF:IOH13675~65.3</t>
  </si>
  <si>
    <t>NM_017526.1</t>
  </si>
  <si>
    <t>HA10732~B27R06C02</t>
  </si>
  <si>
    <t>Hs~Ref:NM_017526.1~uORF:IOH13675~60.6</t>
  </si>
  <si>
    <t>HA10732~B27R06C03</t>
  </si>
  <si>
    <t>Hs~MGC:XM_208541.2~uORF:IOH28446~49.0</t>
  </si>
  <si>
    <t>XM_208541.2</t>
  </si>
  <si>
    <t>HA10732~B27R06C04</t>
  </si>
  <si>
    <t>Hs~MGC:XM_208541.2~uORF:IOH28446~47.2</t>
  </si>
  <si>
    <t>HA10732~B27R06C05</t>
  </si>
  <si>
    <t>Hs~Ref:NM_024102.2~uORF:IOH10338~42.5</t>
  </si>
  <si>
    <t>NM_024102.2</t>
  </si>
  <si>
    <t>HA10732~B27R06C06</t>
  </si>
  <si>
    <t>Hs~Ref:NM_024102.2~uORF:IOH10338~39.3</t>
  </si>
  <si>
    <t>HA10732~B27R06C07</t>
  </si>
  <si>
    <t>Hs~Ref:NM_003805.2~uORF:IOH10393~1410</t>
  </si>
  <si>
    <t>NM_003805.2</t>
  </si>
  <si>
    <t>HA10732~B27R06C08</t>
  </si>
  <si>
    <t>Hs~Ref:NM_003805.2~uORF:IOH10393~1320</t>
  </si>
  <si>
    <t>HA10732~B27R06C09</t>
  </si>
  <si>
    <t>Hs~MGC:BC025279.1~uORF:IOH14049~341</t>
  </si>
  <si>
    <t>BC025279.1</t>
  </si>
  <si>
    <t>HA10732~B27R06C10</t>
  </si>
  <si>
    <t>Hs~MGC:BC025279.1~uORF:IOH14049~303</t>
  </si>
  <si>
    <t>HA10732~B27R06C11</t>
  </si>
  <si>
    <t>Internal_21406</t>
  </si>
  <si>
    <t>HA10732~B27R06C12</t>
  </si>
  <si>
    <t>HA10732~B27R06C13</t>
  </si>
  <si>
    <t>Hs~MGC:BC028740.1~uORF:IOH11456~172</t>
  </si>
  <si>
    <t>BC028740.1</t>
  </si>
  <si>
    <t>HA10732~B27R06C14</t>
  </si>
  <si>
    <t>Hs~MGC:BC028740.1~uORF:IOH11456~150</t>
  </si>
  <si>
    <t>HA10732~B27R06C15</t>
  </si>
  <si>
    <t>Hs~MGC:BC010352.1~uORF:IOH14239~1170</t>
  </si>
  <si>
    <t>BC010352.1</t>
  </si>
  <si>
    <t>HA10732~B27R06C16</t>
  </si>
  <si>
    <t>Hs~MGC:BC010352.1~uORF:IOH14239~1110</t>
  </si>
  <si>
    <t>HA10732~B27R06C17</t>
  </si>
  <si>
    <t>Hs~Ref:NM_001020.2~uORF:IOH13828~42.4</t>
  </si>
  <si>
    <t>NM_001020.2</t>
  </si>
  <si>
    <t>HA10732~B27R06C18</t>
  </si>
  <si>
    <t>Hs~Ref:NM_001020.2~uORF:IOH13828~40.4</t>
  </si>
  <si>
    <t>HA10732~B27R06C19</t>
  </si>
  <si>
    <t>Hs~Ref:NM_006413.2~uORF:IOH7208~1240</t>
  </si>
  <si>
    <t>NM_006413.2</t>
  </si>
  <si>
    <t>HA10732~B27R06C20</t>
  </si>
  <si>
    <t>Hs~Ref:NM_006413.2~uORF:IOH7208~1250</t>
  </si>
  <si>
    <t>HA10732~B27R07C01</t>
  </si>
  <si>
    <t>Hs~MGC:BC045167.2~uORF:IOH25851~530</t>
  </si>
  <si>
    <t>BC045167.2</t>
  </si>
  <si>
    <t>HA10732~B27R07C02</t>
  </si>
  <si>
    <t>Hs~MGC:BC045167.2~uORF:IOH25851~505</t>
  </si>
  <si>
    <t>HA10732~B27R07C03</t>
  </si>
  <si>
    <t>Hs~MGC:NM_198395.1~uORF:IOH7337~30.2</t>
  </si>
  <si>
    <t>NM_198395.1</t>
  </si>
  <si>
    <t>HA10732~B27R07C04</t>
  </si>
  <si>
    <t>Hs~MGC:NM_198395.1~uORF:IOH7337~28.1</t>
  </si>
  <si>
    <t>HA10732~B27R07C05</t>
  </si>
  <si>
    <t>Internal_11915</t>
  </si>
  <si>
    <t>HA10732~B27R07C06</t>
  </si>
  <si>
    <t>HA10732~B27R07C07</t>
  </si>
  <si>
    <t>Hs~Ref:NM_001013.2~uORF:IOH5840~62.0</t>
  </si>
  <si>
    <t>NM_001013.2</t>
  </si>
  <si>
    <t>HA10732~B27R07C08</t>
  </si>
  <si>
    <t>Hs~Ref:NM_001013.2~uORF:IOH5840~57.3</t>
  </si>
  <si>
    <t>HA10732~B27R07C09</t>
  </si>
  <si>
    <t>Hs~MGC:BC051300.1~uORF:IOH29358~62.9</t>
  </si>
  <si>
    <t>BC051300.1</t>
  </si>
  <si>
    <t>HA10732~B27R07C10</t>
  </si>
  <si>
    <t>Hs~MGC:BC051300.1~uORF:IOH29358~57.7</t>
  </si>
  <si>
    <t>HA10732~B27R07C11</t>
  </si>
  <si>
    <t>Internal_327857</t>
  </si>
  <si>
    <t>HA10732~B27R07C12</t>
  </si>
  <si>
    <t>HA10732~B27R07C13</t>
  </si>
  <si>
    <t>Hs~MGC:BC053872.1~uORF:IOH28961~484</t>
  </si>
  <si>
    <t>BC053872.1</t>
  </si>
  <si>
    <t>HA10732~B27R07C14</t>
  </si>
  <si>
    <t>Hs~MGC:BC053872.1~uORF:IOH28961~414</t>
  </si>
  <si>
    <t>HA10732~B27R07C15</t>
  </si>
  <si>
    <t>Hs~MGC:BC040553.1~uORF:IOH27521~59.1</t>
  </si>
  <si>
    <t>BC040553.1</t>
  </si>
  <si>
    <t>HA10732~B27R07C16</t>
  </si>
  <si>
    <t>Hs~MGC:BC040553.1~uORF:IOH27521~53.1</t>
  </si>
  <si>
    <t>HA10732~B27R07C17</t>
  </si>
  <si>
    <t>Hs~MGC:BC051382.1~uORF:IOH28098~184</t>
  </si>
  <si>
    <t>BC051382.1</t>
  </si>
  <si>
    <t>HA10732~B27R07C18</t>
  </si>
  <si>
    <t>Hs~MGC:BC051382.1~uORF:IOH28098~172</t>
  </si>
  <si>
    <t>HA10732~B27R07C19</t>
  </si>
  <si>
    <t>Hs~MGC:BC054034.1~uORF:IOH29051~22.5</t>
  </si>
  <si>
    <t>BC054034.1</t>
  </si>
  <si>
    <t>HA10732~B27R07C20</t>
  </si>
  <si>
    <t>Hs~MGC:BC054034.1~uORF:IOH29051~20.3</t>
  </si>
  <si>
    <t>HA10732~B27R08C01</t>
  </si>
  <si>
    <t>Hs~MGC:BC053560.1~uORF:IOH29024~188</t>
  </si>
  <si>
    <t>BC053560.1</t>
  </si>
  <si>
    <t>HA10732~B27R08C02</t>
  </si>
  <si>
    <t>Hs~MGC:BC053560.1~uORF:IOH29024~180</t>
  </si>
  <si>
    <t>HA10732~B27R08C03</t>
  </si>
  <si>
    <t>Hs~MGC:BC058003.1~uORF:IOH29430~112</t>
  </si>
  <si>
    <t>BC058003.1</t>
  </si>
  <si>
    <t>HA10732~B27R08C04</t>
  </si>
  <si>
    <t>Hs~MGC:BC058003.1~uORF:IOH29430~103</t>
  </si>
  <si>
    <t>HA10732~B27R08C05</t>
  </si>
  <si>
    <t>Hs~Ref:NM_001004.2~uORF:IOH6844~1450</t>
  </si>
  <si>
    <t>NM_001004.2</t>
  </si>
  <si>
    <t>HA10732~B27R08C06</t>
  </si>
  <si>
    <t>Hs~Ref:NM_001004.2~uORF:IOH6844~1320</t>
  </si>
  <si>
    <t>HA10732~B27R08C07</t>
  </si>
  <si>
    <t>Hs~MGC:BC012291.1~uORF:IOH10483~793</t>
  </si>
  <si>
    <t>BC012291.1</t>
  </si>
  <si>
    <t>HA10732~B27R08C08</t>
  </si>
  <si>
    <t>Hs~MGC:BC012291.1~uORF:IOH10483~720</t>
  </si>
  <si>
    <t>HA10732~B27R08C09</t>
  </si>
  <si>
    <t>Hs~MGC:NM_181503.1~uORF:IOH10049~368</t>
  </si>
  <si>
    <t>NM_181503.1</t>
  </si>
  <si>
    <t>HA10732~B27R08C10</t>
  </si>
  <si>
    <t>Hs~MGC:NM_181503.1~uORF:IOH10049~350</t>
  </si>
  <si>
    <t>HA10732~B27R08C11</t>
  </si>
  <si>
    <t>Hs~Ref:NM_005034.2~uORF:IOH10479~1750</t>
  </si>
  <si>
    <t>NM_005034.2</t>
  </si>
  <si>
    <t>HA10732~B27R08C12</t>
  </si>
  <si>
    <t>Hs~Ref:NM_005034.2~uORF:IOH10479~1660</t>
  </si>
  <si>
    <t>HA10732~B27R08C13</t>
  </si>
  <si>
    <t>Internal_709</t>
  </si>
  <si>
    <t>HA10732~B27R08C14</t>
  </si>
  <si>
    <t>HA10732~B27R08C15</t>
  </si>
  <si>
    <t>Hs~Ref:NM_016505.2~uORF:IOH6093~106</t>
  </si>
  <si>
    <t>NM_016505.2</t>
  </si>
  <si>
    <t>HA10732~B27R08C16</t>
  </si>
  <si>
    <t>Hs~Ref:NM_016505.2~uORF:IOH6093~97.2</t>
  </si>
  <si>
    <t>HA10732~B27R08C17</t>
  </si>
  <si>
    <t>Hs~Ref:NM_031452.1~uORF:IOH3904~75.1</t>
  </si>
  <si>
    <t>NM_031452.1</t>
  </si>
  <si>
    <t>HA10732~B27R08C18</t>
  </si>
  <si>
    <t>Hs~Ref:NM_031452.1~uORF:IOH3904~68.9</t>
  </si>
  <si>
    <t>HA10732~B27R08C19</t>
  </si>
  <si>
    <t>Hs~Ref:NM_004964.2~uORF:IOH3443~135</t>
  </si>
  <si>
    <t>NM_004964.2</t>
  </si>
  <si>
    <t>HA10732~B27R08C20</t>
  </si>
  <si>
    <t>Hs~Ref:NM_004964.2~uORF:IOH3443~126</t>
  </si>
  <si>
    <t>HA10732~B27R09C01</t>
  </si>
  <si>
    <t>Hs~Ref:NM_145168.1~uORF:IOH10914~58.8</t>
  </si>
  <si>
    <t>NM_145168.1</t>
  </si>
  <si>
    <t>HA10732~B27R09C02</t>
  </si>
  <si>
    <t>Hs~Ref:NM_145168.1~uORF:IOH10914~54.6</t>
  </si>
  <si>
    <t>HA10732~B27R09C03</t>
  </si>
  <si>
    <t>Hs~MGC:BC000250.1~uORF:IOH4515~643</t>
  </si>
  <si>
    <t>BC000250.1</t>
  </si>
  <si>
    <t>HA10732~B27R09C04</t>
  </si>
  <si>
    <t>Hs~MGC:BC000250.1~uORF:IOH4515~624</t>
  </si>
  <si>
    <t>HA10732~B27R09C05</t>
  </si>
  <si>
    <t>Hs~Ref:NM_033640.1~uORF:IOH10841~236</t>
  </si>
  <si>
    <t>NM_033640.1</t>
  </si>
  <si>
    <t>HA10732~B27R09C06</t>
  </si>
  <si>
    <t>Hs~Ref:NM_033640.1~uORF:IOH10841~222</t>
  </si>
  <si>
    <t>HA10732~B27R09C07</t>
  </si>
  <si>
    <t>Hs~MGC:BC000989.2~uORF:IOH2897~58.2</t>
  </si>
  <si>
    <t>BC000989.2</t>
  </si>
  <si>
    <t>HA10732~B27R09C08</t>
  </si>
  <si>
    <t>Hs~MGC:BC000989.2~uORF:IOH2897~54.7</t>
  </si>
  <si>
    <t>HA10732~B27R09C09</t>
  </si>
  <si>
    <t>Hs~Ref:NM_002443.2~uORF:IOH7298~42.9</t>
  </si>
  <si>
    <t>NM_002443.2</t>
  </si>
  <si>
    <t>HA10732~B27R09C10</t>
  </si>
  <si>
    <t>Hs~Ref:NM_002443.2~uORF:IOH7298~40.7</t>
  </si>
  <si>
    <t>HA10732~B27R09C11</t>
  </si>
  <si>
    <t>Hs~MGC:NM_182522.2~uORF:IOH22723~16.0</t>
  </si>
  <si>
    <t>NM_182522.2</t>
  </si>
  <si>
    <t>HA10732~B27R09C12</t>
  </si>
  <si>
    <t>Hs~MGC:NM_182522.2~uORF:IOH22723~15.3</t>
  </si>
  <si>
    <t>HA10732~B27R09C13</t>
  </si>
  <si>
    <t>Hs~Ref:NM_144706.1~uORF:IOH12734~113</t>
  </si>
  <si>
    <t>NM_144706.1</t>
  </si>
  <si>
    <t>HA10732~B27R09C14</t>
  </si>
  <si>
    <t>Hs~Ref:NM_144706.1~uORF:IOH12734~103</t>
  </si>
  <si>
    <t>HA10732~B27R09C15</t>
  </si>
  <si>
    <t>Hs~MGC:NM_152653.1~uORF:IOH13176~266</t>
  </si>
  <si>
    <t>NM_152653.1</t>
  </si>
  <si>
    <t>HA10732~B27R09C16</t>
  </si>
  <si>
    <t>Hs~MGC:NM_152653.1~uORF:IOH13176~260</t>
  </si>
  <si>
    <t>HA10732~B27R09C17</t>
  </si>
  <si>
    <t>Hs~MGC:BC020885.1~uORF:IOH14357~439</t>
  </si>
  <si>
    <t>BC020885.1</t>
  </si>
  <si>
    <t>HA10732~B27R09C18</t>
  </si>
  <si>
    <t>Hs~MGC:BC020885.1~uORF:IOH14357~390</t>
  </si>
  <si>
    <t>HA10732~B27R09C19</t>
  </si>
  <si>
    <t>Hs~Ref:NM_001697.1~uORF:IOH13236~388</t>
  </si>
  <si>
    <t>NM_001697.1</t>
  </si>
  <si>
    <t>HA10732~B27R09C20</t>
  </si>
  <si>
    <t>Hs~Ref:NM_001697.1~uORF:IOH13236~363</t>
  </si>
  <si>
    <t>HA10732~B27R10C01</t>
  </si>
  <si>
    <t>Hs~Ref:NM_005240.1~uORF:IOH13301~82.0</t>
  </si>
  <si>
    <t>NM_005240.1</t>
  </si>
  <si>
    <t>HA10732~B27R10C02</t>
  </si>
  <si>
    <t>Hs~Ref:NM_005240.1~uORF:IOH13301~76.5</t>
  </si>
  <si>
    <t>HA10732~B27R10C03</t>
  </si>
  <si>
    <t>Hs~MGC:BC014486.1~uORF:IOH13590~47.4</t>
  </si>
  <si>
    <t>BC014486.1</t>
  </si>
  <si>
    <t>HA10732~B27R10C04</t>
  </si>
  <si>
    <t>Hs~MGC:BC014486.1~uORF:IOH13590~44.7</t>
  </si>
  <si>
    <t>HA10732~B27R10C05</t>
  </si>
  <si>
    <t>Hs~Ref:NM_000690.1~uORF:IOH4924~89.5</t>
  </si>
  <si>
    <t>NM_000690.1</t>
  </si>
  <si>
    <t>HA10732~B27R10C06</t>
  </si>
  <si>
    <t>Hs~Ref:NM_000690.1~uORF:IOH4924~85.0</t>
  </si>
  <si>
    <t>HA10732~B27R10C07</t>
  </si>
  <si>
    <t>Hs~MGC:BC006148.1~uORF:IOH6650~56.6</t>
  </si>
  <si>
    <t>BC006148.1</t>
  </si>
  <si>
    <t>HA10732~B27R10C08</t>
  </si>
  <si>
    <t>Hs~MGC:BC006148.1~uORF:IOH6650~51.6</t>
  </si>
  <si>
    <t>HA10732~B27R10C09</t>
  </si>
  <si>
    <t>Hs~MGC:BC028237.1~uORF:IOH11668~18.9</t>
  </si>
  <si>
    <t>BC028237.1</t>
  </si>
  <si>
    <t>HA10732~B27R10C10</t>
  </si>
  <si>
    <t>Hs~MGC:BC028237.1~uORF:IOH11668~18.0</t>
  </si>
  <si>
    <t>HA10732~B27R10C11</t>
  </si>
  <si>
    <t>Hs~MGC:BC029566.1~uORF:IOH21579~1340</t>
  </si>
  <si>
    <t>BC029566.1</t>
  </si>
  <si>
    <t>HA10732~B27R10C12</t>
  </si>
  <si>
    <t>Hs~MGC:BC029566.1~uORF:IOH21579~1280</t>
  </si>
  <si>
    <t>HA10732~B27R10C13</t>
  </si>
  <si>
    <t>Hs~Ref:NM_152397.1~uORF:IOH21608~1430</t>
  </si>
  <si>
    <t>NM_152397.1</t>
  </si>
  <si>
    <t>HA10732~B27R10C14</t>
  </si>
  <si>
    <t>Hs~Ref:NM_152397.1~uORF:IOH21608~1340</t>
  </si>
  <si>
    <t>HA10732~B27R10C15</t>
  </si>
  <si>
    <t>Hs~Ref:NM_005112.4~uORF:IOH21634~184</t>
  </si>
  <si>
    <t>NM_005112.4</t>
  </si>
  <si>
    <t>HA10732~B27R10C16</t>
  </si>
  <si>
    <t>Hs~Ref:NM_005112.4~uORF:IOH21634~173</t>
  </si>
  <si>
    <t>HA10732~B27R10C17</t>
  </si>
  <si>
    <t>Hs~Ref:NM_020166.2~uORF:IOH3833~153</t>
  </si>
  <si>
    <t>NM_020166.2</t>
  </si>
  <si>
    <t>HA10732~B27R10C18</t>
  </si>
  <si>
    <t>Hs~Ref:NM_020166.2~uORF:IOH3833~142</t>
  </si>
  <si>
    <t>HA10732~B27R10C19</t>
  </si>
  <si>
    <t>Hs~MGC:BC034417.1~uORF:IOH22867~184</t>
  </si>
  <si>
    <t>BC034417.1</t>
  </si>
  <si>
    <t>HA10732~B27R10C20</t>
  </si>
  <si>
    <t>Hs~MGC:BC034417.1~uORF:IOH22867~172</t>
  </si>
  <si>
    <t>HA10732~B27R11C01</t>
  </si>
  <si>
    <t>Hs~Ref:NM_006669.2~uORF:IOH13341~42.6</t>
  </si>
  <si>
    <t>NM_006669.2</t>
  </si>
  <si>
    <t>HA10732~B27R11C02</t>
  </si>
  <si>
    <t>Hs~Ref:NM_006669.2~uORF:IOH13341~39.9</t>
  </si>
  <si>
    <t>HA10732~B27R11C03</t>
  </si>
  <si>
    <t>Hs~MGC:BC033130.1~uORF:IOH23218~429</t>
  </si>
  <si>
    <t>BC033130.1</t>
  </si>
  <si>
    <t>HA10732~B27R11C04</t>
  </si>
  <si>
    <t>Hs~MGC:BC033130.1~uORF:IOH23218~395</t>
  </si>
  <si>
    <t>HA10732~B27R11C05</t>
  </si>
  <si>
    <t>Hs~Ref:NM_018464.2~uORF:IOH7211~515</t>
  </si>
  <si>
    <t>NM_018464.2</t>
  </si>
  <si>
    <t>HA10732~B27R11C06</t>
  </si>
  <si>
    <t>Hs~Ref:NM_018464.2~uORF:IOH7211~447</t>
  </si>
  <si>
    <t>HA10732~B27R11C07</t>
  </si>
  <si>
    <t>Hs~Ref:NM_030814.4~uORF:IOH23215~216</t>
  </si>
  <si>
    <t>NM_030814.4</t>
  </si>
  <si>
    <t>HA10732~B27R11C08</t>
  </si>
  <si>
    <t>Hs~Ref:NM_030814.4~uORF:IOH23215~209</t>
  </si>
  <si>
    <t>HA10732~B27R11C09</t>
  </si>
  <si>
    <t>Hs~Ref:NM_003321.3~uORF:IOH4865~1200</t>
  </si>
  <si>
    <t>NM_003321.3</t>
  </si>
  <si>
    <t>HA10732~B27R11C10</t>
  </si>
  <si>
    <t>HA10732~B27R11C11</t>
  </si>
  <si>
    <t>Hs~Ref:NM_001001936.1~uORF:IOH23258~1590</t>
  </si>
  <si>
    <t>NM_001001936.1</t>
  </si>
  <si>
    <t>HA10732~B27R11C12</t>
  </si>
  <si>
    <t>Hs~Ref:NM_001001936.1~uORF:IOH23258~1480</t>
  </si>
  <si>
    <t>HA10732~B27R11C13</t>
  </si>
  <si>
    <t>Hs~Ref:NM_021783.2~uORF:IOH23275~153</t>
  </si>
  <si>
    <t>NM_021783.2</t>
  </si>
  <si>
    <t>HA10732~B27R11C14</t>
  </si>
  <si>
    <t>Hs~Ref:NM_021783.2~uORF:IOH23275~149</t>
  </si>
  <si>
    <t>HA10732~B27R11C15</t>
  </si>
  <si>
    <t>Hs~MGC:BC011556.1~uORF:IOH13000~118</t>
  </si>
  <si>
    <t>BC011556.1</t>
  </si>
  <si>
    <t>HA10732~B27R11C16</t>
  </si>
  <si>
    <t>Hs~MGC:BC011556.1~uORF:IOH13000~116</t>
  </si>
  <si>
    <t>HA10732~B27R11C17</t>
  </si>
  <si>
    <t>Hs~Ref:NM_002316.1~uORF:IOH34707~51.1</t>
  </si>
  <si>
    <t>NM_002316.1</t>
  </si>
  <si>
    <t>HA10732~B27R11C18</t>
  </si>
  <si>
    <t>Hs~Ref:NM_002316.1~uORF:IOH34707~48.7</t>
  </si>
  <si>
    <t>HA10732~B27R11C19</t>
  </si>
  <si>
    <t>Hs~Ref:NM_020944.2~uORF:IOH9687~894</t>
  </si>
  <si>
    <t>NM_020944.2</t>
  </si>
  <si>
    <t>HA10732~B27R11C20</t>
  </si>
  <si>
    <t>Hs~Ref:NM_020944.2~uORF:IOH9687~872</t>
  </si>
  <si>
    <t>HA10732~B27R12C01</t>
  </si>
  <si>
    <t>Hs~Ref:NM_014815.2~uORF:IOH9726~1950</t>
  </si>
  <si>
    <t>NM_014815.2</t>
  </si>
  <si>
    <t>HA10732~B27R12C02</t>
  </si>
  <si>
    <t>HA10732~B27R12C03</t>
  </si>
  <si>
    <t>Hs~Ref:NM_001047.1~uORF:IOH7304~207</t>
  </si>
  <si>
    <t>NM_001047.1</t>
  </si>
  <si>
    <t>HA10732~B27R12C04</t>
  </si>
  <si>
    <t>Hs~Ref:NM_001047.1~uORF:IOH7304~192</t>
  </si>
  <si>
    <t>HA10732~B27R12C05</t>
  </si>
  <si>
    <t>Hs~Ref:NM_005566.1~uORF:IOH3797~55.2</t>
  </si>
  <si>
    <t>NM_005566.1</t>
  </si>
  <si>
    <t>HA10732~B27R12C06</t>
  </si>
  <si>
    <t>Hs~Ref:NM_005566.1~uORF:IOH3797~52.1</t>
  </si>
  <si>
    <t>HA10732~B27R12C07</t>
  </si>
  <si>
    <t>Hs~MGC:BC043348.2~uORF:IOH26348~53.7</t>
  </si>
  <si>
    <t>BC043348.2</t>
  </si>
  <si>
    <t>HA10732~B27R12C08</t>
  </si>
  <si>
    <t>Hs~MGC:BC043348.2~uORF:IOH26348~49.6</t>
  </si>
  <si>
    <t>HA10732~B27R12C09</t>
  </si>
  <si>
    <t>Hs~MGC:BC009699.2~uORF:IOH9878~281</t>
  </si>
  <si>
    <t>BC009699.2</t>
  </si>
  <si>
    <t>HA10732~B27R12C10</t>
  </si>
  <si>
    <t>Hs~MGC:BC009699.2~uORF:IOH9878~255</t>
  </si>
  <si>
    <t>HA10732~B27R12C11</t>
  </si>
  <si>
    <t>Hs~Ref:NM_001258.1~uORF:IOH29645~52.5</t>
  </si>
  <si>
    <t>NM_001258.1</t>
  </si>
  <si>
    <t>HA10732~B27R12C12</t>
  </si>
  <si>
    <t>Hs~Ref:NM_001258.1~uORF:IOH29645~49.2</t>
  </si>
  <si>
    <t>HA10732~B27R12C13</t>
  </si>
  <si>
    <t>Hs~Ref:NM_006112.1~uORF:IOH5219~81.7</t>
  </si>
  <si>
    <t>NM_006112.1</t>
  </si>
  <si>
    <t>HA10732~B27R12C14</t>
  </si>
  <si>
    <t>Hs~Ref:NM_006112.1~uORF:IOH5219~77.7</t>
  </si>
  <si>
    <t>HA10732~B27R12C15</t>
  </si>
  <si>
    <t>Hs~MGC:BC004101.1~uORF:IOH5622~62.7</t>
  </si>
  <si>
    <t>BC004101.1</t>
  </si>
  <si>
    <t>HA10732~B27R12C16</t>
  </si>
  <si>
    <t>Hs~MGC:BC004101.1~uORF:IOH5622~58.3</t>
  </si>
  <si>
    <t>HA10732~B27R12C17</t>
  </si>
  <si>
    <t>Hs~Ref:NM_021972.2~uORF:IOH13586~12.6</t>
  </si>
  <si>
    <t>NM_021972.2</t>
  </si>
  <si>
    <t>HA10732~B27R12C18</t>
  </si>
  <si>
    <t>Hs~Ref:NM_021972.2~uORF:IOH13586~11.9</t>
  </si>
  <si>
    <t>HA10732~B27R12C19</t>
  </si>
  <si>
    <t>Hs~Ref:NM_005276.1~uORF:IOH22621~161</t>
  </si>
  <si>
    <t>NM_005276.1</t>
  </si>
  <si>
    <t>HA10732~B27R12C20</t>
  </si>
  <si>
    <t>Hs~Ref:NM_005276.1~uORF:IOH22621~155</t>
  </si>
  <si>
    <t>HA10732~B27R13C01</t>
  </si>
  <si>
    <t>Hs~Ref:NM_002129.2~uORF:IOH3826~53.7</t>
  </si>
  <si>
    <t>NM_002129.2</t>
  </si>
  <si>
    <t>HA10732~B27R13C02</t>
  </si>
  <si>
    <t>Hs~Ref:NM_002129.2~uORF:IOH3826~49.6</t>
  </si>
  <si>
    <t>HA10732~B27R13C03</t>
  </si>
  <si>
    <t>Hs~Ref:NM_000154.1~uORF:IOH4535~119</t>
  </si>
  <si>
    <t>NM_000154.1</t>
  </si>
  <si>
    <t>HA10732~B27R13C04</t>
  </si>
  <si>
    <t>Hs~Ref:NM_000154.1~uORF:IOH4535~111</t>
  </si>
  <si>
    <t>HA10732~B27R13C05</t>
  </si>
  <si>
    <t>Hs~Ref:NM_080719.1~uORF:IOH14144~62.6</t>
  </si>
  <si>
    <t>NM_080719.1</t>
  </si>
  <si>
    <t>HA10732~B27R13C06</t>
  </si>
  <si>
    <t>Hs~Ref:NM_080719.1~uORF:IOH14144~57.1</t>
  </si>
  <si>
    <t>HA10732~B27R13C07</t>
  </si>
  <si>
    <t>Hs~Ref:NM_003251.1~uORF:IOH22149~195</t>
  </si>
  <si>
    <t>HA10732~B27R13C08</t>
  </si>
  <si>
    <t>Hs~Ref:NM_003251.1~uORF:IOH22149~172</t>
  </si>
  <si>
    <t>HA10732~B27R13C09</t>
  </si>
  <si>
    <t>Hs~Ref:NM_014460.2~uORF:IOH39936~94.7</t>
  </si>
  <si>
    <t>NM_014460.2</t>
  </si>
  <si>
    <t>HA10732~B27R13C10</t>
  </si>
  <si>
    <t>Hs~Ref:NM_014460.2~uORF:IOH39936~91.1</t>
  </si>
  <si>
    <t>HA10732~B27R13C11</t>
  </si>
  <si>
    <t>Hs~MGC:BC062471.1~uORF:IOH40049~30.4</t>
  </si>
  <si>
    <t>BC062471.1</t>
  </si>
  <si>
    <t>HA10732~B27R13C12</t>
  </si>
  <si>
    <t>Hs~MGC:BC062471.1~uORF:IOH40049~27.7</t>
  </si>
  <si>
    <t>HA10732~B27R13C13</t>
  </si>
  <si>
    <t>Hs~Ref:NM_021204.1~uORF:IOH40021~59.7</t>
  </si>
  <si>
    <t>NM_021204.1</t>
  </si>
  <si>
    <t>HA10732~B27R13C14</t>
  </si>
  <si>
    <t>Hs~Ref:NM_021204.1~uORF:IOH40021~56.5</t>
  </si>
  <si>
    <t>HA10732~B27R13C15</t>
  </si>
  <si>
    <t>Hs~MGC:BC068594.1~uORF:IOH40084~26.8</t>
  </si>
  <si>
    <t>BC068594.1</t>
  </si>
  <si>
    <t>HA10732~B27R13C16</t>
  </si>
  <si>
    <t>Hs~MGC:BC068594.1~uORF:IOH40084~25.1</t>
  </si>
  <si>
    <t>HA10732~B27R13C17</t>
  </si>
  <si>
    <t>Hs~MGC:BC060767.1~uORF:IOH29188~26.8</t>
  </si>
  <si>
    <t>BC060767.1</t>
  </si>
  <si>
    <t>HA10732~B27R13C18</t>
  </si>
  <si>
    <t>Hs~MGC:BC060767.1~uORF:IOH29188~25.4</t>
  </si>
  <si>
    <t>HA10732~B27R13C19</t>
  </si>
  <si>
    <t>Hs~Ref:NM_000484.1~uORF:IOH29583~26.2</t>
  </si>
  <si>
    <t>NM_000484.1</t>
  </si>
  <si>
    <t>HA10732~B27R13C20</t>
  </si>
  <si>
    <t>Hs~Ref:NM_000484.1~uORF:IOH29583~24.7</t>
  </si>
  <si>
    <t>HA10732~B27R14C01</t>
  </si>
  <si>
    <t>Hs~MGC:BC036651.2~uORF:IOH28634~20.7</t>
  </si>
  <si>
    <t>BC036651.2</t>
  </si>
  <si>
    <t>HA10732~B27R14C02</t>
  </si>
  <si>
    <t>Hs~MGC:BC036651.2~uORF:IOH28634~19.6</t>
  </si>
  <si>
    <t>HA10732~B27R14C03</t>
  </si>
  <si>
    <t>Hs~MGC:BC006811.1~uORF:IOH3174~65.8</t>
  </si>
  <si>
    <t>BC006811.1</t>
  </si>
  <si>
    <t>HA10732~B27R14C04</t>
  </si>
  <si>
    <t>Hs~MGC:BC006811.1~uORF:IOH3174~62.2</t>
  </si>
  <si>
    <t>HA10732~B27R14C05</t>
  </si>
  <si>
    <t>Hs~MGC:BC047741.1~uORF:IOH26659~72.6</t>
  </si>
  <si>
    <t>BC047741.1</t>
  </si>
  <si>
    <t>HA10732~B27R14C06</t>
  </si>
  <si>
    <t>Hs~MGC:BC047741.1~uORF:IOH26659~70.8</t>
  </si>
  <si>
    <t>HA10732~B27R14C07</t>
  </si>
  <si>
    <t>Hs~MGC:BC046567.1~uORF:IOH26099~109</t>
  </si>
  <si>
    <t>BC046567.1</t>
  </si>
  <si>
    <t>HA10732~B27R14C08</t>
  </si>
  <si>
    <t>Hs~MGC:BC046567.1~uORF:IOH26099~99.9</t>
  </si>
  <si>
    <t>HA10732~B27R14C09</t>
  </si>
  <si>
    <t>Hs~MGC:BC040955.1~uORF:IOH26197~30.1</t>
  </si>
  <si>
    <t>BC040955.1</t>
  </si>
  <si>
    <t>HA10732~B27R14C10</t>
  </si>
  <si>
    <t>Hs~MGC:BC040955.1~uORF:IOH26197~27.4</t>
  </si>
  <si>
    <t>HA10732~B27R14C11</t>
  </si>
  <si>
    <t>Hs~MGC:BC047945.1~uORF:IOH26362~292</t>
  </si>
  <si>
    <t>BC047945.1</t>
  </si>
  <si>
    <t>HA10732~B27R14C12</t>
  </si>
  <si>
    <t>Hs~MGC:BC047945.1~uORF:IOH26362~278</t>
  </si>
  <si>
    <t>HA10732~B27R14C13</t>
  </si>
  <si>
    <t>HA10732~B27R14C14</t>
  </si>
  <si>
    <t>HA10732~B27R14C15</t>
  </si>
  <si>
    <t>HA10732~B27R14C16</t>
  </si>
  <si>
    <t>HA10732~B27R14C17</t>
  </si>
  <si>
    <t>HA10732~B27R14C18</t>
  </si>
  <si>
    <t>HA10732~B27R14C19</t>
  </si>
  <si>
    <t>HA10732~B27R14C20</t>
  </si>
  <si>
    <t>HA10732~B27R15C01</t>
  </si>
  <si>
    <t>HA10732~B27R15C02</t>
  </si>
  <si>
    <t>HA10732~B27R15C03</t>
  </si>
  <si>
    <t>HA10732~B27R15C04</t>
  </si>
  <si>
    <t>HA10732~B27R15C05</t>
  </si>
  <si>
    <t>HA10732~B27R15C06</t>
  </si>
  <si>
    <t>HA10732~B27R15C07</t>
  </si>
  <si>
    <t>HA10732~B27R15C08</t>
  </si>
  <si>
    <t>HA10732~B27R15C09</t>
  </si>
  <si>
    <t>HA10732~B27R15C10</t>
  </si>
  <si>
    <t>HA10732~B27R15C11</t>
  </si>
  <si>
    <t>HA10732~B27R15C12</t>
  </si>
  <si>
    <t>HA10732~B27R15C13</t>
  </si>
  <si>
    <t>HA10732~B27R15C14</t>
  </si>
  <si>
    <t>HA10732~B27R15C15</t>
  </si>
  <si>
    <t>HA10732~B27R15C16</t>
  </si>
  <si>
    <t>HA10732~B27R15C17</t>
  </si>
  <si>
    <t>HA10732~B27R15C18</t>
  </si>
  <si>
    <t>HA10732~B27R15C19</t>
  </si>
  <si>
    <t>HA10732~B27R15C20</t>
  </si>
  <si>
    <t>HA10732~B27R16C01</t>
  </si>
  <si>
    <t>HA10732~B27R16C02</t>
  </si>
  <si>
    <t>HA10732~B27R16C03</t>
  </si>
  <si>
    <t>HA10732~B27R16C04</t>
  </si>
  <si>
    <t>HA10732~B27R16C05</t>
  </si>
  <si>
    <t>HA10732~B27R16C06</t>
  </si>
  <si>
    <t>HA10732~B27R16C07</t>
  </si>
  <si>
    <t>HA10732~B27R16C08</t>
  </si>
  <si>
    <t>HA10732~B27R16C09</t>
  </si>
  <si>
    <t>HA10732~B27R16C10</t>
  </si>
  <si>
    <t>HA10732~B27R16C11</t>
  </si>
  <si>
    <t>HA10732~B27R16C12</t>
  </si>
  <si>
    <t>HA10732~B27R16C13</t>
  </si>
  <si>
    <t>HA10732~B27R16C14</t>
  </si>
  <si>
    <t>HA10732~B27R16C15</t>
  </si>
  <si>
    <t>HA10732~B27R16C16</t>
  </si>
  <si>
    <t>HA10732~B27R16C17</t>
  </si>
  <si>
    <t>HA10732~B27R16C18</t>
  </si>
  <si>
    <t>HA10732~B27R16C19</t>
  </si>
  <si>
    <t>HA10732~B27R16C20</t>
  </si>
  <si>
    <t>HA10732~B27R17C01</t>
  </si>
  <si>
    <t>HA10732~B27R17C02</t>
  </si>
  <si>
    <t>HA10732~B27R17C03</t>
  </si>
  <si>
    <t>HA10732~B27R17C04</t>
  </si>
  <si>
    <t>HA10732~B27R17C05</t>
  </si>
  <si>
    <t>HA10732~B27R17C06</t>
  </si>
  <si>
    <t>HA10732~B27R17C07</t>
  </si>
  <si>
    <t>HA10732~B27R17C08</t>
  </si>
  <si>
    <t>HA10732~B27R17C09</t>
  </si>
  <si>
    <t>HA10732~B27R17C10</t>
  </si>
  <si>
    <t>HA10732~B27R17C11</t>
  </si>
  <si>
    <t>HA10732~B27R17C12</t>
  </si>
  <si>
    <t>HA10732~B27R17C13</t>
  </si>
  <si>
    <t>HA10732~B27R17C14</t>
  </si>
  <si>
    <t>HA10732~B27R17C15</t>
  </si>
  <si>
    <t>HA10732~B27R17C16</t>
  </si>
  <si>
    <t>HA10732~B27R17C17</t>
  </si>
  <si>
    <t>HA10732~B27R17C18</t>
  </si>
  <si>
    <t>HA10732~B27R17C19</t>
  </si>
  <si>
    <t>HA10732~B27R17C20</t>
  </si>
  <si>
    <t>HA10732~B27R18C01</t>
  </si>
  <si>
    <t>HA10732~B27R18C02</t>
  </si>
  <si>
    <t>HA10732~B27R18C03</t>
  </si>
  <si>
    <t>HA10732~B27R18C04</t>
  </si>
  <si>
    <t>HA10732~B27R18C05</t>
  </si>
  <si>
    <t>HA10732~B27R18C06</t>
  </si>
  <si>
    <t>HA10732~B27R18C07</t>
  </si>
  <si>
    <t>HA10732~B27R18C08</t>
  </si>
  <si>
    <t>HA10732~B27R18C09</t>
  </si>
  <si>
    <t>HA10732~B27R18C10</t>
  </si>
  <si>
    <t>HA10732~B27R18C11</t>
  </si>
  <si>
    <t>HA10732~B27R18C12</t>
  </si>
  <si>
    <t>HA10732~B27R18C13</t>
  </si>
  <si>
    <t>HA10732~B27R18C14</t>
  </si>
  <si>
    <t>HA10732~B27R18C15</t>
  </si>
  <si>
    <t>HA10732~B27R18C16</t>
  </si>
  <si>
    <t>HA10732~B27R18C17</t>
  </si>
  <si>
    <t>HA10732~B27R18C18</t>
  </si>
  <si>
    <t>HA10732~B27R18C19</t>
  </si>
  <si>
    <t>HA10732~B27R18C20</t>
  </si>
  <si>
    <t>HA10732~B27R19C01</t>
  </si>
  <si>
    <t>HA10732~B27R19C02</t>
  </si>
  <si>
    <t>HA10732~B27R19C03</t>
  </si>
  <si>
    <t>HA10732~B27R19C04</t>
  </si>
  <si>
    <t>HA10732~B27R19C05</t>
  </si>
  <si>
    <t>HA10732~B27R19C06</t>
  </si>
  <si>
    <t>HA10732~B27R19C07</t>
  </si>
  <si>
    <t>HA10732~B27R19C08</t>
  </si>
  <si>
    <t>HA10732~B27R19C09</t>
  </si>
  <si>
    <t>HA10732~B27R19C10</t>
  </si>
  <si>
    <t>HA10732~B27R19C11</t>
  </si>
  <si>
    <t>HA10732~B27R19C12</t>
  </si>
  <si>
    <t>HA10732~B27R19C13</t>
  </si>
  <si>
    <t>HA10732~B27R19C14</t>
  </si>
  <si>
    <t>HA10732~B27R19C15</t>
  </si>
  <si>
    <t>HA10732~B27R19C16</t>
  </si>
  <si>
    <t>HA10732~B27R19C17</t>
  </si>
  <si>
    <t>HA10732~B27R19C18</t>
  </si>
  <si>
    <t>HA10732~B27R19C19</t>
  </si>
  <si>
    <t>HA10732~B27R19C20</t>
  </si>
  <si>
    <t>HA10732~B27R20C01</t>
  </si>
  <si>
    <t>HA10732~B27R20C02</t>
  </si>
  <si>
    <t>HA10732~B27R20C03</t>
  </si>
  <si>
    <t>HA10732~B27R20C04</t>
  </si>
  <si>
    <t>HA10732~B27R20C05</t>
  </si>
  <si>
    <t>HA10732~B27R20C06</t>
  </si>
  <si>
    <t>HA10732~B27R20C07</t>
  </si>
  <si>
    <t>HA10732~B27R20C08</t>
  </si>
  <si>
    <t>HA10732~B27R20C09</t>
  </si>
  <si>
    <t>HA10732~B27R20C10</t>
  </si>
  <si>
    <t>HA10732~B27R20C11</t>
  </si>
  <si>
    <t>HA10732~B27R20C12</t>
  </si>
  <si>
    <t>HA10732~B27R20C13</t>
  </si>
  <si>
    <t>HA10732~B27R20C14</t>
  </si>
  <si>
    <t>HA10732~B27R20C15</t>
  </si>
  <si>
    <t>HA10732~B27R20C16</t>
  </si>
  <si>
    <t>HA10732~B27R20C17</t>
  </si>
  <si>
    <t>HA10732~B27R20C18</t>
  </si>
  <si>
    <t>HA10732~B27R20C19</t>
  </si>
  <si>
    <t>HA10732~B27R20C20</t>
  </si>
  <si>
    <t>HA10732~B28R01C01</t>
  </si>
  <si>
    <t>HA10732~B28R01C02</t>
  </si>
  <si>
    <t>HA10732~B28R01C03</t>
  </si>
  <si>
    <t>HA10732~B28R01C04</t>
  </si>
  <si>
    <t>HA10732~B28R01C05</t>
  </si>
  <si>
    <t>HA10732~B28R01C06</t>
  </si>
  <si>
    <t>HA10732~B28R01C07</t>
  </si>
  <si>
    <t>HA10732~B28R01C08</t>
  </si>
  <si>
    <t>HA10732~B28R01C09</t>
  </si>
  <si>
    <t>HA10732~B28R01C10</t>
  </si>
  <si>
    <t>HA10732~B28R01C11</t>
  </si>
  <si>
    <t>HA10732~B28R01C12</t>
  </si>
  <si>
    <t>HA10732~B28R01C13</t>
  </si>
  <si>
    <t>HA10732~B28R01C14</t>
  </si>
  <si>
    <t>HA10732~B28R01C15</t>
  </si>
  <si>
    <t>HA10732~B28R01C16</t>
  </si>
  <si>
    <t>HA10732~B28R01C17</t>
  </si>
  <si>
    <t>HA10732~B28R01C18</t>
  </si>
  <si>
    <t>HA10732~B28R01C19</t>
  </si>
  <si>
    <t>HA10732~B28R01C20</t>
  </si>
  <si>
    <t>HA10732~B28R02C01</t>
  </si>
  <si>
    <t>HA10732~B28R02C02</t>
  </si>
  <si>
    <t>HA10732~B28R02C03</t>
  </si>
  <si>
    <t>HA10732~B28R02C04</t>
  </si>
  <si>
    <t>HA10732~B28R02C05</t>
  </si>
  <si>
    <t>HA10732~B28R02C06</t>
  </si>
  <si>
    <t>HA10732~B28R02C07</t>
  </si>
  <si>
    <t>HA10732~B28R02C08</t>
  </si>
  <si>
    <t>HA10732~B28R02C09</t>
  </si>
  <si>
    <t>HA10732~B28R02C10</t>
  </si>
  <si>
    <t>HA10732~B28R02C11</t>
  </si>
  <si>
    <t>HA10732~B28R02C12</t>
  </si>
  <si>
    <t>HA10732~B28R02C13</t>
  </si>
  <si>
    <t>Hs~Ref:NM_006869.1~uORF:IOH21856~345</t>
  </si>
  <si>
    <t>NM_006869.1</t>
  </si>
  <si>
    <t>HA10732~B28R02C14</t>
  </si>
  <si>
    <t>Hs~Ref:NM_006869.1~uORF:IOH21856~314</t>
  </si>
  <si>
    <t>HA10732~B28R02C15</t>
  </si>
  <si>
    <t>Hs~MGC:NM_021218.1~uORF:IOH10009~293</t>
  </si>
  <si>
    <t>NM_021218.1</t>
  </si>
  <si>
    <t>HA10732~B28R02C16</t>
  </si>
  <si>
    <t>Hs~MGC:NM_021218.1~uORF:IOH10009~274</t>
  </si>
  <si>
    <t>HA10732~B28R02C17</t>
  </si>
  <si>
    <t>Hs~Ref:NM_004331.1~uORF:IOH10961~1450</t>
  </si>
  <si>
    <t>NM_004331.1</t>
  </si>
  <si>
    <t>HA10732~B28R02C18</t>
  </si>
  <si>
    <t>Hs~Ref:NM_004331.1~uORF:IOH10961~1280</t>
  </si>
  <si>
    <t>HA10732~B28R02C19</t>
  </si>
  <si>
    <t>Hs~Ref:NM_002927.3~uORF:IOH11040~1610</t>
  </si>
  <si>
    <t>NM_002927.3</t>
  </si>
  <si>
    <t>HA10732~B28R02C20</t>
  </si>
  <si>
    <t>Hs~Ref:NM_002927.3~uORF:IOH11040~1370</t>
  </si>
  <si>
    <t>HA10732~B28R03C01</t>
  </si>
  <si>
    <t>Hs~MGC:BC039244.1~uORF:IOH27185~151</t>
  </si>
  <si>
    <t>BC039244.1</t>
  </si>
  <si>
    <t>HA10732~B28R03C02</t>
  </si>
  <si>
    <t>Hs~MGC:BC039244.1~uORF:IOH27185~130</t>
  </si>
  <si>
    <t>HA10732~B28R03C03</t>
  </si>
  <si>
    <t>Hs~MGC:BC013051.1~uORF:IOH10509~573</t>
  </si>
  <si>
    <t>BC013051.1</t>
  </si>
  <si>
    <t>HA10732~B28R03C04</t>
  </si>
  <si>
    <t>Hs~MGC:BC013051.1~uORF:IOH10509~581</t>
  </si>
  <si>
    <t>HA10732~B28R03C05</t>
  </si>
  <si>
    <t>Internal_20388</t>
  </si>
  <si>
    <t>HA10732~B28R03C06</t>
  </si>
  <si>
    <t>HA10732~B28R03C07</t>
  </si>
  <si>
    <t>Hs~Ref:NM_052877.1~uORF:IOH10269~179</t>
  </si>
  <si>
    <t>NM_052877.1</t>
  </si>
  <si>
    <t>HA10732~B28R03C08</t>
  </si>
  <si>
    <t>Hs~Ref:NM_052877.1~uORF:IOH10269~169</t>
  </si>
  <si>
    <t>HA10732~B28R03C09</t>
  </si>
  <si>
    <t>Hs~MGC:BC020942.1~uORF:IOH11137~64.1</t>
  </si>
  <si>
    <t>BC020942.1</t>
  </si>
  <si>
    <t>HA10732~B28R03C10</t>
  </si>
  <si>
    <t>Hs~MGC:BC020942.1~uORF:IOH11137~62.2</t>
  </si>
  <si>
    <t>HA10732~B28R03C11</t>
  </si>
  <si>
    <t>Hs~MGC:BC018782.1~uORF:IOH23121~3670</t>
  </si>
  <si>
    <t>BC018782.1</t>
  </si>
  <si>
    <t>HA10732~B28R03C12</t>
  </si>
  <si>
    <t>Hs~MGC:BC018782.1~uORF:IOH23121~3640</t>
  </si>
  <si>
    <t>HA10732~B28R03C13</t>
  </si>
  <si>
    <t>Hs~MGC:BC002373.1~uORF:IOH3593~432</t>
  </si>
  <si>
    <t>BC002373.1</t>
  </si>
  <si>
    <t>HA10732~B28R03C14</t>
  </si>
  <si>
    <t>Hs~MGC:BC002373.1~uORF:IOH3593~389</t>
  </si>
  <si>
    <t>HA10732~B28R03C15</t>
  </si>
  <si>
    <t>Hs~MGC:BC009046.1~uORF:IOH3394~794</t>
  </si>
  <si>
    <t>BC009046.1</t>
  </si>
  <si>
    <t>HA10732~B28R03C16</t>
  </si>
  <si>
    <t>Hs~MGC:BC009046.1~uORF:IOH3394~797</t>
  </si>
  <si>
    <t>HA10732~B28R03C17</t>
  </si>
  <si>
    <t>Hs~Ref:NM_138573.1~uORF:IOH13075~29.6</t>
  </si>
  <si>
    <t>NM_138573.1</t>
  </si>
  <si>
    <t>HA10732~B28R03C18</t>
  </si>
  <si>
    <t>Hs~Ref:NM_138573.1~uORF:IOH13075~27.3</t>
  </si>
  <si>
    <t>HA10732~B28R03C19</t>
  </si>
  <si>
    <t>Hs~MGC:BC010876.1~uORF:IOH9862~33.0</t>
  </si>
  <si>
    <t>BC010876.1</t>
  </si>
  <si>
    <t>HA10732~B28R03C20</t>
  </si>
  <si>
    <t>Hs~MGC:BC010876.1~uORF:IOH9862~28.4</t>
  </si>
  <si>
    <t>HA10732~B28R04C01</t>
  </si>
  <si>
    <t>Hs~MGC:NM_175738.2~uORF:IOH27507~1740</t>
  </si>
  <si>
    <t>NM_175738.2</t>
  </si>
  <si>
    <t>HA10732~B28R04C02</t>
  </si>
  <si>
    <t>Hs~MGC:NM_175738.2~uORF:IOH27507~1470</t>
  </si>
  <si>
    <t>HA10732~B28R04C03</t>
  </si>
  <si>
    <t>Internal_13534</t>
  </si>
  <si>
    <t>HA10732~B28R04C04</t>
  </si>
  <si>
    <t>HA10732~B28R04C05</t>
  </si>
  <si>
    <t>Hs~Ref:NM_002298.2~uORF:IOH5905~1100</t>
  </si>
  <si>
    <t>NM_002298.2</t>
  </si>
  <si>
    <t>HA10732~B28R04C06</t>
  </si>
  <si>
    <t>Hs~Ref:NM_002298.2~uORF:IOH5905~1010</t>
  </si>
  <si>
    <t>HA10732~B28R04C07</t>
  </si>
  <si>
    <t>Internal_15055</t>
  </si>
  <si>
    <t>HA10732~B28R04C08</t>
  </si>
  <si>
    <t>HA10732~B28R04C09</t>
  </si>
  <si>
    <t>Hs~Ref:NM_002898.1~uORF:IOH11398~18.1</t>
  </si>
  <si>
    <t>NM_002898.1</t>
  </si>
  <si>
    <t>HA10732~B28R04C10</t>
  </si>
  <si>
    <t>Hs~Ref:NM_002898.1~uORF:IOH11398~17.4</t>
  </si>
  <si>
    <t>HA10732~B28R04C11</t>
  </si>
  <si>
    <t>Hs~Ref:NM_005651.1~uORF:IOH7291~55.0</t>
  </si>
  <si>
    <t>NM_005651.1</t>
  </si>
  <si>
    <t>HA10732~B28R04C12</t>
  </si>
  <si>
    <t>Hs~Ref:NM_005651.1~uORF:IOH7291~53.9</t>
  </si>
  <si>
    <t>HA10732~B28R04C13</t>
  </si>
  <si>
    <t>Hs~Ref:NM_006303.2~uORF:IOH5395~228</t>
  </si>
  <si>
    <t>NM_006303.2</t>
  </si>
  <si>
    <t>HA10732~B28R04C14</t>
  </si>
  <si>
    <t>Hs~Ref:NM_006303.2~uORF:IOH5395~224</t>
  </si>
  <si>
    <t>HA10732~B28R04C15</t>
  </si>
  <si>
    <t>Hs~Ref:NM_002861.1~uORF:IOH3644~496</t>
  </si>
  <si>
    <t>NM_002861.1</t>
  </si>
  <si>
    <t>HA10732~B28R04C16</t>
  </si>
  <si>
    <t>Hs~Ref:NM_002861.1~uORF:IOH3644~475</t>
  </si>
  <si>
    <t>HA10732~B28R04C17</t>
  </si>
  <si>
    <t>HA10732~B28R04C18</t>
  </si>
  <si>
    <t>HA10732~B28R04C19</t>
  </si>
  <si>
    <t>Hs~MGC:BC038713.1~uORF:IOH27724~69.9</t>
  </si>
  <si>
    <t>BC038713.1</t>
  </si>
  <si>
    <t>HA10732~B28R04C20</t>
  </si>
  <si>
    <t>Hs~MGC:BC038713.1~uORF:IOH27724~64.8</t>
  </si>
  <si>
    <t>HA10732~B28R05C01</t>
  </si>
  <si>
    <t>Hs~Ref:NM_005246.1~N/A~217</t>
  </si>
  <si>
    <t>NM_005246.1</t>
  </si>
  <si>
    <t>HA10732~B28R05C02</t>
  </si>
  <si>
    <t>Hs~Ref:NM_005246.1~N/A~199</t>
  </si>
  <si>
    <t>HA10732~B28R05C03</t>
  </si>
  <si>
    <t>Hs~MGC:BC017715.1~N/A~37.2</t>
  </si>
  <si>
    <t>BC017715.1</t>
  </si>
  <si>
    <t>HA10732~B28R05C04</t>
  </si>
  <si>
    <t>Hs~MGC:BC017715.1~N/A~34.7</t>
  </si>
  <si>
    <t>HA10732~B28R05C05</t>
  </si>
  <si>
    <t>Hs~MGC:BC003065.1~N/A~1220</t>
  </si>
  <si>
    <t>BC003065.1</t>
  </si>
  <si>
    <t>HA10732~B28R05C06</t>
  </si>
  <si>
    <t>Hs~MGC:BC003065.1~N/A~1070</t>
  </si>
  <si>
    <t>HA10732~B28R05C07</t>
  </si>
  <si>
    <t>Hs~Ref:NM_003607.1~N/A~591</t>
  </si>
  <si>
    <t>NM_003607.1</t>
  </si>
  <si>
    <t>HA10732~B28R05C08</t>
  </si>
  <si>
    <t>Hs~Ref:NM_003607.1~N/A~579</t>
  </si>
  <si>
    <t>HA10732~B28R05C09</t>
  </si>
  <si>
    <t>Hs~Ref:NM_004103.2~N/A~1680</t>
  </si>
  <si>
    <t>NM_004103.2</t>
  </si>
  <si>
    <t>HA10732~B28R05C10</t>
  </si>
  <si>
    <t>Hs~Ref:NM_004103.2~N/A~1650</t>
  </si>
  <si>
    <t>HA10732~B28R05C11</t>
  </si>
  <si>
    <t>Hs~Ref:NM_006256.1~N/A~42.4</t>
  </si>
  <si>
    <t>NM_006256.1</t>
  </si>
  <si>
    <t>HA10732~B28R05C12</t>
  </si>
  <si>
    <t>Hs~Ref:NM_006256.1~N/A~39.5</t>
  </si>
  <si>
    <t>HA10732~B28R05C13</t>
  </si>
  <si>
    <t>Hs~MGC:BC016652.1~N/A~234</t>
  </si>
  <si>
    <t>BC016652.1</t>
  </si>
  <si>
    <t>HA10732~B28R05C14</t>
  </si>
  <si>
    <t>Hs~MGC:BC016652.1~N/A~216</t>
  </si>
  <si>
    <t>HA10732~B28R05C15</t>
  </si>
  <si>
    <t>Hs~Ref:NM_004834.2~N/A~50.5</t>
  </si>
  <si>
    <t>NM_004834.2</t>
  </si>
  <si>
    <t>HA10732~B28R05C16</t>
  </si>
  <si>
    <t>Hs~Ref:NM_004834.2~N/A~47.0</t>
  </si>
  <si>
    <t>HA10732~B28R05C17</t>
  </si>
  <si>
    <t>Hs~MGC:BC003356.1~uORF:IOH2875~35.9</t>
  </si>
  <si>
    <t>BC003356.1</t>
  </si>
  <si>
    <t>HA10732~B28R05C18</t>
  </si>
  <si>
    <t>Hs~MGC:BC003356.1~uORF:IOH2875~33.7</t>
  </si>
  <si>
    <t>HA10732~B28R05C19</t>
  </si>
  <si>
    <t>Hs~MGC:BC002880.1~uORF:IOH5687~985</t>
  </si>
  <si>
    <t>BC002880.1</t>
  </si>
  <si>
    <t>HA10732~B28R05C20</t>
  </si>
  <si>
    <t>Hs~MGC:BC002880.1~uORF:IOH5687~869</t>
  </si>
  <si>
    <t>HA10732~B28R06C01</t>
  </si>
  <si>
    <t>Hs~MGC:BC000733.1~uORF:IOH4627~1450</t>
  </si>
  <si>
    <t>BC000733.1</t>
  </si>
  <si>
    <t>HA10732~B28R06C02</t>
  </si>
  <si>
    <t>Hs~MGC:BC000733.1~uORF:IOH4627~1410</t>
  </si>
  <si>
    <t>HA10732~B28R06C03</t>
  </si>
  <si>
    <t>Hs~MGC:NM_198563.1~uORF:IOH26582~494</t>
  </si>
  <si>
    <t>NM_198563.1</t>
  </si>
  <si>
    <t>HA10732~B28R06C04</t>
  </si>
  <si>
    <t>Hs~MGC:NM_198563.1~uORF:IOH26582~450</t>
  </si>
  <si>
    <t>HA10732~B28R06C05</t>
  </si>
  <si>
    <t>Hs~MGC:BC000980.1~uORF:IOH2952~29.1</t>
  </si>
  <si>
    <t>BC000980.1</t>
  </si>
  <si>
    <t>HA10732~B28R06C06</t>
  </si>
  <si>
    <t>Hs~MGC:BC000980.1~uORF:IOH2952~27.8</t>
  </si>
  <si>
    <t>HA10732~B28R06C07</t>
  </si>
  <si>
    <t>Hs~MGC:BC041563.1~uORF:IOH28055~115</t>
  </si>
  <si>
    <t>BC041563.1</t>
  </si>
  <si>
    <t>HA10732~B28R06C08</t>
  </si>
  <si>
    <t>Hs~MGC:BC041563.1~uORF:IOH28055~108</t>
  </si>
  <si>
    <t>HA10732~B28R06C09</t>
  </si>
  <si>
    <t>Hs~Ref:NM_021178.1~uORF:IOH3409~164</t>
  </si>
  <si>
    <t>NM_021178.1</t>
  </si>
  <si>
    <t>HA10732~B28R06C10</t>
  </si>
  <si>
    <t>Hs~Ref:NM_021178.1~uORF:IOH3409~156</t>
  </si>
  <si>
    <t>HA10732~B28R06C11</t>
  </si>
  <si>
    <t>Hs~MGC:BC039711.1~uORF:IOH26100~1050</t>
  </si>
  <si>
    <t>BC039711.1</t>
  </si>
  <si>
    <t>HA10732~B28R06C12</t>
  </si>
  <si>
    <t>Hs~MGC:BC039711.1~uORF:IOH26100~987</t>
  </si>
  <si>
    <t>HA10732~B28R06C13</t>
  </si>
  <si>
    <t>Hs~Ref:NM_002960.1~uORF:IOH11798~652</t>
  </si>
  <si>
    <t>NM_002960.1</t>
  </si>
  <si>
    <t>HA10732~B28R06C14</t>
  </si>
  <si>
    <t>Hs~Ref:NM_002960.1~uORF:IOH11798~628</t>
  </si>
  <si>
    <t>HA10732~B28R06C15</t>
  </si>
  <si>
    <t>Hs~MGC:BC020692.1~uORF:IOH13652~193</t>
  </si>
  <si>
    <t>BC020692.1</t>
  </si>
  <si>
    <t>HA10732~B28R06C16</t>
  </si>
  <si>
    <t>Hs~MGC:BC020692.1~uORF:IOH13652~181</t>
  </si>
  <si>
    <t>HA10732~B28R06C17</t>
  </si>
  <si>
    <t>Hs~MGC:BC017981.1~uORF:IOH13989~608</t>
  </si>
  <si>
    <t>BC017981.1</t>
  </si>
  <si>
    <t>HA10732~B28R06C18</t>
  </si>
  <si>
    <t>Hs~MGC:BC017981.1~uORF:IOH13989~580</t>
  </si>
  <si>
    <t>HA10732~B28R06C19</t>
  </si>
  <si>
    <t>Hs~Ref:NM_145053.1~uORF:IOH13477~61.8</t>
  </si>
  <si>
    <t>NM_145053.1</t>
  </si>
  <si>
    <t>HA10732~B28R06C20</t>
  </si>
  <si>
    <t>Hs~Ref:NM_145053.1~uORF:IOH13477~53.3</t>
  </si>
  <si>
    <t>HA10732~B28R07C01</t>
  </si>
  <si>
    <t>Hs~MGC:BC053656.1~uORF:IOH28981~82.4</t>
  </si>
  <si>
    <t>BC053656.1</t>
  </si>
  <si>
    <t>HA10732~B28R07C02</t>
  </si>
  <si>
    <t>Hs~MGC:BC053656.1~uORF:IOH28981~75.5</t>
  </si>
  <si>
    <t>HA10732~B28R07C03</t>
  </si>
  <si>
    <t>Internal_327873</t>
  </si>
  <si>
    <t>HA10732~B28R07C04</t>
  </si>
  <si>
    <t>HA10732~B28R07C05</t>
  </si>
  <si>
    <t>Hs~MGC:BC059404.1~uORF:IOH29185~211</t>
  </si>
  <si>
    <t>BC059404.1</t>
  </si>
  <si>
    <t>HA10732~B28R07C06</t>
  </si>
  <si>
    <t>Hs~MGC:BC059404.1~uORF:IOH29185~192</t>
  </si>
  <si>
    <t>HA10732~B28R07C07</t>
  </si>
  <si>
    <t>Internal_327638</t>
  </si>
  <si>
    <t>HA10732~B28R07C08</t>
  </si>
  <si>
    <t>HA10732~B28R07C09</t>
  </si>
  <si>
    <t>Hs~MGC:BC038105.2~uORF:IOH27173~284</t>
  </si>
  <si>
    <t>BC038105.2</t>
  </si>
  <si>
    <t>HA10732~B28R07C10</t>
  </si>
  <si>
    <t>Hs~MGC:BC038105.2~uORF:IOH27173~260</t>
  </si>
  <si>
    <t>HA10732~B28R07C11</t>
  </si>
  <si>
    <t>Hs~Ref:NM_130469.1~uORF:IOH28073~40.5</t>
  </si>
  <si>
    <t>NM_130469.1</t>
  </si>
  <si>
    <t>HA10732~B28R07C12</t>
  </si>
  <si>
    <t>Hs~Ref:NM_130469.1~uORF:IOH28073~38.3</t>
  </si>
  <si>
    <t>HA10732~B28R07C13</t>
  </si>
  <si>
    <t>Hs~MGC:BC043269.2~uORF:IOH25865~33.1</t>
  </si>
  <si>
    <t>BC043269.2</t>
  </si>
  <si>
    <t>HA10732~B28R07C14</t>
  </si>
  <si>
    <t>Hs~MGC:BC043269.2~uORF:IOH25865~30.1</t>
  </si>
  <si>
    <t>HA10732~B28R07C15</t>
  </si>
  <si>
    <t>Hs~MGC:BC033856.1~uORF:IOH21797~393</t>
  </si>
  <si>
    <t>BC033856.1</t>
  </si>
  <si>
    <t>HA10732~B28R07C16</t>
  </si>
  <si>
    <t>Hs~MGC:BC033856.1~uORF:IOH21797~367</t>
  </si>
  <si>
    <t>HA10732~B28R07C17</t>
  </si>
  <si>
    <t>Hs~MGC:BC015848.1~uORF:IOH27935~421</t>
  </si>
  <si>
    <t>BC015848.1</t>
  </si>
  <si>
    <t>HA10732~B28R07C18</t>
  </si>
  <si>
    <t>Hs~MGC:BC015848.1~uORF:IOH27935~385</t>
  </si>
  <si>
    <t>HA10732~B28R07C19</t>
  </si>
  <si>
    <t>Hs~Ref:NM_012280.1~uORF:IOH27897~262</t>
  </si>
  <si>
    <t>NM_012280.1</t>
  </si>
  <si>
    <t>HA10732~B28R07C20</t>
  </si>
  <si>
    <t>Hs~Ref:NM_012280.1~uORF:IOH27897~240</t>
  </si>
  <si>
    <t>HA10732~B28R08C01</t>
  </si>
  <si>
    <t>Hs~MGC:BC010152.1~uORF:IOH27838~376</t>
  </si>
  <si>
    <t>BC010152.1</t>
  </si>
  <si>
    <t>HA10732~B28R08C02</t>
  </si>
  <si>
    <t>Hs~MGC:BC010152.1~uORF:IOH27838~329</t>
  </si>
  <si>
    <t>HA10732~B28R08C03</t>
  </si>
  <si>
    <t>Hs~Ref:NM_001633.1~uORF:IOH28015~361</t>
  </si>
  <si>
    <t>NM_001633.1</t>
  </si>
  <si>
    <t>HA10732~B28R08C04</t>
  </si>
  <si>
    <t>Hs~Ref:NM_001633.1~uORF:IOH28015~334</t>
  </si>
  <si>
    <t>HA10732~B28R08C05</t>
  </si>
  <si>
    <t>HA10732~B28R08C06</t>
  </si>
  <si>
    <t>HA10732~B28R08C07</t>
  </si>
  <si>
    <t>HA10732~B28R08C08</t>
  </si>
  <si>
    <t>HA10732~B28R08C09</t>
  </si>
  <si>
    <t>HA10732~B28R08C10</t>
  </si>
  <si>
    <t>HA10732~B28R08C11</t>
  </si>
  <si>
    <t>HA10732~B28R08C12</t>
  </si>
  <si>
    <t>HA10732~B28R08C13</t>
  </si>
  <si>
    <t>HA10732~B28R08C14</t>
  </si>
  <si>
    <t>HA10732~B28R08C15</t>
  </si>
  <si>
    <t>Hs~MGC:BC002859.1~uORF:IOH5428~235</t>
  </si>
  <si>
    <t>BC002859.1</t>
  </si>
  <si>
    <t>HA10732~B28R08C16</t>
  </si>
  <si>
    <t>Hs~MGC:BC002859.1~uORF:IOH5428~227</t>
  </si>
  <si>
    <t>HA10732~B28R08C17</t>
  </si>
  <si>
    <t>Hs~MGC:BC002877.2~uORF:IOH5717~106</t>
  </si>
  <si>
    <t>BC002877.2</t>
  </si>
  <si>
    <t>HA10732~B28R08C18</t>
  </si>
  <si>
    <t>Hs~MGC:BC002877.2~uORF:IOH5717~99.5</t>
  </si>
  <si>
    <t>HA10732~B28R08C19</t>
  </si>
  <si>
    <t>HA10732~B28R08C20</t>
  </si>
  <si>
    <t>HA10732~B28R09C01</t>
  </si>
  <si>
    <t>Hs~Ref:NM_003374.1~uORF:IOH7514~112</t>
  </si>
  <si>
    <t>NM_003374.1</t>
  </si>
  <si>
    <t>HA10732~B28R09C02</t>
  </si>
  <si>
    <t>Hs~Ref:NM_003374.1~uORF:IOH7514~107</t>
  </si>
  <si>
    <t>HA10732~B28R09C03</t>
  </si>
  <si>
    <t>Hs~MGC:BC000112.1~uORF:IOH4632~1620</t>
  </si>
  <si>
    <t>BC000112.1</t>
  </si>
  <si>
    <t>HA10732~B28R09C04</t>
  </si>
  <si>
    <t>Hs~MGC:BC000112.1~uORF:IOH4632~1560</t>
  </si>
  <si>
    <t>HA10732~B28R09C05</t>
  </si>
  <si>
    <t>Hs~Ref:NM_014042.1~uORF:IOH5151~1090</t>
  </si>
  <si>
    <t>NM_014042.1</t>
  </si>
  <si>
    <t>HA10732~B28R09C06</t>
  </si>
  <si>
    <t>Hs~Ref:NM_014042.1~uORF:IOH5151~1080</t>
  </si>
  <si>
    <t>HA10732~B28R09C07</t>
  </si>
  <si>
    <t>Hs~Ref:NM_001022.3~uORF:IOH4572~100</t>
  </si>
  <si>
    <t>NM_001022.3</t>
  </si>
  <si>
    <t>HA10732~B28R09C08</t>
  </si>
  <si>
    <t>Hs~Ref:NM_001022.3~uORF:IOH4572~94.5</t>
  </si>
  <si>
    <t>HA10732~B28R09C09</t>
  </si>
  <si>
    <t>Hs~MGC:BC026317.1~uORF:IOH11060~1220</t>
  </si>
  <si>
    <t>BC026317.1</t>
  </si>
  <si>
    <t>HA10732~B28R09C10</t>
  </si>
  <si>
    <t>Hs~MGC:BC026317.1~uORF:IOH11060~1150</t>
  </si>
  <si>
    <t>HA10732~B28R09C11</t>
  </si>
  <si>
    <t>Hs~Ref:NM_020648.3~uORF:IOH10689~2110</t>
  </si>
  <si>
    <t>NM_020648.3</t>
  </si>
  <si>
    <t>HA10732~B28R09C12</t>
  </si>
  <si>
    <t>Hs~Ref:NM_020648.3~uORF:IOH10689~2010</t>
  </si>
  <si>
    <t>HA10732~B28R09C13</t>
  </si>
  <si>
    <t>Hs~MGC:BC015395.1~uORF:IOH10729~183</t>
  </si>
  <si>
    <t>BC015395.1</t>
  </si>
  <si>
    <t>HA10732~B28R09C14</t>
  </si>
  <si>
    <t>Hs~MGC:BC015395.1~uORF:IOH10729~170</t>
  </si>
  <si>
    <t>HA10732~B28R09C15</t>
  </si>
  <si>
    <t>Hs~Ref:NM_144710.1~uORF:IOH10821~881</t>
  </si>
  <si>
    <t>NM_144710.1</t>
  </si>
  <si>
    <t>HA10732~B28R09C16</t>
  </si>
  <si>
    <t>Hs~Ref:NM_144710.1~uORF:IOH10821~821</t>
  </si>
  <si>
    <t>HA10732~B28R09C17</t>
  </si>
  <si>
    <t>Hs~MGC:BC027607.1~uORF:IOH11737~260</t>
  </si>
  <si>
    <t>BC027607.1</t>
  </si>
  <si>
    <t>HA10732~B28R09C18</t>
  </si>
  <si>
    <t>Hs~MGC:BC027607.1~uORF:IOH11737~245</t>
  </si>
  <si>
    <t>HA10732~B28R09C19</t>
  </si>
  <si>
    <t>Hs~MGC:BC007097.1~uORF:IOH7468~127</t>
  </si>
  <si>
    <t>BC007097.1</t>
  </si>
  <si>
    <t>HA10732~B28R09C20</t>
  </si>
  <si>
    <t>Hs~MGC:BC007097.1~uORF:IOH7468~115</t>
  </si>
  <si>
    <t>HA10732~B28R10C01</t>
  </si>
  <si>
    <t>Hs~MGC:BC008392.1~uORF:IOH7460~113</t>
  </si>
  <si>
    <t>BC008392.1</t>
  </si>
  <si>
    <t>HA10732~B28R10C02</t>
  </si>
  <si>
    <t>Hs~MGC:BC008392.1~uORF:IOH7460~106</t>
  </si>
  <si>
    <t>HA10732~B28R10C03</t>
  </si>
  <si>
    <t>Hs~MGC:BC001433.1~uORF:IOH4012~325</t>
  </si>
  <si>
    <t>BC001433.1</t>
  </si>
  <si>
    <t>HA10732~B28R10C04</t>
  </si>
  <si>
    <t>Hs~MGC:BC001433.1~uORF:IOH4012~301</t>
  </si>
  <si>
    <t>HA10732~B28R10C05</t>
  </si>
  <si>
    <t>Hs~MGC:BC051843.1~uORF:IOH27014~3430</t>
  </si>
  <si>
    <t>BC051843.1</t>
  </si>
  <si>
    <t>HA10732~B28R10C06</t>
  </si>
  <si>
    <t>Hs~MGC:BC051843.1~uORF:IOH27014~3350</t>
  </si>
  <si>
    <t>HA10732~B28R10C07</t>
  </si>
  <si>
    <t>Hs~MGC:BC051377.1~uORF:IOH29416~89.4</t>
  </si>
  <si>
    <t>BC051377.1</t>
  </si>
  <si>
    <t>HA10732~B28R10C08</t>
  </si>
  <si>
    <t>Hs~MGC:BC051377.1~uORF:IOH29416~86.6</t>
  </si>
  <si>
    <t>HA10732~B28R10C09</t>
  </si>
  <si>
    <t>Hs~MGC:BC060806.1~uORF:IOH29136~60.7</t>
  </si>
  <si>
    <t>BC060806.1</t>
  </si>
  <si>
    <t>HA10732~B28R10C10</t>
  </si>
  <si>
    <t>Hs~MGC:BC060806.1~uORF:IOH29136~58.4</t>
  </si>
  <si>
    <t>HA10732~B28R10C11</t>
  </si>
  <si>
    <t>Hs~MGC:BC058285.1~uORF:IOH29450~76.0</t>
  </si>
  <si>
    <t>BC058285.1</t>
  </si>
  <si>
    <t>HA10732~B28R10C12</t>
  </si>
  <si>
    <t>Hs~MGC:BC058285.1~uORF:IOH29450~71.1</t>
  </si>
  <si>
    <t>HA10732~B28R10C13</t>
  </si>
  <si>
    <t>Hs~MGC:BC001052.2~uORF:IOH3752~2290</t>
  </si>
  <si>
    <t>BC001052.2</t>
  </si>
  <si>
    <t>HA10732~B28R10C14</t>
  </si>
  <si>
    <t>Hs~MGC:BC001052.2~uORF:IOH3752~2110</t>
  </si>
  <si>
    <t>HA10732~B28R10C15</t>
  </si>
  <si>
    <t>Hs~Ref:NM_016016.1~uORF:IOH3982~44.1</t>
  </si>
  <si>
    <t>NM_016016.1</t>
  </si>
  <si>
    <t>HA10732~B28R10C16</t>
  </si>
  <si>
    <t>Hs~Ref:NM_016016.1~uORF:IOH3982~42.1</t>
  </si>
  <si>
    <t>HA10732~B28R10C17</t>
  </si>
  <si>
    <t>Hs~MGC:BC008429.1~uORF:IOH7505~305</t>
  </si>
  <si>
    <t>BC008429.1</t>
  </si>
  <si>
    <t>HA10732~B28R10C18</t>
  </si>
  <si>
    <t>Hs~MGC:BC008429.1~uORF:IOH7505~279</t>
  </si>
  <si>
    <t>HA10732~B28R10C19</t>
  </si>
  <si>
    <t>Hs~Ref:NM_014551.3~uORF:IOH3660~837</t>
  </si>
  <si>
    <t>NM_014551.3</t>
  </si>
  <si>
    <t>HA10732~B28R10C20</t>
  </si>
  <si>
    <t>Hs~Ref:NM_014551.3~uORF:IOH3660~766</t>
  </si>
  <si>
    <t>HA10732~B28R11C01</t>
  </si>
  <si>
    <t>Hs~Ref:NM_018025.2~uORF:IOH6539~342</t>
  </si>
  <si>
    <t>NM_018025.2</t>
  </si>
  <si>
    <t>HA10732~B28R11C02</t>
  </si>
  <si>
    <t>Hs~Ref:NM_018025.2~uORF:IOH6539~332</t>
  </si>
  <si>
    <t>HA10732~B28R11C03</t>
  </si>
  <si>
    <t>Hs~MGC:BC008825.2~uORF:IOH6387~118</t>
  </si>
  <si>
    <t>BC008825.2</t>
  </si>
  <si>
    <t>HA10732~B28R11C04</t>
  </si>
  <si>
    <t>Hs~MGC:BC008825.2~uORF:IOH6387~113</t>
  </si>
  <si>
    <t>HA10732~B28R11C05</t>
  </si>
  <si>
    <t>Hs~MGC:BC002582.2~uORF:IOH4120~1440</t>
  </si>
  <si>
    <t>BC002582.2</t>
  </si>
  <si>
    <t>HA10732~B28R11C06</t>
  </si>
  <si>
    <t>Hs~MGC:BC002582.2~uORF:IOH4120~1270</t>
  </si>
  <si>
    <t>HA10732~B28R11C07</t>
  </si>
  <si>
    <t>Hs~Ref:NM_203454.1~uORF:IOH10788~224</t>
  </si>
  <si>
    <t>NM_203454.1</t>
  </si>
  <si>
    <t>HA10732~B28R11C08</t>
  </si>
  <si>
    <t>Hs~Ref:NM_203454.1~uORF:IOH10788~215</t>
  </si>
  <si>
    <t>HA10732~B28R11C09</t>
  </si>
  <si>
    <t>Hs~Ref:NM_017866.3~uORF:IOH40588~127</t>
  </si>
  <si>
    <t>NM_017866.3</t>
  </si>
  <si>
    <t>HA10732~B28R11C10</t>
  </si>
  <si>
    <t>Hs~Ref:NM_017866.3~uORF:IOH40588~116</t>
  </si>
  <si>
    <t>HA10732~B28R11C11</t>
  </si>
  <si>
    <t>Hs~MGC:BC065525.1~uORF:IOH40477~1930</t>
  </si>
  <si>
    <t>BC065525.1</t>
  </si>
  <si>
    <t>HA10732~B28R11C12</t>
  </si>
  <si>
    <t>Hs~MGC:BC065525.1~uORF:IOH40477~1900</t>
  </si>
  <si>
    <t>HA10732~B28R11C13</t>
  </si>
  <si>
    <t>Hs~MGC:BC004258.1~uORF:IOH40590~52.6</t>
  </si>
  <si>
    <t>BC004258.1</t>
  </si>
  <si>
    <t>HA10732~B28R11C14</t>
  </si>
  <si>
    <t>Hs~MGC:BC004258.1~uORF:IOH40590~49.0</t>
  </si>
  <si>
    <t>HA10732~B28R11C15</t>
  </si>
  <si>
    <t>Hs~Ref:NM_020427.2~uORF:IOH40403~116</t>
  </si>
  <si>
    <t>NM_020427.2</t>
  </si>
  <si>
    <t>HA10732~B28R11C16</t>
  </si>
  <si>
    <t>Hs~Ref:NM_020427.2~uORF:IOH40403~108</t>
  </si>
  <si>
    <t>HA10732~B28R11C17</t>
  </si>
  <si>
    <t>Hs~MGC:BC030570.1~uORF:IOH21961~59.6</t>
  </si>
  <si>
    <t>BC030570.1</t>
  </si>
  <si>
    <t>HA10732~B28R11C18</t>
  </si>
  <si>
    <t>Hs~MGC:BC030570.1~uORF:IOH21961~56.0</t>
  </si>
  <si>
    <t>HA10732~B28R11C19</t>
  </si>
  <si>
    <t>Hs~Ref:NM_014477.2~uORF:IOH22106~77.4</t>
  </si>
  <si>
    <t>NM_014477.2</t>
  </si>
  <si>
    <t>HA10732~B28R11C20</t>
  </si>
  <si>
    <t>Hs~Ref:NM_014477.2~uORF:IOH22106~73.9</t>
  </si>
  <si>
    <t>HA10732~B28R12C01</t>
  </si>
  <si>
    <t>Hs~MGC:BC013107.1~uORF:IOH11160~300</t>
  </si>
  <si>
    <t>BC013107.1</t>
  </si>
  <si>
    <t>HA10732~B28R12C02</t>
  </si>
  <si>
    <t>Hs~MGC:BC013107.1~uORF:IOH11160~281</t>
  </si>
  <si>
    <t>HA10732~B28R12C03</t>
  </si>
  <si>
    <t>Hs~Ref:NM_153261.3~uORF:IOH22075~1250</t>
  </si>
  <si>
    <t>NM_153261.3</t>
  </si>
  <si>
    <t>HA10732~B28R12C04</t>
  </si>
  <si>
    <t>Hs~Ref:NM_153261.3~uORF:IOH22075~1200</t>
  </si>
  <si>
    <t>HA10732~B28R12C05</t>
  </si>
  <si>
    <t>Hs~MGC:NM_174909.1~uORF:IOH14735~151</t>
  </si>
  <si>
    <t>NM_174909.1</t>
  </si>
  <si>
    <t>HA10732~B28R12C06</t>
  </si>
  <si>
    <t>Hs~MGC:NM_174909.1~uORF:IOH14735~142</t>
  </si>
  <si>
    <t>HA10732~B28R12C07</t>
  </si>
  <si>
    <t>Hs~MGC:BC021988.1~uORF:IOH14635~406</t>
  </si>
  <si>
    <t>BC021988.1</t>
  </si>
  <si>
    <t>HA10732~B28R12C08</t>
  </si>
  <si>
    <t>Hs~MGC:BC021988.1~uORF:IOH14635~391</t>
  </si>
  <si>
    <t>HA10732~B28R12C09</t>
  </si>
  <si>
    <t>Hs~Ref:NM_144705.1~uORF:IOH11065~117</t>
  </si>
  <si>
    <t>NM_144705.1</t>
  </si>
  <si>
    <t>HA10732~B28R12C10</t>
  </si>
  <si>
    <t>Hs~Ref:NM_144705.1~uORF:IOH11065~113</t>
  </si>
  <si>
    <t>HA10732~B28R12C11</t>
  </si>
  <si>
    <t>Hs~MGC:BC015614.1~uORF:IOH14601~468</t>
  </si>
  <si>
    <t>BC015614.1</t>
  </si>
  <si>
    <t>HA10732~B28R12C12</t>
  </si>
  <si>
    <t>Hs~MGC:BC015614.1~uORF:IOH14601~435</t>
  </si>
  <si>
    <t>HA10732~B28R12C13</t>
  </si>
  <si>
    <t>Hs~MGC:BC007014.1~uORF:IOH7141~297</t>
  </si>
  <si>
    <t>BC007014.1</t>
  </si>
  <si>
    <t>HA10732~B28R12C14</t>
  </si>
  <si>
    <t>Hs~MGC:BC007014.1~uORF:IOH7141~291</t>
  </si>
  <si>
    <t>HA10732~B28R12C15</t>
  </si>
  <si>
    <t>Hs~Ref:NM_014891.1~uORF:IOH4282~356</t>
  </si>
  <si>
    <t>NM_014891.1</t>
  </si>
  <si>
    <t>HA10732~B28R12C16</t>
  </si>
  <si>
    <t>Hs~Ref:NM_014891.1~uORF:IOH4282~346</t>
  </si>
  <si>
    <t>HA10732~B28R12C17</t>
  </si>
  <si>
    <t>Hs~Ref:NM_004635.2~uORF:IOH3889~608</t>
  </si>
  <si>
    <t>HA10732~B28R12C18</t>
  </si>
  <si>
    <t>Hs~Ref:NM_004635.2~uORF:IOH3889~605</t>
  </si>
  <si>
    <t>HA10732~B28R12C19</t>
  </si>
  <si>
    <t>Hs~Ref:NM_002128.2~uORF:IOH2937~416</t>
  </si>
  <si>
    <t>NM_002128.2</t>
  </si>
  <si>
    <t>HA10732~B28R12C20</t>
  </si>
  <si>
    <t>Hs~Ref:NM_002128.2~uORF:IOH2937~386</t>
  </si>
  <si>
    <t>HA10732~B28R13C01</t>
  </si>
  <si>
    <t>Hs~Ref:NM_020975.2~N/A~3080</t>
  </si>
  <si>
    <t>NM_020975.2</t>
  </si>
  <si>
    <t>HA10732~B28R13C02</t>
  </si>
  <si>
    <t>Hs~Ref:NM_020975.2~N/A~3060</t>
  </si>
  <si>
    <t>HA10732~B28R13C03</t>
  </si>
  <si>
    <t>HA10732~B28R13C04</t>
  </si>
  <si>
    <t>HA10732~B28R13C05</t>
  </si>
  <si>
    <t>Hs~Ref:NM_006259.1~N/A~2220</t>
  </si>
  <si>
    <t>NM_006259.1</t>
  </si>
  <si>
    <t>HA10732~B28R13C06</t>
  </si>
  <si>
    <t>Hs~Ref:NM_006259.1~N/A~1940</t>
  </si>
  <si>
    <t>HA10732~B28R13C07</t>
  </si>
  <si>
    <t>Hs~Ref:NM_004755.2~N/A~1280</t>
  </si>
  <si>
    <t>NM_004755.2</t>
  </si>
  <si>
    <t>HA10732~B28R13C08</t>
  </si>
  <si>
    <t>Hs~Ref:NM_004755.2~N/A~1220</t>
  </si>
  <si>
    <t>HA10732~B28R13C09</t>
  </si>
  <si>
    <t>Hs~IVGN:PM_2114~Ext:CTL2114~132000</t>
  </si>
  <si>
    <t>CTL2114</t>
  </si>
  <si>
    <t>HA10732~B28R13C10</t>
  </si>
  <si>
    <t>HA10732~B28R13C11</t>
  </si>
  <si>
    <t>Hs~Ref:NM_000208.1~N/A~1140</t>
  </si>
  <si>
    <t>NM_000208.1</t>
  </si>
  <si>
    <t>HA10732~B28R13C12</t>
  </si>
  <si>
    <t>Hs~Ref:NM_000208.1~N/A~1070</t>
  </si>
  <si>
    <t>HA10732~B28R13C13</t>
  </si>
  <si>
    <t>Hs~IVGN:PM_2105~Ext:CTL2105~147000</t>
  </si>
  <si>
    <t>CTL2105</t>
  </si>
  <si>
    <t>HA10732~B28R13C14</t>
  </si>
  <si>
    <t>HA10732~B28R13C15</t>
  </si>
  <si>
    <t>Hs~Ref:NM_016653.1~N/A~629</t>
  </si>
  <si>
    <t>NM_016653.1</t>
  </si>
  <si>
    <t>HA10732~B28R13C16</t>
  </si>
  <si>
    <t>Hs~Ref:NM_016653.1~N/A~594</t>
  </si>
  <si>
    <t>HA10732~B28R13C17</t>
  </si>
  <si>
    <t>Hs~Ref:NM_024567.2~uORF:IOH40784~27.5</t>
  </si>
  <si>
    <t>NM_024567.2</t>
  </si>
  <si>
    <t>HA10732~B28R13C18</t>
  </si>
  <si>
    <t>Hs~Ref:NM_024567.2~uORF:IOH40784~27.0</t>
  </si>
  <si>
    <t>HA10732~B28R13C19</t>
  </si>
  <si>
    <t>Hs~MGC:BC064512.1~uORF:IOH40668~118</t>
  </si>
  <si>
    <t>BC064512.1</t>
  </si>
  <si>
    <t>HA10732~B28R13C20</t>
  </si>
  <si>
    <t>Hs~MGC:BC064512.1~uORF:IOH40668~114</t>
  </si>
  <si>
    <t>HA10732~B28R14C01</t>
  </si>
  <si>
    <t>Hs~MGC:BC067219.1~uORF:IOH40730~154</t>
  </si>
  <si>
    <t>BC067219.1</t>
  </si>
  <si>
    <t>HA10732~B28R14C02</t>
  </si>
  <si>
    <t>Hs~MGC:BC067219.1~uORF:IOH40730~141</t>
  </si>
  <si>
    <t>HA10732~B28R14C03</t>
  </si>
  <si>
    <t>Hs~Ref:NM_001004312.1~uORF:IOH40785~379</t>
  </si>
  <si>
    <t>NM_001004312.1</t>
  </si>
  <si>
    <t>HA10732~B28R14C04</t>
  </si>
  <si>
    <t>Hs~Ref:NM_001004312.1~uORF:IOH40785~360</t>
  </si>
  <si>
    <t>HA10732~B28R14C05</t>
  </si>
  <si>
    <t>Hs~Ref:NM_016302.2~uORF:IOH23076~68.7</t>
  </si>
  <si>
    <t>NM_016302.2</t>
  </si>
  <si>
    <t>HA10732~B28R14C06</t>
  </si>
  <si>
    <t>Hs~Ref:NM_016302.2~uORF:IOH23076~63.8</t>
  </si>
  <si>
    <t>HA10732~B28R14C07</t>
  </si>
  <si>
    <t>Hs~Ref:NM_032036.2~uORF:IOH21906~691</t>
  </si>
  <si>
    <t>NM_032036.2</t>
  </si>
  <si>
    <t>HA10732~B28R14C08</t>
  </si>
  <si>
    <t>Hs~Ref:NM_032036.2~uORF:IOH21906~653</t>
  </si>
  <si>
    <t>HA10732~B28R14C09</t>
  </si>
  <si>
    <t>Hs~Ref:NM_152572.2~uORF:IOH22800~462</t>
  </si>
  <si>
    <t>NM_152572.2</t>
  </si>
  <si>
    <t>HA10732~B28R14C10</t>
  </si>
  <si>
    <t>Hs~Ref:NM_152572.2~uORF:IOH22800~421</t>
  </si>
  <si>
    <t>HA10732~B28R14C11</t>
  </si>
  <si>
    <t>Hs~Ref:NM_173487.1~uORF:IOH21933~268</t>
  </si>
  <si>
    <t>NM_173487.1</t>
  </si>
  <si>
    <t>HA10732~B28R14C12</t>
  </si>
  <si>
    <t>Hs~Ref:NM_173487.1~uORF:IOH21933~251</t>
  </si>
  <si>
    <t>HA10732~B28R14C13</t>
  </si>
  <si>
    <t>HA10732~B28R14C14</t>
  </si>
  <si>
    <t>HA10732~B28R14C15</t>
  </si>
  <si>
    <t>HA10732~B28R14C16</t>
  </si>
  <si>
    <t>HA10732~B28R14C17</t>
  </si>
  <si>
    <t>HA10732~B28R14C18</t>
  </si>
  <si>
    <t>HA10732~B28R14C19</t>
  </si>
  <si>
    <t>HA10732~B28R14C20</t>
  </si>
  <si>
    <t>HA10732~B28R15C01</t>
  </si>
  <si>
    <t>HA10732~B28R15C02</t>
  </si>
  <si>
    <t>HA10732~B28R15C03</t>
  </si>
  <si>
    <t>HA10732~B28R15C04</t>
  </si>
  <si>
    <t>HA10732~B28R15C05</t>
  </si>
  <si>
    <t>HA10732~B28R15C06</t>
  </si>
  <si>
    <t>HA10732~B28R15C07</t>
  </si>
  <si>
    <t>HA10732~B28R15C08</t>
  </si>
  <si>
    <t>HA10732~B28R15C09</t>
  </si>
  <si>
    <t>HA10732~B28R15C10</t>
  </si>
  <si>
    <t>HA10732~B28R15C11</t>
  </si>
  <si>
    <t>HA10732~B28R15C12</t>
  </si>
  <si>
    <t>HA10732~B28R15C13</t>
  </si>
  <si>
    <t>HA10732~B28R15C14</t>
  </si>
  <si>
    <t>HA10732~B28R15C15</t>
  </si>
  <si>
    <t>HA10732~B28R15C16</t>
  </si>
  <si>
    <t>HA10732~B28R15C17</t>
  </si>
  <si>
    <t>HA10732~B28R15C18</t>
  </si>
  <si>
    <t>HA10732~B28R15C19</t>
  </si>
  <si>
    <t>HA10732~B28R15C20</t>
  </si>
  <si>
    <t>HA10732~B28R16C01</t>
  </si>
  <si>
    <t>HA10732~B28R16C02</t>
  </si>
  <si>
    <t>HA10732~B28R16C03</t>
  </si>
  <si>
    <t>HA10732~B28R16C04</t>
  </si>
  <si>
    <t>HA10732~B28R16C05</t>
  </si>
  <si>
    <t>HA10732~B28R16C06</t>
  </si>
  <si>
    <t>HA10732~B28R16C07</t>
  </si>
  <si>
    <t>HA10732~B28R16C08</t>
  </si>
  <si>
    <t>HA10732~B28R16C09</t>
  </si>
  <si>
    <t>HA10732~B28R16C10</t>
  </si>
  <si>
    <t>HA10732~B28R16C11</t>
  </si>
  <si>
    <t>HA10732~B28R16C12</t>
  </si>
  <si>
    <t>HA10732~B28R16C13</t>
  </si>
  <si>
    <t>HA10732~B28R16C14</t>
  </si>
  <si>
    <t>HA10732~B28R16C15</t>
  </si>
  <si>
    <t>HA10732~B28R16C16</t>
  </si>
  <si>
    <t>HA10732~B28R16C17</t>
  </si>
  <si>
    <t>HA10732~B28R16C18</t>
  </si>
  <si>
    <t>HA10732~B28R16C19</t>
  </si>
  <si>
    <t>HA10732~B28R16C20</t>
  </si>
  <si>
    <t>HA10732~B28R17C01</t>
  </si>
  <si>
    <t>HA10732~B28R17C02</t>
  </si>
  <si>
    <t>HA10732~B28R17C03</t>
  </si>
  <si>
    <t>HA10732~B28R17C04</t>
  </si>
  <si>
    <t>HA10732~B28R17C05</t>
  </si>
  <si>
    <t>HA10732~B28R17C06</t>
  </si>
  <si>
    <t>HA10732~B28R17C07</t>
  </si>
  <si>
    <t>HA10732~B28R17C08</t>
  </si>
  <si>
    <t>HA10732~B28R17C09</t>
  </si>
  <si>
    <t>HA10732~B28R17C10</t>
  </si>
  <si>
    <t>HA10732~B28R17C11</t>
  </si>
  <si>
    <t>HA10732~B28R17C12</t>
  </si>
  <si>
    <t>HA10732~B28R17C13</t>
  </si>
  <si>
    <t>HA10732~B28R17C14</t>
  </si>
  <si>
    <t>HA10732~B28R17C15</t>
  </si>
  <si>
    <t>HA10732~B28R17C16</t>
  </si>
  <si>
    <t>HA10732~B28R17C17</t>
  </si>
  <si>
    <t>HA10732~B28R17C18</t>
  </si>
  <si>
    <t>HA10732~B28R17C19</t>
  </si>
  <si>
    <t>HA10732~B28R17C20</t>
  </si>
  <si>
    <t>HA10732~B28R18C01</t>
  </si>
  <si>
    <t>HA10732~B28R18C02</t>
  </si>
  <si>
    <t>HA10732~B28R18C03</t>
  </si>
  <si>
    <t>HA10732~B28R18C04</t>
  </si>
  <si>
    <t>HA10732~B28R18C05</t>
  </si>
  <si>
    <t>HA10732~B28R18C06</t>
  </si>
  <si>
    <t>HA10732~B28R18C07</t>
  </si>
  <si>
    <t>HA10732~B28R18C08</t>
  </si>
  <si>
    <t>HA10732~B28R18C09</t>
  </si>
  <si>
    <t>HA10732~B28R18C10</t>
  </si>
  <si>
    <t>HA10732~B28R18C11</t>
  </si>
  <si>
    <t>HA10732~B28R18C12</t>
  </si>
  <si>
    <t>HA10732~B28R18C13</t>
  </si>
  <si>
    <t>HA10732~B28R18C14</t>
  </si>
  <si>
    <t>HA10732~B28R18C15</t>
  </si>
  <si>
    <t>HA10732~B28R18C16</t>
  </si>
  <si>
    <t>HA10732~B28R18C17</t>
  </si>
  <si>
    <t>HA10732~B28R18C18</t>
  </si>
  <si>
    <t>HA10732~B28R18C19</t>
  </si>
  <si>
    <t>HA10732~B28R18C20</t>
  </si>
  <si>
    <t>HA10732~B28R19C01</t>
  </si>
  <si>
    <t>HA10732~B28R19C02</t>
  </si>
  <si>
    <t>HA10732~B28R19C03</t>
  </si>
  <si>
    <t>HA10732~B28R19C04</t>
  </si>
  <si>
    <t>HA10732~B28R19C05</t>
  </si>
  <si>
    <t>HA10732~B28R19C06</t>
  </si>
  <si>
    <t>HA10732~B28R19C07</t>
  </si>
  <si>
    <t>HA10732~B28R19C08</t>
  </si>
  <si>
    <t>HA10732~B28R19C09</t>
  </si>
  <si>
    <t>HA10732~B28R19C10</t>
  </si>
  <si>
    <t>HA10732~B28R19C11</t>
  </si>
  <si>
    <t>HA10732~B28R19C12</t>
  </si>
  <si>
    <t>HA10732~B28R19C13</t>
  </si>
  <si>
    <t>HA10732~B28R19C14</t>
  </si>
  <si>
    <t>HA10732~B28R19C15</t>
  </si>
  <si>
    <t>HA10732~B28R19C16</t>
  </si>
  <si>
    <t>HA10732~B28R19C17</t>
  </si>
  <si>
    <t>HA10732~B28R19C18</t>
  </si>
  <si>
    <t>HA10732~B28R19C19</t>
  </si>
  <si>
    <t>HA10732~B28R19C20</t>
  </si>
  <si>
    <t>HA10732~B28R20C01</t>
  </si>
  <si>
    <t>HA10732~B28R20C02</t>
  </si>
  <si>
    <t>HA10732~B28R20C03</t>
  </si>
  <si>
    <t>HA10732~B28R20C04</t>
  </si>
  <si>
    <t>HA10732~B28R20C05</t>
  </si>
  <si>
    <t>HA10732~B28R20C06</t>
  </si>
  <si>
    <t>HA10732~B28R20C07</t>
  </si>
  <si>
    <t>HA10732~B28R20C08</t>
  </si>
  <si>
    <t>HA10732~B28R20C09</t>
  </si>
  <si>
    <t>HA10732~B28R20C10</t>
  </si>
  <si>
    <t>HA10732~B28R20C11</t>
  </si>
  <si>
    <t>HA10732~B28R20C12</t>
  </si>
  <si>
    <t>HA10732~B28R20C13</t>
  </si>
  <si>
    <t>HA10732~B28R20C14</t>
  </si>
  <si>
    <t>HA10732~B28R20C15</t>
  </si>
  <si>
    <t>HA10732~B28R20C16</t>
  </si>
  <si>
    <t>HA10732~B28R20C17</t>
  </si>
  <si>
    <t>HA10732~B28R20C18</t>
  </si>
  <si>
    <t>HA10732~B28R20C19</t>
  </si>
  <si>
    <t>HA10732~B28R20C20</t>
  </si>
  <si>
    <t>HA10732~B29R01C01</t>
  </si>
  <si>
    <t>HA10732~B29R01C02</t>
  </si>
  <si>
    <t>HA10732~B29R01C03</t>
  </si>
  <si>
    <t>HA10732~B29R01C04</t>
  </si>
  <si>
    <t>HA10732~B29R01C05</t>
  </si>
  <si>
    <t>HA10732~B29R01C06</t>
  </si>
  <si>
    <t>HA10732~B29R01C07</t>
  </si>
  <si>
    <t>HA10732~B29R01C08</t>
  </si>
  <si>
    <t>HA10732~B29R01C09</t>
  </si>
  <si>
    <t>HA10732~B29R01C10</t>
  </si>
  <si>
    <t>HA10732~B29R01C11</t>
  </si>
  <si>
    <t>HA10732~B29R01C12</t>
  </si>
  <si>
    <t>HA10732~B29R01C13</t>
  </si>
  <si>
    <t>HA10732~B29R01C14</t>
  </si>
  <si>
    <t>HA10732~B29R01C15</t>
  </si>
  <si>
    <t>HA10732~B29R01C16</t>
  </si>
  <si>
    <t>HA10732~B29R01C17</t>
  </si>
  <si>
    <t>HA10732~B29R01C18</t>
  </si>
  <si>
    <t>HA10732~B29R01C19</t>
  </si>
  <si>
    <t>HA10732~B29R01C20</t>
  </si>
  <si>
    <t>HA10732~B29R02C01</t>
  </si>
  <si>
    <t>HA10732~B29R02C02</t>
  </si>
  <si>
    <t>HA10732~B29R02C03</t>
  </si>
  <si>
    <t>HA10732~B29R02C04</t>
  </si>
  <si>
    <t>HA10732~B29R02C05</t>
  </si>
  <si>
    <t>HA10732~B29R02C06</t>
  </si>
  <si>
    <t>HA10732~B29R02C07</t>
  </si>
  <si>
    <t>HA10732~B29R02C08</t>
  </si>
  <si>
    <t>HA10732~B29R02C09</t>
  </si>
  <si>
    <t>HA10732~B29R02C10</t>
  </si>
  <si>
    <t>HA10732~B29R02C11</t>
  </si>
  <si>
    <t>HA10732~B29R02C12</t>
  </si>
  <si>
    <t>HA10732~B29R02C13</t>
  </si>
  <si>
    <t>Hs~Ref:NM_007108.1~uORF:IOH14150~407</t>
  </si>
  <si>
    <t>NM_007108.1</t>
  </si>
  <si>
    <t>HA10732~B29R02C14</t>
  </si>
  <si>
    <t>Hs~Ref:NM_007108.1~uORF:IOH14150~363</t>
  </si>
  <si>
    <t>HA10732~B29R02C15</t>
  </si>
  <si>
    <t>Hs~MGC:BC020979.1~uORF:IOH21444~319</t>
  </si>
  <si>
    <t>BC020979.1</t>
  </si>
  <si>
    <t>HA10732~B29R02C16</t>
  </si>
  <si>
    <t>Hs~MGC:BC020979.1~uORF:IOH21444~292</t>
  </si>
  <si>
    <t>HA10732~B29R02C17</t>
  </si>
  <si>
    <t>Hs~MGC:BC022258.1~uORF:IOH12079~203</t>
  </si>
  <si>
    <t>BC022258.1</t>
  </si>
  <si>
    <t>HA10732~B29R02C18</t>
  </si>
  <si>
    <t>Hs~MGC:BC022258.1~uORF:IOH12079~196</t>
  </si>
  <si>
    <t>HA10732~B29R02C19</t>
  </si>
  <si>
    <t>Hs~MGC:BC020596.1~uORF:IOH12740~235</t>
  </si>
  <si>
    <t>BC020596.1</t>
  </si>
  <si>
    <t>HA10732~B29R02C20</t>
  </si>
  <si>
    <t>Hs~MGC:BC020596.1~uORF:IOH12740~219</t>
  </si>
  <si>
    <t>HA10732~B29R03C01</t>
  </si>
  <si>
    <t>Hs~MGC:BC012547.1~uORF:IOH14261~245</t>
  </si>
  <si>
    <t>BC012547.1</t>
  </si>
  <si>
    <t>HA10732~B29R03C02</t>
  </si>
  <si>
    <t>Hs~MGC:BC012547.1~uORF:IOH14261~244</t>
  </si>
  <si>
    <t>HA10732~B29R03C03</t>
  </si>
  <si>
    <t>Hs~MGC:BC030711.2~uORF:IOH22414~128</t>
  </si>
  <si>
    <t>BC030711.2</t>
  </si>
  <si>
    <t>HA10732~B29R03C04</t>
  </si>
  <si>
    <t>Hs~MGC:BC030711.2~uORF:IOH22414~123</t>
  </si>
  <si>
    <t>HA10732~B29R03C05</t>
  </si>
  <si>
    <t>Hs~MGC:BC017249.1~uORF:IOH12653~161</t>
  </si>
  <si>
    <t>BC017249.1</t>
  </si>
  <si>
    <t>HA10732~B29R03C06</t>
  </si>
  <si>
    <t>Hs~MGC:BC017249.1~uORF:IOH12653~155</t>
  </si>
  <si>
    <t>HA10732~B29R03C07</t>
  </si>
  <si>
    <t>Hs~MGC:BC008069.2~uORF:IOH5756~320</t>
  </si>
  <si>
    <t>BC008069.2</t>
  </si>
  <si>
    <t>HA10732~B29R03C08</t>
  </si>
  <si>
    <t>Hs~MGC:BC008069.2~uORF:IOH5756~294</t>
  </si>
  <si>
    <t>HA10732~B29R03C09</t>
  </si>
  <si>
    <t>Hs~MGC:BC009010.1~uORF:IOH3292~1870</t>
  </si>
  <si>
    <t>BC009010.1</t>
  </si>
  <si>
    <t>HA10732~B29R03C10</t>
  </si>
  <si>
    <t>HA10732~B29R03C11</t>
  </si>
  <si>
    <t>Hs~Ref:NM_016422.2~uORF:IOH11058~3010</t>
  </si>
  <si>
    <t>NM_016422.2</t>
  </si>
  <si>
    <t>HA10732~B29R03C12</t>
  </si>
  <si>
    <t>Hs~Ref:NM_016422.2~uORF:IOH11058~3110</t>
  </si>
  <si>
    <t>HA10732~B29R03C13</t>
  </si>
  <si>
    <t>Hs~MGC:BC017262.1~uORF:IOH13986~196</t>
  </si>
  <si>
    <t>BC017262.1</t>
  </si>
  <si>
    <t>HA10732~B29R03C14</t>
  </si>
  <si>
    <t>Hs~MGC:BC017262.1~uORF:IOH13986~183</t>
  </si>
  <si>
    <t>HA10732~B29R03C15</t>
  </si>
  <si>
    <t>Hs~MGC:BC010176.1~uORF:IOH14168~2220</t>
  </si>
  <si>
    <t>BC010176.1</t>
  </si>
  <si>
    <t>HA10732~B29R03C16</t>
  </si>
  <si>
    <t>Hs~MGC:BC010176.1~uORF:IOH14168~2050</t>
  </si>
  <si>
    <t>HA10732~B29R03C17</t>
  </si>
  <si>
    <t>Hs~MGC:BC009712.1~uORF:IOH9914~164</t>
  </si>
  <si>
    <t>BC009712.1</t>
  </si>
  <si>
    <t>HA10732~B29R03C18</t>
  </si>
  <si>
    <t>HA10732~B29R03C19</t>
  </si>
  <si>
    <t>Hs~Ref:NM_144646.1~uORF:IOH12964~305</t>
  </si>
  <si>
    <t>NM_144646.1</t>
  </si>
  <si>
    <t>HA10732~B29R03C20</t>
  </si>
  <si>
    <t>Hs~Ref:NM_144646.1~uORF:IOH12964~299</t>
  </si>
  <si>
    <t>HA10732~B29R04C01</t>
  </si>
  <si>
    <t>Hs~MGC:NM_138355.1~uORF:IOH14669~2240</t>
  </si>
  <si>
    <t>NM_138355.1</t>
  </si>
  <si>
    <t>HA10732~B29R04C02</t>
  </si>
  <si>
    <t>Hs~MGC:NM_138355.1~uORF:IOH14669~2400</t>
  </si>
  <si>
    <t>HA10732~B29R04C03</t>
  </si>
  <si>
    <t>Hs~MGC:BC021263.1~uORF:IOH14642~3750</t>
  </si>
  <si>
    <t>BC021263.1</t>
  </si>
  <si>
    <t>HA10732~B29R04C04</t>
  </si>
  <si>
    <t>Hs~MGC:BC021263.1~uORF:IOH14642~3740</t>
  </si>
  <si>
    <t>HA10732~B29R04C05</t>
  </si>
  <si>
    <t>Hs~Ref:NM_031950.1~uORF:IOH10917~752</t>
  </si>
  <si>
    <t>NM_031950.1</t>
  </si>
  <si>
    <t>HA10732~B29R04C06</t>
  </si>
  <si>
    <t>Hs~Ref:NM_031950.1~uORF:IOH10917~740</t>
  </si>
  <si>
    <t>HA10732~B29R04C07</t>
  </si>
  <si>
    <t>Hs~Ref:NM_006948.1~uORF:IOH22345~154</t>
  </si>
  <si>
    <t>NM_006948.1</t>
  </si>
  <si>
    <t>HA10732~B29R04C08</t>
  </si>
  <si>
    <t>Hs~Ref:NM_006948.1~uORF:IOH22345~150</t>
  </si>
  <si>
    <t>HA10732~B29R04C09</t>
  </si>
  <si>
    <t>Hs~MGC:BC018928.1~uORF:IOH12116~327</t>
  </si>
  <si>
    <t>BC018928.1</t>
  </si>
  <si>
    <t>HA10732~B29R04C10</t>
  </si>
  <si>
    <t>Hs~MGC:BC018928.1~uORF:IOH12116~304</t>
  </si>
  <si>
    <t>HA10732~B29R04C11</t>
  </si>
  <si>
    <t>Internal_30505</t>
  </si>
  <si>
    <t>HA10732~B29R04C12</t>
  </si>
  <si>
    <t>HA10732~B29R04C13</t>
  </si>
  <si>
    <t>Hs~MGC:BC012493.1~uORF:IOH11147~64.6</t>
  </si>
  <si>
    <t>BC012493.1</t>
  </si>
  <si>
    <t>HA10732~B29R04C14</t>
  </si>
  <si>
    <t>Hs~MGC:BC012493.1~uORF:IOH11147~61.9</t>
  </si>
  <si>
    <t>HA10732~B29R04C15</t>
  </si>
  <si>
    <t>Hs~MGC:BC024272.1~uORF:IOH12488~120</t>
  </si>
  <si>
    <t>BC024272.1</t>
  </si>
  <si>
    <t>HA10732~B29R04C16</t>
  </si>
  <si>
    <t>Hs~MGC:BC024272.1~uORF:IOH12488~115</t>
  </si>
  <si>
    <t>HA10732~B29R04C17</t>
  </si>
  <si>
    <t>Internal_22464</t>
  </si>
  <si>
    <t>HA10732~B29R04C18</t>
  </si>
  <si>
    <t>HA10732~B29R04C19</t>
  </si>
  <si>
    <t>Hs~MGC:BC009631.1~uORF:IOH21422~29.6</t>
  </si>
  <si>
    <t>BC009631.1</t>
  </si>
  <si>
    <t>HA10732~B29R04C20</t>
  </si>
  <si>
    <t>Hs~MGC:BC009631.1~uORF:IOH21422~28.0</t>
  </si>
  <si>
    <t>HA10732~B29R05C01</t>
  </si>
  <si>
    <t>Internal_11075</t>
  </si>
  <si>
    <t>HA10732~B29R05C02</t>
  </si>
  <si>
    <t>HA10732~B29R05C03</t>
  </si>
  <si>
    <t>Hs~MGC:BC022361.1~uORF:IOH14170~190</t>
  </si>
  <si>
    <t>BC022361.1</t>
  </si>
  <si>
    <t>HA10732~B29R05C04</t>
  </si>
  <si>
    <t>Hs~MGC:BC022361.1~uORF:IOH14170~173</t>
  </si>
  <si>
    <t>HA10732~B29R05C05</t>
  </si>
  <si>
    <t>Hs~MGC:BC010896.1~uORF:IOH14253~34.0</t>
  </si>
  <si>
    <t>BC010896.1</t>
  </si>
  <si>
    <t>HA10732~B29R05C06</t>
  </si>
  <si>
    <t>Hs~MGC:BC010896.1~uORF:IOH14253~33.4</t>
  </si>
  <si>
    <t>HA10732~B29R05C07</t>
  </si>
  <si>
    <t>Hs~MGC:BC008094.1~uORF:IOH3305~33.1</t>
  </si>
  <si>
    <t>BC008094.1</t>
  </si>
  <si>
    <t>HA10732~B29R05C08</t>
  </si>
  <si>
    <t>Hs~MGC:BC008094.1~uORF:IOH3305~30.4</t>
  </si>
  <si>
    <t>HA10732~B29R05C09</t>
  </si>
  <si>
    <t>Hs~Ref:NM_016058.1~uORF:IOH10494~375</t>
  </si>
  <si>
    <t>NM_016058.1</t>
  </si>
  <si>
    <t>HA10732~B29R05C10</t>
  </si>
  <si>
    <t>Hs~Ref:NM_016058.1~uORF:IOH10494~340</t>
  </si>
  <si>
    <t>HA10732~B29R05C11</t>
  </si>
  <si>
    <t>Hs~MGC:BC007639.1~uORF:IOH6968~10.8</t>
  </si>
  <si>
    <t>BC007639.1</t>
  </si>
  <si>
    <t>HA10732~B29R05C12</t>
  </si>
  <si>
    <t>Hs~MGC:BC007639.1~uORF:IOH6968~9.77</t>
  </si>
  <si>
    <t>HA10732~B29R05C13</t>
  </si>
  <si>
    <t>Internal_27566</t>
  </si>
  <si>
    <t>HA10732~B29R05C14</t>
  </si>
  <si>
    <t>HA10732~B29R05C15</t>
  </si>
  <si>
    <t>Hs~MGC:BC007324.1~uORF:IOH7013~16.1</t>
  </si>
  <si>
    <t>BC007324.1</t>
  </si>
  <si>
    <t>HA10732~B29R05C16</t>
  </si>
  <si>
    <t>Hs~MGC:BC007324.1~uORF:IOH7013~15.3</t>
  </si>
  <si>
    <t>HA10732~B29R05C17</t>
  </si>
  <si>
    <t>Hs~MGC:BC004190.1~uORF:IOH3910~46.8</t>
  </si>
  <si>
    <t>BC004190.1</t>
  </si>
  <si>
    <t>HA10732~B29R05C18</t>
  </si>
  <si>
    <t>Hs~MGC:BC004190.1~uORF:IOH3910~44.4</t>
  </si>
  <si>
    <t>HA10732~B29R05C19</t>
  </si>
  <si>
    <t>Hs~MGC:BC013572.1~uORF:IOH9852~303</t>
  </si>
  <si>
    <t>BC013572.1</t>
  </si>
  <si>
    <t>HA10732~B29R05C20</t>
  </si>
  <si>
    <t>Hs~MGC:BC013572.1~uORF:IOH9852~283</t>
  </si>
  <si>
    <t>HA10732~B29R06C01</t>
  </si>
  <si>
    <t>Hs~Ref:NM_005500.1~uORF:IOH3882~924</t>
  </si>
  <si>
    <t>NM_005500.1</t>
  </si>
  <si>
    <t>HA10732~B29R06C02</t>
  </si>
  <si>
    <t>Hs~Ref:NM_005500.1~uORF:IOH3882~898</t>
  </si>
  <si>
    <t>HA10732~B29R06C03</t>
  </si>
  <si>
    <t>Hs~MGC:BC012098.1~uORF:IOH13158~79.4</t>
  </si>
  <si>
    <t>BC012098.1</t>
  </si>
  <si>
    <t>HA10732~B29R06C04</t>
  </si>
  <si>
    <t>Hs~MGC:BC012098.1~uORF:IOH13158~73.6</t>
  </si>
  <si>
    <t>HA10732~B29R06C05</t>
  </si>
  <si>
    <t>Hs~MGC:BC021992.1~uORF:IOH13921~202</t>
  </si>
  <si>
    <t>BC021992.1</t>
  </si>
  <si>
    <t>HA10732~B29R06C06</t>
  </si>
  <si>
    <t>Hs~MGC:BC021992.1~uORF:IOH13921~189</t>
  </si>
  <si>
    <t>HA10732~B29R06C07</t>
  </si>
  <si>
    <t>Hs~Ref:NM_003900.2~uORF:IOH5103~967</t>
  </si>
  <si>
    <t>NM_003900.2</t>
  </si>
  <si>
    <t>HA10732~B29R06C08</t>
  </si>
  <si>
    <t>Hs~Ref:NM_003900.2~uORF:IOH5103~946</t>
  </si>
  <si>
    <t>HA10732~B29R06C09</t>
  </si>
  <si>
    <t>Internal_2177</t>
  </si>
  <si>
    <t>HA10732~B29R06C10</t>
  </si>
  <si>
    <t>HA10732~B29R06C11</t>
  </si>
  <si>
    <t>Hs~Ref:NM_002143.2~uORF:IOH4454~472</t>
  </si>
  <si>
    <t>NM_002143.2</t>
  </si>
  <si>
    <t>HA10732~B29R06C12</t>
  </si>
  <si>
    <t>Hs~Ref:NM_002143.2~uORF:IOH4454~438</t>
  </si>
  <si>
    <t>HA10732~B29R06C13</t>
  </si>
  <si>
    <t>Internal_6338</t>
  </si>
  <si>
    <t>HA10732~B29R06C14</t>
  </si>
  <si>
    <t>HA10732~B29R06C15</t>
  </si>
  <si>
    <t>Hs~Ref:NM_002461.1~uORF:IOH4651~2220</t>
  </si>
  <si>
    <t>NM_002461.1</t>
  </si>
  <si>
    <t>HA10732~B29R06C16</t>
  </si>
  <si>
    <t>Hs~Ref:NM_002461.1~uORF:IOH4651~2140</t>
  </si>
  <si>
    <t>HA10732~B29R06C17</t>
  </si>
  <si>
    <t>Hs~MGC:BC011975.1~uORF:IOH10480~1120</t>
  </si>
  <si>
    <t>BC011975.1</t>
  </si>
  <si>
    <t>HA10732~B29R06C18</t>
  </si>
  <si>
    <t>Hs~MGC:BC011975.1~uORF:IOH10480~1010</t>
  </si>
  <si>
    <t>HA10732~B29R06C19</t>
  </si>
  <si>
    <t>Hs~Ref:NM_013332.1~uORF:IOH4831~2610</t>
  </si>
  <si>
    <t>NM_013332.1</t>
  </si>
  <si>
    <t>HA10732~B29R06C20</t>
  </si>
  <si>
    <t>Hs~Ref:NM_013332.1~uORF:IOH4831~2530</t>
  </si>
  <si>
    <t>HA10732~B29R07C01</t>
  </si>
  <si>
    <t>Hs~MGC:BC011821.1~uORF:IOH14728~478</t>
  </si>
  <si>
    <t>BC011821.1</t>
  </si>
  <si>
    <t>HA10732~B29R07C02</t>
  </si>
  <si>
    <t>Hs~MGC:BC011821.1~uORF:IOH14728~475</t>
  </si>
  <si>
    <t>HA10732~B29R07C03</t>
  </si>
  <si>
    <t>Internal_5241</t>
  </si>
  <si>
    <t>HA10732~B29R07C04</t>
  </si>
  <si>
    <t>HA10732~B29R07C05</t>
  </si>
  <si>
    <t>Hs~MGC:BC036094.1~uORF:IOH27258~1010</t>
  </si>
  <si>
    <t>BC036094.1</t>
  </si>
  <si>
    <t>HA10732~B29R07C06</t>
  </si>
  <si>
    <t>Hs~MGC:BC036094.1~uORF:IOH27258~985</t>
  </si>
  <si>
    <t>HA10732~B29R07C07</t>
  </si>
  <si>
    <t>Hs~MGC:BC035568.1~uORF:IOH27552~1110</t>
  </si>
  <si>
    <t>BC035568.1</t>
  </si>
  <si>
    <t>HA10732~B29R07C08</t>
  </si>
  <si>
    <t>Hs~MGC:BC035568.1~uORF:IOH27552~1010</t>
  </si>
  <si>
    <t>HA10732~B29R07C09</t>
  </si>
  <si>
    <t>Hs~MGC:BC027596.1~uORF:IOH11362~114</t>
  </si>
  <si>
    <t>BC027596.1</t>
  </si>
  <si>
    <t>HA10732~B29R07C10</t>
  </si>
  <si>
    <t>Hs~MGC:BC027596.1~uORF:IOH11362~105</t>
  </si>
  <si>
    <t>HA10732~B29R07C11</t>
  </si>
  <si>
    <t>Internal_278328</t>
  </si>
  <si>
    <t>HA10732~B29R07C12</t>
  </si>
  <si>
    <t>HA10732~B29R07C13</t>
  </si>
  <si>
    <t>Hs~MGC:BC044593.1~uORF:IOH26878~187</t>
  </si>
  <si>
    <t>BC044593.1</t>
  </si>
  <si>
    <t>HA10732~B29R07C14</t>
  </si>
  <si>
    <t>Hs~MGC:BC044593.1~uORF:IOH26878~175</t>
  </si>
  <si>
    <t>HA10732~B29R07C15</t>
  </si>
  <si>
    <t>Hs~MGC:BC050375.1~uORF:IOH26654~851</t>
  </si>
  <si>
    <t>BC050375.1</t>
  </si>
  <si>
    <t>HA10732~B29R07C16</t>
  </si>
  <si>
    <t>Hs~MGC:BC050375.1~uORF:IOH26654~776</t>
  </si>
  <si>
    <t>HA10732~B29R07C17</t>
  </si>
  <si>
    <t>Hs~MGC:BC015202.1~uORF:IOH9835~73.1</t>
  </si>
  <si>
    <t>BC015202.1</t>
  </si>
  <si>
    <t>HA10732~B29R07C18</t>
  </si>
  <si>
    <t>Hs~MGC:BC015202.1~uORF:IOH9835~69.5</t>
  </si>
  <si>
    <t>HA10732~B29R07C19</t>
  </si>
  <si>
    <t>Hs~MGC:BC012876.1~uORF:IOH10177~320</t>
  </si>
  <si>
    <t>BC012876.1</t>
  </si>
  <si>
    <t>HA10732~B29R07C20</t>
  </si>
  <si>
    <t>Hs~MGC:BC012876.1~uORF:IOH10177~299</t>
  </si>
  <si>
    <t>HA10732~B29R08C01</t>
  </si>
  <si>
    <t>Internal_10869</t>
  </si>
  <si>
    <t>HA10732~B29R08C02</t>
  </si>
  <si>
    <t>HA10732~B29R08C03</t>
  </si>
  <si>
    <t>Hs~Ref:NM_006713.2~uORF:IOH14686~448</t>
  </si>
  <si>
    <t>NM_006713.2</t>
  </si>
  <si>
    <t>HA10732~B29R08C04</t>
  </si>
  <si>
    <t>Hs~Ref:NM_006713.2~uORF:IOH14686~401</t>
  </si>
  <si>
    <t>HA10732~B29R08C05</t>
  </si>
  <si>
    <t>Internal_8137</t>
  </si>
  <si>
    <t>HA10732~B29R08C06</t>
  </si>
  <si>
    <t>HA10732~B29R08C07</t>
  </si>
  <si>
    <t>Hs~MGC:BC034052.1~uORF:IOH22224~325</t>
  </si>
  <si>
    <t>BC034052.1</t>
  </si>
  <si>
    <t>HA10732~B29R08C08</t>
  </si>
  <si>
    <t>Hs~MGC:BC034052.1~uORF:IOH22224~299</t>
  </si>
  <si>
    <t>HA10732~B29R08C09</t>
  </si>
  <si>
    <t>Hs~MGC:NM_016544.1~uORF:IOH22234~297</t>
  </si>
  <si>
    <t>NM_016544.1</t>
  </si>
  <si>
    <t>HA10732~B29R08C10</t>
  </si>
  <si>
    <t>Hs~MGC:NM_016544.1~uORF:IOH22234~274</t>
  </si>
  <si>
    <t>HA10732~B29R08C11</t>
  </si>
  <si>
    <t>Hs~Ref:NM_024893.1~uORF:IOH22245~81.6</t>
  </si>
  <si>
    <t>NM_024893.1</t>
  </si>
  <si>
    <t>HA10732~B29R08C12</t>
  </si>
  <si>
    <t>Hs~Ref:NM_024893.1~uORF:IOH22245~76.2</t>
  </si>
  <si>
    <t>HA10732~B29R08C13</t>
  </si>
  <si>
    <t>Hs~MGC:BC008741.1~uORF:IOH5919~102</t>
  </si>
  <si>
    <t>BC008741.1</t>
  </si>
  <si>
    <t>HA10732~B29R08C14</t>
  </si>
  <si>
    <t>Hs~MGC:BC008741.1~uORF:IOH5919~96.8</t>
  </si>
  <si>
    <t>HA10732~B29R08C15</t>
  </si>
  <si>
    <t>Hs~MGC:BC009350.1~uORF:IOH14087~26.5</t>
  </si>
  <si>
    <t>BC009350.1</t>
  </si>
  <si>
    <t>HA10732~B29R08C16</t>
  </si>
  <si>
    <t>Hs~MGC:BC009350.1~uORF:IOH14087~24.5</t>
  </si>
  <si>
    <t>HA10732~B29R08C17</t>
  </si>
  <si>
    <t>Hs~Ref:NM_021643.1~uORF:IOH21149~154</t>
  </si>
  <si>
    <t>NM_021643.1</t>
  </si>
  <si>
    <t>HA10732~B29R08C18</t>
  </si>
  <si>
    <t>Hs~Ref:NM_021643.1~uORF:IOH21149~147</t>
  </si>
  <si>
    <t>HA10732~B29R08C19</t>
  </si>
  <si>
    <t>Hs~Ref:NM_024594.1~uORF:IOH10705~161</t>
  </si>
  <si>
    <t>NM_024594.1</t>
  </si>
  <si>
    <t>HA10732~B29R08C20</t>
  </si>
  <si>
    <t>Hs~Ref:NM_024594.1~uORF:IOH10705~155</t>
  </si>
  <si>
    <t>HA10732~B29R09C01</t>
  </si>
  <si>
    <t>Hs~MGC:BC008686.1~uORF:IOH3381~140</t>
  </si>
  <si>
    <t>BC008686.1</t>
  </si>
  <si>
    <t>HA10732~B29R09C02</t>
  </si>
  <si>
    <t>Hs~MGC:BC008686.1~uORF:IOH3381~139</t>
  </si>
  <si>
    <t>HA10732~B29R09C03</t>
  </si>
  <si>
    <t>Hs~MGC:BC008641.1~uORF:IOH3164~85.9</t>
  </si>
  <si>
    <t>BC008641.1</t>
  </si>
  <si>
    <t>HA10732~B29R09C04</t>
  </si>
  <si>
    <t>Hs~MGC:BC008641.1~uORF:IOH3164~79.7</t>
  </si>
  <si>
    <t>HA10732~B29R09C05</t>
  </si>
  <si>
    <t>Hs~Ref:NM_006401.1~uORF:IOH3664~145</t>
  </si>
  <si>
    <t>NM_006401.1</t>
  </si>
  <si>
    <t>HA10732~B29R09C06</t>
  </si>
  <si>
    <t>Hs~Ref:NM_006401.1~uORF:IOH3664~138</t>
  </si>
  <si>
    <t>HA10732~B29R09C07</t>
  </si>
  <si>
    <t>Hs~MGC:BC006794.1~uORF:IOH3178~419</t>
  </si>
  <si>
    <t>BC006794.1</t>
  </si>
  <si>
    <t>HA10732~B29R09C08</t>
  </si>
  <si>
    <t>Hs~MGC:BC006794.1~uORF:IOH3178~399</t>
  </si>
  <si>
    <t>HA10732~B29R09C09</t>
  </si>
  <si>
    <t>Hs~Ref:NM_024058.1~uORF:IOH3251~93.4</t>
  </si>
  <si>
    <t>NM_024058.1</t>
  </si>
  <si>
    <t>HA10732~B29R09C10</t>
  </si>
  <si>
    <t>Hs~Ref:NM_024058.1~uORF:IOH3251~89.6</t>
  </si>
  <si>
    <t>HA10732~B29R09C11</t>
  </si>
  <si>
    <t>Hs~Ref:NM_053285.1~uORF:IOH10741~97.0</t>
  </si>
  <si>
    <t>NM_053285.1</t>
  </si>
  <si>
    <t>HA10732~B29R09C12</t>
  </si>
  <si>
    <t>Hs~Ref:NM_053285.1~uORF:IOH10741~91.6</t>
  </si>
  <si>
    <t>HA10732~B29R09C13</t>
  </si>
  <si>
    <t>Hs~MGC:BC016614.1~uORF:IOH9750~24.4</t>
  </si>
  <si>
    <t>BC016614.1</t>
  </si>
  <si>
    <t>HA10732~B29R09C14</t>
  </si>
  <si>
    <t>Hs~MGC:BC016614.1~uORF:IOH9750~23.2</t>
  </si>
  <si>
    <t>HA10732~B29R09C15</t>
  </si>
  <si>
    <t>Hs~Ref:NM_006476.2~uORF:IOH12337~75.3</t>
  </si>
  <si>
    <t>NM_006476.2</t>
  </si>
  <si>
    <t>HA10732~B29R09C16</t>
  </si>
  <si>
    <t>Hs~Ref:NM_006476.2~uORF:IOH12337~71.3</t>
  </si>
  <si>
    <t>HA10732~B29R09C17</t>
  </si>
  <si>
    <t>Hs~MGC:BC008461.1~uORF:IOH7570~177</t>
  </si>
  <si>
    <t>BC008461.1</t>
  </si>
  <si>
    <t>HA10732~B29R09C18</t>
  </si>
  <si>
    <t>Hs~MGC:BC008461.1~uORF:IOH7570~165</t>
  </si>
  <si>
    <t>HA10732~B29R09C19</t>
  </si>
  <si>
    <t>Hs~Ref:NM_003821.2~uORF:IOH6368~28.8</t>
  </si>
  <si>
    <t>NM_003821.2</t>
  </si>
  <si>
    <t>HA10732~B29R09C20</t>
  </si>
  <si>
    <t>Hs~Ref:NM_003821.2~uORF:IOH6368~27.0</t>
  </si>
  <si>
    <t>HA10732~B29R10C01</t>
  </si>
  <si>
    <t>Hs~Ref:NM_006748.1~uORF:IOH7132~67.7</t>
  </si>
  <si>
    <t>NM_006748.1</t>
  </si>
  <si>
    <t>HA10732~B29R10C02</t>
  </si>
  <si>
    <t>Hs~Ref:NM_006748.1~uORF:IOH7132~65.6</t>
  </si>
  <si>
    <t>HA10732~B29R10C03</t>
  </si>
  <si>
    <t>Hs~Ref:NM_007202.2~uORF:IOH10972~152</t>
  </si>
  <si>
    <t>NM_007202.2</t>
  </si>
  <si>
    <t>HA10732~B29R10C04</t>
  </si>
  <si>
    <t>Hs~Ref:NM_007202.2~uORF:IOH10972~137</t>
  </si>
  <si>
    <t>HA10732~B29R10C05</t>
  </si>
  <si>
    <t>Hs~MGC:BC035911.1~uORF:IOH25946~28.7</t>
  </si>
  <si>
    <t>BC035911.1</t>
  </si>
  <si>
    <t>HA10732~B29R10C06</t>
  </si>
  <si>
    <t>Hs~MGC:BC035911.1~uORF:IOH25946~25.3</t>
  </si>
  <si>
    <t>HA10732~B29R10C07</t>
  </si>
  <si>
    <t>Hs~MGC:BC057759.1~uORF:IOH29260~22.9</t>
  </si>
  <si>
    <t>BC057759.1</t>
  </si>
  <si>
    <t>HA10732~B29R10C08</t>
  </si>
  <si>
    <t>Hs~MGC:BC057759.1~uORF:IOH29260~21.7</t>
  </si>
  <si>
    <t>HA10732~B29R10C09</t>
  </si>
  <si>
    <t>Hs~MGC:BC036923.1~uORF:IOH25928~254</t>
  </si>
  <si>
    <t>BC036923.1</t>
  </si>
  <si>
    <t>HA10732~B29R10C10</t>
  </si>
  <si>
    <t>Hs~MGC:BC036923.1~uORF:IOH25928~247</t>
  </si>
  <si>
    <t>HA10732~B29R10C11</t>
  </si>
  <si>
    <t>Hs~MGC:BC023505.2~uORF:IOH27780~21.9</t>
  </si>
  <si>
    <t>BC023505.2</t>
  </si>
  <si>
    <t>HA10732~B29R10C12</t>
  </si>
  <si>
    <t>Hs~MGC:BC023505.2~uORF:IOH27780~21.0</t>
  </si>
  <si>
    <t>HA10732~B29R10C13</t>
  </si>
  <si>
    <t>Hs~Ref:NM_021117.1~uORF:IOH27709~1070</t>
  </si>
  <si>
    <t>NM_021117.1</t>
  </si>
  <si>
    <t>HA10732~B29R10C14</t>
  </si>
  <si>
    <t>Hs~Ref:NM_021117.1~uORF:IOH27709~1030</t>
  </si>
  <si>
    <t>HA10732~B29R10C15</t>
  </si>
  <si>
    <t>Hs~MGC:BC014435.1~uORF:IOH14630~2940</t>
  </si>
  <si>
    <t>BC014435.1</t>
  </si>
  <si>
    <t>HA10732~B29R10C16</t>
  </si>
  <si>
    <t>Hs~MGC:BC014435.1~uORF:IOH14630~2780</t>
  </si>
  <si>
    <t>HA10732~B29R10C17</t>
  </si>
  <si>
    <t>Hs~Ref:NM_004645.1~uORF:IOH14379~2020</t>
  </si>
  <si>
    <t>NM_004645.1</t>
  </si>
  <si>
    <t>HA10732~B29R10C18</t>
  </si>
  <si>
    <t>Hs~Ref:NM_004645.1~uORF:IOH14379~2000</t>
  </si>
  <si>
    <t>HA10732~B29R10C19</t>
  </si>
  <si>
    <t>Hs~MGC:BC025996.2~uORF:IOH10875~469</t>
  </si>
  <si>
    <t>BC025996.2</t>
  </si>
  <si>
    <t>HA10732~B29R10C20</t>
  </si>
  <si>
    <t>Hs~MGC:BC025996.2~uORF:IOH10875~455</t>
  </si>
  <si>
    <t>HA10732~B29R11C01</t>
  </si>
  <si>
    <t>Hs~Ref:NM_017812.1~uORF:IOH11162~397</t>
  </si>
  <si>
    <t>NM_017812.1</t>
  </si>
  <si>
    <t>HA10732~B29R11C02</t>
  </si>
  <si>
    <t>Hs~Ref:NM_017812.1~uORF:IOH11162~412</t>
  </si>
  <si>
    <t>HA10732~B29R11C03</t>
  </si>
  <si>
    <t>Hs~Ref:NM_003630.1~uORF:IOH10847~259</t>
  </si>
  <si>
    <t>NM_003630.1</t>
  </si>
  <si>
    <t>HA10732~B29R11C04</t>
  </si>
  <si>
    <t>Hs~Ref:NM_003630.1~uORF:IOH10847~235</t>
  </si>
  <si>
    <t>HA10732~B29R11C05</t>
  </si>
  <si>
    <t>Hs~Ref:NM_005201.2~uORF:IOH28346~39.2</t>
  </si>
  <si>
    <t>NM_005201.2</t>
  </si>
  <si>
    <t>HA10732~B29R11C06</t>
  </si>
  <si>
    <t>Hs~Ref:NM_005201.2~uORF:IOH28346~35.3</t>
  </si>
  <si>
    <t>HA10732~B29R11C07</t>
  </si>
  <si>
    <t>Hs~MGC:BC003397.1~uORF:IOH3007~111</t>
  </si>
  <si>
    <t>BC003397.1</t>
  </si>
  <si>
    <t>HA10732~B29R11C08</t>
  </si>
  <si>
    <t>Hs~MGC:BC003397.1~uORF:IOH3007~103</t>
  </si>
  <si>
    <t>HA10732~B29R11C09</t>
  </si>
  <si>
    <t>Hs~Ref:NM_004382.2~uORF:IOH39398~52.1</t>
  </si>
  <si>
    <t>NM_004382.2</t>
  </si>
  <si>
    <t>HA10732~B29R11C10</t>
  </si>
  <si>
    <t>Hs~Ref:NM_004382.2~uORF:IOH39398~49.1</t>
  </si>
  <si>
    <t>HA10732~B29R11C11</t>
  </si>
  <si>
    <t>Hs~Ref:NM_001150.1~uORF:IOH39688~416</t>
  </si>
  <si>
    <t>NM_001150.1</t>
  </si>
  <si>
    <t>HA10732~B29R11C12</t>
  </si>
  <si>
    <t>Hs~Ref:NM_001150.1~uORF:IOH39688~383</t>
  </si>
  <si>
    <t>HA10732~B29R11C13</t>
  </si>
  <si>
    <t>Hs~Ref:NM_000160.1~uORF:IOH39475~328</t>
  </si>
  <si>
    <t>NM_000160.1</t>
  </si>
  <si>
    <t>HA10732~B29R11C14</t>
  </si>
  <si>
    <t>Hs~Ref:NM_000160.1~uORF:IOH39475~308</t>
  </si>
  <si>
    <t>HA10732~B29R11C15</t>
  </si>
  <si>
    <t>Hs~MGC:BC030608.2~uORF:IOH28635~97.9</t>
  </si>
  <si>
    <t>BC030608.2</t>
  </si>
  <si>
    <t>HA10732~B29R11C16</t>
  </si>
  <si>
    <t>Hs~MGC:BC030608.2~uORF:IOH28635~87.9</t>
  </si>
  <si>
    <t>HA10732~B29R11C17</t>
  </si>
  <si>
    <t>Hs~Ref:NM_005506.1~uORF:IOH9776~1200</t>
  </si>
  <si>
    <t>NM_005506.1</t>
  </si>
  <si>
    <t>HA10732~B29R11C18</t>
  </si>
  <si>
    <t>Hs~Ref:NM_005506.1~uORF:IOH9776~1160</t>
  </si>
  <si>
    <t>HA10732~B29R11C19</t>
  </si>
  <si>
    <t>Hs~Ref:NM_052852.1~uORF:IOH5816~180</t>
  </si>
  <si>
    <t>NM_052852.1</t>
  </si>
  <si>
    <t>HA10732~B29R11C20</t>
  </si>
  <si>
    <t>Hs~Ref:NM_052852.1~uORF:IOH5816~182</t>
  </si>
  <si>
    <t>HA10732~B29R12C01</t>
  </si>
  <si>
    <t>Hs~MGC:BC015799.1~uORF:IOH10121~644</t>
  </si>
  <si>
    <t>BC015799.1</t>
  </si>
  <si>
    <t>HA10732~B29R12C02</t>
  </si>
  <si>
    <t>Hs~MGC:BC015799.1~uORF:IOH10121~666</t>
  </si>
  <si>
    <t>HA10732~B29R12C03</t>
  </si>
  <si>
    <t>Hs~MGC:BC022983.1~uORF:IOH10747~247</t>
  </si>
  <si>
    <t>BC022983.1</t>
  </si>
  <si>
    <t>HA10732~B29R12C04</t>
  </si>
  <si>
    <t>Hs~MGC:BC022983.1~uORF:IOH10747~216</t>
  </si>
  <si>
    <t>HA10732~B29R12C05</t>
  </si>
  <si>
    <t>HA10732~B29R12C06</t>
  </si>
  <si>
    <t>HA10732~B29R12C07</t>
  </si>
  <si>
    <t>HA10732~B29R12C08</t>
  </si>
  <si>
    <t>HA10732~B29R12C09</t>
  </si>
  <si>
    <t>HA10732~B29R12C10</t>
  </si>
  <si>
    <t>HA10732~B29R12C11</t>
  </si>
  <si>
    <t>HA10732~B29R12C12</t>
  </si>
  <si>
    <t>HA10732~B29R12C13</t>
  </si>
  <si>
    <t>Hs~MGC:BC003178.1~uORF:IOH5124~6.4</t>
  </si>
  <si>
    <t>BC003178.1</t>
  </si>
  <si>
    <t>HA10732~B29R12C14</t>
  </si>
  <si>
    <t>Hs~MGC:BC003178.1~uORF:IOH5124~6.17</t>
  </si>
  <si>
    <t>HA10732~B29R12C15</t>
  </si>
  <si>
    <t>Hs~Ref:NM_020676.2~uORF:IOH3846~277</t>
  </si>
  <si>
    <t>NM_020676.2</t>
  </si>
  <si>
    <t>HA10732~B29R12C16</t>
  </si>
  <si>
    <t>Hs~Ref:NM_020676.2~uORF:IOH3846~250</t>
  </si>
  <si>
    <t>HA10732~B29R12C17</t>
  </si>
  <si>
    <t>Hs~MGC:BC005004.1~uORF:IOH4814~529</t>
  </si>
  <si>
    <t>BC005004.1</t>
  </si>
  <si>
    <t>HA10732~B29R12C18</t>
  </si>
  <si>
    <t>Hs~MGC:BC005004.1~uORF:IOH4814~501</t>
  </si>
  <si>
    <t>HA10732~B29R12C19</t>
  </si>
  <si>
    <t>Hs~Ref:NM_138480.1~uORF:IOH10174~653</t>
  </si>
  <si>
    <t>NM_138480.1</t>
  </si>
  <si>
    <t>HA10732~B29R12C20</t>
  </si>
  <si>
    <t>Hs~Ref:NM_138480.1~uORF:IOH10174~648</t>
  </si>
  <si>
    <t>HA10732~B29R13C01</t>
  </si>
  <si>
    <t>Hs~MGC:BC063666.1~uORF:IOH39829~171</t>
  </si>
  <si>
    <t>BC063666.1</t>
  </si>
  <si>
    <t>HA10732~B29R13C02</t>
  </si>
  <si>
    <t>Hs~MGC:BC063666.1~uORF:IOH39829~183</t>
  </si>
  <si>
    <t>HA10732~B29R13C03</t>
  </si>
  <si>
    <t>Hs~MGC:BC050405.1~uORF:IOH26718~130</t>
  </si>
  <si>
    <t>BC050405.1</t>
  </si>
  <si>
    <t>HA10732~B29R13C04</t>
  </si>
  <si>
    <t>Hs~MGC:BC050405.1~uORF:IOH26718~123</t>
  </si>
  <si>
    <t>HA10732~B29R13C05</t>
  </si>
  <si>
    <t>Hs~Ref:NM_032439.1~uORF:IOH40856~125</t>
  </si>
  <si>
    <t>NM_032439.1</t>
  </si>
  <si>
    <t>HA10732~B29R13C06</t>
  </si>
  <si>
    <t>Hs~Ref:NM_032439.1~uORF:IOH40856~117</t>
  </si>
  <si>
    <t>HA10732~B29R13C07</t>
  </si>
  <si>
    <t>Hs~Ref:NM_016145.1~uORF:IOH39838~191</t>
  </si>
  <si>
    <t>NM_016145.1</t>
  </si>
  <si>
    <t>HA10732~B29R13C08</t>
  </si>
  <si>
    <t>Hs~Ref:NM_016145.1~uORF:IOH39838~178</t>
  </si>
  <si>
    <t>HA10732~B29R13C09</t>
  </si>
  <si>
    <t>Hs~Ref:NM_002974.1~uORF:IOH14839~721</t>
  </si>
  <si>
    <t>NM_002974.1</t>
  </si>
  <si>
    <t>HA10732~B29R13C10</t>
  </si>
  <si>
    <t>Hs~Ref:NM_002974.1~uORF:IOH14839~732</t>
  </si>
  <si>
    <t>HA10732~B29R13C11</t>
  </si>
  <si>
    <t>Hs~MGC:BC009571.1~uORF:IOH13826~374</t>
  </si>
  <si>
    <t>BC009571.1</t>
  </si>
  <si>
    <t>HA10732~B29R13C12</t>
  </si>
  <si>
    <t>Hs~MGC:BC009571.1~uORF:IOH13826~346</t>
  </si>
  <si>
    <t>HA10732~B29R13C13</t>
  </si>
  <si>
    <t>Hs~Ref:NM_002613.3~uORF:IOH14589~171</t>
  </si>
  <si>
    <t>NM_002613.3</t>
  </si>
  <si>
    <t>HA10732~B29R13C14</t>
  </si>
  <si>
    <t>Hs~Ref:NM_002613.3~uORF:IOH14589~148</t>
  </si>
  <si>
    <t>HA10732~B29R13C15</t>
  </si>
  <si>
    <t>Hs~Ref:NM_006442.2~uORF:IOH14520~137</t>
  </si>
  <si>
    <t>NM_006442.2</t>
  </si>
  <si>
    <t>HA10732~B29R13C16</t>
  </si>
  <si>
    <t>Hs~Ref:NM_006442.2~uORF:IOH14520~130</t>
  </si>
  <si>
    <t>HA10732~B29R13C17</t>
  </si>
  <si>
    <t>Hs~Ref:NM_032284.1~uORF:IOH4769~143</t>
  </si>
  <si>
    <t>NM_032284.1</t>
  </si>
  <si>
    <t>HA10732~B29R13C18</t>
  </si>
  <si>
    <t>Hs~Ref:NM_032284.1~uORF:IOH4769~132</t>
  </si>
  <si>
    <t>HA10732~B29R13C19</t>
  </si>
  <si>
    <t>Hs~MGC:BC001726.1~uORF:IOH4820~229</t>
  </si>
  <si>
    <t>BC001726.1</t>
  </si>
  <si>
    <t>HA10732~B29R13C20</t>
  </si>
  <si>
    <t>Hs~MGC:BC001726.1~uORF:IOH4820~223</t>
  </si>
  <si>
    <t>HA10732~B29R14C01</t>
  </si>
  <si>
    <t>Hs~MGC:BC007048.1~uORF:IOH7230~173</t>
  </si>
  <si>
    <t>BC007048.1</t>
  </si>
  <si>
    <t>HA10732~B29R14C02</t>
  </si>
  <si>
    <t>Hs~MGC:BC007048.1~uORF:IOH7230~182</t>
  </si>
  <si>
    <t>HA10732~B29R14C03</t>
  </si>
  <si>
    <t>Hs~Ref:NM_014392.1~uORF:IOH4792~993</t>
  </si>
  <si>
    <t>NM_014392.1</t>
  </si>
  <si>
    <t>HA10732~B29R14C04</t>
  </si>
  <si>
    <t>Hs~Ref:NM_014392.1~uORF:IOH4792~931</t>
  </si>
  <si>
    <t>HA10732~B29R14C05</t>
  </si>
  <si>
    <t>Hs~MGC:BC017504.1~uORF:IOH12256~116</t>
  </si>
  <si>
    <t>BC017504.1</t>
  </si>
  <si>
    <t>HA10732~B29R14C06</t>
  </si>
  <si>
    <t>Hs~MGC:BC017504.1~uORF:IOH12256~119</t>
  </si>
  <si>
    <t>HA10732~B29R14C07</t>
  </si>
  <si>
    <t>Hs~MGC:BC028199.1~uORF:IOH11414~119</t>
  </si>
  <si>
    <t>BC028199.1</t>
  </si>
  <si>
    <t>HA10732~B29R14C08</t>
  </si>
  <si>
    <t>Hs~MGC:BC028199.1~uORF:IOH11414~110</t>
  </si>
  <si>
    <t>HA10732~B29R14C09</t>
  </si>
  <si>
    <t>Hs~MGC:BC028064.1~uORF:IOH11593~130</t>
  </si>
  <si>
    <t>BC028064.1</t>
  </si>
  <si>
    <t>HA10732~B29R14C10</t>
  </si>
  <si>
    <t>Hs~MGC:BC028064.1~uORF:IOH11593~124</t>
  </si>
  <si>
    <t>HA10732~B29R14C11</t>
  </si>
  <si>
    <t>Hs~MGC:BC011863.2~uORF:IOH14833~1150</t>
  </si>
  <si>
    <t>BC011863.2</t>
  </si>
  <si>
    <t>HA10732~B29R14C12</t>
  </si>
  <si>
    <t>Hs~MGC:BC011863.2~uORF:IOH14833~1120</t>
  </si>
  <si>
    <t>HA10732~B29R14C13</t>
  </si>
  <si>
    <t>HA10732~B29R14C14</t>
  </si>
  <si>
    <t>HA10732~B29R14C15</t>
  </si>
  <si>
    <t>HA10732~B29R14C16</t>
  </si>
  <si>
    <t>HA10732~B29R14C17</t>
  </si>
  <si>
    <t>HA10732~B29R14C18</t>
  </si>
  <si>
    <t>HA10732~B29R14C19</t>
  </si>
  <si>
    <t>HA10732~B29R14C20</t>
  </si>
  <si>
    <t>HA10732~B29R15C01</t>
  </si>
  <si>
    <t>HA10732~B29R15C02</t>
  </si>
  <si>
    <t>HA10732~B29R15C03</t>
  </si>
  <si>
    <t>HA10732~B29R15C04</t>
  </si>
  <si>
    <t>HA10732~B29R15C05</t>
  </si>
  <si>
    <t>HA10732~B29R15C06</t>
  </si>
  <si>
    <t>HA10732~B29R15C07</t>
  </si>
  <si>
    <t>HA10732~B29R15C08</t>
  </si>
  <si>
    <t>HA10732~B29R15C09</t>
  </si>
  <si>
    <t>HA10732~B29R15C10</t>
  </si>
  <si>
    <t>HA10732~B29R15C11</t>
  </si>
  <si>
    <t>HA10732~B29R15C12</t>
  </si>
  <si>
    <t>HA10732~B29R15C13</t>
  </si>
  <si>
    <t>HA10732~B29R15C14</t>
  </si>
  <si>
    <t>HA10732~B29R15C15</t>
  </si>
  <si>
    <t>HA10732~B29R15C16</t>
  </si>
  <si>
    <t>HA10732~B29R15C17</t>
  </si>
  <si>
    <t>HA10732~B29R15C18</t>
  </si>
  <si>
    <t>HA10732~B29R15C19</t>
  </si>
  <si>
    <t>HA10732~B29R15C20</t>
  </si>
  <si>
    <t>HA10732~B29R16C01</t>
  </si>
  <si>
    <t>HA10732~B29R16C02</t>
  </si>
  <si>
    <t>HA10732~B29R16C03</t>
  </si>
  <si>
    <t>HA10732~B29R16C04</t>
  </si>
  <si>
    <t>HA10732~B29R16C05</t>
  </si>
  <si>
    <t>HA10732~B29R16C06</t>
  </si>
  <si>
    <t>HA10732~B29R16C07</t>
  </si>
  <si>
    <t>HA10732~B29R16C08</t>
  </si>
  <si>
    <t>HA10732~B29R16C09</t>
  </si>
  <si>
    <t>HA10732~B29R16C10</t>
  </si>
  <si>
    <t>HA10732~B29R16C11</t>
  </si>
  <si>
    <t>HA10732~B29R16C12</t>
  </si>
  <si>
    <t>HA10732~B29R16C13</t>
  </si>
  <si>
    <t>HA10732~B29R16C14</t>
  </si>
  <si>
    <t>HA10732~B29R16C15</t>
  </si>
  <si>
    <t>HA10732~B29R16C16</t>
  </si>
  <si>
    <t>HA10732~B29R16C17</t>
  </si>
  <si>
    <t>HA10732~B29R16C18</t>
  </si>
  <si>
    <t>HA10732~B29R16C19</t>
  </si>
  <si>
    <t>HA10732~B29R16C20</t>
  </si>
  <si>
    <t>HA10732~B29R17C01</t>
  </si>
  <si>
    <t>HA10732~B29R17C02</t>
  </si>
  <si>
    <t>HA10732~B29R17C03</t>
  </si>
  <si>
    <t>HA10732~B29R17C04</t>
  </si>
  <si>
    <t>HA10732~B29R17C05</t>
  </si>
  <si>
    <t>HA10732~B29R17C06</t>
  </si>
  <si>
    <t>HA10732~B29R17C07</t>
  </si>
  <si>
    <t>HA10732~B29R17C08</t>
  </si>
  <si>
    <t>HA10732~B29R17C09</t>
  </si>
  <si>
    <t>HA10732~B29R17C10</t>
  </si>
  <si>
    <t>HA10732~B29R17C11</t>
  </si>
  <si>
    <t>HA10732~B29R17C12</t>
  </si>
  <si>
    <t>HA10732~B29R17C13</t>
  </si>
  <si>
    <t>HA10732~B29R17C14</t>
  </si>
  <si>
    <t>HA10732~B29R17C15</t>
  </si>
  <si>
    <t>HA10732~B29R17C16</t>
  </si>
  <si>
    <t>HA10732~B29R17C17</t>
  </si>
  <si>
    <t>HA10732~B29R17C18</t>
  </si>
  <si>
    <t>HA10732~B29R17C19</t>
  </si>
  <si>
    <t>HA10732~B29R17C20</t>
  </si>
  <si>
    <t>HA10732~B29R18C01</t>
  </si>
  <si>
    <t>HA10732~B29R18C02</t>
  </si>
  <si>
    <t>HA10732~B29R18C03</t>
  </si>
  <si>
    <t>HA10732~B29R18C04</t>
  </si>
  <si>
    <t>HA10732~B29R18C05</t>
  </si>
  <si>
    <t>HA10732~B29R18C06</t>
  </si>
  <si>
    <t>HA10732~B29R18C07</t>
  </si>
  <si>
    <t>HA10732~B29R18C08</t>
  </si>
  <si>
    <t>HA10732~B29R18C09</t>
  </si>
  <si>
    <t>HA10732~B29R18C10</t>
  </si>
  <si>
    <t>HA10732~B29R18C11</t>
  </si>
  <si>
    <t>HA10732~B29R18C12</t>
  </si>
  <si>
    <t>HA10732~B29R18C13</t>
  </si>
  <si>
    <t>HA10732~B29R18C14</t>
  </si>
  <si>
    <t>HA10732~B29R18C15</t>
  </si>
  <si>
    <t>HA10732~B29R18C16</t>
  </si>
  <si>
    <t>HA10732~B29R18C17</t>
  </si>
  <si>
    <t>HA10732~B29R18C18</t>
  </si>
  <si>
    <t>HA10732~B29R18C19</t>
  </si>
  <si>
    <t>HA10732~B29R18C20</t>
  </si>
  <si>
    <t>HA10732~B29R19C01</t>
  </si>
  <si>
    <t>HA10732~B29R19C02</t>
  </si>
  <si>
    <t>HA10732~B29R19C03</t>
  </si>
  <si>
    <t>HA10732~B29R19C04</t>
  </si>
  <si>
    <t>HA10732~B29R19C05</t>
  </si>
  <si>
    <t>HA10732~B29R19C06</t>
  </si>
  <si>
    <t>HA10732~B29R19C07</t>
  </si>
  <si>
    <t>HA10732~B29R19C08</t>
  </si>
  <si>
    <t>HA10732~B29R19C09</t>
  </si>
  <si>
    <t>HA10732~B29R19C10</t>
  </si>
  <si>
    <t>HA10732~B29R19C11</t>
  </si>
  <si>
    <t>HA10732~B29R19C12</t>
  </si>
  <si>
    <t>HA10732~B29R19C13</t>
  </si>
  <si>
    <t>HA10732~B29R19C14</t>
  </si>
  <si>
    <t>HA10732~B29R19C15</t>
  </si>
  <si>
    <t>HA10732~B29R19C16</t>
  </si>
  <si>
    <t>HA10732~B29R19C17</t>
  </si>
  <si>
    <t>HA10732~B29R19C18</t>
  </si>
  <si>
    <t>HA10732~B29R19C19</t>
  </si>
  <si>
    <t>HA10732~B29R19C20</t>
  </si>
  <si>
    <t>HA10732~B29R20C01</t>
  </si>
  <si>
    <t>HA10732~B29R20C02</t>
  </si>
  <si>
    <t>HA10732~B29R20C03</t>
  </si>
  <si>
    <t>HA10732~B29R20C04</t>
  </si>
  <si>
    <t>HA10732~B29R20C05</t>
  </si>
  <si>
    <t>HA10732~B29R20C06</t>
  </si>
  <si>
    <t>HA10732~B29R20C07</t>
  </si>
  <si>
    <t>HA10732~B29R20C08</t>
  </si>
  <si>
    <t>HA10732~B29R20C09</t>
  </si>
  <si>
    <t>HA10732~B29R20C10</t>
  </si>
  <si>
    <t>HA10732~B29R20C11</t>
  </si>
  <si>
    <t>HA10732~B29R20C12</t>
  </si>
  <si>
    <t>HA10732~B29R20C13</t>
  </si>
  <si>
    <t>HA10732~B29R20C14</t>
  </si>
  <si>
    <t>HA10732~B29R20C15</t>
  </si>
  <si>
    <t>HA10732~B29R20C16</t>
  </si>
  <si>
    <t>HA10732~B29R20C17</t>
  </si>
  <si>
    <t>HA10732~B29R20C18</t>
  </si>
  <si>
    <t>HA10732~B29R20C19</t>
  </si>
  <si>
    <t>HA10732~B29R20C20</t>
  </si>
  <si>
    <t>HA10732~B30R01C01</t>
  </si>
  <si>
    <t>HA10732~B30R01C02</t>
  </si>
  <si>
    <t>HA10732~B30R01C03</t>
  </si>
  <si>
    <t>HA10732~B30R01C04</t>
  </si>
  <si>
    <t>HA10732~B30R01C05</t>
  </si>
  <si>
    <t>HA10732~B30R01C06</t>
  </si>
  <si>
    <t>HA10732~B30R01C07</t>
  </si>
  <si>
    <t>HA10732~B30R01C08</t>
  </si>
  <si>
    <t>HA10732~B30R01C09</t>
  </si>
  <si>
    <t>HA10732~B30R01C10</t>
  </si>
  <si>
    <t>HA10732~B30R01C11</t>
  </si>
  <si>
    <t>HA10732~B30R01C12</t>
  </si>
  <si>
    <t>HA10732~B30R01C13</t>
  </si>
  <si>
    <t>HA10732~B30R01C14</t>
  </si>
  <si>
    <t>HA10732~B30R01C15</t>
  </si>
  <si>
    <t>HA10732~B30R01C16</t>
  </si>
  <si>
    <t>HA10732~B30R01C17</t>
  </si>
  <si>
    <t>HA10732~B30R01C18</t>
  </si>
  <si>
    <t>HA10732~B30R01C19</t>
  </si>
  <si>
    <t>HA10732~B30R01C20</t>
  </si>
  <si>
    <t>HA10732~B30R02C01</t>
  </si>
  <si>
    <t>HA10732~B30R02C02</t>
  </si>
  <si>
    <t>HA10732~B30R02C03</t>
  </si>
  <si>
    <t>HA10732~B30R02C04</t>
  </si>
  <si>
    <t>HA10732~B30R02C05</t>
  </si>
  <si>
    <t>HA10732~B30R02C06</t>
  </si>
  <si>
    <t>HA10732~B30R02C07</t>
  </si>
  <si>
    <t>HA10732~B30R02C08</t>
  </si>
  <si>
    <t>HA10732~B30R02C09</t>
  </si>
  <si>
    <t>HA10732~B30R02C10</t>
  </si>
  <si>
    <t>HA10732~B30R02C11</t>
  </si>
  <si>
    <t>HA10732~B30R02C12</t>
  </si>
  <si>
    <t>HA10732~B30R02C13</t>
  </si>
  <si>
    <t>Hs~MGC:BC015413.1~uORF:IOH10971~1350</t>
  </si>
  <si>
    <t>BC015413.1</t>
  </si>
  <si>
    <t>HA10732~B30R02C14</t>
  </si>
  <si>
    <t>Hs~MGC:BC015413.1~uORF:IOH10971~947</t>
  </si>
  <si>
    <t>HA10732~B30R02C15</t>
  </si>
  <si>
    <t>Hs~MGC:BC005911.1~uORF:IOH7548~1140</t>
  </si>
  <si>
    <t>BC005911.1</t>
  </si>
  <si>
    <t>HA10732~B30R02C16</t>
  </si>
  <si>
    <t>Hs~MGC:BC005911.1~uORF:IOH7548~1040</t>
  </si>
  <si>
    <t>HA10732~B30R02C17</t>
  </si>
  <si>
    <t>Hs~MGC:BC008440.1~uORF:IOH7416~392</t>
  </si>
  <si>
    <t>BC008440.1</t>
  </si>
  <si>
    <t>HA10732~B30R02C18</t>
  </si>
  <si>
    <t>Hs~MGC:BC008440.1~uORF:IOH7416~361</t>
  </si>
  <si>
    <t>HA10732~B30R02C19</t>
  </si>
  <si>
    <t>Hs~Ref:NM_024946.1~uORF:IOH10395~861</t>
  </si>
  <si>
    <t>NM_024946.1</t>
  </si>
  <si>
    <t>HA10732~B30R02C20</t>
  </si>
  <si>
    <t>Hs~Ref:NM_024946.1~uORF:IOH10395~751</t>
  </si>
  <si>
    <t>HA10732~B30R03C01</t>
  </si>
  <si>
    <t>Hs~MGC:BC015535.1~uORF:IOH11057~140</t>
  </si>
  <si>
    <t>BC015535.1</t>
  </si>
  <si>
    <t>HA10732~B30R03C02</t>
  </si>
  <si>
    <t>Hs~MGC:BC015535.1~uORF:IOH11057~132</t>
  </si>
  <si>
    <t>HA10732~B30R03C03</t>
  </si>
  <si>
    <t>Hs~Ref:NM_145306.1~uORF:IOH9906~382</t>
  </si>
  <si>
    <t>NM_145306.1</t>
  </si>
  <si>
    <t>HA10732~B30R03C04</t>
  </si>
  <si>
    <t>Hs~Ref:NM_145306.1~uORF:IOH9906~354</t>
  </si>
  <si>
    <t>HA10732~B30R03C05</t>
  </si>
  <si>
    <t>Hs~Ref:NM_145252.1~uORF:IOH9864~60.0</t>
  </si>
  <si>
    <t>NM_145252.1</t>
  </si>
  <si>
    <t>HA10732~B30R03C06</t>
  </si>
  <si>
    <t>Hs~Ref:NM_145252.1~uORF:IOH9864~55.4</t>
  </si>
  <si>
    <t>HA10732~B30R03C07</t>
  </si>
  <si>
    <t>Hs~Ref:NM_003104.2~uORF:IOH14671~332</t>
  </si>
  <si>
    <t>NM_003104.2</t>
  </si>
  <si>
    <t>HA10732~B30R03C08</t>
  </si>
  <si>
    <t>Hs~Ref:NM_003104.2~uORF:IOH14671~306</t>
  </si>
  <si>
    <t>HA10732~B30R03C09</t>
  </si>
  <si>
    <t>Hs~Ref:NM_003609.2~uORF:IOH4232~129</t>
  </si>
  <si>
    <t>NM_003609.2</t>
  </si>
  <si>
    <t>HA10732~B30R03C10</t>
  </si>
  <si>
    <t>Hs~Ref:NM_003609.2~uORF:IOH4232~116</t>
  </si>
  <si>
    <t>HA10732~B30R03C11</t>
  </si>
  <si>
    <t>Hs~Ref:NM_139242.1~uORF:IOH21859~30.1</t>
  </si>
  <si>
    <t>NM_139242.1</t>
  </si>
  <si>
    <t>HA10732~B30R03C12</t>
  </si>
  <si>
    <t>Hs~Ref:NM_139242.1~uORF:IOH21859~28.9</t>
  </si>
  <si>
    <t>HA10732~B30R03C13</t>
  </si>
  <si>
    <t>Hs~MGC:BC017968.1~uORF:IOH14358~82.9</t>
  </si>
  <si>
    <t>BC017968.1</t>
  </si>
  <si>
    <t>HA10732~B30R03C14</t>
  </si>
  <si>
    <t>Hs~MGC:BC017968.1~uORF:IOH14358~79.9</t>
  </si>
  <si>
    <t>HA10732~B30R03C15</t>
  </si>
  <si>
    <t>Hs~MGC:BC029869.1~uORF:IOH22797~18.6</t>
  </si>
  <si>
    <t>BC029869.1</t>
  </si>
  <si>
    <t>HA10732~B30R03C16</t>
  </si>
  <si>
    <t>Hs~MGC:BC029869.1~uORF:IOH22797~16.9</t>
  </si>
  <si>
    <t>HA10732~B30R03C17</t>
  </si>
  <si>
    <t>Hs~MGC:BC000452.1~uORF:IOH3518~525</t>
  </si>
  <si>
    <t>BC000452.1</t>
  </si>
  <si>
    <t>HA10732~B30R03C18</t>
  </si>
  <si>
    <t>Hs~MGC:BC000452.1~uORF:IOH3518~478</t>
  </si>
  <si>
    <t>HA10732~B30R03C19</t>
  </si>
  <si>
    <t>Hs~Ref:NM_004291.1~uORF:IOH22771~58.5</t>
  </si>
  <si>
    <t>NM_004291.1</t>
  </si>
  <si>
    <t>HA10732~B30R03C20</t>
  </si>
  <si>
    <t>Hs~Ref:NM_004291.1~uORF:IOH22771~55.5</t>
  </si>
  <si>
    <t>HA10732~B30R04C01</t>
  </si>
  <si>
    <t>Hs~Ref:NM_138448.2~uORF:IOH10544~621</t>
  </si>
  <si>
    <t>NM_138448.2</t>
  </si>
  <si>
    <t>HA10732~B30R04C02</t>
  </si>
  <si>
    <t>Hs~Ref:NM_138448.2~uORF:IOH10544~576</t>
  </si>
  <si>
    <t>HA10732~B30R04C03</t>
  </si>
  <si>
    <t>Hs~MGC:BC006306.1~uORF:IOH6404~66.8</t>
  </si>
  <si>
    <t>BC006306.1</t>
  </si>
  <si>
    <t>HA10732~B30R04C04</t>
  </si>
  <si>
    <t>Hs~MGC:BC006306.1~uORF:IOH6404~62.8</t>
  </si>
  <si>
    <t>HA10732~B30R04C05</t>
  </si>
  <si>
    <t>Internal_9564</t>
  </si>
  <si>
    <t>HA10732~B30R04C06</t>
  </si>
  <si>
    <t>HA10732~B30R04C07</t>
  </si>
  <si>
    <t>Hs~MGC:BC011924.1~uORF:IOH12682~24.4</t>
  </si>
  <si>
    <t>BC011924.1</t>
  </si>
  <si>
    <t>HA10732~B30R04C08</t>
  </si>
  <si>
    <t>Hs~MGC:BC011924.1~uORF:IOH12682~23.0</t>
  </si>
  <si>
    <t>HA10732~B30R04C09</t>
  </si>
  <si>
    <t>Hs~Ref:NM_145047.1~uORF:IOH10837~33.5</t>
  </si>
  <si>
    <t>NM_145047.1</t>
  </si>
  <si>
    <t>HA10732~B30R04C10</t>
  </si>
  <si>
    <t>Hs~Ref:NM_145047.1~uORF:IOH10837~30.2</t>
  </si>
  <si>
    <t>HA10732~B30R04C11</t>
  </si>
  <si>
    <t>Hs~Ref:NM_016484.1~uORF:IOH12355~769</t>
  </si>
  <si>
    <t>NM_016484.1</t>
  </si>
  <si>
    <t>HA10732~B30R04C12</t>
  </si>
  <si>
    <t>Hs~Ref:NM_016484.1~uORF:IOH12355~680</t>
  </si>
  <si>
    <t>HA10732~B30R04C13</t>
  </si>
  <si>
    <t>Hs~MGC:BC035031.1~uORF:IOH27140~213</t>
  </si>
  <si>
    <t>BC035031.1</t>
  </si>
  <si>
    <t>HA10732~B30R04C14</t>
  </si>
  <si>
    <t>Hs~MGC:BC035031.1~uORF:IOH27140~192</t>
  </si>
  <si>
    <t>HA10732~B30R04C15</t>
  </si>
  <si>
    <t>Hs~Ref:NM_022720.2~uORF:IOH12840~343</t>
  </si>
  <si>
    <t>NM_022720.2</t>
  </si>
  <si>
    <t>HA10732~B30R04C16</t>
  </si>
  <si>
    <t>Hs~Ref:NM_022720.2~uORF:IOH12840~309</t>
  </si>
  <si>
    <t>HA10732~B30R04C17</t>
  </si>
  <si>
    <t>Hs~Ref:NM_004105.2~uORF:IOH12494~58.0</t>
  </si>
  <si>
    <t>NM_004105.2</t>
  </si>
  <si>
    <t>HA10732~B30R04C18</t>
  </si>
  <si>
    <t>Hs~Ref:NM_004105.2~uORF:IOH12494~54.4</t>
  </si>
  <si>
    <t>HA10732~B30R04C19</t>
  </si>
  <si>
    <t>Hs~Ref:NM_005710.1~uORF:IOH13398~63.1</t>
  </si>
  <si>
    <t>NM_005710.1</t>
  </si>
  <si>
    <t>HA10732~B30R04C20</t>
  </si>
  <si>
    <t>Hs~Ref:NM_005710.1~uORF:IOH13398~57.6</t>
  </si>
  <si>
    <t>HA10732~B30R05C01</t>
  </si>
  <si>
    <t>Hs~MGC:BC002769.1~uORF:IOH5310~2640</t>
  </si>
  <si>
    <t>BC002769.1</t>
  </si>
  <si>
    <t>HA10732~B30R05C02</t>
  </si>
  <si>
    <t>Hs~MGC:BC002769.1~uORF:IOH5310~2480</t>
  </si>
  <si>
    <t>HA10732~B30R05C03</t>
  </si>
  <si>
    <t>Internal_7752</t>
  </si>
  <si>
    <t>HA10732~B30R05C04</t>
  </si>
  <si>
    <t>HA10732~B30R05C05</t>
  </si>
  <si>
    <t>Hs~Ref:NM_144654.1~uORF:IOH12733~361</t>
  </si>
  <si>
    <t>NM_144654.1</t>
  </si>
  <si>
    <t>HA10732~B30R05C06</t>
  </si>
  <si>
    <t>Hs~Ref:NM_144654.1~uORF:IOH12733~350</t>
  </si>
  <si>
    <t>HA10732~B30R05C07</t>
  </si>
  <si>
    <t>Internal_28599</t>
  </si>
  <si>
    <t>HA10732~B30R05C08</t>
  </si>
  <si>
    <t>HA10732~B30R05C09</t>
  </si>
  <si>
    <t>Hs~MGC:BC033726.1~uORF:IOH21784~331</t>
  </si>
  <si>
    <t>BC033726.1</t>
  </si>
  <si>
    <t>HA10732~B30R05C10</t>
  </si>
  <si>
    <t>Hs~MGC:BC033726.1~uORF:IOH21784~317</t>
  </si>
  <si>
    <t>HA10732~B30R05C11</t>
  </si>
  <si>
    <t>Hs~Ref:NM_001277.1~uORF:IOH21323~3070</t>
  </si>
  <si>
    <t>NM_001277.1</t>
  </si>
  <si>
    <t>HA10732~B30R05C12</t>
  </si>
  <si>
    <t>Hs~Ref:NM_001277.1~uORF:IOH21323~3020</t>
  </si>
  <si>
    <t>HA10732~B30R05C13</t>
  </si>
  <si>
    <t>Hs~Ref:NM_012383.2~uORF:IOH7180~831</t>
  </si>
  <si>
    <t>NM_012383.2</t>
  </si>
  <si>
    <t>HA10732~B30R05C14</t>
  </si>
  <si>
    <t>Hs~Ref:NM_012383.2~uORF:IOH7180~745</t>
  </si>
  <si>
    <t>HA10732~B30R05C15</t>
  </si>
  <si>
    <t>Hs~MGC:BC000111.1~uORF:IOH4736~93.4</t>
  </si>
  <si>
    <t>BC000111.1</t>
  </si>
  <si>
    <t>HA10732~B30R05C16</t>
  </si>
  <si>
    <t>Hs~MGC:BC000111.1~uORF:IOH4736~90.2</t>
  </si>
  <si>
    <t>HA10732~B30R05C17</t>
  </si>
  <si>
    <t>Hs~Ref:NM_015068.1~uORF:IOH27074~1220</t>
  </si>
  <si>
    <t>NM_015068.1</t>
  </si>
  <si>
    <t>HA10732~B30R05C18</t>
  </si>
  <si>
    <t>Hs~Ref:NM_015068.1~uORF:IOH27074~1190</t>
  </si>
  <si>
    <t>HA10732~B30R05C19</t>
  </si>
  <si>
    <t>Hs~MGC:BC047869.1~uORF:IOH26925~255</t>
  </si>
  <si>
    <t>BC047869.1</t>
  </si>
  <si>
    <t>HA10732~B30R05C20</t>
  </si>
  <si>
    <t>Hs~MGC:BC047869.1~uORF:IOH26925~234</t>
  </si>
  <si>
    <t>HA10732~B30R06C01</t>
  </si>
  <si>
    <t>HA10732~B30R06C02</t>
  </si>
  <si>
    <t>HA10732~B30R06C03</t>
  </si>
  <si>
    <t>HA10732~B30R06C04</t>
  </si>
  <si>
    <t>HA10732~B30R06C05</t>
  </si>
  <si>
    <t>Hs~Ref:NM_005218.2~uORF:IOH26662~214</t>
  </si>
  <si>
    <t>NM_005218.2</t>
  </si>
  <si>
    <t>HA10732~B30R06C06</t>
  </si>
  <si>
    <t>Hs~Ref:NM_005218.2~uORF:IOH26662~200</t>
  </si>
  <si>
    <t>HA10732~B30R06C07</t>
  </si>
  <si>
    <t>Hs~MGC:BC035680.1~uORF:IOH26032~31.0</t>
  </si>
  <si>
    <t>BC035680.1</t>
  </si>
  <si>
    <t>HA10732~B30R06C08</t>
  </si>
  <si>
    <t>Hs~MGC:BC035680.1~uORF:IOH26032~29.0</t>
  </si>
  <si>
    <t>HA10732~B30R06C09</t>
  </si>
  <si>
    <t>HA10732~B30R06C10</t>
  </si>
  <si>
    <t>HA10732~B30R06C11</t>
  </si>
  <si>
    <t>HA10732~B30R06C12</t>
  </si>
  <si>
    <t>HA10732~B30R06C13</t>
  </si>
  <si>
    <t>Hs~Ref:NM_019854.2~uORF:IOH11043~173</t>
  </si>
  <si>
    <t>NM_019854.2</t>
  </si>
  <si>
    <t>HA10732~B30R06C14</t>
  </si>
  <si>
    <t>Hs~Ref:NM_019854.2~uORF:IOH11043~174</t>
  </si>
  <si>
    <t>HA10732~B30R06C15</t>
  </si>
  <si>
    <t>Hs~Ref:NM_018282.1~uORF:IOH12080~221</t>
  </si>
  <si>
    <t>NM_018282.1</t>
  </si>
  <si>
    <t>HA10732~B30R06C16</t>
  </si>
  <si>
    <t>Hs~Ref:NM_018282.1~uORF:IOH12080~198</t>
  </si>
  <si>
    <t>HA10732~B30R06C17</t>
  </si>
  <si>
    <t>Hs~Ref:NM_001997.2~uORF:IOH1655~96.1</t>
  </si>
  <si>
    <t>NM_001997.2</t>
  </si>
  <si>
    <t>HA10732~B30R06C18</t>
  </si>
  <si>
    <t>Hs~Ref:NM_001997.2~uORF:IOH1655~87.1</t>
  </si>
  <si>
    <t>HA10732~B30R06C19</t>
  </si>
  <si>
    <t>Hs~Ref:NM_001662.2~uORF:IOH1744~1250</t>
  </si>
  <si>
    <t>NM_001662.2</t>
  </si>
  <si>
    <t>HA10732~B30R06C20</t>
  </si>
  <si>
    <t>Hs~Ref:NM_001662.2~uORF:IOH1744~748</t>
  </si>
  <si>
    <t>HA10732~B30R07C01</t>
  </si>
  <si>
    <t>Hs~Ref:NM_022476.1~uORF:IOH3844~137</t>
  </si>
  <si>
    <t>NM_022476.1</t>
  </si>
  <si>
    <t>HA10732~B30R07C02</t>
  </si>
  <si>
    <t>Hs~Ref:NM_022476.1~uORF:IOH3844~129</t>
  </si>
  <si>
    <t>HA10732~B30R07C03</t>
  </si>
  <si>
    <t>Hs~MGC:BC019268.1~uORF:IOH13177~719</t>
  </si>
  <si>
    <t>BC019268.1</t>
  </si>
  <si>
    <t>HA10732~B30R07C04</t>
  </si>
  <si>
    <t>Hs~MGC:BC019268.1~uORF:IOH13177~655</t>
  </si>
  <si>
    <t>HA10732~B30R07C05</t>
  </si>
  <si>
    <t>Hs~MGC:BC025761.1~uORF:IOH11223~36.0</t>
  </si>
  <si>
    <t>BC025761.1</t>
  </si>
  <si>
    <t>HA10732~B30R07C06</t>
  </si>
  <si>
    <t>Hs~MGC:BC025761.1~uORF:IOH11223~33.0</t>
  </si>
  <si>
    <t>HA10732~B30R07C07</t>
  </si>
  <si>
    <t>Hs~MGC:BC019302.1~uORF:IOH13198~33.8</t>
  </si>
  <si>
    <t>BC019302.1</t>
  </si>
  <si>
    <t>HA10732~B30R07C08</t>
  </si>
  <si>
    <t>Hs~MGC:BC019302.1~uORF:IOH13198~31.1</t>
  </si>
  <si>
    <t>HA10732~B30R07C09</t>
  </si>
  <si>
    <t>Hs~MGC:BC031041.1~uORF:IOH22517~78.8</t>
  </si>
  <si>
    <t>BC031041.1</t>
  </si>
  <si>
    <t>HA10732~B30R07C10</t>
  </si>
  <si>
    <t>Hs~MGC:BC031041.1~uORF:IOH22517~71.4</t>
  </si>
  <si>
    <t>HA10732~B30R07C11</t>
  </si>
  <si>
    <t>Hs~Ref:NM_138451.1~uORF:IOH10717~17.4</t>
  </si>
  <si>
    <t>NM_138451.1</t>
  </si>
  <si>
    <t>HA10732~B30R07C12</t>
  </si>
  <si>
    <t>Hs~Ref:NM_138451.1~uORF:IOH10717~16.7</t>
  </si>
  <si>
    <t>HA10732~B30R07C13</t>
  </si>
  <si>
    <t>Hs~Ref:NM_002922.2~uORF:IOH10963~1910</t>
  </si>
  <si>
    <t>NM_002922.2</t>
  </si>
  <si>
    <t>HA10732~B30R07C14</t>
  </si>
  <si>
    <t>Hs~Ref:NM_002922.2~uORF:IOH10963~1630</t>
  </si>
  <si>
    <t>HA10732~B30R07C15</t>
  </si>
  <si>
    <t>Hs~MGC:NM_152489.1~uORF:IOH22752~36.1</t>
  </si>
  <si>
    <t>NM_152489.1</t>
  </si>
  <si>
    <t>HA10732~B30R07C16</t>
  </si>
  <si>
    <t>Hs~MGC:NM_152489.1~uORF:IOH22752~33.6</t>
  </si>
  <si>
    <t>HA10732~B30R07C17</t>
  </si>
  <si>
    <t>Hs~MGC:BC053343.1~uORF:IOH28926~241</t>
  </si>
  <si>
    <t>BC053343.1</t>
  </si>
  <si>
    <t>HA10732~B30R07C18</t>
  </si>
  <si>
    <t>Hs~MGC:BC053343.1~uORF:IOH28926~221</t>
  </si>
  <si>
    <t>HA10732~B30R07C19</t>
  </si>
  <si>
    <t>Hs~MGC:BC060758.1~uORF:IOH29250~140</t>
  </si>
  <si>
    <t>BC060758.1</t>
  </si>
  <si>
    <t>HA10732~B30R07C20</t>
  </si>
  <si>
    <t>Hs~MGC:BC060758.1~uORF:IOH29250~132</t>
  </si>
  <si>
    <t>HA10732~B30R08C01</t>
  </si>
  <si>
    <t>Hs~MGC:BC010032.1~uORF:IOH14597~518</t>
  </si>
  <si>
    <t>BC010032.1</t>
  </si>
  <si>
    <t>HA10732~B30R08C02</t>
  </si>
  <si>
    <t>Hs~MGC:BC010032.1~uORF:IOH14597~488</t>
  </si>
  <si>
    <t>HA10732~B30R08C03</t>
  </si>
  <si>
    <t>Internal_24728</t>
  </si>
  <si>
    <t>HA10732~B30R08C04</t>
  </si>
  <si>
    <t>HA10732~B30R08C05</t>
  </si>
  <si>
    <t>Hs~Ref:NM_001321.1~uORF:IOH1779~203</t>
  </si>
  <si>
    <t>NM_001321.1</t>
  </si>
  <si>
    <t>HA10732~B30R08C06</t>
  </si>
  <si>
    <t>Hs~Ref:NM_001321.1~uORF:IOH1779~193</t>
  </si>
  <si>
    <t>HA10732~B30R08C07</t>
  </si>
  <si>
    <t>Hs~MGC:BC029796.1~uORF:IOH22647~92.5</t>
  </si>
  <si>
    <t>BC029796.1</t>
  </si>
  <si>
    <t>HA10732~B30R08C08</t>
  </si>
  <si>
    <t>Hs~MGC:BC029796.1~uORF:IOH22647~89.5</t>
  </si>
  <si>
    <t>HA10732~B30R08C09</t>
  </si>
  <si>
    <t>Hs~MGC:BC001726.1~uORF:IOH4820~111</t>
  </si>
  <si>
    <t>HA10732~B30R08C10</t>
  </si>
  <si>
    <t>Hs~MGC:BC001726.1~uORF:IOH4820~104</t>
  </si>
  <si>
    <t>HA10732~B30R08C11</t>
  </si>
  <si>
    <t>Hs~Ref:NM_003313.2~uORF:IOH4998~160</t>
  </si>
  <si>
    <t>NM_003313.2</t>
  </si>
  <si>
    <t>HA10732~B30R08C12</t>
  </si>
  <si>
    <t>Hs~Ref:NM_003313.2~uORF:IOH4998~153</t>
  </si>
  <si>
    <t>HA10732~B30R08C13</t>
  </si>
  <si>
    <t>Internal_27180</t>
  </si>
  <si>
    <t>HA10732~B30R08C14</t>
  </si>
  <si>
    <t>HA10732~B30R08C15</t>
  </si>
  <si>
    <t>Hs~MGC:BC006999.1~uORF:IOH7367~330</t>
  </si>
  <si>
    <t>BC006999.1</t>
  </si>
  <si>
    <t>HA10732~B30R08C16</t>
  </si>
  <si>
    <t>Hs~MGC:BC006999.1~uORF:IOH7367~281</t>
  </si>
  <si>
    <t>HA10732~B30R08C17</t>
  </si>
  <si>
    <t>Hs~Ref:NM_015895.2~uORF:IOH7292~75.9</t>
  </si>
  <si>
    <t>NM_015895.2</t>
  </si>
  <si>
    <t>HA10732~B30R08C18</t>
  </si>
  <si>
    <t>Hs~Ref:NM_015895.2~uORF:IOH7292~70.0</t>
  </si>
  <si>
    <t>HA10732~B30R08C19</t>
  </si>
  <si>
    <t>Hs~Ref:NM_054012.1~uORF:IOH14007~121</t>
  </si>
  <si>
    <t>NM_054012.1</t>
  </si>
  <si>
    <t>HA10732~B30R08C20</t>
  </si>
  <si>
    <t>Hs~Ref:NM_054012.1~uORF:IOH14007~115</t>
  </si>
  <si>
    <t>HA10732~B30R09C01</t>
  </si>
  <si>
    <t>Hs~MGC:BC001230.1~uORF:IOH3145~245</t>
  </si>
  <si>
    <t>BC001230.1</t>
  </si>
  <si>
    <t>HA10732~B30R09C02</t>
  </si>
  <si>
    <t>Hs~MGC:BC001230.1~uORF:IOH3145~230</t>
  </si>
  <si>
    <t>HA10732~B30R09C03</t>
  </si>
  <si>
    <t>Hs~MGC:BC009739.1~uORF:IOH14525~448</t>
  </si>
  <si>
    <t>BC009739.1</t>
  </si>
  <si>
    <t>HA10732~B30R09C04</t>
  </si>
  <si>
    <t>Hs~MGC:BC009739.1~uORF:IOH14525~400</t>
  </si>
  <si>
    <t>HA10732~B30R09C05</t>
  </si>
  <si>
    <t>Hs~Ref:NM_000989.2~uORF:IOH3809~238</t>
  </si>
  <si>
    <t>NM_000989.2</t>
  </si>
  <si>
    <t>HA10732~B30R09C06</t>
  </si>
  <si>
    <t>Hs~Ref:NM_000989.2~uORF:IOH3809~221</t>
  </si>
  <si>
    <t>HA10732~B30R09C07</t>
  </si>
  <si>
    <t>Hs~MGC:NM_012478.2~uORF:IOH6080~1470</t>
  </si>
  <si>
    <t>NM_012478.2</t>
  </si>
  <si>
    <t>HA10732~B30R09C08</t>
  </si>
  <si>
    <t>Hs~MGC:NM_012478.2~uORF:IOH6080~1310</t>
  </si>
  <si>
    <t>HA10732~B30R09C09</t>
  </si>
  <si>
    <t>Hs~MGC:BC038422.1~uORF:IOH27448~39.6</t>
  </si>
  <si>
    <t>BC038422.1</t>
  </si>
  <si>
    <t>HA10732~B30R09C10</t>
  </si>
  <si>
    <t>Hs~MGC:BC038422.1~uORF:IOH27448~36.0</t>
  </si>
  <si>
    <t>HA10732~B30R09C11</t>
  </si>
  <si>
    <t>Hs~MGC:BC007763.1~uORF:IOH6459~35.7</t>
  </si>
  <si>
    <t>BC007763.1</t>
  </si>
  <si>
    <t>HA10732~B30R09C12</t>
  </si>
  <si>
    <t>Hs~MGC:BC007763.1~uORF:IOH6459~32.7</t>
  </si>
  <si>
    <t>HA10732~B30R09C13</t>
  </si>
  <si>
    <t>Hs~Ref:NM_016561.1~uORF:IOH4880~89.7</t>
  </si>
  <si>
    <t>NM_016561.1</t>
  </si>
  <si>
    <t>HA10732~B30R09C14</t>
  </si>
  <si>
    <t>Hs~Ref:NM_016561.1~uORF:IOH4880~82.1</t>
  </si>
  <si>
    <t>HA10732~B30R09C15</t>
  </si>
  <si>
    <t>Hs~Ref:NM_004489.3~uORF:IOH10241~74.9</t>
  </si>
  <si>
    <t>NM_004489.3</t>
  </si>
  <si>
    <t>HA10732~B30R09C16</t>
  </si>
  <si>
    <t>Hs~Ref:NM_004489.3~uORF:IOH10241~68.6</t>
  </si>
  <si>
    <t>HA10732~B30R09C17</t>
  </si>
  <si>
    <t>Hs~MGC:BC031247.1~uORF:IOH21593~137</t>
  </si>
  <si>
    <t>BC031247.1</t>
  </si>
  <si>
    <t>HA10732~B30R09C18</t>
  </si>
  <si>
    <t>Hs~MGC:BC031247.1~uORF:IOH21593~125</t>
  </si>
  <si>
    <t>HA10732~B30R09C19</t>
  </si>
  <si>
    <t>Hs~MGC:BC032451.1~uORF:IOH21663~855</t>
  </si>
  <si>
    <t>BC032451.1</t>
  </si>
  <si>
    <t>HA10732~B30R09C20</t>
  </si>
  <si>
    <t>Hs~MGC:BC032451.1~uORF:IOH21663~816</t>
  </si>
  <si>
    <t>HA10732~B30R10C01</t>
  </si>
  <si>
    <t>Hs~Ref:NM_001656.2~uORF:IOH10672~425</t>
  </si>
  <si>
    <t>NM_001656.2</t>
  </si>
  <si>
    <t>HA10732~B30R10C02</t>
  </si>
  <si>
    <t>Hs~Ref:NM_001656.2~uORF:IOH10672~365</t>
  </si>
  <si>
    <t>HA10732~B30R10C03</t>
  </si>
  <si>
    <t>Hs~MGC:BC024590.1~uORF:IOH11674~1000</t>
  </si>
  <si>
    <t>BC024590.1</t>
  </si>
  <si>
    <t>HA10732~B30R10C04</t>
  </si>
  <si>
    <t>Hs~MGC:BC024590.1~uORF:IOH11674~896</t>
  </si>
  <si>
    <t>HA10732~B30R10C05</t>
  </si>
  <si>
    <t>Hs~Ref:NM_014571.2~uORF:IOH6546~42.0</t>
  </si>
  <si>
    <t>NM_014571.2</t>
  </si>
  <si>
    <t>HA10732~B30R10C06</t>
  </si>
  <si>
    <t>Hs~Ref:NM_014571.2~uORF:IOH6546~38.6</t>
  </si>
  <si>
    <t>HA10732~B30R10C07</t>
  </si>
  <si>
    <t>Hs~Ref:NM_006332.1~uORF:IOH13656~247</t>
  </si>
  <si>
    <t>NM_006332.1</t>
  </si>
  <si>
    <t>HA10732~B30R10C08</t>
  </si>
  <si>
    <t>Hs~Ref:NM_006332.1~uORF:IOH13656~219</t>
  </si>
  <si>
    <t>HA10732~B30R10C09</t>
  </si>
  <si>
    <t>Hs~MGC:BC009182.1~uORF:IOH13497~149</t>
  </si>
  <si>
    <t>BC009182.1</t>
  </si>
  <si>
    <t>HA10732~B30R10C10</t>
  </si>
  <si>
    <t>Hs~MGC:BC009182.1~uORF:IOH13497~136</t>
  </si>
  <si>
    <t>HA10732~B30R10C11</t>
  </si>
  <si>
    <t>Hs~Ref:NM_000458.1~uORF:IOH11258~26.7</t>
  </si>
  <si>
    <t>NM_000458.1</t>
  </si>
  <si>
    <t>HA10732~B30R10C12</t>
  </si>
  <si>
    <t>Hs~Ref:NM_000458.1~uORF:IOH11258~24.1</t>
  </si>
  <si>
    <t>HA10732~B30R10C13</t>
  </si>
  <si>
    <t>Hs~Ref:NM_145899.1~uORF:IOH6516~14.6</t>
  </si>
  <si>
    <t>NM_145899.1</t>
  </si>
  <si>
    <t>HA10732~B30R10C14</t>
  </si>
  <si>
    <t>Hs~Ref:NM_145899.1~uORF:IOH6516~12.9</t>
  </si>
  <si>
    <t>HA10732~B30R10C15</t>
  </si>
  <si>
    <t>Hs~Ref:NM_033397.2~uORF:IOH27489~209</t>
  </si>
  <si>
    <t>NM_033397.2</t>
  </si>
  <si>
    <t>HA10732~B30R10C16</t>
  </si>
  <si>
    <t>Hs~Ref:NM_033397.2~uORF:IOH27489~191</t>
  </si>
  <si>
    <t>HA10732~B30R10C17</t>
  </si>
  <si>
    <t>Hs~Ref:NM_004873.1~uORF:IOH26366~1380</t>
  </si>
  <si>
    <t>NM_004873.1</t>
  </si>
  <si>
    <t>HA10732~B30R10C18</t>
  </si>
  <si>
    <t>Hs~Ref:NM_004873.1~uORF:IOH26366~1300</t>
  </si>
  <si>
    <t>HA10732~B30R10C19</t>
  </si>
  <si>
    <t>Hs~MGC:BC044851.1~uORF:IOH27643~815</t>
  </si>
  <si>
    <t>BC044851.1</t>
  </si>
  <si>
    <t>HA10732~B30R10C20</t>
  </si>
  <si>
    <t>Hs~MGC:BC044851.1~uORF:IOH27643~743</t>
  </si>
  <si>
    <t>HA10732~B30R11C01</t>
  </si>
  <si>
    <t>Hs~Ref:NM_005437.1~uORF:IOH11864~52.2</t>
  </si>
  <si>
    <t>NM_005437.1</t>
  </si>
  <si>
    <t>HA10732~B30R11C02</t>
  </si>
  <si>
    <t>Hs~Ref:NM_005437.1~uORF:IOH11864~49.4</t>
  </si>
  <si>
    <t>HA10732~B30R11C03</t>
  </si>
  <si>
    <t>Hs~MGC:BC028244.1~uORF:IOH11643~2170</t>
  </si>
  <si>
    <t>BC028244.1</t>
  </si>
  <si>
    <t>HA10732~B30R11C04</t>
  </si>
  <si>
    <t>Hs~MGC:BC028244.1~uORF:IOH11643~2080</t>
  </si>
  <si>
    <t>HA10732~B30R11C05</t>
  </si>
  <si>
    <t>Hs~MGC:BC036089.1~uORF:IOH27267~48.5</t>
  </si>
  <si>
    <t>BC036089.1</t>
  </si>
  <si>
    <t>HA10732~B30R11C06</t>
  </si>
  <si>
    <t>Hs~MGC:BC036089.1~uORF:IOH27267~45.8</t>
  </si>
  <si>
    <t>HA10732~B30R11C07</t>
  </si>
  <si>
    <t>Hs~MGC:BC016470.2~uORF:IOH11948~99.2</t>
  </si>
  <si>
    <t>BC016470.2</t>
  </si>
  <si>
    <t>HA10732~B30R11C08</t>
  </si>
  <si>
    <t>Hs~MGC:BC016470.2~uORF:IOH11948~91.4</t>
  </si>
  <si>
    <t>HA10732~B30R11C09</t>
  </si>
  <si>
    <t>Hs~Ref:NM_006280.1~uORF:IOH2918~328</t>
  </si>
  <si>
    <t>NM_006280.1</t>
  </si>
  <si>
    <t>HA10732~B30R11C10</t>
  </si>
  <si>
    <t>Hs~Ref:NM_006280.1~uORF:IOH2918~309</t>
  </si>
  <si>
    <t>HA10732~B30R11C11</t>
  </si>
  <si>
    <t>Hs~Ref:NM_004633.3~uORF:IOH26113~60.7</t>
  </si>
  <si>
    <t>NM_004633.3</t>
  </si>
  <si>
    <t>HA10732~B30R11C12</t>
  </si>
  <si>
    <t>Hs~Ref:NM_004633.3~uORF:IOH26113~58.4</t>
  </si>
  <si>
    <t>HA10732~B30R11C13</t>
  </si>
  <si>
    <t>Hs~Ref:NM_032332.2~uORF:IOH6146~478</t>
  </si>
  <si>
    <t>NM_032332.2</t>
  </si>
  <si>
    <t>HA10732~B30R11C14</t>
  </si>
  <si>
    <t>Hs~Ref:NM_032332.2~uORF:IOH6146~442</t>
  </si>
  <si>
    <t>HA10732~B30R11C15</t>
  </si>
  <si>
    <t>Hs~Ref:NM_016388.2~uORF:IOH22617~1710</t>
  </si>
  <si>
    <t>NM_016388.2</t>
  </si>
  <si>
    <t>HA10732~B30R11C16</t>
  </si>
  <si>
    <t>Hs~Ref:NM_016388.2~uORF:IOH22617~1600</t>
  </si>
  <si>
    <t>HA10732~B30R11C17</t>
  </si>
  <si>
    <t>Hs~MGC:BC064367.1~uORF:IOH39904~103</t>
  </si>
  <si>
    <t>BC064367.1</t>
  </si>
  <si>
    <t>HA10732~B30R11C18</t>
  </si>
  <si>
    <t>Hs~MGC:BC064367.1~uORF:IOH39904~98.9</t>
  </si>
  <si>
    <t>HA10732~B30R11C19</t>
  </si>
  <si>
    <t>Hs~Ref:NM_138959.1~uORF:IOH39982~383</t>
  </si>
  <si>
    <t>NM_138959.1</t>
  </si>
  <si>
    <t>HA10732~B30R11C20</t>
  </si>
  <si>
    <t>Hs~Ref:NM_138959.1~uORF:IOH39982~367</t>
  </si>
  <si>
    <t>HA10732~B30R12C01</t>
  </si>
  <si>
    <t>Hs~Ref:NM_172251.1~uORF:IOH39983~75.6</t>
  </si>
  <si>
    <t>NM_172251.1</t>
  </si>
  <si>
    <t>HA10732~B30R12C02</t>
  </si>
  <si>
    <t>Hs~Ref:NM_172251.1~uORF:IOH39983~69.6</t>
  </si>
  <si>
    <t>HA10732~B30R12C03</t>
  </si>
  <si>
    <t>Hs~Ref:NM_178833.3~uORF:IOH40887~1720</t>
  </si>
  <si>
    <t>NM_178833.3</t>
  </si>
  <si>
    <t>HA10732~B30R12C04</t>
  </si>
  <si>
    <t>Hs~Ref:NM_178833.3~uORF:IOH40887~1560</t>
  </si>
  <si>
    <t>HA10732~B30R12C05</t>
  </si>
  <si>
    <t>Hs~Ref:NM_003337.2~uORF:IOH7555~33.2</t>
  </si>
  <si>
    <t>NM_003337.2</t>
  </si>
  <si>
    <t>HA10732~B30R12C06</t>
  </si>
  <si>
    <t>Hs~Ref:NM_003337.2~uORF:IOH7555~32.7</t>
  </si>
  <si>
    <t>HA10732~B30R12C07</t>
  </si>
  <si>
    <t>Hs~MGC:BC000284.1~uORF:IOH4482~84.8</t>
  </si>
  <si>
    <t>BC000284.1</t>
  </si>
  <si>
    <t>HA10732~B30R12C08</t>
  </si>
  <si>
    <t>Hs~MGC:BC000284.1~uORF:IOH4482~82.2</t>
  </si>
  <si>
    <t>HA10732~B30R12C09</t>
  </si>
  <si>
    <t>Hs~Ref:NM_173191.2~uORF:IOH39568~27.7</t>
  </si>
  <si>
    <t>NM_173191.2</t>
  </si>
  <si>
    <t>HA10732~B30R12C10</t>
  </si>
  <si>
    <t>Hs~Ref:NM_173191.2~uORF:IOH39568~26.6</t>
  </si>
  <si>
    <t>HA10732~B30R12C11</t>
  </si>
  <si>
    <t>Hs~Ref:NM_173194.2~uORF:IOH39571~132</t>
  </si>
  <si>
    <t>NM_173194.2</t>
  </si>
  <si>
    <t>HA10732~B30R12C12</t>
  </si>
  <si>
    <t>Hs~Ref:NM_173194.2~uORF:IOH39571~121</t>
  </si>
  <si>
    <t>HA10732~B30R12C13</t>
  </si>
  <si>
    <t>Hs~MGC:BC030287.1~uORF:IOH21561~33.7</t>
  </si>
  <si>
    <t>BC030287.1</t>
  </si>
  <si>
    <t>HA10732~B30R12C14</t>
  </si>
  <si>
    <t>Hs~MGC:BC030287.1~uORF:IOH21561~30.2</t>
  </si>
  <si>
    <t>HA10732~B30R12C15</t>
  </si>
  <si>
    <t>Hs~Ref:NM_022133.2~uORF:IOH21896~84.0</t>
  </si>
  <si>
    <t>NM_022133.2</t>
  </si>
  <si>
    <t>HA10732~B30R12C16</t>
  </si>
  <si>
    <t>Hs~Ref:NM_022133.2~uORF:IOH21896~80.5</t>
  </si>
  <si>
    <t>HA10732~B30R12C17</t>
  </si>
  <si>
    <t>Hs~Ref:NM_152671.2~uORF:IOH21668~69.5</t>
  </si>
  <si>
    <t>NM_152671.2</t>
  </si>
  <si>
    <t>HA10732~B30R12C18</t>
  </si>
  <si>
    <t>Hs~Ref:NM_152671.2~uORF:IOH21668~65.9</t>
  </si>
  <si>
    <t>HA10732~B30R12C19</t>
  </si>
  <si>
    <t>Hs~Ref:NM_152277.1~uORF:IOH11072~164</t>
  </si>
  <si>
    <t>NM_152277.1</t>
  </si>
  <si>
    <t>HA10732~B30R12C20</t>
  </si>
  <si>
    <t>Hs~Ref:NM_152277.1~uORF:IOH11072~154</t>
  </si>
  <si>
    <t>HA10732~B30R13C01</t>
  </si>
  <si>
    <t>HA10732~B30R13C02</t>
  </si>
  <si>
    <t>HA10732~B30R13C03</t>
  </si>
  <si>
    <t>HA10732~B30R13C04</t>
  </si>
  <si>
    <t>HA10732~B30R13C05</t>
  </si>
  <si>
    <t>HA10732~B30R13C06</t>
  </si>
  <si>
    <t>HA10732~B30R13C07</t>
  </si>
  <si>
    <t>HA10732~B30R13C08</t>
  </si>
  <si>
    <t>HA10732~B30R13C09</t>
  </si>
  <si>
    <t>Hs~Ref:NM_152772.1~uORF:IOH21739~29.3</t>
  </si>
  <si>
    <t>NM_152772.1</t>
  </si>
  <si>
    <t>HA10732~B30R13C10</t>
  </si>
  <si>
    <t>Hs~Ref:NM_152772.1~uORF:IOH21739~27.7</t>
  </si>
  <si>
    <t>HA10732~B30R13C11</t>
  </si>
  <si>
    <t>Hs~Ref:NM_198490.1~uORF:IOH40675~36.6</t>
  </si>
  <si>
    <t>HA10732~B30R13C12</t>
  </si>
  <si>
    <t>Hs~Ref:NM_198490.1~uORF:IOH40675~34.0</t>
  </si>
  <si>
    <t>HA10732~B30R13C13</t>
  </si>
  <si>
    <t>Hs~Ref:NM_206852.1~uORF:IOH40898~74.8</t>
  </si>
  <si>
    <t>HA10732~B30R13C14</t>
  </si>
  <si>
    <t>Hs~Ref:NM_206852.1~uORF:IOH40898~69.3</t>
  </si>
  <si>
    <t>HA10732~B30R13C15</t>
  </si>
  <si>
    <t>Hs~MGC:BC001152.1~uORF:IOH4425~42.4</t>
  </si>
  <si>
    <t>BC001152.1</t>
  </si>
  <si>
    <t>HA10732~B30R13C16</t>
  </si>
  <si>
    <t>Hs~MGC:BC001152.1~uORF:IOH4425~38.9</t>
  </si>
  <si>
    <t>HA10732~B30R13C17</t>
  </si>
  <si>
    <t>HA10732~B30R13C18</t>
  </si>
  <si>
    <t>HA10732~B30R13C19</t>
  </si>
  <si>
    <t>HA10732~B30R13C20</t>
  </si>
  <si>
    <t>HA10732~B30R14C01</t>
  </si>
  <si>
    <t>HA10732~B30R14C02</t>
  </si>
  <si>
    <t>HA10732~B30R14C03</t>
  </si>
  <si>
    <t>HA10732~B30R14C04</t>
  </si>
  <si>
    <t>HA10732~B30R14C05</t>
  </si>
  <si>
    <t>Hs~Ref:NM_018357.2~uORF:IOH6558~31.2</t>
  </si>
  <si>
    <t>NM_018357.2</t>
  </si>
  <si>
    <t>HA10732~B30R14C06</t>
  </si>
  <si>
    <t>Hs~Ref:NM_018357.2~uORF:IOH6558~29.2</t>
  </si>
  <si>
    <t>HA10732~B30R14C07</t>
  </si>
  <si>
    <t>Hs~Ref:NM_018297.2~uORF:IOH6809~21.8</t>
  </si>
  <si>
    <t>NM_018297.2</t>
  </si>
  <si>
    <t>HA10732~B30R14C08</t>
  </si>
  <si>
    <t>Hs~Ref:NM_018297.2~uORF:IOH6809~20.1</t>
  </si>
  <si>
    <t>HA10732~B30R14C09</t>
  </si>
  <si>
    <t>Hs~Ref:NM_201432.1~uORF:IOH40915~12.2</t>
  </si>
  <si>
    <t>NM_201432.1</t>
  </si>
  <si>
    <t>HA10732~B30R14C10</t>
  </si>
  <si>
    <t>Hs~Ref:NM_201432.1~uORF:IOH40915~11.7</t>
  </si>
  <si>
    <t>HA10732~B30R14C11</t>
  </si>
  <si>
    <t>Hs~Ref:NM_031429.1~uORF:IOH6550~11.2</t>
  </si>
  <si>
    <t>NM_031429.1</t>
  </si>
  <si>
    <t>HA10732~B30R14C12</t>
  </si>
  <si>
    <t>Hs~Ref:NM_031429.1~uORF:IOH6550~10.7</t>
  </si>
  <si>
    <t>HA10732~B30R14C13</t>
  </si>
  <si>
    <t>HA10732~B30R14C14</t>
  </si>
  <si>
    <t>HA10732~B30R14C15</t>
  </si>
  <si>
    <t>HA10732~B30R14C16</t>
  </si>
  <si>
    <t>HA10732~B30R14C17</t>
  </si>
  <si>
    <t>HA10732~B30R14C18</t>
  </si>
  <si>
    <t>HA10732~B30R14C19</t>
  </si>
  <si>
    <t>HA10732~B30R14C20</t>
  </si>
  <si>
    <t>HA10732~B30R15C01</t>
  </si>
  <si>
    <t>HA10732~B30R15C02</t>
  </si>
  <si>
    <t>HA10732~B30R15C03</t>
  </si>
  <si>
    <t>HA10732~B30R15C04</t>
  </si>
  <si>
    <t>HA10732~B30R15C05</t>
  </si>
  <si>
    <t>HA10732~B30R15C06</t>
  </si>
  <si>
    <t>HA10732~B30R15C07</t>
  </si>
  <si>
    <t>HA10732~B30R15C08</t>
  </si>
  <si>
    <t>HA10732~B30R15C09</t>
  </si>
  <si>
    <t>HA10732~B30R15C10</t>
  </si>
  <si>
    <t>HA10732~B30R15C11</t>
  </si>
  <si>
    <t>HA10732~B30R15C12</t>
  </si>
  <si>
    <t>HA10732~B30R15C13</t>
  </si>
  <si>
    <t>HA10732~B30R15C14</t>
  </si>
  <si>
    <t>HA10732~B30R15C15</t>
  </si>
  <si>
    <t>HA10732~B30R15C16</t>
  </si>
  <si>
    <t>HA10732~B30R15C17</t>
  </si>
  <si>
    <t>HA10732~B30R15C18</t>
  </si>
  <si>
    <t>HA10732~B30R15C19</t>
  </si>
  <si>
    <t>HA10732~B30R15C20</t>
  </si>
  <si>
    <t>HA10732~B30R16C01</t>
  </si>
  <si>
    <t>HA10732~B30R16C02</t>
  </si>
  <si>
    <t>HA10732~B30R16C03</t>
  </si>
  <si>
    <t>HA10732~B30R16C04</t>
  </si>
  <si>
    <t>HA10732~B30R16C05</t>
  </si>
  <si>
    <t>HA10732~B30R16C06</t>
  </si>
  <si>
    <t>HA10732~B30R16C07</t>
  </si>
  <si>
    <t>HA10732~B30R16C08</t>
  </si>
  <si>
    <t>HA10732~B30R16C09</t>
  </si>
  <si>
    <t>HA10732~B30R16C10</t>
  </si>
  <si>
    <t>HA10732~B30R16C11</t>
  </si>
  <si>
    <t>HA10732~B30R16C12</t>
  </si>
  <si>
    <t>HA10732~B30R16C13</t>
  </si>
  <si>
    <t>HA10732~B30R16C14</t>
  </si>
  <si>
    <t>HA10732~B30R16C15</t>
  </si>
  <si>
    <t>HA10732~B30R16C16</t>
  </si>
  <si>
    <t>HA10732~B30R16C17</t>
  </si>
  <si>
    <t>HA10732~B30R16C18</t>
  </si>
  <si>
    <t>HA10732~B30R16C19</t>
  </si>
  <si>
    <t>HA10732~B30R16C20</t>
  </si>
  <si>
    <t>HA10732~B30R17C01</t>
  </si>
  <si>
    <t>HA10732~B30R17C02</t>
  </si>
  <si>
    <t>HA10732~B30R17C03</t>
  </si>
  <si>
    <t>HA10732~B30R17C04</t>
  </si>
  <si>
    <t>HA10732~B30R17C05</t>
  </si>
  <si>
    <t>HA10732~B30R17C06</t>
  </si>
  <si>
    <t>HA10732~B30R17C07</t>
  </si>
  <si>
    <t>HA10732~B30R17C08</t>
  </si>
  <si>
    <t>HA10732~B30R17C09</t>
  </si>
  <si>
    <t>HA10732~B30R17C10</t>
  </si>
  <si>
    <t>HA10732~B30R17C11</t>
  </si>
  <si>
    <t>HA10732~B30R17C12</t>
  </si>
  <si>
    <t>HA10732~B30R17C13</t>
  </si>
  <si>
    <t>HA10732~B30R17C14</t>
  </si>
  <si>
    <t>HA10732~B30R17C15</t>
  </si>
  <si>
    <t>HA10732~B30R17C16</t>
  </si>
  <si>
    <t>HA10732~B30R17C17</t>
  </si>
  <si>
    <t>HA10732~B30R17C18</t>
  </si>
  <si>
    <t>HA10732~B30R17C19</t>
  </si>
  <si>
    <t>HA10732~B30R17C20</t>
  </si>
  <si>
    <t>HA10732~B30R18C01</t>
  </si>
  <si>
    <t>HA10732~B30R18C02</t>
  </si>
  <si>
    <t>HA10732~B30R18C03</t>
  </si>
  <si>
    <t>HA10732~B30R18C04</t>
  </si>
  <si>
    <t>HA10732~B30R18C05</t>
  </si>
  <si>
    <t>HA10732~B30R18C06</t>
  </si>
  <si>
    <t>HA10732~B30R18C07</t>
  </si>
  <si>
    <t>HA10732~B30R18C08</t>
  </si>
  <si>
    <t>HA10732~B30R18C09</t>
  </si>
  <si>
    <t>HA10732~B30R18C10</t>
  </si>
  <si>
    <t>HA10732~B30R18C11</t>
  </si>
  <si>
    <t>HA10732~B30R18C12</t>
  </si>
  <si>
    <t>HA10732~B30R18C13</t>
  </si>
  <si>
    <t>HA10732~B30R18C14</t>
  </si>
  <si>
    <t>HA10732~B30R18C15</t>
  </si>
  <si>
    <t>HA10732~B30R18C16</t>
  </si>
  <si>
    <t>HA10732~B30R18C17</t>
  </si>
  <si>
    <t>HA10732~B30R18C18</t>
  </si>
  <si>
    <t>HA10732~B30R18C19</t>
  </si>
  <si>
    <t>HA10732~B30R18C20</t>
  </si>
  <si>
    <t>HA10732~B30R19C01</t>
  </si>
  <si>
    <t>HA10732~B30R19C02</t>
  </si>
  <si>
    <t>HA10732~B30R19C03</t>
  </si>
  <si>
    <t>HA10732~B30R19C04</t>
  </si>
  <si>
    <t>HA10732~B30R19C05</t>
  </si>
  <si>
    <t>HA10732~B30R19C06</t>
  </si>
  <si>
    <t>HA10732~B30R19C07</t>
  </si>
  <si>
    <t>HA10732~B30R19C08</t>
  </si>
  <si>
    <t>HA10732~B30R19C09</t>
  </si>
  <si>
    <t>HA10732~B30R19C10</t>
  </si>
  <si>
    <t>HA10732~B30R19C11</t>
  </si>
  <si>
    <t>HA10732~B30R19C12</t>
  </si>
  <si>
    <t>HA10732~B30R19C13</t>
  </si>
  <si>
    <t>HA10732~B30R19C14</t>
  </si>
  <si>
    <t>HA10732~B30R19C15</t>
  </si>
  <si>
    <t>HA10732~B30R19C16</t>
  </si>
  <si>
    <t>HA10732~B30R19C17</t>
  </si>
  <si>
    <t>HA10732~B30R19C18</t>
  </si>
  <si>
    <t>HA10732~B30R19C19</t>
  </si>
  <si>
    <t>HA10732~B30R19C20</t>
  </si>
  <si>
    <t>HA10732~B30R20C01</t>
  </si>
  <si>
    <t>HA10732~B30R20C02</t>
  </si>
  <si>
    <t>HA10732~B30R20C03</t>
  </si>
  <si>
    <t>HA10732~B30R20C04</t>
  </si>
  <si>
    <t>HA10732~B30R20C05</t>
  </si>
  <si>
    <t>HA10732~B30R20C06</t>
  </si>
  <si>
    <t>HA10732~B30R20C07</t>
  </si>
  <si>
    <t>HA10732~B30R20C08</t>
  </si>
  <si>
    <t>HA10732~B30R20C09</t>
  </si>
  <si>
    <t>HA10732~B30R20C10</t>
  </si>
  <si>
    <t>HA10732~B30R20C11</t>
  </si>
  <si>
    <t>HA10732~B30R20C12</t>
  </si>
  <si>
    <t>HA10732~B30R20C13</t>
  </si>
  <si>
    <t>HA10732~B30R20C14</t>
  </si>
  <si>
    <t>HA10732~B30R20C15</t>
  </si>
  <si>
    <t>HA10732~B30R20C16</t>
  </si>
  <si>
    <t>HA10732~B30R20C17</t>
  </si>
  <si>
    <t>HA10732~B30R20C18</t>
  </si>
  <si>
    <t>HA10732~B30R20C19</t>
  </si>
  <si>
    <t>HA10732~B30R20C20</t>
  </si>
  <si>
    <t>HA10732~B31R01C01</t>
  </si>
  <si>
    <t>HA10732~B31R01C02</t>
  </si>
  <si>
    <t>HA10732~B31R01C03</t>
  </si>
  <si>
    <t>HA10732~B31R01C04</t>
  </si>
  <si>
    <t>HA10732~B31R01C05</t>
  </si>
  <si>
    <t>HA10732~B31R01C06</t>
  </si>
  <si>
    <t>HA10732~B31R01C07</t>
  </si>
  <si>
    <t>HA10732~B31R01C08</t>
  </si>
  <si>
    <t>HA10732~B31R01C09</t>
  </si>
  <si>
    <t>HA10732~B31R01C10</t>
  </si>
  <si>
    <t>HA10732~B31R01C11</t>
  </si>
  <si>
    <t>HA10732~B31R01C12</t>
  </si>
  <si>
    <t>HA10732~B31R01C13</t>
  </si>
  <si>
    <t>HA10732~B31R01C14</t>
  </si>
  <si>
    <t>HA10732~B31R01C15</t>
  </si>
  <si>
    <t>HA10732~B31R01C16</t>
  </si>
  <si>
    <t>HA10732~B31R01C17</t>
  </si>
  <si>
    <t>HA10732~B31R01C18</t>
  </si>
  <si>
    <t>HA10732~B31R01C19</t>
  </si>
  <si>
    <t>HA10732~B31R01C20</t>
  </si>
  <si>
    <t>HA10732~B31R02C01</t>
  </si>
  <si>
    <t>HA10732~B31R02C02</t>
  </si>
  <si>
    <t>HA10732~B31R02C03</t>
  </si>
  <si>
    <t>HA10732~B31R02C04</t>
  </si>
  <si>
    <t>HA10732~B31R02C05</t>
  </si>
  <si>
    <t>HA10732~B31R02C06</t>
  </si>
  <si>
    <t>HA10732~B31R02C07</t>
  </si>
  <si>
    <t>HA10732~B31R02C08</t>
  </si>
  <si>
    <t>HA10732~B31R02C09</t>
  </si>
  <si>
    <t>HA10732~B31R02C10</t>
  </si>
  <si>
    <t>HA10732~B31R02C11</t>
  </si>
  <si>
    <t>HA10732~B31R02C12</t>
  </si>
  <si>
    <t>HA10732~B31R02C13</t>
  </si>
  <si>
    <t>Hs~Ref:NM_145173.1~uORF:IOH22396~283</t>
  </si>
  <si>
    <t>NM_145173.1</t>
  </si>
  <si>
    <t>HA10732~B31R02C14</t>
  </si>
  <si>
    <t>Hs~Ref:NM_145173.1~uORF:IOH22396~267</t>
  </si>
  <si>
    <t>HA10732~B31R02C15</t>
  </si>
  <si>
    <t>Hs~Ref:NM_005086.3~uORF:IOH1877~160</t>
  </si>
  <si>
    <t>NM_005086.3</t>
  </si>
  <si>
    <t>HA10732~B31R02C16</t>
  </si>
  <si>
    <t>Hs~Ref:NM_005086.3~uORF:IOH1877~153</t>
  </si>
  <si>
    <t>HA10732~B31R02C17</t>
  </si>
  <si>
    <t>Hs~MGC:BC019080.2~uORF:IOH13432~98.5</t>
  </si>
  <si>
    <t>BC019080.2</t>
  </si>
  <si>
    <t>HA10732~B31R02C18</t>
  </si>
  <si>
    <t>Hs~MGC:BC019080.2~uORF:IOH13432~94.1</t>
  </si>
  <si>
    <t>HA10732~B31R02C19</t>
  </si>
  <si>
    <t>Hs~MGC:BC017376.2~uORF:IOH12616~265</t>
  </si>
  <si>
    <t>BC017376.2</t>
  </si>
  <si>
    <t>HA10732~B31R02C20</t>
  </si>
  <si>
    <t>Hs~MGC:BC017376.2~uORF:IOH12616~262</t>
  </si>
  <si>
    <t>HA10732~B31R03C01</t>
  </si>
  <si>
    <t>Hs~Ref:NM_030755.1~uORF:IOH22397~185</t>
  </si>
  <si>
    <t>NM_030755.1</t>
  </si>
  <si>
    <t>HA10732~B31R03C02</t>
  </si>
  <si>
    <t>Hs~Ref:NM_030755.1~uORF:IOH22397~176</t>
  </si>
  <si>
    <t>HA10732~B31R03C03</t>
  </si>
  <si>
    <t>Internal_19093</t>
  </si>
  <si>
    <t>HA10732~B31R03C04</t>
  </si>
  <si>
    <t>HA10732~B31R03C05</t>
  </si>
  <si>
    <t>Hs~MGC:BC020630.1~uORF:IOH12113~79.9</t>
  </si>
  <si>
    <t>BC020630.1</t>
  </si>
  <si>
    <t>HA10732~B31R03C06</t>
  </si>
  <si>
    <t>Hs~MGC:BC020630.1~uORF:IOH12113~74.8</t>
  </si>
  <si>
    <t>HA10732~B31R03C07</t>
  </si>
  <si>
    <t>Hs~MGC:BC010904.1~uORF:IOH12069~39.4</t>
  </si>
  <si>
    <t>BC010904.1</t>
  </si>
  <si>
    <t>HA10732~B31R03C08</t>
  </si>
  <si>
    <t>Hs~MGC:BC010904.1~uORF:IOH12069~36.9</t>
  </si>
  <si>
    <t>HA10732~B31R03C09</t>
  </si>
  <si>
    <t>Hs~MGC:BC012575.1~uORF:IOH12167~3130</t>
  </si>
  <si>
    <t>BC012575.1</t>
  </si>
  <si>
    <t>HA10732~B31R03C10</t>
  </si>
  <si>
    <t>Hs~MGC:BC012575.1~uORF:IOH12167~2930</t>
  </si>
  <si>
    <t>HA10732~B31R03C11</t>
  </si>
  <si>
    <t>Hs~Ref:NM_032855.1~uORF:IOH14623~382</t>
  </si>
  <si>
    <t>NM_032855.1</t>
  </si>
  <si>
    <t>HA10732~B31R03C12</t>
  </si>
  <si>
    <t>Hs~Ref:NM_032855.1~uORF:IOH14623~354</t>
  </si>
  <si>
    <t>HA10732~B31R03C13</t>
  </si>
  <si>
    <t>Hs~Ref:NM_144608.1~uORF:IOH14178~261</t>
  </si>
  <si>
    <t>NM_144608.1</t>
  </si>
  <si>
    <t>HA10732~B31R03C14</t>
  </si>
  <si>
    <t>Hs~Ref:NM_144608.1~uORF:IOH14178~255</t>
  </si>
  <si>
    <t>HA10732~B31R03C15</t>
  </si>
  <si>
    <t>Internal_20098</t>
  </si>
  <si>
    <t>HA10732~B31R03C16</t>
  </si>
  <si>
    <t>HA10732~B31R03C17</t>
  </si>
  <si>
    <t>Hs~Ref:NM_019895.1~uORF:IOH11450~305</t>
  </si>
  <si>
    <t>NM_019895.1</t>
  </si>
  <si>
    <t>HA10732~B31R03C18</t>
  </si>
  <si>
    <t>Hs~Ref:NM_019895.1~uORF:IOH11450~288</t>
  </si>
  <si>
    <t>HA10732~B31R03C19</t>
  </si>
  <si>
    <t>Hs~MGC:BC011710.2~uORF:IOH13726~32.2</t>
  </si>
  <si>
    <t>BC011710.2</t>
  </si>
  <si>
    <t>HA10732~B31R03C20</t>
  </si>
  <si>
    <t>Hs~MGC:BC011710.2~uORF:IOH13726~29.7</t>
  </si>
  <si>
    <t>HA10732~B31R04C01</t>
  </si>
  <si>
    <t>Hs~Ref:NM_021822.1~uORF:IOH13894~145</t>
  </si>
  <si>
    <t>NM_021822.1</t>
  </si>
  <si>
    <t>HA10732~B31R04C02</t>
  </si>
  <si>
    <t>Hs~Ref:NM_021822.1~uORF:IOH13894~139</t>
  </si>
  <si>
    <t>HA10732~B31R04C03</t>
  </si>
  <si>
    <t>Hs~MGC:BC028840.1~uORF:IOH13887~225</t>
  </si>
  <si>
    <t>BC028840.1</t>
  </si>
  <si>
    <t>HA10732~B31R04C04</t>
  </si>
  <si>
    <t>Hs~MGC:BC028840.1~uORF:IOH13887~211</t>
  </si>
  <si>
    <t>HA10732~B31R04C05</t>
  </si>
  <si>
    <t>Hs~MGC:BC030773.2~uORF:IOH22301~61.0</t>
  </si>
  <si>
    <t>BC030773.2</t>
  </si>
  <si>
    <t>HA10732~B31R04C06</t>
  </si>
  <si>
    <t>Hs~MGC:BC030773.2~uORF:IOH22301~58.6</t>
  </si>
  <si>
    <t>HA10732~B31R04C07</t>
  </si>
  <si>
    <t>Hs~MGC:BC015814.1~uORF:IOH10105~207</t>
  </si>
  <si>
    <t>BC015814.1</t>
  </si>
  <si>
    <t>HA10732~B31R04C08</t>
  </si>
  <si>
    <t>Hs~MGC:BC015814.1~uORF:IOH10105~203</t>
  </si>
  <si>
    <t>HA10732~B31R04C09</t>
  </si>
  <si>
    <t>Internal_29209</t>
  </si>
  <si>
    <t>HA10732~B31R04C10</t>
  </si>
  <si>
    <t>HA10732~B31R04C11</t>
  </si>
  <si>
    <t>Hs~Ref:NM_024060.1~uORF:IOH21405~425</t>
  </si>
  <si>
    <t>NM_024060.1</t>
  </si>
  <si>
    <t>HA10732~B31R04C12</t>
  </si>
  <si>
    <t>Hs~Ref:NM_024060.1~uORF:IOH21405~398</t>
  </si>
  <si>
    <t>HA10732~B31R04C13</t>
  </si>
  <si>
    <t>Internal_9689</t>
  </si>
  <si>
    <t>HA10732~B31R04C14</t>
  </si>
  <si>
    <t>HA10732~B31R04C15</t>
  </si>
  <si>
    <t>Hs~Ref:NM_080423.1~uORF:IOH23012~349</t>
  </si>
  <si>
    <t>NM_080423.1</t>
  </si>
  <si>
    <t>HA10732~B31R04C16</t>
  </si>
  <si>
    <t>Hs~Ref:NM_080423.1~uORF:IOH23012~341</t>
  </si>
  <si>
    <t>HA10732~B31R04C17</t>
  </si>
  <si>
    <t>Hs~MGC:BC022429.1~uORF:IOH23036~403</t>
  </si>
  <si>
    <t>BC022429.1</t>
  </si>
  <si>
    <t>HA10732~B31R04C18</t>
  </si>
  <si>
    <t>Hs~MGC:BC022429.1~uORF:IOH23036~399</t>
  </si>
  <si>
    <t>HA10732~B31R04C19</t>
  </si>
  <si>
    <t>Hs~Ref:NM_006571.2~uORF:IOH21488~263</t>
  </si>
  <si>
    <t>NM_006571.2</t>
  </si>
  <si>
    <t>HA10732~B31R04C20</t>
  </si>
  <si>
    <t>Hs~Ref:NM_006571.2~uORF:IOH21488~250</t>
  </si>
  <si>
    <t>HA10732~B31R05C01</t>
  </si>
  <si>
    <t>Hs~MGC:BC002430.1~uORF:IOH4273~28.8</t>
  </si>
  <si>
    <t>BC002430.1</t>
  </si>
  <si>
    <t>HA10732~B31R05C02</t>
  </si>
  <si>
    <t>Hs~MGC:BC002430.1~uORF:IOH4273~27.5</t>
  </si>
  <si>
    <t>HA10732~B31R05C03</t>
  </si>
  <si>
    <t>Internal_28867</t>
  </si>
  <si>
    <t>HA10732~B31R05C04</t>
  </si>
  <si>
    <t>HA10732~B31R05C05</t>
  </si>
  <si>
    <t>Hs~MGC:BC018942.1~uORF:IOH12834~42.1</t>
  </si>
  <si>
    <t>BC018942.1</t>
  </si>
  <si>
    <t>HA10732~B31R05C06</t>
  </si>
  <si>
    <t>Hs~MGC:BC018942.1~uORF:IOH12834~39.5</t>
  </si>
  <si>
    <t>HA10732~B31R05C07</t>
  </si>
  <si>
    <t>Hs~Ref:NM_002903.1~uORF:IOH4436~2290</t>
  </si>
  <si>
    <t>NM_002903.1</t>
  </si>
  <si>
    <t>HA10732~B31R05C08</t>
  </si>
  <si>
    <t>Hs~Ref:NM_002903.1~uORF:IOH4436~2170</t>
  </si>
  <si>
    <t>HA10732~B31R05C09</t>
  </si>
  <si>
    <t>Hs~Ref:NM_000999.2~uORF:IOH4263~174</t>
  </si>
  <si>
    <t>NM_000999.2</t>
  </si>
  <si>
    <t>HA10732~B31R05C10</t>
  </si>
  <si>
    <t>Hs~Ref:NM_000999.2~uORF:IOH4263~170</t>
  </si>
  <si>
    <t>HA10732~B31R05C11</t>
  </si>
  <si>
    <t>Hs~MGC:BC008567.1~uORF:IOH3328~984</t>
  </si>
  <si>
    <t>BC008567.1</t>
  </si>
  <si>
    <t>HA10732~B31R05C12</t>
  </si>
  <si>
    <t>Hs~MGC:BC008567.1~uORF:IOH3328~915</t>
  </si>
  <si>
    <t>HA10732~B31R05C13</t>
  </si>
  <si>
    <t>Hs~Ref:NM_021992.1~uORF:IOH4359~1270</t>
  </si>
  <si>
    <t>NM_021992.1</t>
  </si>
  <si>
    <t>HA10732~B31R05C14</t>
  </si>
  <si>
    <t>Hs~Ref:NM_021992.1~uORF:IOH4359~1220</t>
  </si>
  <si>
    <t>HA10732~B31R05C15</t>
  </si>
  <si>
    <t>Hs~MGC:BC003088.1~uORF:IOH4847~24.7</t>
  </si>
  <si>
    <t>BC003088.1</t>
  </si>
  <si>
    <t>HA10732~B31R05C16</t>
  </si>
  <si>
    <t>Hs~MGC:BC003088.1~uORF:IOH4847~23.2</t>
  </si>
  <si>
    <t>HA10732~B31R05C17</t>
  </si>
  <si>
    <t>Internal_8626</t>
  </si>
  <si>
    <t>HA10732~B31R05C18</t>
  </si>
  <si>
    <t>HA10732~B31R05C19</t>
  </si>
  <si>
    <t>Hs~MGC:BC000507.1~uORF:IOH3546~370</t>
  </si>
  <si>
    <t>BC000507.1</t>
  </si>
  <si>
    <t>HA10732~B31R05C20</t>
  </si>
  <si>
    <t>Hs~MGC:BC000507.1~uORF:IOH3546~358</t>
  </si>
  <si>
    <t>HA10732~B31R06C01</t>
  </si>
  <si>
    <t>Hs~Ref:NM_018049.1~uORF:IOH3886~291</t>
  </si>
  <si>
    <t>NM_018049.1</t>
  </si>
  <si>
    <t>HA10732~B31R06C02</t>
  </si>
  <si>
    <t>Hs~Ref:NM_018049.1~uORF:IOH3886~281</t>
  </si>
  <si>
    <t>HA10732~B31R06C03</t>
  </si>
  <si>
    <t>Hs~Ref:NM_019863.1~uORF:IOH10704~27.7</t>
  </si>
  <si>
    <t>NM_019863.1</t>
  </si>
  <si>
    <t>HA10732~B31R06C04</t>
  </si>
  <si>
    <t>Hs~Ref:NM_019863.1~uORF:IOH10704~26.2</t>
  </si>
  <si>
    <t>HA10732~B31R06C05</t>
  </si>
  <si>
    <t>Hs~Ref:NM_018184.1~uORF:IOH11083~130</t>
  </si>
  <si>
    <t>NM_018184.1</t>
  </si>
  <si>
    <t>HA10732~B31R06C06</t>
  </si>
  <si>
    <t>Hs~Ref:NM_018184.1~uORF:IOH11083~122</t>
  </si>
  <si>
    <t>HA10732~B31R06C07</t>
  </si>
  <si>
    <t>Internal_28921</t>
  </si>
  <si>
    <t>HA10732~B31R06C08</t>
  </si>
  <si>
    <t>HA10732~B31R06C09</t>
  </si>
  <si>
    <t>Hs~MGC:BC002906.2~uORF:IOH5684~202</t>
  </si>
  <si>
    <t>BC002906.2</t>
  </si>
  <si>
    <t>HA10732~B31R06C10</t>
  </si>
  <si>
    <t>Hs~MGC:BC002906.2~uORF:IOH5684~200</t>
  </si>
  <si>
    <t>HA10732~B31R06C11</t>
  </si>
  <si>
    <t>Hs~MGC:BC009478.1~uORF:IOH12273~324</t>
  </si>
  <si>
    <t>BC009478.1</t>
  </si>
  <si>
    <t>HA10732~B31R06C12</t>
  </si>
  <si>
    <t>Hs~MGC:BC009478.1~uORF:IOH12273~311</t>
  </si>
  <si>
    <t>HA10732~B31R06C13</t>
  </si>
  <si>
    <t>Internal_16454</t>
  </si>
  <si>
    <t>HA10732~B31R06C14</t>
  </si>
  <si>
    <t>HA10732~B31R06C15</t>
  </si>
  <si>
    <t>Hs~Ref:NM_004470.2~uORF:IOH2972~162</t>
  </si>
  <si>
    <t>NM_004470.2</t>
  </si>
  <si>
    <t>HA10732~B31R06C16</t>
  </si>
  <si>
    <t>Hs~Ref:NM_004470.2~uORF:IOH2972~154</t>
  </si>
  <si>
    <t>HA10732~B31R06C17</t>
  </si>
  <si>
    <t>Hs~MGC:BC004226.1~uORF:IOH22896~87.9</t>
  </si>
  <si>
    <t>BC004226.1</t>
  </si>
  <si>
    <t>HA10732~B31R06C18</t>
  </si>
  <si>
    <t>Hs~MGC:BC004226.1~uORF:IOH22896~80.9</t>
  </si>
  <si>
    <t>HA10732~B31R06C19</t>
  </si>
  <si>
    <t>Hs~Ref:NM_014315.1~uORF:IOH4690~154</t>
  </si>
  <si>
    <t>NM_014315.1</t>
  </si>
  <si>
    <t>HA10732~B31R06C20</t>
  </si>
  <si>
    <t>Hs~Ref:NM_014315.1~uORF:IOH4690~148</t>
  </si>
  <si>
    <t>HA10732~B31R07C01</t>
  </si>
  <si>
    <t>Hs~Ref:NM_002677.1~uORF:IOH27101~254</t>
  </si>
  <si>
    <t>NM_002677.1</t>
  </si>
  <si>
    <t>HA10732~B31R07C02</t>
  </si>
  <si>
    <t>Hs~Ref:NM_002677.1~uORF:IOH27101~239</t>
  </si>
  <si>
    <t>HA10732~B31R07C03</t>
  </si>
  <si>
    <t>Hs~MGC:BC033824.1~uORF:IOH21887~206</t>
  </si>
  <si>
    <t>BC033824.1</t>
  </si>
  <si>
    <t>HA10732~B31R07C04</t>
  </si>
  <si>
    <t>Hs~MGC:BC033824.1~uORF:IOH21887~190</t>
  </si>
  <si>
    <t>HA10732~B31R07C05</t>
  </si>
  <si>
    <t>Hs~MGC:BC030767.1~uORF:IOH22043~20.5</t>
  </si>
  <si>
    <t>BC030767.1</t>
  </si>
  <si>
    <t>HA10732~B31R07C06</t>
  </si>
  <si>
    <t>Hs~MGC:BC030767.1~uORF:IOH22043~19.5</t>
  </si>
  <si>
    <t>HA10732~B31R07C07</t>
  </si>
  <si>
    <t>Hs~MGC:NM_015381.1~uORF:IOH25888~62.7</t>
  </si>
  <si>
    <t>NM_015381.1</t>
  </si>
  <si>
    <t>HA10732~B31R07C08</t>
  </si>
  <si>
    <t>Hs~MGC:NM_015381.1~uORF:IOH25888~59.4</t>
  </si>
  <si>
    <t>HA10732~B31R07C09</t>
  </si>
  <si>
    <t>Hs~MGC:BC022357.1~uORF:IOH14149~1300</t>
  </si>
  <si>
    <t>BC022357.1</t>
  </si>
  <si>
    <t>HA10732~B31R07C10</t>
  </si>
  <si>
    <t>Hs~MGC:BC022357.1~uORF:IOH14149~1220</t>
  </si>
  <si>
    <t>HA10732~B31R07C11</t>
  </si>
  <si>
    <t>Hs~MGC:BC040693.1~uORF:IOH26345~181</t>
  </si>
  <si>
    <t>BC040693.1</t>
  </si>
  <si>
    <t>HA10732~B31R07C12</t>
  </si>
  <si>
    <t>Hs~MGC:BC040693.1~uORF:IOH26345~171</t>
  </si>
  <si>
    <t>HA10732~B31R07C13</t>
  </si>
  <si>
    <t>Hs~MGC:BC041133.1~uORF:IOH26142~175</t>
  </si>
  <si>
    <t>BC041133.1</t>
  </si>
  <si>
    <t>HA10732~B31R07C14</t>
  </si>
  <si>
    <t>Hs~MGC:BC041133.1~uORF:IOH26142~170</t>
  </si>
  <si>
    <t>HA10732~B31R07C15</t>
  </si>
  <si>
    <t>Hs~MGC:BC044953.1~uORF:IOH26375~83.4</t>
  </si>
  <si>
    <t>BC044953.1</t>
  </si>
  <si>
    <t>HA10732~B31R07C16</t>
  </si>
  <si>
    <t>Hs~MGC:BC044953.1~uORF:IOH26375~78.1</t>
  </si>
  <si>
    <t>HA10732~B31R07C17</t>
  </si>
  <si>
    <t>Hs~MGC:NM_171998.1~uORF:IOH9931~111</t>
  </si>
  <si>
    <t>NM_171998.1</t>
  </si>
  <si>
    <t>HA10732~B31R07C18</t>
  </si>
  <si>
    <t>Hs~MGC:NM_171998.1~uORF:IOH9931~103</t>
  </si>
  <si>
    <t>HA10732~B31R07C19</t>
  </si>
  <si>
    <t>Hs~MGC:BC010427.1~uORF:IOH14505~570</t>
  </si>
  <si>
    <t>BC010427.1</t>
  </si>
  <si>
    <t>HA10732~B31R07C20</t>
  </si>
  <si>
    <t>Hs~MGC:BC010427.1~uORF:IOH14505~543</t>
  </si>
  <si>
    <t>HA10732~B31R08C01</t>
  </si>
  <si>
    <t>Hs~Ref:NM_001839.1~uORF:IOH14563~70.8</t>
  </si>
  <si>
    <t>NM_001839.1</t>
  </si>
  <si>
    <t>HA10732~B31R08C02</t>
  </si>
  <si>
    <t>Hs~Ref:NM_001839.1~uORF:IOH14563~69.1</t>
  </si>
  <si>
    <t>HA10732~B31R08C03</t>
  </si>
  <si>
    <t>Hs~Ref:NM_006937.2~uORF:IOH13961~425</t>
  </si>
  <si>
    <t>NM_006937.2</t>
  </si>
  <si>
    <t>HA10732~B31R08C04</t>
  </si>
  <si>
    <t>Hs~Ref:NM_006937.2~uORF:IOH13961~407</t>
  </si>
  <si>
    <t>HA10732~B31R08C05</t>
  </si>
  <si>
    <t>Hs~Ref:NM_005574.2~uORF:IOH22221~243</t>
  </si>
  <si>
    <t>NM_005574.2</t>
  </si>
  <si>
    <t>HA10732~B31R08C06</t>
  </si>
  <si>
    <t>Hs~Ref:NM_005574.2~uORF:IOH22221~236</t>
  </si>
  <si>
    <t>HA10732~B31R08C07</t>
  </si>
  <si>
    <t>Hs~MGC:BC030827.1~uORF:IOH22231~525</t>
  </si>
  <si>
    <t>BC030827.1</t>
  </si>
  <si>
    <t>HA10732~B31R08C08</t>
  </si>
  <si>
    <t>Hs~MGC:BC030827.1~uORF:IOH22231~517</t>
  </si>
  <si>
    <t>HA10732~B31R08C09</t>
  </si>
  <si>
    <t>Hs~MGC:BC030586.2~uORF:IOH22241~167</t>
  </si>
  <si>
    <t>BC030586.2</t>
  </si>
  <si>
    <t>HA10732~B31R08C10</t>
  </si>
  <si>
    <t>Hs~MGC:BC030586.2~uORF:IOH22241~160</t>
  </si>
  <si>
    <t>HA10732~B31R08C11</t>
  </si>
  <si>
    <t>Hs~Ref:NM_016483.3~uORF:IOH22255~195</t>
  </si>
  <si>
    <t>NM_016483.3</t>
  </si>
  <si>
    <t>HA10732~B31R08C12</t>
  </si>
  <si>
    <t>Hs~Ref:NM_016483.3~uORF:IOH22255~189</t>
  </si>
  <si>
    <t>HA10732~B31R08C13</t>
  </si>
  <si>
    <t>Internal_6707</t>
  </si>
  <si>
    <t>HA10732~B31R08C14</t>
  </si>
  <si>
    <t>HA10732~B31R08C15</t>
  </si>
  <si>
    <t>Hs~Ref:NM_022128.1~uORF:IOH14265~716</t>
  </si>
  <si>
    <t>NM_022128.1</t>
  </si>
  <si>
    <t>HA10732~B31R08C16</t>
  </si>
  <si>
    <t>Hs~Ref:NM_022128.1~uORF:IOH14265~701</t>
  </si>
  <si>
    <t>HA10732~B31R08C17</t>
  </si>
  <si>
    <t>Internal_11622</t>
  </si>
  <si>
    <t>HA10732~B31R08C18</t>
  </si>
  <si>
    <t>HA10732~B31R08C19</t>
  </si>
  <si>
    <t>Hs~MGC:BC000942.2~uORF:IOH2983~381</t>
  </si>
  <si>
    <t>BC000942.2</t>
  </si>
  <si>
    <t>HA10732~B31R08C20</t>
  </si>
  <si>
    <t>Hs~MGC:BC000942.2~uORF:IOH2983~371</t>
  </si>
  <si>
    <t>HA10732~B31R09C01</t>
  </si>
  <si>
    <t>Hs~MGC:BC004176.1~uORF:IOH3786~18.6</t>
  </si>
  <si>
    <t>BC004176.1</t>
  </si>
  <si>
    <t>HA10732~B31R09C02</t>
  </si>
  <si>
    <t>Hs~MGC:BC004176.1~uORF:IOH3786~17.6</t>
  </si>
  <si>
    <t>HA10732~B31R09C03</t>
  </si>
  <si>
    <t>Hs~Ref:NM_000190.2~uORF:IOH3306~242</t>
  </si>
  <si>
    <t>NM_000190.2</t>
  </si>
  <si>
    <t>HA10732~B31R09C04</t>
  </si>
  <si>
    <t>Hs~Ref:NM_000190.2~uORF:IOH3306~244</t>
  </si>
  <si>
    <t>HA10732~B31R09C05</t>
  </si>
  <si>
    <t>Hs~Ref:NM_002415.1~uORF:IOH3502~116</t>
  </si>
  <si>
    <t>NM_002415.1</t>
  </si>
  <si>
    <t>HA10732~B31R09C06</t>
  </si>
  <si>
    <t>Hs~Ref:NM_002415.1~uORF:IOH3502~111</t>
  </si>
  <si>
    <t>HA10732~B31R09C07</t>
  </si>
  <si>
    <t>Hs~Ref:NM_012117.1~uORF:IOH3162~308</t>
  </si>
  <si>
    <t>NM_012117.1</t>
  </si>
  <si>
    <t>HA10732~B31R09C08</t>
  </si>
  <si>
    <t>Hs~Ref:NM_012117.1~uORF:IOH3162~283</t>
  </si>
  <si>
    <t>HA10732~B31R09C09</t>
  </si>
  <si>
    <t>Hs~Ref:NM_138379.1~uORF:IOH3316~38.3</t>
  </si>
  <si>
    <t>NM_138379.1</t>
  </si>
  <si>
    <t>HA10732~B31R09C10</t>
  </si>
  <si>
    <t>Hs~Ref:NM_138379.1~uORF:IOH3316~36.6</t>
  </si>
  <si>
    <t>HA10732~B31R09C11</t>
  </si>
  <si>
    <t>Hs~MGC:BC013319.1~uORF:IOH12891~12.8</t>
  </si>
  <si>
    <t>BC013319.1</t>
  </si>
  <si>
    <t>HA10732~B31R09C12</t>
  </si>
  <si>
    <t>Hs~MGC:BC013319.1~uORF:IOH12891~12.4</t>
  </si>
  <si>
    <t>HA10732~B31R09C13</t>
  </si>
  <si>
    <t>Hs~MGC:BC006793.1~uORF:IOH3184~15.1</t>
  </si>
  <si>
    <t>BC006793.1</t>
  </si>
  <si>
    <t>HA10732~B31R09C14</t>
  </si>
  <si>
    <t>Hs~MGC:BC006793.1~uORF:IOH3184~14.0</t>
  </si>
  <si>
    <t>HA10732~B31R09C15</t>
  </si>
  <si>
    <t>Hs~MGC:BC014307.1~uORF:IOH12074~87.0</t>
  </si>
  <si>
    <t>BC014307.1</t>
  </si>
  <si>
    <t>HA10732~B31R09C16</t>
  </si>
  <si>
    <t>Hs~MGC:BC014307.1~uORF:IOH12074~84.0</t>
  </si>
  <si>
    <t>HA10732~B31R09C17</t>
  </si>
  <si>
    <t>Hs~MGC:BC013158.1~uORF:IOH9772~38.1</t>
  </si>
  <si>
    <t>BC013158.1</t>
  </si>
  <si>
    <t>HA10732~B31R09C18</t>
  </si>
  <si>
    <t>Hs~MGC:BC013158.1~uORF:IOH9772~35.6</t>
  </si>
  <si>
    <t>HA10732~B31R09C19</t>
  </si>
  <si>
    <t>Hs~Ref:NM_018571.4~uORF:IOH7002~28.4</t>
  </si>
  <si>
    <t>NM_018571.4</t>
  </si>
  <si>
    <t>HA10732~B31R09C20</t>
  </si>
  <si>
    <t>Hs~Ref:NM_018571.4~uORF:IOH7002~26.7</t>
  </si>
  <si>
    <t>HA10732~B31R10C01</t>
  </si>
  <si>
    <t>Hs~MGC:BC014794.1~uORF:IOH10843~23.0</t>
  </si>
  <si>
    <t>BC014794.1</t>
  </si>
  <si>
    <t>HA10732~B31R10C02</t>
  </si>
  <si>
    <t>Hs~MGC:BC014794.1~uORF:IOH10843~21.2</t>
  </si>
  <si>
    <t>HA10732~B31R10C03</t>
  </si>
  <si>
    <t>Hs~Ref:NM_003583.2~uORF:IOH2412~36.2</t>
  </si>
  <si>
    <t>NM_003583.2</t>
  </si>
  <si>
    <t>HA10732~B31R10C04</t>
  </si>
  <si>
    <t>Hs~Ref:NM_003583.2~uORF:IOH2412~34.6</t>
  </si>
  <si>
    <t>HA10732~B31R10C05</t>
  </si>
  <si>
    <t>Hs~MGC:BC050456.1~uORF:IOH26721~30.4</t>
  </si>
  <si>
    <t>BC050456.1</t>
  </si>
  <si>
    <t>HA10732~B31R10C06</t>
  </si>
  <si>
    <t>Hs~MGC:BC050456.1~uORF:IOH26721~29.0</t>
  </si>
  <si>
    <t>HA10732~B31R10C07</t>
  </si>
  <si>
    <t>Hs~MGC:BC012883.1~uORF:IOH28614~25.5</t>
  </si>
  <si>
    <t>BC012883.1</t>
  </si>
  <si>
    <t>HA10732~B31R10C08</t>
  </si>
  <si>
    <t>Hs~MGC:BC012883.1~uORF:IOH28614~24.1</t>
  </si>
  <si>
    <t>HA10732~B31R10C09</t>
  </si>
  <si>
    <t>Hs~MGC:BC032698.1~uORF:IOH27591~98.0</t>
  </si>
  <si>
    <t>BC032698.1</t>
  </si>
  <si>
    <t>HA10732~B31R10C10</t>
  </si>
  <si>
    <t>Hs~MGC:BC032698.1~uORF:IOH27591~94.1</t>
  </si>
  <si>
    <t>HA10732~B31R10C11</t>
  </si>
  <si>
    <t>Hs~MGC:BC052601.1~uORF:IOH29371~17.4</t>
  </si>
  <si>
    <t>BC052601.1</t>
  </si>
  <si>
    <t>HA10732~B31R10C12</t>
  </si>
  <si>
    <t>Hs~MGC:BC052601.1~uORF:IOH29371~16.7</t>
  </si>
  <si>
    <t>HA10732~B31R10C13</t>
  </si>
  <si>
    <t>Hs~Ref:NM_014899.2~uORF:IOH25836~101</t>
  </si>
  <si>
    <t>NM_014899.2</t>
  </si>
  <si>
    <t>HA10732~B31R10C14</t>
  </si>
  <si>
    <t>Hs~Ref:NM_014899.2~uORF:IOH25836~95.3</t>
  </si>
  <si>
    <t>HA10732~B31R10C15</t>
  </si>
  <si>
    <t>Hs~MGC:BC019861.1~uORF:IOH11354~40.7</t>
  </si>
  <si>
    <t>BC019861.1</t>
  </si>
  <si>
    <t>HA10732~B31R10C16</t>
  </si>
  <si>
    <t>Hs~MGC:BC019861.1~uORF:IOH11354~39.3</t>
  </si>
  <si>
    <t>HA10732~B31R10C17</t>
  </si>
  <si>
    <t>Hs~MGC:BC022362.1~uORF:IOH14191~519</t>
  </si>
  <si>
    <t>BC022362.1</t>
  </si>
  <si>
    <t>HA10732~B31R10C18</t>
  </si>
  <si>
    <t>Hs~MGC:BC022362.1~uORF:IOH14191~490</t>
  </si>
  <si>
    <t>HA10732~B31R10C19</t>
  </si>
  <si>
    <t>Hs~MGC:NM_153207.2~uORF:IOH14301~397</t>
  </si>
  <si>
    <t>NM_153207.2</t>
  </si>
  <si>
    <t>HA10732~B31R10C20</t>
  </si>
  <si>
    <t>Hs~MGC:NM_153207.2~uORF:IOH14301~384</t>
  </si>
  <si>
    <t>HA10732~B31R11C01</t>
  </si>
  <si>
    <t>Hs~Ref:NM_012316.2~uORF:IOH10787~120</t>
  </si>
  <si>
    <t>NM_012316.2</t>
  </si>
  <si>
    <t>HA10732~B31R11C02</t>
  </si>
  <si>
    <t>Hs~Ref:NM_012316.2~uORF:IOH10787~116</t>
  </si>
  <si>
    <t>HA10732~B31R11C03</t>
  </si>
  <si>
    <t>Hs~MGC:NM_017666.2~uORF:IOH26442~25.7</t>
  </si>
  <si>
    <t>NM_017666.2</t>
  </si>
  <si>
    <t>HA10732~B31R11C04</t>
  </si>
  <si>
    <t>Hs~MGC:NM_017666.2~uORF:IOH26442~23.8</t>
  </si>
  <si>
    <t>HA10732~B31R11C05</t>
  </si>
  <si>
    <t>Hs~MGC:BC047471.1~uORF:IOH26529~58.1</t>
  </si>
  <si>
    <t>BC047471.1</t>
  </si>
  <si>
    <t>HA10732~B31R11C06</t>
  </si>
  <si>
    <t>Hs~MGC:BC047471.1~uORF:IOH26529~54.5</t>
  </si>
  <si>
    <t>HA10732~B31R11C07</t>
  </si>
  <si>
    <t>Hs~MGC:BC042101.1~uORF:IOH26308~55.4</t>
  </si>
  <si>
    <t>BC042101.1</t>
  </si>
  <si>
    <t>HA10732~B31R11C08</t>
  </si>
  <si>
    <t>Hs~MGC:BC042101.1~uORF:IOH26308~52.2</t>
  </si>
  <si>
    <t>HA10732~B31R11C09</t>
  </si>
  <si>
    <t>Hs~Ref:NM_000764.2~uORF:IOH39393~46.7</t>
  </si>
  <si>
    <t>NM_000764.2</t>
  </si>
  <si>
    <t>HA10732~B31R11C10</t>
  </si>
  <si>
    <t>Hs~Ref:NM_000764.2~uORF:IOH39393~45.6</t>
  </si>
  <si>
    <t>HA10732~B31R11C11</t>
  </si>
  <si>
    <t>Hs~MGC:BC040351.1~uORF:IOH25766~53.3</t>
  </si>
  <si>
    <t>BC040351.1</t>
  </si>
  <si>
    <t>HA10732~B31R11C12</t>
  </si>
  <si>
    <t>Hs~MGC:BC040351.1~uORF:IOH25766~50.1</t>
  </si>
  <si>
    <t>HA10732~B31R11C13</t>
  </si>
  <si>
    <t>Hs~Ref:NM_020744.2~uORF:IOH5213~72.2</t>
  </si>
  <si>
    <t>NM_020744.2</t>
  </si>
  <si>
    <t>HA10732~B31R11C14</t>
  </si>
  <si>
    <t>Hs~Ref:NM_020744.2~uORF:IOH5213~69.1</t>
  </si>
  <si>
    <t>HA10732~B31R11C15</t>
  </si>
  <si>
    <t>Hs~Ref:NM_021203.2~uORF:IOH39667~94.2</t>
  </si>
  <si>
    <t>NM_021203.2</t>
  </si>
  <si>
    <t>HA10732~B31R11C16</t>
  </si>
  <si>
    <t>Hs~Ref:NM_021203.2~uORF:IOH39667~90.3</t>
  </si>
  <si>
    <t>HA10732~B31R11C17</t>
  </si>
  <si>
    <t>Hs~MGC:BC011515.1~uORF:IOH9684~315</t>
  </si>
  <si>
    <t>BC011515.1</t>
  </si>
  <si>
    <t>HA10732~B31R11C18</t>
  </si>
  <si>
    <t>Hs~MGC:BC011515.1~uORF:IOH9684~312</t>
  </si>
  <si>
    <t>HA10732~B31R11C19</t>
  </si>
  <si>
    <t>Hs~MGC:BC009464.1~uORF:IOH13699~330</t>
  </si>
  <si>
    <t>BC009464.1</t>
  </si>
  <si>
    <t>HA10732~B31R11C20</t>
  </si>
  <si>
    <t>Hs~MGC:BC009464.1~uORF:IOH13699~323</t>
  </si>
  <si>
    <t>HA10732~B31R12C01</t>
  </si>
  <si>
    <t>Hs~Ref:NM_032168.1~uORF:IOH27710~163</t>
  </si>
  <si>
    <t>NM_032168.1</t>
  </si>
  <si>
    <t>HA10732~B31R12C02</t>
  </si>
  <si>
    <t>Hs~Ref:NM_032168.1~uORF:IOH27710~155</t>
  </si>
  <si>
    <t>HA10732~B31R12C03</t>
  </si>
  <si>
    <t>Hs~Ref:NM_006453.2~uORF:IOH10246~366</t>
  </si>
  <si>
    <t>NM_006453.2</t>
  </si>
  <si>
    <t>HA10732~B31R12C04</t>
  </si>
  <si>
    <t>Hs~Ref:NM_006453.2~uORF:IOH10246~341</t>
  </si>
  <si>
    <t>HA10732~B31R12C05</t>
  </si>
  <si>
    <t>HA10732~B31R12C06</t>
  </si>
  <si>
    <t>HA10732~B31R12C07</t>
  </si>
  <si>
    <t>HA10732~B31R12C08</t>
  </si>
  <si>
    <t>HA10732~B31R12C09</t>
  </si>
  <si>
    <t>HA10732~B31R12C10</t>
  </si>
  <si>
    <t>HA10732~B31R12C11</t>
  </si>
  <si>
    <t>HA10732~B31R12C12</t>
  </si>
  <si>
    <t>HA10732~B31R12C13</t>
  </si>
  <si>
    <t>Hs~MGC:BC000772.1~uORF:IOH4704~5.63</t>
  </si>
  <si>
    <t>BC000772.1</t>
  </si>
  <si>
    <t>HA10732~B31R12C14</t>
  </si>
  <si>
    <t>Hs~MGC:BC000772.1~uORF:IOH4704~5.43</t>
  </si>
  <si>
    <t>HA10732~B31R12C15</t>
  </si>
  <si>
    <t>Hs~MGC:BC003604.1~uORF:IOH4978~302</t>
  </si>
  <si>
    <t>BC003604.1</t>
  </si>
  <si>
    <t>HA10732~B31R12C16</t>
  </si>
  <si>
    <t>Hs~MGC:BC003604.1~uORF:IOH4978~291</t>
  </si>
  <si>
    <t>HA10732~B31R12C17</t>
  </si>
  <si>
    <t>Hs~MGC:BC017117.1~uORF:IOH10010~4.64</t>
  </si>
  <si>
    <t>BC017117.1</t>
  </si>
  <si>
    <t>HA10732~B31R12C18</t>
  </si>
  <si>
    <t>Hs~MGC:BC017117.1~uORF:IOH10010~5.03</t>
  </si>
  <si>
    <t>HA10732~B31R12C19</t>
  </si>
  <si>
    <t>Hs~MGC:BC010498.1~uORF:IOH10180~488</t>
  </si>
  <si>
    <t>BC010498.1</t>
  </si>
  <si>
    <t>HA10732~B31R12C20</t>
  </si>
  <si>
    <t>Hs~MGC:BC010498.1~uORF:IOH10180~471</t>
  </si>
  <si>
    <t>HA10732~B31R13C01</t>
  </si>
  <si>
    <t>Hs~MGC:BC035137.1~uORF:IOH27698~57.3</t>
  </si>
  <si>
    <t>BC035137.1</t>
  </si>
  <si>
    <t>HA10732~B31R13C02</t>
  </si>
  <si>
    <t>Hs~MGC:BC035137.1~uORF:IOH27698~54.5</t>
  </si>
  <si>
    <t>HA10732~B31R13C03</t>
  </si>
  <si>
    <t>Hs~Ref:NM_033453.2~uORF:IOH13043~436</t>
  </si>
  <si>
    <t>NM_033453.2</t>
  </si>
  <si>
    <t>HA10732~B31R13C04</t>
  </si>
  <si>
    <t>Hs~Ref:NM_033453.2~uORF:IOH13043~413</t>
  </si>
  <si>
    <t>HA10732~B31R13C05</t>
  </si>
  <si>
    <t>Hs~Ref:NM_031482.3~uORF:IOH22840~338</t>
  </si>
  <si>
    <t>NM_031482.3</t>
  </si>
  <si>
    <t>HA10732~B31R13C06</t>
  </si>
  <si>
    <t>Hs~Ref:NM_031482.3~uORF:IOH22840~331</t>
  </si>
  <si>
    <t>HA10732~B31R13C07</t>
  </si>
  <si>
    <t>Hs~Ref:NM_024613.2~uORF:IOH13017~208</t>
  </si>
  <si>
    <t>NM_024613.2</t>
  </si>
  <si>
    <t>HA10732~B31R13C08</t>
  </si>
  <si>
    <t>Hs~Ref:NM_024613.2~uORF:IOH13017~198</t>
  </si>
  <si>
    <t>HA10732~B31R13C09</t>
  </si>
  <si>
    <t>Hs~MGC:BC018722.1~uORF:IOH13970~112</t>
  </si>
  <si>
    <t>BC018722.1</t>
  </si>
  <si>
    <t>HA10732~B31R13C10</t>
  </si>
  <si>
    <t>Hs~MGC:BC018722.1~uORF:IOH13970~108</t>
  </si>
  <si>
    <t>HA10732~B31R13C11</t>
  </si>
  <si>
    <t>Hs~MGC:BC025959.1~uORF:IOH14588~124</t>
  </si>
  <si>
    <t>BC025959.1</t>
  </si>
  <si>
    <t>HA10732~B31R13C12</t>
  </si>
  <si>
    <t>Hs~MGC:BC025959.1~uORF:IOH14588~119</t>
  </si>
  <si>
    <t>HA10732~B31R13C13</t>
  </si>
  <si>
    <t>Hs~MGC:BC009993.2~uORF:IOH27830~54.2</t>
  </si>
  <si>
    <t>BC009993.2</t>
  </si>
  <si>
    <t>HA10732~B31R13C14</t>
  </si>
  <si>
    <t>Hs~MGC:BC009993.2~uORF:IOH27830~51.1</t>
  </si>
  <si>
    <t>HA10732~B31R13C15</t>
  </si>
  <si>
    <t>Hs~Ref:NM_017785.2~uORF:IOH12118~130</t>
  </si>
  <si>
    <t>NM_017785.2</t>
  </si>
  <si>
    <t>HA10732~B31R13C16</t>
  </si>
  <si>
    <t>Hs~Ref:NM_017785.2~uORF:IOH12118~124</t>
  </si>
  <si>
    <t>HA10732~B31R13C17</t>
  </si>
  <si>
    <t>Hs~Ref:NM_016638.1~uORF:IOH4953~1170</t>
  </si>
  <si>
    <t>NM_016638.1</t>
  </si>
  <si>
    <t>HA10732~B31R13C18</t>
  </si>
  <si>
    <t>Hs~Ref:NM_016638.1~uORF:IOH4953~1160</t>
  </si>
  <si>
    <t>HA10732~B31R13C19</t>
  </si>
  <si>
    <t>Hs~Ref:NM_021048.2~uORF:IOH5670~185</t>
  </si>
  <si>
    <t>NM_021048.2</t>
  </si>
  <si>
    <t>HA10732~B31R13C20</t>
  </si>
  <si>
    <t>Hs~Ref:NM_021048.2~uORF:IOH5670~181</t>
  </si>
  <si>
    <t>HA10732~B31R14C01</t>
  </si>
  <si>
    <t>Hs~Ref:NM_004813.1~uORF:IOH5041~139</t>
  </si>
  <si>
    <t>NM_004813.1</t>
  </si>
  <si>
    <t>HA10732~B31R14C02</t>
  </si>
  <si>
    <t>Hs~Ref:NM_004813.1~uORF:IOH5041~135</t>
  </si>
  <si>
    <t>HA10732~B31R14C03</t>
  </si>
  <si>
    <t>Hs~MGC:BC004967.1~uORF:IOH4830~71.1</t>
  </si>
  <si>
    <t>BC004967.1</t>
  </si>
  <si>
    <t>HA10732~B31R14C04</t>
  </si>
  <si>
    <t>Hs~MGC:BC004967.1~uORF:IOH4830~67.6</t>
  </si>
  <si>
    <t>HA10732~B31R14C05</t>
  </si>
  <si>
    <t>Hs~MGC:BC005254.1~uORF:IOH7277~57.4</t>
  </si>
  <si>
    <t>BC005254.1</t>
  </si>
  <si>
    <t>HA10732~B31R14C06</t>
  </si>
  <si>
    <t>Hs~MGC:BC005254.1~uORF:IOH7277~56.5</t>
  </si>
  <si>
    <t>HA10732~B31R14C07</t>
  </si>
  <si>
    <t>Hs~Ref:NM_007220.1~uORF:IOH11664~413</t>
  </si>
  <si>
    <t>NM_007220.1</t>
  </si>
  <si>
    <t>HA10732~B31R14C08</t>
  </si>
  <si>
    <t>Hs~Ref:NM_007220.1~uORF:IOH11664~397</t>
  </si>
  <si>
    <t>HA10732~B31R14C09</t>
  </si>
  <si>
    <t>Hs~Ref:NM_024678.2~uORF:IOH6715~158</t>
  </si>
  <si>
    <t>NM_024678.2</t>
  </si>
  <si>
    <t>HA10732~B31R14C10</t>
  </si>
  <si>
    <t>Hs~Ref:NM_024678.2~uORF:IOH6715~147</t>
  </si>
  <si>
    <t>HA10732~B31R14C11</t>
  </si>
  <si>
    <t>Hs~MGC:BC005974.1~uORF:IOH7463~1900</t>
  </si>
  <si>
    <t>BC005974.1</t>
  </si>
  <si>
    <t>HA10732~B31R14C12</t>
  </si>
  <si>
    <t>Hs~MGC:BC005974.1~uORF:IOH7463~1770</t>
  </si>
  <si>
    <t>HA10732~B31R14C13</t>
  </si>
  <si>
    <t>HA10732~B31R14C14</t>
  </si>
  <si>
    <t>HA10732~B31R14C15</t>
  </si>
  <si>
    <t>HA10732~B31R14C16</t>
  </si>
  <si>
    <t>HA10732~B31R14C17</t>
  </si>
  <si>
    <t>HA10732~B31R14C18</t>
  </si>
  <si>
    <t>HA10732~B31R14C19</t>
  </si>
  <si>
    <t>HA10732~B31R14C20</t>
  </si>
  <si>
    <t>HA10732~B31R15C01</t>
  </si>
  <si>
    <t>HA10732~B31R15C02</t>
  </si>
  <si>
    <t>HA10732~B31R15C03</t>
  </si>
  <si>
    <t>HA10732~B31R15C04</t>
  </si>
  <si>
    <t>HA10732~B31R15C05</t>
  </si>
  <si>
    <t>HA10732~B31R15C06</t>
  </si>
  <si>
    <t>HA10732~B31R15C07</t>
  </si>
  <si>
    <t>HA10732~B31R15C08</t>
  </si>
  <si>
    <t>HA10732~B31R15C09</t>
  </si>
  <si>
    <t>HA10732~B31R15C10</t>
  </si>
  <si>
    <t>HA10732~B31R15C11</t>
  </si>
  <si>
    <t>HA10732~B31R15C12</t>
  </si>
  <si>
    <t>HA10732~B31R15C13</t>
  </si>
  <si>
    <t>HA10732~B31R15C14</t>
  </si>
  <si>
    <t>HA10732~B31R15C15</t>
  </si>
  <si>
    <t>HA10732~B31R15C16</t>
  </si>
  <si>
    <t>HA10732~B31R15C17</t>
  </si>
  <si>
    <t>HA10732~B31R15C18</t>
  </si>
  <si>
    <t>HA10732~B31R15C19</t>
  </si>
  <si>
    <t>HA10732~B31R15C20</t>
  </si>
  <si>
    <t>HA10732~B31R16C01</t>
  </si>
  <si>
    <t>HA10732~B31R16C02</t>
  </si>
  <si>
    <t>HA10732~B31R16C03</t>
  </si>
  <si>
    <t>HA10732~B31R16C04</t>
  </si>
  <si>
    <t>HA10732~B31R16C05</t>
  </si>
  <si>
    <t>HA10732~B31R16C06</t>
  </si>
  <si>
    <t>HA10732~B31R16C07</t>
  </si>
  <si>
    <t>HA10732~B31R16C08</t>
  </si>
  <si>
    <t>HA10732~B31R16C09</t>
  </si>
  <si>
    <t>HA10732~B31R16C10</t>
  </si>
  <si>
    <t>HA10732~B31R16C11</t>
  </si>
  <si>
    <t>HA10732~B31R16C12</t>
  </si>
  <si>
    <t>HA10732~B31R16C13</t>
  </si>
  <si>
    <t>HA10732~B31R16C14</t>
  </si>
  <si>
    <t>HA10732~B31R16C15</t>
  </si>
  <si>
    <t>HA10732~B31R16C16</t>
  </si>
  <si>
    <t>HA10732~B31R16C17</t>
  </si>
  <si>
    <t>HA10732~B31R16C18</t>
  </si>
  <si>
    <t>HA10732~B31R16C19</t>
  </si>
  <si>
    <t>HA10732~B31R16C20</t>
  </si>
  <si>
    <t>HA10732~B31R17C01</t>
  </si>
  <si>
    <t>HA10732~B31R17C02</t>
  </si>
  <si>
    <t>HA10732~B31R17C03</t>
  </si>
  <si>
    <t>HA10732~B31R17C04</t>
  </si>
  <si>
    <t>HA10732~B31R17C05</t>
  </si>
  <si>
    <t>HA10732~B31R17C06</t>
  </si>
  <si>
    <t>HA10732~B31R17C07</t>
  </si>
  <si>
    <t>HA10732~B31R17C08</t>
  </si>
  <si>
    <t>HA10732~B31R17C09</t>
  </si>
  <si>
    <t>HA10732~B31R17C10</t>
  </si>
  <si>
    <t>HA10732~B31R17C11</t>
  </si>
  <si>
    <t>HA10732~B31R17C12</t>
  </si>
  <si>
    <t>HA10732~B31R17C13</t>
  </si>
  <si>
    <t>HA10732~B31R17C14</t>
  </si>
  <si>
    <t>HA10732~B31R17C15</t>
  </si>
  <si>
    <t>HA10732~B31R17C16</t>
  </si>
  <si>
    <t>HA10732~B31R17C17</t>
  </si>
  <si>
    <t>HA10732~B31R17C18</t>
  </si>
  <si>
    <t>HA10732~B31R17C19</t>
  </si>
  <si>
    <t>HA10732~B31R17C20</t>
  </si>
  <si>
    <t>HA10732~B31R18C01</t>
  </si>
  <si>
    <t>HA10732~B31R18C02</t>
  </si>
  <si>
    <t>HA10732~B31R18C03</t>
  </si>
  <si>
    <t>HA10732~B31R18C04</t>
  </si>
  <si>
    <t>HA10732~B31R18C05</t>
  </si>
  <si>
    <t>HA10732~B31R18C06</t>
  </si>
  <si>
    <t>HA10732~B31R18C07</t>
  </si>
  <si>
    <t>HA10732~B31R18C08</t>
  </si>
  <si>
    <t>HA10732~B31R18C09</t>
  </si>
  <si>
    <t>HA10732~B31R18C10</t>
  </si>
  <si>
    <t>HA10732~B31R18C11</t>
  </si>
  <si>
    <t>HA10732~B31R18C12</t>
  </si>
  <si>
    <t>HA10732~B31R18C13</t>
  </si>
  <si>
    <t>HA10732~B31R18C14</t>
  </si>
  <si>
    <t>HA10732~B31R18C15</t>
  </si>
  <si>
    <t>HA10732~B31R18C16</t>
  </si>
  <si>
    <t>HA10732~B31R18C17</t>
  </si>
  <si>
    <t>HA10732~B31R18C18</t>
  </si>
  <si>
    <t>HA10732~B31R18C19</t>
  </si>
  <si>
    <t>HA10732~B31R18C20</t>
  </si>
  <si>
    <t>HA10732~B31R19C01</t>
  </si>
  <si>
    <t>HA10732~B31R19C02</t>
  </si>
  <si>
    <t>HA10732~B31R19C03</t>
  </si>
  <si>
    <t>HA10732~B31R19C04</t>
  </si>
  <si>
    <t>HA10732~B31R19C05</t>
  </si>
  <si>
    <t>HA10732~B31R19C06</t>
  </si>
  <si>
    <t>HA10732~B31R19C07</t>
  </si>
  <si>
    <t>HA10732~B31R19C08</t>
  </si>
  <si>
    <t>HA10732~B31R19C09</t>
  </si>
  <si>
    <t>HA10732~B31R19C10</t>
  </si>
  <si>
    <t>HA10732~B31R19C11</t>
  </si>
  <si>
    <t>HA10732~B31R19C12</t>
  </si>
  <si>
    <t>HA10732~B31R19C13</t>
  </si>
  <si>
    <t>HA10732~B31R19C14</t>
  </si>
  <si>
    <t>HA10732~B31R19C15</t>
  </si>
  <si>
    <t>HA10732~B31R19C16</t>
  </si>
  <si>
    <t>HA10732~B31R19C17</t>
  </si>
  <si>
    <t>HA10732~B31R19C18</t>
  </si>
  <si>
    <t>HA10732~B31R19C19</t>
  </si>
  <si>
    <t>HA10732~B31R19C20</t>
  </si>
  <si>
    <t>HA10732~B31R20C01</t>
  </si>
  <si>
    <t>HA10732~B31R20C02</t>
  </si>
  <si>
    <t>HA10732~B31R20C03</t>
  </si>
  <si>
    <t>HA10732~B31R20C04</t>
  </si>
  <si>
    <t>HA10732~B31R20C05</t>
  </si>
  <si>
    <t>HA10732~B31R20C06</t>
  </si>
  <si>
    <t>HA10732~B31R20C07</t>
  </si>
  <si>
    <t>HA10732~B31R20C08</t>
  </si>
  <si>
    <t>HA10732~B31R20C09</t>
  </si>
  <si>
    <t>HA10732~B31R20C10</t>
  </si>
  <si>
    <t>HA10732~B31R20C11</t>
  </si>
  <si>
    <t>HA10732~B31R20C12</t>
  </si>
  <si>
    <t>HA10732~B31R20C13</t>
  </si>
  <si>
    <t>HA10732~B31R20C14</t>
  </si>
  <si>
    <t>HA10732~B31R20C15</t>
  </si>
  <si>
    <t>HA10732~B31R20C16</t>
  </si>
  <si>
    <t>HA10732~B31R20C17</t>
  </si>
  <si>
    <t>HA10732~B31R20C18</t>
  </si>
  <si>
    <t>HA10732~B31R20C19</t>
  </si>
  <si>
    <t>HA10732~B31R20C20</t>
  </si>
  <si>
    <t>HA10732~B32R01C01</t>
  </si>
  <si>
    <t>HA10732~B32R01C02</t>
  </si>
  <si>
    <t>HA10732~B32R01C03</t>
  </si>
  <si>
    <t>HA10732~B32R01C04</t>
  </si>
  <si>
    <t>HA10732~B32R01C05</t>
  </si>
  <si>
    <t>HA10732~B32R01C06</t>
  </si>
  <si>
    <t>HA10732~B32R01C07</t>
  </si>
  <si>
    <t>HA10732~B32R01C08</t>
  </si>
  <si>
    <t>HA10732~B32R01C09</t>
  </si>
  <si>
    <t>HA10732~B32R01C10</t>
  </si>
  <si>
    <t>HA10732~B32R01C11</t>
  </si>
  <si>
    <t>HA10732~B32R01C12</t>
  </si>
  <si>
    <t>HA10732~B32R01C13</t>
  </si>
  <si>
    <t>HA10732~B32R01C14</t>
  </si>
  <si>
    <t>HA10732~B32R01C15</t>
  </si>
  <si>
    <t>HA10732~B32R01C16</t>
  </si>
  <si>
    <t>HA10732~B32R01C17</t>
  </si>
  <si>
    <t>HA10732~B32R01C18</t>
  </si>
  <si>
    <t>HA10732~B32R01C19</t>
  </si>
  <si>
    <t>HA10732~B32R01C20</t>
  </si>
  <si>
    <t>HA10732~B32R02C01</t>
  </si>
  <si>
    <t>HA10732~B32R02C02</t>
  </si>
  <si>
    <t>HA10732~B32R02C03</t>
  </si>
  <si>
    <t>HA10732~B32R02C04</t>
  </si>
  <si>
    <t>HA10732~B32R02C05</t>
  </si>
  <si>
    <t>HA10732~B32R02C06</t>
  </si>
  <si>
    <t>HA10732~B32R02C07</t>
  </si>
  <si>
    <t>HA10732~B32R02C08</t>
  </si>
  <si>
    <t>HA10732~B32R02C09</t>
  </si>
  <si>
    <t>HA10732~B32R02C10</t>
  </si>
  <si>
    <t>HA10732~B32R02C11</t>
  </si>
  <si>
    <t>HA10732~B32R02C12</t>
  </si>
  <si>
    <t>HA10732~B32R02C13</t>
  </si>
  <si>
    <t>Hs~MGC:BC031689.1~uORF:IOH21504~77.9</t>
  </si>
  <si>
    <t>BC031689.1</t>
  </si>
  <si>
    <t>HA10732~B32R02C14</t>
  </si>
  <si>
    <t>Hs~MGC:BC031689.1~uORF:IOH21504~77.8</t>
  </si>
  <si>
    <t>HA10732~B32R02C15</t>
  </si>
  <si>
    <t>Hs~MGC:BC015169.1~uORF:IOH9936~195</t>
  </si>
  <si>
    <t>BC015169.1</t>
  </si>
  <si>
    <t>HA10732~B32R02C16</t>
  </si>
  <si>
    <t>Hs~MGC:BC015169.1~uORF:IOH9936~178</t>
  </si>
  <si>
    <t>HA10732~B32R02C17</t>
  </si>
  <si>
    <t>Hs~MGC:BC005055.1~uORF:IOH6528~351</t>
  </si>
  <si>
    <t>BC005055.1</t>
  </si>
  <si>
    <t>HA10732~B32R02C18</t>
  </si>
  <si>
    <t>Hs~MGC:BC005055.1~uORF:IOH6528~337</t>
  </si>
  <si>
    <t>HA10732~B32R02C19</t>
  </si>
  <si>
    <t>Hs~MGC:BC017054.1~uORF:IOH10366~133</t>
  </si>
  <si>
    <t>BC017054.1</t>
  </si>
  <si>
    <t>HA10732~B32R02C20</t>
  </si>
  <si>
    <t>Hs~MGC:BC017054.1~uORF:IOH10366~120</t>
  </si>
  <si>
    <t>HA10732~B32R03C01</t>
  </si>
  <si>
    <t>Hs~Ref:NM_000913.1~uORF:IOH27433~51.8</t>
  </si>
  <si>
    <t>NM_000913.1</t>
  </si>
  <si>
    <t>HA10732~B32R03C02</t>
  </si>
  <si>
    <t>Hs~Ref:NM_000913.1~uORF:IOH27433~49.9</t>
  </si>
  <si>
    <t>HA10732~B32R03C03</t>
  </si>
  <si>
    <t>Hs~Ref:NM_138793.1~uORF:IOH9933~133</t>
  </si>
  <si>
    <t>NM_138793.1</t>
  </si>
  <si>
    <t>HA10732~B32R03C04</t>
  </si>
  <si>
    <t>Hs~Ref:NM_138793.1~uORF:IOH9933~131</t>
  </si>
  <si>
    <t>HA10732~B32R03C05</t>
  </si>
  <si>
    <t>Hs~MGC:BC009674.1~uORF:IOH9894~280</t>
  </si>
  <si>
    <t>BC009674.1</t>
  </si>
  <si>
    <t>HA10732~B32R03C06</t>
  </si>
  <si>
    <t>Hs~MGC:BC009674.1~uORF:IOH9894~266</t>
  </si>
  <si>
    <t>HA10732~B32R03C07</t>
  </si>
  <si>
    <t>Hs~Ref:NM_032636.2~uORF:IOH4088~92.6</t>
  </si>
  <si>
    <t>NM_032636.2</t>
  </si>
  <si>
    <t>HA10732~B32R03C08</t>
  </si>
  <si>
    <t>Hs~Ref:NM_032636.2~uORF:IOH4088~96.9</t>
  </si>
  <si>
    <t>HA10732~B32R03C09</t>
  </si>
  <si>
    <t>Hs~MGC:BC029524.1~uORF:IOH22562~225</t>
  </si>
  <si>
    <t>BC029524.1</t>
  </si>
  <si>
    <t>HA10732~B32R03C10</t>
  </si>
  <si>
    <t>Hs~MGC:BC029524.1~uORF:IOH22562~220</t>
  </si>
  <si>
    <t>HA10732~B32R03C11</t>
  </si>
  <si>
    <t>Hs~MGC:BC029652.1~uORF:IOH22862~76.8</t>
  </si>
  <si>
    <t>BC029652.1</t>
  </si>
  <si>
    <t>HA10732~B32R03C12</t>
  </si>
  <si>
    <t>Hs~MGC:BC029652.1~uORF:IOH22862~68.3</t>
  </si>
  <si>
    <t>HA10732~B32R03C13</t>
  </si>
  <si>
    <t>Hs~Ref:NM_018137.1~uORF:IOH5353~123</t>
  </si>
  <si>
    <t>NM_018137.1</t>
  </si>
  <si>
    <t>HA10732~B32R03C14</t>
  </si>
  <si>
    <t>Hs~Ref:NM_018137.1~uORF:IOH5353~118</t>
  </si>
  <si>
    <t>HA10732~B32R03C15</t>
  </si>
  <si>
    <t>Hs~MGC:BC022288.1~uORF:IOH12278~38.3</t>
  </si>
  <si>
    <t>BC022288.1</t>
  </si>
  <si>
    <t>HA10732~B32R03C16</t>
  </si>
  <si>
    <t>Hs~MGC:BC022288.1~uORF:IOH12278~37.4</t>
  </si>
  <si>
    <t>HA10732~B32R03C17</t>
  </si>
  <si>
    <t>Hs~Ref:NM_006651.2~uORF:IOH4343~952</t>
  </si>
  <si>
    <t>NM_006651.2</t>
  </si>
  <si>
    <t>HA10732~B32R03C18</t>
  </si>
  <si>
    <t>Hs~Ref:NM_006651.2~uORF:IOH4343~976</t>
  </si>
  <si>
    <t>HA10732~B32R03C19</t>
  </si>
  <si>
    <t>Hs~MGC:BC007602.1~uORF:IOH6921~87.8</t>
  </si>
  <si>
    <t>BC007602.1</t>
  </si>
  <si>
    <t>HA10732~B32R03C20</t>
  </si>
  <si>
    <t>Hs~MGC:BC007602.1~uORF:IOH6921~77.9</t>
  </si>
  <si>
    <t>HA10732~B32R04C01</t>
  </si>
  <si>
    <t>Internal_11307</t>
  </si>
  <si>
    <t>HA10732~B32R04C02</t>
  </si>
  <si>
    <t>HA10732~B32R04C03</t>
  </si>
  <si>
    <t>Hs~MGC:BC001917.1~uORF:IOH5075~18.4</t>
  </si>
  <si>
    <t>BC001917.1</t>
  </si>
  <si>
    <t>HA10732~B32R04C04</t>
  </si>
  <si>
    <t>Hs~MGC:BC001917.1~uORF:IOH5075~18.1</t>
  </si>
  <si>
    <t>HA10732~B32R04C05</t>
  </si>
  <si>
    <t>Internal_8305</t>
  </si>
  <si>
    <t>HA10732~B32R04C06</t>
  </si>
  <si>
    <t>HA10732~B32R04C07</t>
  </si>
  <si>
    <t>Hs~Ref:NM_052838.2~uORF:IOH12732~557</t>
  </si>
  <si>
    <t>NM_052838.2</t>
  </si>
  <si>
    <t>HA10732~B32R04C08</t>
  </si>
  <si>
    <t>Hs~Ref:NM_052838.2~uORF:IOH12732~514</t>
  </si>
  <si>
    <t>HA10732~B32R04C09</t>
  </si>
  <si>
    <t>Hs~MGC:BC025729.1~uORF:IOH10931~50.3</t>
  </si>
  <si>
    <t>BC025729.1</t>
  </si>
  <si>
    <t>HA10732~B32R04C10</t>
  </si>
  <si>
    <t>Hs~MGC:BC025729.1~uORF:IOH10931~47.3</t>
  </si>
  <si>
    <t>HA10732~B32R04C11</t>
  </si>
  <si>
    <t>Internal_19411</t>
  </si>
  <si>
    <t>HA10732~B32R04C12</t>
  </si>
  <si>
    <t>HA10732~B32R04C13</t>
  </si>
  <si>
    <t>Hs~MGC:BC006986.1~uORF:IOH7170~16.6</t>
  </si>
  <si>
    <t>BC006986.1</t>
  </si>
  <si>
    <t>HA10732~B32R04C14</t>
  </si>
  <si>
    <t>HA10732~B32R04C15</t>
  </si>
  <si>
    <t>Hs~MGC:BC014194.1~uORF:IOH12800~10.9</t>
  </si>
  <si>
    <t>BC014194.1</t>
  </si>
  <si>
    <t>HA10732~B32R04C16</t>
  </si>
  <si>
    <t>Hs~MGC:BC014194.1~uORF:IOH12800~10.5</t>
  </si>
  <si>
    <t>HA10732~B32R04C17</t>
  </si>
  <si>
    <t>Hs~MGC:NM_178858.3~uORF:IOH13450~53.4</t>
  </si>
  <si>
    <t>NM_178858.3</t>
  </si>
  <si>
    <t>HA10732~B32R04C18</t>
  </si>
  <si>
    <t>Hs~MGC:NM_178858.3~uORF:IOH13450~53.7</t>
  </si>
  <si>
    <t>HA10732~B32R04C19</t>
  </si>
  <si>
    <t>Hs~Ref:NM_000023.1~uORF:IOH10645~15.1</t>
  </si>
  <si>
    <t>NM_000023.1</t>
  </si>
  <si>
    <t>HA10732~B32R04C20</t>
  </si>
  <si>
    <t>Hs~Ref:NM_000023.1~uORF:IOH10645~14.5</t>
  </si>
  <si>
    <t>HA10732~B32R05C01</t>
  </si>
  <si>
    <t>Internal_11967</t>
  </si>
  <si>
    <t>HA10732~B32R05C02</t>
  </si>
  <si>
    <t>HA10732~B32R05C03</t>
  </si>
  <si>
    <t>Hs~Ref:NM_002966.1~uORF:IOH14651~2660</t>
  </si>
  <si>
    <t>NM_002966.1</t>
  </si>
  <si>
    <t>HA10732~B32R05C04</t>
  </si>
  <si>
    <t>Hs~Ref:NM_002966.1~uORF:IOH14651~2550</t>
  </si>
  <si>
    <t>HA10732~B32R05C05</t>
  </si>
  <si>
    <t>Hs~MGC:NM_182488.1~uORF:IOH10698~279</t>
  </si>
  <si>
    <t>NM_182488.1</t>
  </si>
  <si>
    <t>HA10732~B32R05C06</t>
  </si>
  <si>
    <t>Hs~MGC:NM_182488.1~uORF:IOH10698~243</t>
  </si>
  <si>
    <t>HA10732~B32R05C07</t>
  </si>
  <si>
    <t>Hs~MGC:BC012131.1~uORF:IOH13142~1060</t>
  </si>
  <si>
    <t>BC012131.1</t>
  </si>
  <si>
    <t>HA10732~B32R05C08</t>
  </si>
  <si>
    <t>Hs~MGC:BC012131.1~uORF:IOH13142~937</t>
  </si>
  <si>
    <t>HA10732~B32R05C09</t>
  </si>
  <si>
    <t>Hs~Ref:NM_022048.1~uORF:IOH21026~964</t>
  </si>
  <si>
    <t>NM_022048.1</t>
  </si>
  <si>
    <t>HA10732~B32R05C10</t>
  </si>
  <si>
    <t>Hs~Ref:NM_022048.1~uORF:IOH21026~866</t>
  </si>
  <si>
    <t>HA10732~B32R05C11</t>
  </si>
  <si>
    <t>Hs~Ref:NM_145021.1~uORF:IOH10856~1480</t>
  </si>
  <si>
    <t>NM_145021.1</t>
  </si>
  <si>
    <t>HA10732~B32R05C12</t>
  </si>
  <si>
    <t>Hs~Ref:NM_145021.1~uORF:IOH10856~1380</t>
  </si>
  <si>
    <t>HA10732~B32R05C13</t>
  </si>
  <si>
    <t>Hs~MGC:BC004938.1~uORF:IOH5465~352</t>
  </si>
  <si>
    <t>BC004938.1</t>
  </si>
  <si>
    <t>HA10732~B32R05C14</t>
  </si>
  <si>
    <t>Hs~MGC:BC004938.1~uORF:IOH5465~326</t>
  </si>
  <si>
    <t>HA10732~B32R05C15</t>
  </si>
  <si>
    <t>Internal_8991</t>
  </si>
  <si>
    <t>HA10732~B32R05C16</t>
  </si>
  <si>
    <t>HA10732~B32R05C17</t>
  </si>
  <si>
    <t>Hs~MGC:BC048281.1~uORF:IOH26575~644</t>
  </si>
  <si>
    <t>BC048281.1</t>
  </si>
  <si>
    <t>HA10732~B32R05C18</t>
  </si>
  <si>
    <t>Hs~MGC:BC048281.1~uORF:IOH26575~621</t>
  </si>
  <si>
    <t>HA10732~B32R05C19</t>
  </si>
  <si>
    <t>HA10732~B32R05C20</t>
  </si>
  <si>
    <t>HA10732~B32R06C01</t>
  </si>
  <si>
    <t>HA10732~B32R06C02</t>
  </si>
  <si>
    <t>HA10732~B32R06C03</t>
  </si>
  <si>
    <t>HA10732~B32R06C04</t>
  </si>
  <si>
    <t>HA10732~B32R06C05</t>
  </si>
  <si>
    <t>Hs~Ref:NM_032963.1~uORF:IOH26595~732</t>
  </si>
  <si>
    <t>NM_032963.1</t>
  </si>
  <si>
    <t>HA10732~B32R06C06</t>
  </si>
  <si>
    <t>Hs~Ref:NM_032963.1~uORF:IOH26595~683</t>
  </si>
  <si>
    <t>HA10732~B32R06C07</t>
  </si>
  <si>
    <t>HA10732~B32R06C08</t>
  </si>
  <si>
    <t>HA10732~B32R06C09</t>
  </si>
  <si>
    <t>HA10732~B32R06C10</t>
  </si>
  <si>
    <t>HA10732~B32R06C11</t>
  </si>
  <si>
    <t>HA10732~B32R06C12</t>
  </si>
  <si>
    <t>HA10732~B32R06C13</t>
  </si>
  <si>
    <t>Hs~MGC:BC014244.1~uORF:IOH12917~577</t>
  </si>
  <si>
    <t>BC014244.1</t>
  </si>
  <si>
    <t>HA10732~B32R06C14</t>
  </si>
  <si>
    <t>Hs~MGC:BC014244.1~uORF:IOH12917~527</t>
  </si>
  <si>
    <t>HA10732~B32R06C15</t>
  </si>
  <si>
    <t>Hs~MGC:BC014133.1~uORF:IOH12958~430</t>
  </si>
  <si>
    <t>BC014133.1</t>
  </si>
  <si>
    <t>HA10732~B32R06C16</t>
  </si>
  <si>
    <t>Hs~MGC:BC014133.1~uORF:IOH12958~398</t>
  </si>
  <si>
    <t>HA10732~B32R06C17</t>
  </si>
  <si>
    <t>Hs~Ref:NM_022497.2~uORF:IOH1725~172</t>
  </si>
  <si>
    <t>NM_022497.2</t>
  </si>
  <si>
    <t>HA10732~B32R06C18</t>
  </si>
  <si>
    <t>Hs~Ref:NM_022497.2~uORF:IOH1725~162</t>
  </si>
  <si>
    <t>HA10732~B32R06C19</t>
  </si>
  <si>
    <t>Hs~Ref:NM_004497.1~uORF:IOH10014~235</t>
  </si>
  <si>
    <t>NM_004497.1</t>
  </si>
  <si>
    <t>HA10732~B32R06C20</t>
  </si>
  <si>
    <t>Hs~Ref:NM_004497.1~uORF:IOH10014~209</t>
  </si>
  <si>
    <t>HA10732~B32R07C01</t>
  </si>
  <si>
    <t>Hs~MGC:BC014131.1~uORF:IOH12938~69.5</t>
  </si>
  <si>
    <t>BC014131.1</t>
  </si>
  <si>
    <t>HA10732~B32R07C02</t>
  </si>
  <si>
    <t>Hs~MGC:BC014131.1~uORF:IOH12938~68.8</t>
  </si>
  <si>
    <t>HA10732~B32R07C03</t>
  </si>
  <si>
    <t>Hs~MGC:BC012842.1~uORF:IOH10512~153</t>
  </si>
  <si>
    <t>BC012842.1</t>
  </si>
  <si>
    <t>HA10732~B32R07C04</t>
  </si>
  <si>
    <t>Hs~MGC:BC012842.1~uORF:IOH10512~148</t>
  </si>
  <si>
    <t>HA10732~B32R07C05</t>
  </si>
  <si>
    <t>Hs~MGC:BC009308.1~uORF:IOH13455~45.8</t>
  </si>
  <si>
    <t>BC009308.1</t>
  </si>
  <si>
    <t>HA10732~B32R07C06</t>
  </si>
  <si>
    <t>Hs~MGC:BC009308.1~uORF:IOH13455~43.6</t>
  </si>
  <si>
    <t>HA10732~B32R07C07</t>
  </si>
  <si>
    <t>Hs~Ref:NM_005253.1~uORF:IOH13117~1020</t>
  </si>
  <si>
    <t>NM_005253.1</t>
  </si>
  <si>
    <t>HA10732~B32R07C08</t>
  </si>
  <si>
    <t>Hs~Ref:NM_005253.1~uORF:IOH13117~989</t>
  </si>
  <si>
    <t>HA10732~B32R07C09</t>
  </si>
  <si>
    <t>Hs~MGC:BC013162.1~uORF:IOH10924~249</t>
  </si>
  <si>
    <t>BC013162.1</t>
  </si>
  <si>
    <t>HA10732~B32R07C10</t>
  </si>
  <si>
    <t>Hs~MGC:BC013162.1~uORF:IOH10924~236</t>
  </si>
  <si>
    <t>HA10732~B32R07C11</t>
  </si>
  <si>
    <t>Hs~MGC:BC017717.1~uORF:IOH11300~169</t>
  </si>
  <si>
    <t>BC017717.1</t>
  </si>
  <si>
    <t>HA10732~B32R07C12</t>
  </si>
  <si>
    <t>Hs~MGC:BC017717.1~uORF:IOH11300~161</t>
  </si>
  <si>
    <t>HA10732~B32R07C13</t>
  </si>
  <si>
    <t>Hs~MGC:BC020569.1~uORF:IOH10736~35.8</t>
  </si>
  <si>
    <t>BC020569.1</t>
  </si>
  <si>
    <t>HA10732~B32R07C14</t>
  </si>
  <si>
    <t>Hs~MGC:BC020569.1~uORF:IOH10736~33.6</t>
  </si>
  <si>
    <t>HA10732~B32R07C15</t>
  </si>
  <si>
    <t>Hs~Ref:NM_021943.1~uORF:IOH22137~562</t>
  </si>
  <si>
    <t>NM_021943.1</t>
  </si>
  <si>
    <t>HA10732~B32R07C16</t>
  </si>
  <si>
    <t>Hs~Ref:NM_021943.1~uORF:IOH22137~545</t>
  </si>
  <si>
    <t>HA10732~B32R07C17</t>
  </si>
  <si>
    <t>Hs~MGC:BC057770.1~uORF:IOH29234~108</t>
  </si>
  <si>
    <t>BC057770.1</t>
  </si>
  <si>
    <t>HA10732~B32R07C18</t>
  </si>
  <si>
    <t>Hs~MGC:BC057770.1~uORF:IOH29234~105</t>
  </si>
  <si>
    <t>HA10732~B32R07C19</t>
  </si>
  <si>
    <t>Hs~MGC:BC058904.1~uORF:IOH29071~77.4</t>
  </si>
  <si>
    <t>BC058904.1</t>
  </si>
  <si>
    <t>HA10732~B32R07C20</t>
  </si>
  <si>
    <t>Hs~MGC:BC058904.1~uORF:IOH29071~66.0</t>
  </si>
  <si>
    <t>HA10732~B32R08C01</t>
  </si>
  <si>
    <t>Hs~MGC:BC012736.2~uORF:IOH14394~78.4</t>
  </si>
  <si>
    <t>BC012736.2</t>
  </si>
  <si>
    <t>HA10732~B32R08C02</t>
  </si>
  <si>
    <t>Hs~MGC:BC012736.2~uORF:IOH14394~74.3</t>
  </si>
  <si>
    <t>HA10732~B32R08C03</t>
  </si>
  <si>
    <t>Hs~MGC:XM_167140.1~uORF:IOH28438~37.2</t>
  </si>
  <si>
    <t>XM_167140.1</t>
  </si>
  <si>
    <t>HA10732~B32R08C04</t>
  </si>
  <si>
    <t>Hs~MGC:XM_167140.1~uORF:IOH28438~34.7</t>
  </si>
  <si>
    <t>HA10732~B32R08C05</t>
  </si>
  <si>
    <t>Internal_201210</t>
  </si>
  <si>
    <t>HA10732~B32R08C06</t>
  </si>
  <si>
    <t>HA10732~B32R08C07</t>
  </si>
  <si>
    <t>Hs~MGC:BC029402.1~uORF:IOH23135~130</t>
  </si>
  <si>
    <t>BC029402.1</t>
  </si>
  <si>
    <t>HA10732~B32R08C08</t>
  </si>
  <si>
    <t>Hs~MGC:BC029402.1~uORF:IOH23135~127</t>
  </si>
  <si>
    <t>HA10732~B32R08C09</t>
  </si>
  <si>
    <t>Hs~Ref:NM_002946.2~uORF:IOH4896~146</t>
  </si>
  <si>
    <t>NM_002946.2</t>
  </si>
  <si>
    <t>HA10732~B32R08C10</t>
  </si>
  <si>
    <t>Hs~Ref:NM_002946.2~uORF:IOH4896~145</t>
  </si>
  <si>
    <t>HA10732~B32R08C11</t>
  </si>
  <si>
    <t>Hs~Ref:NM_014268.1~uORF:IOH5850~104</t>
  </si>
  <si>
    <t>NM_014268.1</t>
  </si>
  <si>
    <t>HA10732~B32R08C12</t>
  </si>
  <si>
    <t>Hs~Ref:NM_014268.1~uORF:IOH5850~98.5</t>
  </si>
  <si>
    <t>HA10732~B32R08C13</t>
  </si>
  <si>
    <t>Hs~MGC:BC009015.1~uORF:IOH3279~49.3</t>
  </si>
  <si>
    <t>BC009015.1</t>
  </si>
  <si>
    <t>HA10732~B32R08C14</t>
  </si>
  <si>
    <t>Hs~MGC:BC009015.1~uORF:IOH3279~48.4</t>
  </si>
  <si>
    <t>HA10732~B32R08C15</t>
  </si>
  <si>
    <t>Hs~Ref:NM_145269.1~uORF:IOH10713~213</t>
  </si>
  <si>
    <t>NM_145269.1</t>
  </si>
  <si>
    <t>HA10732~B32R08C16</t>
  </si>
  <si>
    <t>Hs~Ref:NM_145269.1~uORF:IOH10713~210</t>
  </si>
  <si>
    <t>HA10732~B32R08C17</t>
  </si>
  <si>
    <t>Hs~MGC:BC024013.2~uORF:IOH10901~93.6</t>
  </si>
  <si>
    <t>BC024013.2</t>
  </si>
  <si>
    <t>HA10732~B32R08C18</t>
  </si>
  <si>
    <t>HA10732~B32R08C19</t>
  </si>
  <si>
    <t>Hs~MGC:BC022054.1~uORF:IOH13695~101</t>
  </si>
  <si>
    <t>BC022054.1</t>
  </si>
  <si>
    <t>HA10732~B32R08C20</t>
  </si>
  <si>
    <t>Hs~MGC:BC022054.1~uORF:IOH13695~94.8</t>
  </si>
  <si>
    <t>HA10732~B32R09C01</t>
  </si>
  <si>
    <t>Hs~MGC:BC010423.1~uORF:IOH12836~123</t>
  </si>
  <si>
    <t>BC010423.1</t>
  </si>
  <si>
    <t>HA10732~B32R09C02</t>
  </si>
  <si>
    <t>Hs~MGC:BC010423.1~uORF:IOH12836~120</t>
  </si>
  <si>
    <t>HA10732~B32R09C03</t>
  </si>
  <si>
    <t>Hs~Ref:NM_000365.2~uORF:IOH7523~1610</t>
  </si>
  <si>
    <t>NM_000365.2</t>
  </si>
  <si>
    <t>HA10732~B32R09C04</t>
  </si>
  <si>
    <t>Hs~Ref:NM_000365.2~uORF:IOH7523~1460</t>
  </si>
  <si>
    <t>HA10732~B32R09C05</t>
  </si>
  <si>
    <t>Hs~MGC:BC013945.1~uORF:IOH13217~38.2</t>
  </si>
  <si>
    <t>BC013945.1</t>
  </si>
  <si>
    <t>HA10732~B32R09C06</t>
  </si>
  <si>
    <t>Hs~MGC:BC013945.1~uORF:IOH13217~35.9</t>
  </si>
  <si>
    <t>HA10732~B32R09C07</t>
  </si>
  <si>
    <t>Hs~Ref:NM_022100.1~uORF:IOH12979~113</t>
  </si>
  <si>
    <t>NM_022100.1</t>
  </si>
  <si>
    <t>HA10732~B32R09C08</t>
  </si>
  <si>
    <t>Hs~Ref:NM_022100.1~uORF:IOH12979~108</t>
  </si>
  <si>
    <t>HA10732~B32R09C09</t>
  </si>
  <si>
    <t>Hs~MGC:BC032390.1~uORF:IOH27534~67.9</t>
  </si>
  <si>
    <t>BC032390.1</t>
  </si>
  <si>
    <t>HA10732~B32R09C10</t>
  </si>
  <si>
    <t>Hs~MGC:BC032390.1~uORF:IOH27534~63.8</t>
  </si>
  <si>
    <t>HA10732~B32R09C11</t>
  </si>
  <si>
    <t>Hs~MGC:BC007750.2~uORF:IOH6405~500</t>
  </si>
  <si>
    <t>BC007750.2</t>
  </si>
  <si>
    <t>HA10732~B32R09C12</t>
  </si>
  <si>
    <t>Hs~MGC:BC007750.2~uORF:IOH6405~481</t>
  </si>
  <si>
    <t>HA10732~B32R09C13</t>
  </si>
  <si>
    <t>Hs~Ref:NM_022470.1~uORF:IOH5710~74.7</t>
  </si>
  <si>
    <t>NM_022470.1</t>
  </si>
  <si>
    <t>HA10732~B32R09C14</t>
  </si>
  <si>
    <t>Hs~Ref:NM_022470.1~uORF:IOH5710~71.3</t>
  </si>
  <si>
    <t>HA10732~B32R09C15</t>
  </si>
  <si>
    <t>Hs~MGC:BC035314.1~uORF:IOH22146~57.4</t>
  </si>
  <si>
    <t>BC035314.1</t>
  </si>
  <si>
    <t>HA10732~B32R09C16</t>
  </si>
  <si>
    <t>Hs~MGC:BC035314.1~uORF:IOH22146~52.7</t>
  </si>
  <si>
    <t>HA10732~B32R09C17</t>
  </si>
  <si>
    <t>Hs~Ref:NM_024712.2~uORF:IOH22774~209</t>
  </si>
  <si>
    <t>NM_024712.2</t>
  </si>
  <si>
    <t>HA10732~B32R09C18</t>
  </si>
  <si>
    <t>Hs~Ref:NM_024712.2~uORF:IOH22774~201</t>
  </si>
  <si>
    <t>HA10732~B32R09C19</t>
  </si>
  <si>
    <t>Hs~MGC:BC036910.1~uORF:IOH25910~1070</t>
  </si>
  <si>
    <t>BC036910.1</t>
  </si>
  <si>
    <t>HA10732~B32R09C20</t>
  </si>
  <si>
    <t>Hs~MGC:BC036910.1~uORF:IOH25910~962</t>
  </si>
  <si>
    <t>HA10732~B32R10C01</t>
  </si>
  <si>
    <t>Hs~MGC:BC025392.1~uORF:IOH10724~172</t>
  </si>
  <si>
    <t>BC025392.1</t>
  </si>
  <si>
    <t>HA10732~B32R10C02</t>
  </si>
  <si>
    <t>Hs~MGC:BC025392.1~uORF:IOH10724~168</t>
  </si>
  <si>
    <t>HA10732~B32R10C03</t>
  </si>
  <si>
    <t>Hs~MGC:NM_152474.2~uORF:IOH25857~352</t>
  </si>
  <si>
    <t>NM_152474.2</t>
  </si>
  <si>
    <t>HA10732~B32R10C04</t>
  </si>
  <si>
    <t>Hs~MGC:NM_152474.2~uORF:IOH25857~342</t>
  </si>
  <si>
    <t>HA10732~B32R10C05</t>
  </si>
  <si>
    <t>Hs~MGC:BC018625.1~uORF:IOH14129~165</t>
  </si>
  <si>
    <t>BC018625.1</t>
  </si>
  <si>
    <t>HA10732~B32R10C06</t>
  </si>
  <si>
    <t>Hs~MGC:BC018625.1~uORF:IOH14129~161</t>
  </si>
  <si>
    <t>HA10732~B32R10C07</t>
  </si>
  <si>
    <t>Hs~Ref:NM_024419.2~uORF:IOH13912~45.4</t>
  </si>
  <si>
    <t>NM_024419.2</t>
  </si>
  <si>
    <t>HA10732~B32R10C08</t>
  </si>
  <si>
    <t>Hs~Ref:NM_024419.2~uORF:IOH13912~43.1</t>
  </si>
  <si>
    <t>HA10732~B32R10C09</t>
  </si>
  <si>
    <t>Hs~Ref:NM_016613.3~uORF:IOH11008~89.5</t>
  </si>
  <si>
    <t>NM_016613.3</t>
  </si>
  <si>
    <t>HA10732~B32R10C10</t>
  </si>
  <si>
    <t>Hs~Ref:NM_016613.3~uORF:IOH11008~87.4</t>
  </si>
  <si>
    <t>HA10732~B32R10C11</t>
  </si>
  <si>
    <t>Hs~MGC:BC014538.1~uORF:IOH12144~188</t>
  </si>
  <si>
    <t>BC014538.1</t>
  </si>
  <si>
    <t>HA10732~B32R10C12</t>
  </si>
  <si>
    <t>Hs~MGC:BC014538.1~uORF:IOH12144~182</t>
  </si>
  <si>
    <t>HA10732~B32R10C13</t>
  </si>
  <si>
    <t>Hs~MGC:BC048988.1~uORF:IOH26773~1190</t>
  </si>
  <si>
    <t>BC048988.1</t>
  </si>
  <si>
    <t>HA10732~B32R10C14</t>
  </si>
  <si>
    <t>Hs~MGC:BC048988.1~uORF:IOH26773~1120</t>
  </si>
  <si>
    <t>HA10732~B32R10C15</t>
  </si>
  <si>
    <t>Hs~MGC:BC047016.1~uORF:IOH26591~257</t>
  </si>
  <si>
    <t>BC047016.1</t>
  </si>
  <si>
    <t>HA10732~B32R10C16</t>
  </si>
  <si>
    <t>Hs~MGC:BC047016.1~uORF:IOH26591~240</t>
  </si>
  <si>
    <t>HA10732~B32R10C17</t>
  </si>
  <si>
    <t>Hs~Ref:NM_032338.2~uORF:IOH7537~251</t>
  </si>
  <si>
    <t>NM_032338.2</t>
  </si>
  <si>
    <t>HA10732~B32R10C18</t>
  </si>
  <si>
    <t>Hs~Ref:NM_032338.2~uORF:IOH7537~243</t>
  </si>
  <si>
    <t>HA10732~B32R10C19</t>
  </si>
  <si>
    <t>Hs~Ref:NM_017861.1~uORF:IOH10774~130</t>
  </si>
  <si>
    <t>NM_017861.1</t>
  </si>
  <si>
    <t>HA10732~B32R10C20</t>
  </si>
  <si>
    <t>Hs~Ref:NM_017861.1~uORF:IOH10774~120</t>
  </si>
  <si>
    <t>HA10732~B32R11C01</t>
  </si>
  <si>
    <t>Hs~Ref:NM_017877.2~uORF:IOH11542~1320</t>
  </si>
  <si>
    <t>NM_017877.2</t>
  </si>
  <si>
    <t>HA10732~B32R11C02</t>
  </si>
  <si>
    <t>Hs~Ref:NM_017877.2~uORF:IOH11542~1250</t>
  </si>
  <si>
    <t>HA10732~B32R11C03</t>
  </si>
  <si>
    <t>Hs~Ref:NM_001860.1~uORF:IOH12315~1680</t>
  </si>
  <si>
    <t>NM_001860.1</t>
  </si>
  <si>
    <t>HA10732~B32R11C04</t>
  </si>
  <si>
    <t>Hs~Ref:NM_001860.1~uORF:IOH12315~1590</t>
  </si>
  <si>
    <t>HA10732~B32R11C05</t>
  </si>
  <si>
    <t>Hs~MGC:BC014140.2~uORF:IOH12771~33.0</t>
  </si>
  <si>
    <t>BC014140.2</t>
  </si>
  <si>
    <t>HA10732~B32R11C06</t>
  </si>
  <si>
    <t>Hs~MGC:BC014140.2~uORF:IOH12771~31.1</t>
  </si>
  <si>
    <t>HA10732~B32R11C07</t>
  </si>
  <si>
    <t>Hs~Ref:NM_003978.2~uORF:IOH3303~1520</t>
  </si>
  <si>
    <t>NM_003978.2</t>
  </si>
  <si>
    <t>HA10732~B32R11C08</t>
  </si>
  <si>
    <t>HA10732~B32R11C09</t>
  </si>
  <si>
    <t>Hs~Ref:NM_176792.1~uORF:IOH26232~149</t>
  </si>
  <si>
    <t>NM_176792.1</t>
  </si>
  <si>
    <t>HA10732~B32R11C10</t>
  </si>
  <si>
    <t>Hs~Ref:NM_176792.1~uORF:IOH26232~138</t>
  </si>
  <si>
    <t>HA10732~B32R11C11</t>
  </si>
  <si>
    <t>Hs~MGC:BC030590.1~uORF:IOH22336~315</t>
  </si>
  <si>
    <t>BC030590.1</t>
  </si>
  <si>
    <t>HA10732~B32R11C12</t>
  </si>
  <si>
    <t>Hs~MGC:BC030590.1~uORF:IOH22336~299</t>
  </si>
  <si>
    <t>HA10732~B32R11C13</t>
  </si>
  <si>
    <t>Hs~MGC:BC040902.1~uORF:IOH26326~102</t>
  </si>
  <si>
    <t>BC040902.1</t>
  </si>
  <si>
    <t>HA10732~B32R11C14</t>
  </si>
  <si>
    <t>Hs~MGC:BC040902.1~uORF:IOH26326~100</t>
  </si>
  <si>
    <t>HA10732~B32R11C15</t>
  </si>
  <si>
    <t>Hs~MGC:BC034036.1~uORF:IOH22229~142</t>
  </si>
  <si>
    <t>BC034036.1</t>
  </si>
  <si>
    <t>HA10732~B32R11C16</t>
  </si>
  <si>
    <t>Hs~MGC:BC034036.1~uORF:IOH22229~132</t>
  </si>
  <si>
    <t>HA10732~B32R11C17</t>
  </si>
  <si>
    <t>Hs~MGC:BC066654.1~uORF:IOH39960~1100</t>
  </si>
  <si>
    <t>BC066654.1</t>
  </si>
  <si>
    <t>HA10732~B32R11C18</t>
  </si>
  <si>
    <t>Hs~MGC:BC066654.1~uORF:IOH39960~1050</t>
  </si>
  <si>
    <t>HA10732~B32R11C19</t>
  </si>
  <si>
    <t>Hs~Ref:NM_153344.1~uORF:IOH40885~113</t>
  </si>
  <si>
    <t>NM_153344.1</t>
  </si>
  <si>
    <t>HA10732~B32R11C20</t>
  </si>
  <si>
    <t>Hs~Ref:NM_153344.1~uORF:IOH40885~102</t>
  </si>
  <si>
    <t>HA10732~B32R12C01</t>
  </si>
  <si>
    <t>Hs~Ref:NM_153043.3~uORF:IOH40012~1610</t>
  </si>
  <si>
    <t>NM_153043.3</t>
  </si>
  <si>
    <t>HA10732~B32R12C02</t>
  </si>
  <si>
    <t>Hs~Ref:NM_153043.3~uORF:IOH40012~1510</t>
  </si>
  <si>
    <t>HA10732~B32R12C03</t>
  </si>
  <si>
    <t>Hs~Ref:NM_006388.2~uORF:IOH39963~843</t>
  </si>
  <si>
    <t>NM_006388.2</t>
  </si>
  <si>
    <t>HA10732~B32R12C04</t>
  </si>
  <si>
    <t>Hs~Ref:NM_006388.2~uORF:IOH39963~819</t>
  </si>
  <si>
    <t>HA10732~B32R12C05</t>
  </si>
  <si>
    <t>Hs~Ref:NM_006406.1~uORF:IOH7551~38.4</t>
  </si>
  <si>
    <t>NM_006406.1</t>
  </si>
  <si>
    <t>HA10732~B32R12C06</t>
  </si>
  <si>
    <t>Hs~Ref:NM_006406.1~uORF:IOH7551~37.4</t>
  </si>
  <si>
    <t>HA10732~B32R12C07</t>
  </si>
  <si>
    <t>Hs~Ref:NM_003915.2~uORF:IOH4538~171</t>
  </si>
  <si>
    <t>NM_003915.2</t>
  </si>
  <si>
    <t>HA10732~B32R12C08</t>
  </si>
  <si>
    <t>Hs~Ref:NM_003915.2~uORF:IOH4538~165</t>
  </si>
  <si>
    <t>HA10732~B32R12C09</t>
  </si>
  <si>
    <t>Hs~Ref:NM_015149.2~uORF:IOH39464~65.9</t>
  </si>
  <si>
    <t>NM_015149.2</t>
  </si>
  <si>
    <t>HA10732~B32R12C10</t>
  </si>
  <si>
    <t>Hs~Ref:NM_015149.2~uORF:IOH39464~63.5</t>
  </si>
  <si>
    <t>HA10732~B32R12C11</t>
  </si>
  <si>
    <t>Hs~Ref:NM_003702.2~uORF:IOH39665~410</t>
  </si>
  <si>
    <t>NM_003702.2</t>
  </si>
  <si>
    <t>HA10732~B32R12C12</t>
  </si>
  <si>
    <t>Hs~Ref:NM_003702.2~uORF:IOH39665~393</t>
  </si>
  <si>
    <t>HA10732~B32R12C13</t>
  </si>
  <si>
    <t>Hs~MGC:BC034222.1~uORF:IOH21594~55.2</t>
  </si>
  <si>
    <t>BC034222.1</t>
  </si>
  <si>
    <t>HA10732~B32R12C14</t>
  </si>
  <si>
    <t>Hs~MGC:BC034222.1~uORF:IOH21594~52.7</t>
  </si>
  <si>
    <t>HA10732~B32R12C15</t>
  </si>
  <si>
    <t>Hs~Ref:NM_005148.2~uORF:IOH10962~115</t>
  </si>
  <si>
    <t>NM_005148.2</t>
  </si>
  <si>
    <t>HA10732~B32R12C16</t>
  </si>
  <si>
    <t>Hs~Ref:NM_005148.2~uORF:IOH10962~114</t>
  </si>
  <si>
    <t>HA10732~B32R12C17</t>
  </si>
  <si>
    <t>Hs~Ref:NM_144638.1~uORF:IOH10667~58.8</t>
  </si>
  <si>
    <t>NM_144638.1</t>
  </si>
  <si>
    <t>HA10732~B32R12C18</t>
  </si>
  <si>
    <t>Hs~Ref:NM_144638.1~uORF:IOH10667~54.9</t>
  </si>
  <si>
    <t>HA10732~B32R12C19</t>
  </si>
  <si>
    <t>Hs~Ref:NM_016823.2~uORF:IOH3182~39.8</t>
  </si>
  <si>
    <t>NM_016823.2</t>
  </si>
  <si>
    <t>HA10732~B32R12C20</t>
  </si>
  <si>
    <t>Hs~Ref:NM_016823.2~uORF:IOH3182~36.6</t>
  </si>
  <si>
    <t>HA10732~B32R13C01</t>
  </si>
  <si>
    <t>HA10732~B32R13C02</t>
  </si>
  <si>
    <t>HA10732~B32R13C03</t>
  </si>
  <si>
    <t>HA10732~B32R13C04</t>
  </si>
  <si>
    <t>HA10732~B32R13C05</t>
  </si>
  <si>
    <t>HA10732~B32R13C06</t>
  </si>
  <si>
    <t>HA10732~B32R13C07</t>
  </si>
  <si>
    <t>HA10732~B32R13C08</t>
  </si>
  <si>
    <t>HA10732~B32R13C09</t>
  </si>
  <si>
    <t>Hs~MGC:BC015665.2~uORF:IOH40642~28.0</t>
  </si>
  <si>
    <t>HA10732~B32R13C10</t>
  </si>
  <si>
    <t>Hs~MGC:BC015665.2~uORF:IOH40642~25.8</t>
  </si>
  <si>
    <t>HA10732~B32R13C11</t>
  </si>
  <si>
    <t>Hs~Ref:NM_004906.3~uORF:IOH40770~42.4</t>
  </si>
  <si>
    <t>HA10732~B32R13C12</t>
  </si>
  <si>
    <t>Hs~Ref:NM_004906.3~uORF:IOH40770~40.0</t>
  </si>
  <si>
    <t>HA10732~B32R13C13</t>
  </si>
  <si>
    <t>Hs~MGC:BC036242.1~uORF:IOH27520~43.0</t>
  </si>
  <si>
    <t>BC036242.1</t>
  </si>
  <si>
    <t>HA10732~B32R13C14</t>
  </si>
  <si>
    <t>Hs~MGC:BC036242.1~uORF:IOH27520~40.5</t>
  </si>
  <si>
    <t>HA10732~B32R13C15</t>
  </si>
  <si>
    <t>Hs~MGC:BC015521.1~uORF:IOH11702~95.2</t>
  </si>
  <si>
    <t>BC015521.1</t>
  </si>
  <si>
    <t>HA10732~B32R13C16</t>
  </si>
  <si>
    <t>Hs~MGC:BC015521.1~uORF:IOH11702~92.6</t>
  </si>
  <si>
    <t>HA10732~B32R13C17</t>
  </si>
  <si>
    <t>HA10732~B32R13C18</t>
  </si>
  <si>
    <t>HA10732~B32R13C19</t>
  </si>
  <si>
    <t>HA10732~B32R13C20</t>
  </si>
  <si>
    <t>HA10732~B32R14C01</t>
  </si>
  <si>
    <t>HA10732~B32R14C02</t>
  </si>
  <si>
    <t>HA10732~B32R14C03</t>
  </si>
  <si>
    <t>HA10732~B32R14C04</t>
  </si>
  <si>
    <t>HA10732~B32R14C05</t>
  </si>
  <si>
    <t>Hs~Ref:NM_002865.1~uORF:IOH5825~34.7</t>
  </si>
  <si>
    <t>NM_002865.1</t>
  </si>
  <si>
    <t>HA10732~B32R14C06</t>
  </si>
  <si>
    <t>Hs~Ref:NM_002865.1~uORF:IOH5825~34.3</t>
  </si>
  <si>
    <t>HA10732~B32R14C07</t>
  </si>
  <si>
    <t>Hs~Ref:NM_023934.2~uORF:IOH40818~65.3</t>
  </si>
  <si>
    <t>NM_023934.2</t>
  </si>
  <si>
    <t>HA10732~B32R14C08</t>
  </si>
  <si>
    <t>Hs~Ref:NM_023934.2~uORF:IOH40818~61.7</t>
  </si>
  <si>
    <t>HA10732~B32R14C09</t>
  </si>
  <si>
    <t>Hs~Ref:NM_015342.1~uORF:IOH10863~17.9</t>
  </si>
  <si>
    <t>NM_015342.1</t>
  </si>
  <si>
    <t>HA10732~B32R14C10</t>
  </si>
  <si>
    <t>Hs~Ref:NM_015342.1~uORF:IOH10863~16.9</t>
  </si>
  <si>
    <t>HA10732~B32R14C11</t>
  </si>
  <si>
    <t>Hs~Ref:NM_024928.3~uORF:IOH12386~23.5</t>
  </si>
  <si>
    <t>HA10732~B32R14C12</t>
  </si>
  <si>
    <t>Hs~Ref:NM_024928.3~uORF:IOH12386~22.8</t>
  </si>
  <si>
    <t>HA10732~B32R14C13</t>
  </si>
  <si>
    <t>HA10732~B32R14C14</t>
  </si>
  <si>
    <t>HA10732~B32R14C15</t>
  </si>
  <si>
    <t>HA10732~B32R14C16</t>
  </si>
  <si>
    <t>HA10732~B32R14C17</t>
  </si>
  <si>
    <t>HA10732~B32R14C18</t>
  </si>
  <si>
    <t>HA10732~B32R14C19</t>
  </si>
  <si>
    <t>HA10732~B32R14C20</t>
  </si>
  <si>
    <t>HA10732~B32R15C01</t>
  </si>
  <si>
    <t>HA10732~B32R15C02</t>
  </si>
  <si>
    <t>HA10732~B32R15C03</t>
  </si>
  <si>
    <t>HA10732~B32R15C04</t>
  </si>
  <si>
    <t>HA10732~B32R15C05</t>
  </si>
  <si>
    <t>HA10732~B32R15C06</t>
  </si>
  <si>
    <t>HA10732~B32R15C07</t>
  </si>
  <si>
    <t>HA10732~B32R15C08</t>
  </si>
  <si>
    <t>HA10732~B32R15C09</t>
  </si>
  <si>
    <t>HA10732~B32R15C10</t>
  </si>
  <si>
    <t>HA10732~B32R15C11</t>
  </si>
  <si>
    <t>HA10732~B32R15C12</t>
  </si>
  <si>
    <t>HA10732~B32R15C13</t>
  </si>
  <si>
    <t>HA10732~B32R15C14</t>
  </si>
  <si>
    <t>HA10732~B32R15C15</t>
  </si>
  <si>
    <t>HA10732~B32R15C16</t>
  </si>
  <si>
    <t>HA10732~B32R15C17</t>
  </si>
  <si>
    <t>HA10732~B32R15C18</t>
  </si>
  <si>
    <t>HA10732~B32R15C19</t>
  </si>
  <si>
    <t>HA10732~B32R15C20</t>
  </si>
  <si>
    <t>HA10732~B32R16C01</t>
  </si>
  <si>
    <t>HA10732~B32R16C02</t>
  </si>
  <si>
    <t>HA10732~B32R16C03</t>
  </si>
  <si>
    <t>HA10732~B32R16C04</t>
  </si>
  <si>
    <t>HA10732~B32R16C05</t>
  </si>
  <si>
    <t>HA10732~B32R16C06</t>
  </si>
  <si>
    <t>HA10732~B32R16C07</t>
  </si>
  <si>
    <t>HA10732~B32R16C08</t>
  </si>
  <si>
    <t>HA10732~B32R16C09</t>
  </si>
  <si>
    <t>HA10732~B32R16C10</t>
  </si>
  <si>
    <t>HA10732~B32R16C11</t>
  </si>
  <si>
    <t>HA10732~B32R16C12</t>
  </si>
  <si>
    <t>HA10732~B32R16C13</t>
  </si>
  <si>
    <t>HA10732~B32R16C14</t>
  </si>
  <si>
    <t>HA10732~B32R16C15</t>
  </si>
  <si>
    <t>HA10732~B32R16C16</t>
  </si>
  <si>
    <t>HA10732~B32R16C17</t>
  </si>
  <si>
    <t>HA10732~B32R16C18</t>
  </si>
  <si>
    <t>HA10732~B32R16C19</t>
  </si>
  <si>
    <t>HA10732~B32R16C20</t>
  </si>
  <si>
    <t>HA10732~B32R17C01</t>
  </si>
  <si>
    <t>HA10732~B32R17C02</t>
  </si>
  <si>
    <t>HA10732~B32R17C03</t>
  </si>
  <si>
    <t>HA10732~B32R17C04</t>
  </si>
  <si>
    <t>HA10732~B32R17C05</t>
  </si>
  <si>
    <t>HA10732~B32R17C06</t>
  </si>
  <si>
    <t>HA10732~B32R17C07</t>
  </si>
  <si>
    <t>HA10732~B32R17C08</t>
  </si>
  <si>
    <t>HA10732~B32R17C09</t>
  </si>
  <si>
    <t>HA10732~B32R17C10</t>
  </si>
  <si>
    <t>HA10732~B32R17C11</t>
  </si>
  <si>
    <t>HA10732~B32R17C12</t>
  </si>
  <si>
    <t>HA10732~B32R17C13</t>
  </si>
  <si>
    <t>HA10732~B32R17C14</t>
  </si>
  <si>
    <t>HA10732~B32R17C15</t>
  </si>
  <si>
    <t>HA10732~B32R17C16</t>
  </si>
  <si>
    <t>HA10732~B32R17C17</t>
  </si>
  <si>
    <t>HA10732~B32R17C18</t>
  </si>
  <si>
    <t>HA10732~B32R17C19</t>
  </si>
  <si>
    <t>HA10732~B32R17C20</t>
  </si>
  <si>
    <t>HA10732~B32R18C01</t>
  </si>
  <si>
    <t>HA10732~B32R18C02</t>
  </si>
  <si>
    <t>HA10732~B32R18C03</t>
  </si>
  <si>
    <t>HA10732~B32R18C04</t>
  </si>
  <si>
    <t>HA10732~B32R18C05</t>
  </si>
  <si>
    <t>HA10732~B32R18C06</t>
  </si>
  <si>
    <t>HA10732~B32R18C07</t>
  </si>
  <si>
    <t>HA10732~B32R18C08</t>
  </si>
  <si>
    <t>HA10732~B32R18C09</t>
  </si>
  <si>
    <t>HA10732~B32R18C10</t>
  </si>
  <si>
    <t>HA10732~B32R18C11</t>
  </si>
  <si>
    <t>HA10732~B32R18C12</t>
  </si>
  <si>
    <t>HA10732~B32R18C13</t>
  </si>
  <si>
    <t>HA10732~B32R18C14</t>
  </si>
  <si>
    <t>HA10732~B32R18C15</t>
  </si>
  <si>
    <t>HA10732~B32R18C16</t>
  </si>
  <si>
    <t>HA10732~B32R18C17</t>
  </si>
  <si>
    <t>HA10732~B32R18C18</t>
  </si>
  <si>
    <t>HA10732~B32R18C19</t>
  </si>
  <si>
    <t>HA10732~B32R18C20</t>
  </si>
  <si>
    <t>HA10732~B32R19C01</t>
  </si>
  <si>
    <t>HA10732~B32R19C02</t>
  </si>
  <si>
    <t>HA10732~B32R19C03</t>
  </si>
  <si>
    <t>HA10732~B32R19C04</t>
  </si>
  <si>
    <t>HA10732~B32R19C05</t>
  </si>
  <si>
    <t>HA10732~B32R19C06</t>
  </si>
  <si>
    <t>HA10732~B32R19C07</t>
  </si>
  <si>
    <t>HA10732~B32R19C08</t>
  </si>
  <si>
    <t>HA10732~B32R19C09</t>
  </si>
  <si>
    <t>HA10732~B32R19C10</t>
  </si>
  <si>
    <t>HA10732~B32R19C11</t>
  </si>
  <si>
    <t>HA10732~B32R19C12</t>
  </si>
  <si>
    <t>HA10732~B32R19C13</t>
  </si>
  <si>
    <t>HA10732~B32R19C14</t>
  </si>
  <si>
    <t>HA10732~B32R19C15</t>
  </si>
  <si>
    <t>HA10732~B32R19C16</t>
  </si>
  <si>
    <t>HA10732~B32R19C17</t>
  </si>
  <si>
    <t>HA10732~B32R19C18</t>
  </si>
  <si>
    <t>HA10732~B32R19C19</t>
  </si>
  <si>
    <t>HA10732~B32R19C20</t>
  </si>
  <si>
    <t>HA10732~B32R20C01</t>
  </si>
  <si>
    <t>HA10732~B32R20C02</t>
  </si>
  <si>
    <t>HA10732~B32R20C03</t>
  </si>
  <si>
    <t>HA10732~B32R20C04</t>
  </si>
  <si>
    <t>HA10732~B32R20C05</t>
  </si>
  <si>
    <t>HA10732~B32R20C06</t>
  </si>
  <si>
    <t>HA10732~B32R20C07</t>
  </si>
  <si>
    <t>HA10732~B32R20C08</t>
  </si>
  <si>
    <t>HA10732~B32R20C09</t>
  </si>
  <si>
    <t>HA10732~B32R20C10</t>
  </si>
  <si>
    <t>HA10732~B32R20C11</t>
  </si>
  <si>
    <t>HA10732~B32R20C12</t>
  </si>
  <si>
    <t>HA10732~B32R20C13</t>
  </si>
  <si>
    <t>HA10732~B32R20C14</t>
  </si>
  <si>
    <t>HA10732~B32R20C15</t>
  </si>
  <si>
    <t>HA10732~B32R20C16</t>
  </si>
  <si>
    <t>HA10732~B32R20C17</t>
  </si>
  <si>
    <t>HA10732~B32R20C18</t>
  </si>
  <si>
    <t>HA10732~B32R20C19</t>
  </si>
  <si>
    <t>HA10732~B32R20C20</t>
  </si>
  <si>
    <t>HA10732~B33R01C01</t>
  </si>
  <si>
    <t>HA10732~B33R01C02</t>
  </si>
  <si>
    <t>HA10732~B33R01C03</t>
  </si>
  <si>
    <t>HA10732~B33R01C04</t>
  </si>
  <si>
    <t>HA10732~B33R01C05</t>
  </si>
  <si>
    <t>HA10732~B33R01C06</t>
  </si>
  <si>
    <t>HA10732~B33R01C07</t>
  </si>
  <si>
    <t>HA10732~B33R01C08</t>
  </si>
  <si>
    <t>HA10732~B33R01C09</t>
  </si>
  <si>
    <t>HA10732~B33R01C10</t>
  </si>
  <si>
    <t>HA10732~B33R01C11</t>
  </si>
  <si>
    <t>HA10732~B33R01C12</t>
  </si>
  <si>
    <t>HA10732~B33R01C13</t>
  </si>
  <si>
    <t>HA10732~B33R01C14</t>
  </si>
  <si>
    <t>HA10732~B33R01C15</t>
  </si>
  <si>
    <t>HA10732~B33R01C16</t>
  </si>
  <si>
    <t>HA10732~B33R01C17</t>
  </si>
  <si>
    <t>HA10732~B33R01C18</t>
  </si>
  <si>
    <t>HA10732~B33R01C19</t>
  </si>
  <si>
    <t>HA10732~B33R01C20</t>
  </si>
  <si>
    <t>HA10732~B33R02C01</t>
  </si>
  <si>
    <t>HA10732~B33R02C02</t>
  </si>
  <si>
    <t>HA10732~B33R02C03</t>
  </si>
  <si>
    <t>HA10732~B33R02C04</t>
  </si>
  <si>
    <t>HA10732~B33R02C05</t>
  </si>
  <si>
    <t>HA10732~B33R02C06</t>
  </si>
  <si>
    <t>HA10732~B33R02C07</t>
  </si>
  <si>
    <t>HA10732~B33R02C08</t>
  </si>
  <si>
    <t>HA10732~B33R02C09</t>
  </si>
  <si>
    <t>HA10732~B33R02C10</t>
  </si>
  <si>
    <t>HA10732~B33R02C11</t>
  </si>
  <si>
    <t>HA10732~B33R02C12</t>
  </si>
  <si>
    <t>HA10732~B33R02C13</t>
  </si>
  <si>
    <t>Hs~Ref:NM_006299.2~uORF:IOH12838~665</t>
  </si>
  <si>
    <t>NM_006299.2</t>
  </si>
  <si>
    <t>HA10732~B33R02C14</t>
  </si>
  <si>
    <t>Hs~Ref:NM_006299.2~uORF:IOH12838~628</t>
  </si>
  <si>
    <t>HA10732~B33R02C15</t>
  </si>
  <si>
    <t>Hs~MGC:BC010907.1~uORF:IOH12088~21.6</t>
  </si>
  <si>
    <t>BC010907.1</t>
  </si>
  <si>
    <t>HA10732~B33R02C16</t>
  </si>
  <si>
    <t>Hs~MGC:BC010907.1~uORF:IOH12088~22.3</t>
  </si>
  <si>
    <t>HA10732~B33R02C17</t>
  </si>
  <si>
    <t>Hs~MGC:BC041339.1~uORF:IOH25831~57.9</t>
  </si>
  <si>
    <t>BC041339.1</t>
  </si>
  <si>
    <t>HA10732~B33R02C18</t>
  </si>
  <si>
    <t>Hs~MGC:BC041339.1~uORF:IOH25831~54.1</t>
  </si>
  <si>
    <t>HA10732~B33R02C19</t>
  </si>
  <si>
    <t>Hs~MGC:BC031231.1~uORF:IOH27515~389</t>
  </si>
  <si>
    <t>BC031231.1</t>
  </si>
  <si>
    <t>HA10732~B33R02C20</t>
  </si>
  <si>
    <t>Hs~MGC:BC031231.1~uORF:IOH27515~369</t>
  </si>
  <si>
    <t>HA10732~B33R03C01</t>
  </si>
  <si>
    <t>Hs~MGC:NM_148904.2~uORF:IOH12103~162</t>
  </si>
  <si>
    <t>NM_148904.2</t>
  </si>
  <si>
    <t>HA10732~B33R03C02</t>
  </si>
  <si>
    <t>Hs~MGC:NM_148904.2~uORF:IOH12103~165</t>
  </si>
  <si>
    <t>HA10732~B33R03C03</t>
  </si>
  <si>
    <t>Hs~Ref:NM_021255.1~uORF:IOH12192~362</t>
  </si>
  <si>
    <t>NM_021255.1</t>
  </si>
  <si>
    <t>HA10732~B33R03C04</t>
  </si>
  <si>
    <t>Hs~Ref:NM_021255.1~uORF:IOH12192~321</t>
  </si>
  <si>
    <t>HA10732~B33R03C05</t>
  </si>
  <si>
    <t>Internal_14931</t>
  </si>
  <si>
    <t>HA10732~B33R03C06</t>
  </si>
  <si>
    <t>HA10732~B33R03C07</t>
  </si>
  <si>
    <t>Hs~MGC:BC047056.1~uORF:IOH27319~392</t>
  </si>
  <si>
    <t>BC047056.1</t>
  </si>
  <si>
    <t>HA10732~B33R03C08</t>
  </si>
  <si>
    <t>Hs~MGC:BC047056.1~uORF:IOH27319~373</t>
  </si>
  <si>
    <t>HA10732~B33R03C09</t>
  </si>
  <si>
    <t>Hs~MGC:BC008605.1~uORF:IOH3330~714</t>
  </si>
  <si>
    <t>BC008605.1</t>
  </si>
  <si>
    <t>HA10732~B33R03C10</t>
  </si>
  <si>
    <t>Hs~MGC:BC008605.1~uORF:IOH3330~670</t>
  </si>
  <si>
    <t>HA10732~B33R03C11</t>
  </si>
  <si>
    <t>Hs~Ref:NM_001549.1~uORF:IOH3948~182</t>
  </si>
  <si>
    <t>NM_001549.1</t>
  </si>
  <si>
    <t>HA10732~B33R03C12</t>
  </si>
  <si>
    <t>Hs~Ref:NM_001549.1~uORF:IOH3948~163</t>
  </si>
  <si>
    <t>HA10732~B33R03C13</t>
  </si>
  <si>
    <t>Hs~MGC:BC002616.1~uORF:IOH4117~351</t>
  </si>
  <si>
    <t>BC002616.1</t>
  </si>
  <si>
    <t>HA10732~B33R03C14</t>
  </si>
  <si>
    <t>Hs~MGC:BC002616.1~uORF:IOH4117~326</t>
  </si>
  <si>
    <t>HA10732~B33R03C15</t>
  </si>
  <si>
    <t>Hs~Ref:NM_020980.2~uORF:IOH14443~207</t>
  </si>
  <si>
    <t>NM_020980.2</t>
  </si>
  <si>
    <t>HA10732~B33R03C16</t>
  </si>
  <si>
    <t>Hs~Ref:NM_020980.2~uORF:IOH14443~192</t>
  </si>
  <si>
    <t>HA10732~B33R03C17</t>
  </si>
  <si>
    <t>Hs~MGC:BC011811.1~uORF:IOH14689~126</t>
  </si>
  <si>
    <t>BC011811.1</t>
  </si>
  <si>
    <t>HA10732~B33R03C18</t>
  </si>
  <si>
    <t>Hs~MGC:BC011811.1~uORF:IOH14689~120</t>
  </si>
  <si>
    <t>HA10732~B33R03C19</t>
  </si>
  <si>
    <t>Hs~Ref:NM_005620.1~uORF:IOH4079~1970</t>
  </si>
  <si>
    <t>NM_005620.1</t>
  </si>
  <si>
    <t>HA10732~B33R03C20</t>
  </si>
  <si>
    <t>Hs~Ref:NM_005620.1~uORF:IOH4079~1630</t>
  </si>
  <si>
    <t>HA10732~B33R04C01</t>
  </si>
  <si>
    <t>Hs~Ref:NM_016049.1~uORF:IOH3959~232</t>
  </si>
  <si>
    <t>NM_016049.1</t>
  </si>
  <si>
    <t>HA10732~B33R04C02</t>
  </si>
  <si>
    <t>Hs~Ref:NM_016049.1~uORF:IOH3959~251</t>
  </si>
  <si>
    <t>HA10732~B33R04C03</t>
  </si>
  <si>
    <t>Hs~Ref:NM_030920.1~uORF:IOH2956~193</t>
  </si>
  <si>
    <t>NM_030920.1</t>
  </si>
  <si>
    <t>HA10732~B33R04C04</t>
  </si>
  <si>
    <t>Hs~Ref:NM_030920.1~uORF:IOH2956~188</t>
  </si>
  <si>
    <t>HA10732~B33R04C05</t>
  </si>
  <si>
    <t>Hs~Ref:NM_005038.1~uORF:IOH22406~2050</t>
  </si>
  <si>
    <t>NM_005038.1</t>
  </si>
  <si>
    <t>HA10732~B33R04C06</t>
  </si>
  <si>
    <t>Hs~Ref:NM_005038.1~uORF:IOH22406~1910</t>
  </si>
  <si>
    <t>HA10732~B33R04C07</t>
  </si>
  <si>
    <t>Internal_14988</t>
  </si>
  <si>
    <t>HA10732~B33R04C08</t>
  </si>
  <si>
    <t>HA10732~B33R04C09</t>
  </si>
  <si>
    <t>Hs~Ref:NM_005565.2~uORF:IOH11014~21.3</t>
  </si>
  <si>
    <t>NM_005565.2</t>
  </si>
  <si>
    <t>HA10732~B33R04C10</t>
  </si>
  <si>
    <t>Hs~Ref:NM_005565.2~uORF:IOH11014~21.5</t>
  </si>
  <si>
    <t>HA10732~B33R04C11</t>
  </si>
  <si>
    <t>Hs~Ref:NM_052946.1~uORF:IOH12770~14.3</t>
  </si>
  <si>
    <t>NM_052946.1</t>
  </si>
  <si>
    <t>HA10732~B33R04C12</t>
  </si>
  <si>
    <t>Hs~Ref:NM_052946.1~uORF:IOH12770~13.5</t>
  </si>
  <si>
    <t>HA10732~B33R04C13</t>
  </si>
  <si>
    <t>Hs~Ref:NM_019101.2~uORF:IOH12125~178</t>
  </si>
  <si>
    <t>NM_019101.2</t>
  </si>
  <si>
    <t>HA10732~B33R04C14</t>
  </si>
  <si>
    <t>Hs~Ref:NM_019101.2~uORF:IOH12125~166</t>
  </si>
  <si>
    <t>HA10732~B33R04C15</t>
  </si>
  <si>
    <t>Hs~Ref:NM_032691.1~uORF:IOH5629~124</t>
  </si>
  <si>
    <t>NM_032691.1</t>
  </si>
  <si>
    <t>HA10732~B33R04C16</t>
  </si>
  <si>
    <t>Hs~Ref:NM_032691.1~uORF:IOH5629~114</t>
  </si>
  <si>
    <t>HA10732~B33R04C17</t>
  </si>
  <si>
    <t>Internal_17401</t>
  </si>
  <si>
    <t>HA10732~B33R04C18</t>
  </si>
  <si>
    <t>HA10732~B33R04C19</t>
  </si>
  <si>
    <t>Hs~Ref:NM_031361.1~uORF:IOH4674~188</t>
  </si>
  <si>
    <t>NM_031361.1</t>
  </si>
  <si>
    <t>HA10732~B33R04C20</t>
  </si>
  <si>
    <t>Hs~Ref:NM_031361.1~uORF:IOH4674~177</t>
  </si>
  <si>
    <t>HA10732~B33R05C01</t>
  </si>
  <si>
    <t>Hs~Ref:NM_002710.1~uORF:IOH14587~28.0</t>
  </si>
  <si>
    <t>NM_002710.1</t>
  </si>
  <si>
    <t>HA10732~B33R05C02</t>
  </si>
  <si>
    <t>Hs~Ref:NM_002710.1~uORF:IOH14587~27.7</t>
  </si>
  <si>
    <t>HA10732~B33R05C03</t>
  </si>
  <si>
    <t>Hs~MGC:BC005155.1~uORF:IOH5175~84.0</t>
  </si>
  <si>
    <t>BC005155.1</t>
  </si>
  <si>
    <t>HA10732~B33R05C04</t>
  </si>
  <si>
    <t>Hs~MGC:BC005155.1~uORF:IOH5175~77.4</t>
  </si>
  <si>
    <t>HA10732~B33R05C05</t>
  </si>
  <si>
    <t>Hs~Ref:NM_015978.1~N/A~1040</t>
  </si>
  <si>
    <t>NM_015978.1</t>
  </si>
  <si>
    <t>HA10732~B33R05C06</t>
  </si>
  <si>
    <t>Hs~Ref:NM_015978.1~N/A~1000</t>
  </si>
  <si>
    <t>HA10732~B33R05C07</t>
  </si>
  <si>
    <t>Internal_14313</t>
  </si>
  <si>
    <t>HA10732~B33R05C08</t>
  </si>
  <si>
    <t>HA10732~B33R05C09</t>
  </si>
  <si>
    <t>Hs~Ref:NM_016530.1~uORF:IOH12810~350</t>
  </si>
  <si>
    <t>NM_016530.1</t>
  </si>
  <si>
    <t>HA10732~B33R05C10</t>
  </si>
  <si>
    <t>Hs~Ref:NM_016530.1~uORF:IOH12810~316</t>
  </si>
  <si>
    <t>HA10732~B33R05C11</t>
  </si>
  <si>
    <t>Hs~Ref:NM_005605.2~uORF:IOH5608~63.0</t>
  </si>
  <si>
    <t>NM_005605.2</t>
  </si>
  <si>
    <t>HA10732~B33R05C12</t>
  </si>
  <si>
    <t>Hs~Ref:NM_005605.2~uORF:IOH5608~59.0</t>
  </si>
  <si>
    <t>HA10732~B33R05C13</t>
  </si>
  <si>
    <t>Hs~Ref:NM_016735.1~N/A~461</t>
  </si>
  <si>
    <t>NM_016735.1</t>
  </si>
  <si>
    <t>HA10732~B33R05C14</t>
  </si>
  <si>
    <t>Hs~Ref:NM_016735.1~N/A~427</t>
  </si>
  <si>
    <t>HA10732~B33R05C15</t>
  </si>
  <si>
    <t>Hs~Ref:NM_004441.2~N/A~3400</t>
  </si>
  <si>
    <t>NM_004441.2</t>
  </si>
  <si>
    <t>HA10732~B33R05C16</t>
  </si>
  <si>
    <t>Hs~Ref:NM_004441.2~N/A~3230</t>
  </si>
  <si>
    <t>HA10732~B33R05C17</t>
  </si>
  <si>
    <t>Hs~MGC:BC024002.2~uORF:IOH11100~169</t>
  </si>
  <si>
    <t>BC024002.2</t>
  </si>
  <si>
    <t>HA10732~B33R05C18</t>
  </si>
  <si>
    <t>Hs~MGC:BC024002.2~uORF:IOH11100~163</t>
  </si>
  <si>
    <t>HA10732~B33R05C19</t>
  </si>
  <si>
    <t>Hs~Ref:NM_018683.2~uORF:IOH10466~1220</t>
  </si>
  <si>
    <t>NM_018683.2</t>
  </si>
  <si>
    <t>HA10732~B33R05C20</t>
  </si>
  <si>
    <t>Hs~Ref:NM_018683.2~uORF:IOH10466~1120</t>
  </si>
  <si>
    <t>HA10732~B33R06C01</t>
  </si>
  <si>
    <t>Hs~Ref:NM_006325.2~uORF:IOH10063~100</t>
  </si>
  <si>
    <t>NM_006325.2</t>
  </si>
  <si>
    <t>HA10732~B33R06C02</t>
  </si>
  <si>
    <t>Hs~Ref:NM_006325.2~uORF:IOH10063~101</t>
  </si>
  <si>
    <t>HA10732~B33R06C03</t>
  </si>
  <si>
    <t>Hs~Ref:NM_006360.1~uORF:IOH14618~118</t>
  </si>
  <si>
    <t>NM_006360.1</t>
  </si>
  <si>
    <t>HA10732~B33R06C04</t>
  </si>
  <si>
    <t>Hs~Ref:NM_006360.1~uORF:IOH14618~111</t>
  </si>
  <si>
    <t>HA10732~B33R06C05</t>
  </si>
  <si>
    <t>Internal_14156</t>
  </si>
  <si>
    <t>HA10732~B33R06C06</t>
  </si>
  <si>
    <t>HA10732~B33R06C07</t>
  </si>
  <si>
    <t>Hs~Ref:NM_024805.1~uORF:IOH13501~176</t>
  </si>
  <si>
    <t>NM_024805.1</t>
  </si>
  <si>
    <t>HA10732~B33R06C08</t>
  </si>
  <si>
    <t>Hs~Ref:NM_024805.1~uORF:IOH13501~168</t>
  </si>
  <si>
    <t>HA10732~B33R06C09</t>
  </si>
  <si>
    <t>Hs~Ref:NM_002796.1~uORF:IOH6865~219</t>
  </si>
  <si>
    <t>NM_002796.1</t>
  </si>
  <si>
    <t>HA10732~B33R06C10</t>
  </si>
  <si>
    <t>Hs~Ref:NM_002796.1~uORF:IOH6865~206</t>
  </si>
  <si>
    <t>HA10732~B33R06C11</t>
  </si>
  <si>
    <t>Internal_26767</t>
  </si>
  <si>
    <t>HA10732~B33R06C12</t>
  </si>
  <si>
    <t>HA10732~B33R06C13</t>
  </si>
  <si>
    <t>Hs~Ref:NM_012108.1~uORF:IOH13463~23.0</t>
  </si>
  <si>
    <t>NM_012108.1</t>
  </si>
  <si>
    <t>HA10732~B33R06C14</t>
  </si>
  <si>
    <t>Hs~Ref:NM_012108.1~uORF:IOH13463~21.6</t>
  </si>
  <si>
    <t>HA10732~B33R06C15</t>
  </si>
  <si>
    <t>Hs~Ref:NM_022756.2~uORF:IOH13235~1440</t>
  </si>
  <si>
    <t>NM_022756.2</t>
  </si>
  <si>
    <t>HA10732~B33R06C16</t>
  </si>
  <si>
    <t>Hs~Ref:NM_022756.2~uORF:IOH13235~1350</t>
  </si>
  <si>
    <t>HA10732~B33R06C17</t>
  </si>
  <si>
    <t>Hs~MGC:BC026296.1~uORF:IOH14813~2410</t>
  </si>
  <si>
    <t>BC026296.1</t>
  </si>
  <si>
    <t>HA10732~B33R06C18</t>
  </si>
  <si>
    <t>Hs~MGC:BC026296.1~uORF:IOH14813~2320</t>
  </si>
  <si>
    <t>HA10732~B33R06C19</t>
  </si>
  <si>
    <t>Hs~Ref:NM_002106.2~uORF:IOH14825~37.2</t>
  </si>
  <si>
    <t>NM_002106.2</t>
  </si>
  <si>
    <t>HA10732~B33R06C20</t>
  </si>
  <si>
    <t>Hs~Ref:NM_002106.2~uORF:IOH14825~34.9</t>
  </si>
  <si>
    <t>HA10732~B33R07C01</t>
  </si>
  <si>
    <t>Hs~Ref:NM_024588.2~uORF:IOH6887~121</t>
  </si>
  <si>
    <t>NM_024588.2</t>
  </si>
  <si>
    <t>HA10732~B33R07C02</t>
  </si>
  <si>
    <t>Hs~Ref:NM_024588.2~uORF:IOH6887~120</t>
  </si>
  <si>
    <t>HA10732~B33R07C03</t>
  </si>
  <si>
    <t>Hs~Ref:NM_004593.1~uORF:IOH2936~57.8</t>
  </si>
  <si>
    <t>NM_004593.1</t>
  </si>
  <si>
    <t>HA10732~B33R07C04</t>
  </si>
  <si>
    <t>Hs~Ref:NM_004593.1~uORF:IOH2936~53.0</t>
  </si>
  <si>
    <t>HA10732~B33R07C05</t>
  </si>
  <si>
    <t>Hs~Ref:NM_005205.2~uORF:IOH27397~430</t>
  </si>
  <si>
    <t>NM_005205.2</t>
  </si>
  <si>
    <t>HA10732~B33R07C06</t>
  </si>
  <si>
    <t>Hs~Ref:NM_005205.2~uORF:IOH27397~419</t>
  </si>
  <si>
    <t>HA10732~B33R07C07</t>
  </si>
  <si>
    <t>Hs~MGC:BC033292.1~uORF:IOH26782~55.2</t>
  </si>
  <si>
    <t>BC033292.1</t>
  </si>
  <si>
    <t>HA10732~B33R07C08</t>
  </si>
  <si>
    <t>Hs~MGC:BC033292.1~uORF:IOH26782~51.7</t>
  </si>
  <si>
    <t>HA10732~B33R07C09</t>
  </si>
  <si>
    <t>Hs~MGC:BC035636.1~uORF:IOH27581~1890</t>
  </si>
  <si>
    <t>BC035636.1</t>
  </si>
  <si>
    <t>HA10732~B33R07C10</t>
  </si>
  <si>
    <t>Hs~MGC:BC035636.1~uORF:IOH27581~1710</t>
  </si>
  <si>
    <t>HA10732~B33R07C11</t>
  </si>
  <si>
    <t>Hs~MGC:BC053667.1~uORF:IOH29009~121</t>
  </si>
  <si>
    <t>BC053667.1</t>
  </si>
  <si>
    <t>HA10732~B33R07C12</t>
  </si>
  <si>
    <t>Hs~MGC:BC053667.1~uORF:IOH29009~116</t>
  </si>
  <si>
    <t>HA10732~B33R07C13</t>
  </si>
  <si>
    <t>Hs~MGC:BC053545.1~uORF:IOH28972~2260</t>
  </si>
  <si>
    <t>BC053545.1</t>
  </si>
  <si>
    <t>HA10732~B33R07C14</t>
  </si>
  <si>
    <t>Hs~MGC:BC053545.1~uORF:IOH28972~2180</t>
  </si>
  <si>
    <t>HA10732~B33R07C15</t>
  </si>
  <si>
    <t>Hs~MGC:BC037322.1~uORF:IOH28715~251</t>
  </si>
  <si>
    <t>BC037322.1</t>
  </si>
  <si>
    <t>HA10732~B33R07C16</t>
  </si>
  <si>
    <t>Hs~MGC:BC037322.1~uORF:IOH28715~233</t>
  </si>
  <si>
    <t>HA10732~B33R07C17</t>
  </si>
  <si>
    <t>Hs~MGC:BC008201.1~uORF:IOH3360~325</t>
  </si>
  <si>
    <t>BC008201.1</t>
  </si>
  <si>
    <t>HA10732~B33R07C18</t>
  </si>
  <si>
    <t>Hs~MGC:BC008201.1~uORF:IOH3360~305</t>
  </si>
  <si>
    <t>HA10732~B33R07C19</t>
  </si>
  <si>
    <t>Hs~MGC:BC057774.1~uORF:IOH29168~50.1</t>
  </si>
  <si>
    <t>BC057774.1</t>
  </si>
  <si>
    <t>HA10732~B33R07C20</t>
  </si>
  <si>
    <t>Hs~MGC:BC057774.1~uORF:IOH29168~49.3</t>
  </si>
  <si>
    <t>HA10732~B33R08C01</t>
  </si>
  <si>
    <t>Hs~MGC:BC041638.1~uORF:IOH28004~153</t>
  </si>
  <si>
    <t>BC041638.1</t>
  </si>
  <si>
    <t>HA10732~B33R08C02</t>
  </si>
  <si>
    <t>Hs~MGC:BC041638.1~uORF:IOH28004~151</t>
  </si>
  <si>
    <t>HA10732~B33R08C03</t>
  </si>
  <si>
    <t>Hs~MGC:BC041421.1~uORF:IOH28778~47.5</t>
  </si>
  <si>
    <t>BC041421.1</t>
  </si>
  <si>
    <t>HA10732~B33R08C04</t>
  </si>
  <si>
    <t>Hs~MGC:BC041421.1~uORF:IOH28778~42.7</t>
  </si>
  <si>
    <t>HA10732~B33R08C05</t>
  </si>
  <si>
    <t>Hs~Ref:NM_130439.1~uORF:IOH10857~227</t>
  </si>
  <si>
    <t>NM_130439.1</t>
  </si>
  <si>
    <t>HA10732~B33R08C06</t>
  </si>
  <si>
    <t>Hs~Ref:NM_130439.1~uORF:IOH10857~210</t>
  </si>
  <si>
    <t>HA10732~B33R08C07</t>
  </si>
  <si>
    <t>Hs~Ref:NM_030938.2~uORF:IOH22902~613</t>
  </si>
  <si>
    <t>NM_030938.2</t>
  </si>
  <si>
    <t>HA10732~B33R08C08</t>
  </si>
  <si>
    <t>Hs~Ref:NM_030938.2~uORF:IOH22902~578</t>
  </si>
  <si>
    <t>HA10732~B33R08C09</t>
  </si>
  <si>
    <t>Hs~MGC:BC010356.1~uORF:IOH22924~1140</t>
  </si>
  <si>
    <t>BC010356.1</t>
  </si>
  <si>
    <t>HA10732~B33R08C10</t>
  </si>
  <si>
    <t>Hs~MGC:BC010356.1~uORF:IOH22924~1070</t>
  </si>
  <si>
    <t>HA10732~B33R08C11</t>
  </si>
  <si>
    <t>Hs~MGC:BC021247.1~uORF:IOH22996~196</t>
  </si>
  <si>
    <t>BC021247.1</t>
  </si>
  <si>
    <t>HA10732~B33R08C12</t>
  </si>
  <si>
    <t>Hs~MGC:BC021247.1~uORF:IOH22996~178</t>
  </si>
  <si>
    <t>HA10732~B33R08C13</t>
  </si>
  <si>
    <t>Hs~Ref:NM_145027.1~uORF:IOH10936~715</t>
  </si>
  <si>
    <t>NM_145027.1</t>
  </si>
  <si>
    <t>HA10732~B33R08C14</t>
  </si>
  <si>
    <t>Hs~Ref:NM_145027.1~uORF:IOH10936~666</t>
  </si>
  <si>
    <t>HA10732~B33R08C15</t>
  </si>
  <si>
    <t>Hs~Ref:NM_015939.2~uORF:IOH3137~1200</t>
  </si>
  <si>
    <t>NM_015939.2</t>
  </si>
  <si>
    <t>HA10732~B33R08C16</t>
  </si>
  <si>
    <t>Hs~Ref:NM_015939.2~uORF:IOH3137~1120</t>
  </si>
  <si>
    <t>HA10732~B33R08C17</t>
  </si>
  <si>
    <t>Hs~Ref:NM_003193.2~uORF:IOH3395~1730</t>
  </si>
  <si>
    <t>NM_003193.2</t>
  </si>
  <si>
    <t>HA10732~B33R08C18</t>
  </si>
  <si>
    <t>Hs~Ref:NM_003193.2~uORF:IOH3395~1580</t>
  </si>
  <si>
    <t>HA10732~B33R08C19</t>
  </si>
  <si>
    <t>Hs~MGC:BC008959.1~uORF:IOH6087~1960</t>
  </si>
  <si>
    <t>BC008959.1</t>
  </si>
  <si>
    <t>HA10732~B33R08C20</t>
  </si>
  <si>
    <t>Hs~MGC:BC008959.1~uORF:IOH6087~1770</t>
  </si>
  <si>
    <t>HA10732~B33R09C01</t>
  </si>
  <si>
    <t>Hs~Ref:NM_001803.1~uORF:IOH4221~543</t>
  </si>
  <si>
    <t>NM_001803.1</t>
  </si>
  <si>
    <t>HA10732~B33R09C02</t>
  </si>
  <si>
    <t>Hs~Ref:NM_001803.1~uORF:IOH4221~544</t>
  </si>
  <si>
    <t>HA10732~B33R09C03</t>
  </si>
  <si>
    <t>Hs~Ref:NM_006886.2~uORF:IOH3903~172</t>
  </si>
  <si>
    <t>NM_006886.2</t>
  </si>
  <si>
    <t>HA10732~B33R09C04</t>
  </si>
  <si>
    <t>Hs~Ref:NM_006886.2~uORF:IOH3903~162</t>
  </si>
  <si>
    <t>HA10732~B33R09C05</t>
  </si>
  <si>
    <t>Hs~Ref:NM_078467.1~uORF:IOH4470~216</t>
  </si>
  <si>
    <t>NM_078467.1</t>
  </si>
  <si>
    <t>HA10732~B33R09C06</t>
  </si>
  <si>
    <t>Hs~Ref:NM_078467.1~uORF:IOH4470~206</t>
  </si>
  <si>
    <t>HA10732~B33R09C07</t>
  </si>
  <si>
    <t>Hs~Ref:NM_080653.1~uORF:IOH3280~38.9</t>
  </si>
  <si>
    <t>NM_080653.1</t>
  </si>
  <si>
    <t>HA10732~B33R09C08</t>
  </si>
  <si>
    <t>Hs~Ref:NM_080653.1~uORF:IOH3280~37.4</t>
  </si>
  <si>
    <t>HA10732~B33R09C09</t>
  </si>
  <si>
    <t>Hs~MGC:BC012997.2~uORF:IOH12554~1340</t>
  </si>
  <si>
    <t>BC012997.2</t>
  </si>
  <si>
    <t>HA10732~B33R09C10</t>
  </si>
  <si>
    <t>Hs~MGC:BC012997.2~uORF:IOH12554~1200</t>
  </si>
  <si>
    <t>HA10732~B33R09C11</t>
  </si>
  <si>
    <t>Hs~Ref:NM_018330.2~uORF:IOH12545~352</t>
  </si>
  <si>
    <t>NM_018330.2</t>
  </si>
  <si>
    <t>HA10732~B33R09C12</t>
  </si>
  <si>
    <t>Hs~Ref:NM_018330.2~uORF:IOH12545~322</t>
  </si>
  <si>
    <t>HA10732~B33R09C13</t>
  </si>
  <si>
    <t>Hs~MGC:NM_175870.3~uORF:IOH5318~29.0</t>
  </si>
  <si>
    <t>NM_175870.3</t>
  </si>
  <si>
    <t>HA10732~B33R09C14</t>
  </si>
  <si>
    <t>Hs~MGC:NM_175870.3~uORF:IOH5318~27.0</t>
  </si>
  <si>
    <t>HA10732~B33R09C15</t>
  </si>
  <si>
    <t>Hs~Ref:NM_006498.1~uORF:IOH22699~383</t>
  </si>
  <si>
    <t>NM_006498.1</t>
  </si>
  <si>
    <t>HA10732~B33R09C16</t>
  </si>
  <si>
    <t>Hs~Ref:NM_006498.1~uORF:IOH22699~352</t>
  </si>
  <si>
    <t>HA10732~B33R09C17</t>
  </si>
  <si>
    <t>Hs~MGC:BC021229.1~uORF:IOH14255~834</t>
  </si>
  <si>
    <t>BC021229.1</t>
  </si>
  <si>
    <t>HA10732~B33R09C18</t>
  </si>
  <si>
    <t>Hs~MGC:BC021229.1~uORF:IOH14255~775</t>
  </si>
  <si>
    <t>HA10732~B33R09C19</t>
  </si>
  <si>
    <t>Hs~Ref:NM_001124.1~uORF:IOH13846~150</t>
  </si>
  <si>
    <t>NM_001124.1</t>
  </si>
  <si>
    <t>HA10732~B33R09C20</t>
  </si>
  <si>
    <t>Hs~Ref:NM_001124.1~uORF:IOH13846~140</t>
  </si>
  <si>
    <t>HA10732~B33R10C01</t>
  </si>
  <si>
    <t>Hs~MGC:NM_178814.2~uORF:IOH11915~560</t>
  </si>
  <si>
    <t>NM_178814.2</t>
  </si>
  <si>
    <t>HA10732~B33R10C02</t>
  </si>
  <si>
    <t>Hs~MGC:NM_178814.2~uORF:IOH11915~638</t>
  </si>
  <si>
    <t>HA10732~B33R10C03</t>
  </si>
  <si>
    <t>Hs~MGC:BC025243.1~uORF:IOH12391~96.9</t>
  </si>
  <si>
    <t>BC025243.1</t>
  </si>
  <si>
    <t>HA10732~B33R10C04</t>
  </si>
  <si>
    <t>Hs~MGC:BC025243.1~uORF:IOH12391~88.5</t>
  </si>
  <si>
    <t>HA10732~B33R10C05</t>
  </si>
  <si>
    <t>Hs~Ref:NM_032169.2~uORF:IOH10227~50.5</t>
  </si>
  <si>
    <t>NM_032169.2</t>
  </si>
  <si>
    <t>HA10732~B33R10C06</t>
  </si>
  <si>
    <t>Hs~Ref:NM_032169.2~uORF:IOH10227~47.3</t>
  </si>
  <si>
    <t>HA10732~B33R10C07</t>
  </si>
  <si>
    <t>Hs~MGC:BC015354.1~uORF:IOH10321~38.3</t>
  </si>
  <si>
    <t>BC015354.1</t>
  </si>
  <si>
    <t>HA10732~B33R10C08</t>
  </si>
  <si>
    <t>Hs~MGC:BC015354.1~uORF:IOH10321~37.5</t>
  </si>
  <si>
    <t>HA10732~B33R10C09</t>
  </si>
  <si>
    <t>Hs~Ref:NM_020424.2~uORF:IOH10391~65.8</t>
  </si>
  <si>
    <t>NM_020424.2</t>
  </si>
  <si>
    <t>HA10732~B33R10C10</t>
  </si>
  <si>
    <t>Hs~Ref:NM_020424.2~uORF:IOH10391~60.4</t>
  </si>
  <si>
    <t>HA10732~B33R10C11</t>
  </si>
  <si>
    <t>Hs~Ref:NM_080675.2~uORF:IOH10614~77.6</t>
  </si>
  <si>
    <t>NM_080675.2</t>
  </si>
  <si>
    <t>HA10732~B33R10C12</t>
  </si>
  <si>
    <t>Hs~Ref:NM_080675.2~uORF:IOH10614~74.2</t>
  </si>
  <si>
    <t>HA10732~B33R10C13</t>
  </si>
  <si>
    <t>Hs~MGC:BC032462.1~uORF:IOH21685~120</t>
  </si>
  <si>
    <t>BC032462.1</t>
  </si>
  <si>
    <t>HA10732~B33R10C14</t>
  </si>
  <si>
    <t>Hs~MGC:BC032462.1~uORF:IOH21685~117</t>
  </si>
  <si>
    <t>HA10732~B33R10C15</t>
  </si>
  <si>
    <t>Hs~Ref:NM_153709.1~uORF:IOH21517~275</t>
  </si>
  <si>
    <t>NM_153709.1</t>
  </si>
  <si>
    <t>HA10732~B33R10C16</t>
  </si>
  <si>
    <t>Hs~Ref:NM_153709.1~uORF:IOH21517~267</t>
  </si>
  <si>
    <t>HA10732~B33R10C17</t>
  </si>
  <si>
    <t>Hs~MGC:BC028141.1~uORF:IOH21529~933</t>
  </si>
  <si>
    <t>BC028141.1</t>
  </si>
  <si>
    <t>HA10732~B33R10C18</t>
  </si>
  <si>
    <t>Hs~MGC:BC028141.1~uORF:IOH21529~891</t>
  </si>
  <si>
    <t>HA10732~B33R10C19</t>
  </si>
  <si>
    <t>Hs~MGC:BC029608.1~uORF:IOH21623~479</t>
  </si>
  <si>
    <t>BC029608.1</t>
  </si>
  <si>
    <t>HA10732~B33R10C20</t>
  </si>
  <si>
    <t>Hs~MGC:BC029608.1~uORF:IOH21623~449</t>
  </si>
  <si>
    <t>HA10732~B33R11C01</t>
  </si>
  <si>
    <t>Hs~Ref:NM_021999.2~uORF:IOH4165~934</t>
  </si>
  <si>
    <t>NM_021999.2</t>
  </si>
  <si>
    <t>HA10732~B33R11C02</t>
  </si>
  <si>
    <t>Hs~Ref:NM_021999.2~uORF:IOH4165~1010</t>
  </si>
  <si>
    <t>HA10732~B33R11C03</t>
  </si>
  <si>
    <t>Hs~Ref:NM_000401.2~uORF:IOH14553~73.3</t>
  </si>
  <si>
    <t>NM_000401.2</t>
  </si>
  <si>
    <t>HA10732~B33R11C04</t>
  </si>
  <si>
    <t>Hs~Ref:NM_000401.2~uORF:IOH14553~67.9</t>
  </si>
  <si>
    <t>HA10732~B33R11C05</t>
  </si>
  <si>
    <t>Hs~Ref:NM_002103.3~uORF:IOH6268~201</t>
  </si>
  <si>
    <t>NM_002103.3</t>
  </si>
  <si>
    <t>HA10732~B33R11C06</t>
  </si>
  <si>
    <t>Hs~Ref:NM_002103.3~uORF:IOH6268~187</t>
  </si>
  <si>
    <t>HA10732~B33R11C07</t>
  </si>
  <si>
    <t>Hs~MGC:BC030997.1~uORF:IOH23173~547</t>
  </si>
  <si>
    <t>BC030997.1</t>
  </si>
  <si>
    <t>HA10732~B33R11C08</t>
  </si>
  <si>
    <t>Hs~MGC:BC030997.1~uORF:IOH23173~516</t>
  </si>
  <si>
    <t>HA10732~B33R11C09</t>
  </si>
  <si>
    <t>Hs~Ref:NM_006433.2~uORF:IOH27865~664</t>
  </si>
  <si>
    <t>NM_006433.2</t>
  </si>
  <si>
    <t>HA10732~B33R11C10</t>
  </si>
  <si>
    <t>Hs~Ref:NM_006433.2~uORF:IOH27865~627</t>
  </si>
  <si>
    <t>HA10732~B33R11C11</t>
  </si>
  <si>
    <t>Hs~MGC:BC033193.1~uORF:IOH23245~851</t>
  </si>
  <si>
    <t>BC033193.1</t>
  </si>
  <si>
    <t>HA10732~B33R11C12</t>
  </si>
  <si>
    <t>Hs~MGC:BC033193.1~uORF:IOH23245~787</t>
  </si>
  <si>
    <t>HA10732~B33R11C13</t>
  </si>
  <si>
    <t>Hs~MGC:BC008730.2~uORF:IOH5942~913</t>
  </si>
  <si>
    <t>BC008730.2</t>
  </si>
  <si>
    <t>HA10732~B33R11C14</t>
  </si>
  <si>
    <t>Hs~MGC:BC008730.2~uORF:IOH5942~872</t>
  </si>
  <si>
    <t>HA10732~B33R11C15</t>
  </si>
  <si>
    <t>Hs~Ref:NM_003335.2~uORF:IOH6479~648</t>
  </si>
  <si>
    <t>NM_003335.2</t>
  </si>
  <si>
    <t>HA10732~B33R11C16</t>
  </si>
  <si>
    <t>Hs~Ref:NM_003335.2~uORF:IOH6479~639</t>
  </si>
  <si>
    <t>HA10732~B33R11C17</t>
  </si>
  <si>
    <t>Hs~MGC:BC016673.1~uORF:IOH11748~586</t>
  </si>
  <si>
    <t>BC016673.1</t>
  </si>
  <si>
    <t>HA10732~B33R11C18</t>
  </si>
  <si>
    <t>Hs~MGC:BC016673.1~uORF:IOH11748~553</t>
  </si>
  <si>
    <t>HA10732~B33R11C19</t>
  </si>
  <si>
    <t>Hs~Ref:NM_001622.1~uORF:IOH2128~1070</t>
  </si>
  <si>
    <t>NM_001622.1</t>
  </si>
  <si>
    <t>HA10732~B33R11C20</t>
  </si>
  <si>
    <t>Hs~Ref:NM_001622.1~uORF:IOH2128~999</t>
  </si>
  <si>
    <t>HA10732~B33R12C01</t>
  </si>
  <si>
    <t>Hs~MGC:BC034376.1~uORF:IOH22635~707</t>
  </si>
  <si>
    <t>BC034376.1</t>
  </si>
  <si>
    <t>HA10732~B33R12C02</t>
  </si>
  <si>
    <t>Hs~MGC:BC034376.1~uORF:IOH22635~720</t>
  </si>
  <si>
    <t>HA10732~B33R12C03</t>
  </si>
  <si>
    <t>Hs~MGC:BC005085.1~uORF:IOH6621~244</t>
  </si>
  <si>
    <t>BC005085.1</t>
  </si>
  <si>
    <t>HA10732~B33R12C04</t>
  </si>
  <si>
    <t>Hs~MGC:BC005085.1~uORF:IOH6621~227</t>
  </si>
  <si>
    <t>HA10732~B33R12C05</t>
  </si>
  <si>
    <t>Hs~MGC:BC014315.1~uORF:IOH13047~247</t>
  </si>
  <si>
    <t>BC014315.1</t>
  </si>
  <si>
    <t>HA10732~B33R12C06</t>
  </si>
  <si>
    <t>Hs~MGC:BC014315.1~uORF:IOH13047~239</t>
  </si>
  <si>
    <t>HA10732~B33R12C07</t>
  </si>
  <si>
    <t>Hs~MGC:NM_002791.1~uORF:IOH4917~82.8</t>
  </si>
  <si>
    <t>NM_002791.1</t>
  </si>
  <si>
    <t>HA10732~B33R12C08</t>
  </si>
  <si>
    <t>Hs~MGC:NM_002791.1~uORF:IOH4917~78.5</t>
  </si>
  <si>
    <t>HA10732~B33R12C09</t>
  </si>
  <si>
    <t>Hs~MGC:BC008200.1~uORF:IOH3147~237</t>
  </si>
  <si>
    <t>BC008200.1</t>
  </si>
  <si>
    <t>HA10732~B33R12C10</t>
  </si>
  <si>
    <t>Hs~MGC:BC008200.1~uORF:IOH3147~225</t>
  </si>
  <si>
    <t>HA10732~B33R12C11</t>
  </si>
  <si>
    <t>Hs~MGC:BC000314.1~uORF:IOH3485~209</t>
  </si>
  <si>
    <t>BC000314.1</t>
  </si>
  <si>
    <t>HA10732~B33R12C12</t>
  </si>
  <si>
    <t>Hs~MGC:BC000314.1~uORF:IOH3485~199</t>
  </si>
  <si>
    <t>HA10732~B33R12C13</t>
  </si>
  <si>
    <t>Hs~MGC:BC023569.1~uORF:IOH27860~47.4</t>
  </si>
  <si>
    <t>BC023569.1</t>
  </si>
  <si>
    <t>HA10732~B33R12C14</t>
  </si>
  <si>
    <t>Hs~MGC:BC023569.1~uORF:IOH27860~45.0</t>
  </si>
  <si>
    <t>HA10732~B33R12C15</t>
  </si>
  <si>
    <t>Hs~MGC:BC023603.2~uORF:IOH29334~46.7</t>
  </si>
  <si>
    <t>BC023603.2</t>
  </si>
  <si>
    <t>HA10732~B33R12C16</t>
  </si>
  <si>
    <t>Hs~MGC:BC023603.2~uORF:IOH29334~45.1</t>
  </si>
  <si>
    <t>HA10732~B33R12C17</t>
  </si>
  <si>
    <t>Hs~MGC:BC050377.1~uORF:IOH26671~80.4</t>
  </si>
  <si>
    <t>BC050377.1</t>
  </si>
  <si>
    <t>HA10732~B33R12C18</t>
  </si>
  <si>
    <t>Hs~MGC:BC050377.1~uORF:IOH26671~78.8</t>
  </si>
  <si>
    <t>HA10732~B33R12C19</t>
  </si>
  <si>
    <t>Hs~Ref:NM_006214.2~uORF:IOH22535~55.1</t>
  </si>
  <si>
    <t>NM_006214.2</t>
  </si>
  <si>
    <t>HA10732~B33R12C20</t>
  </si>
  <si>
    <t>Hs~Ref:NM_006214.2~uORF:IOH22535~51.9</t>
  </si>
  <si>
    <t>HA10732~B33R13C01</t>
  </si>
  <si>
    <t>Hs~Ref:NM_005258.2~uORF:IOH1566~34.4</t>
  </si>
  <si>
    <t>NM_005258.2</t>
  </si>
  <si>
    <t>HA10732~B33R13C02</t>
  </si>
  <si>
    <t>Hs~Ref:NM_005258.2~uORF:IOH1566~34.9</t>
  </si>
  <si>
    <t>HA10732~B33R13C03</t>
  </si>
  <si>
    <t>Hs~Ref:NM_004965.3~uORF:IOH4772~7.98</t>
  </si>
  <si>
    <t>NM_004965.3</t>
  </si>
  <si>
    <t>HA10732~B33R13C04</t>
  </si>
  <si>
    <t>Hs~Ref:NM_004965.3~uORF:IOH4772~8.81</t>
  </si>
  <si>
    <t>HA10732~B33R13C05</t>
  </si>
  <si>
    <t>Hs~Ref:NM_145109.1~uORF:IOH21715~387</t>
  </si>
  <si>
    <t>NM_145109.1</t>
  </si>
  <si>
    <t>HA10732~B33R13C06</t>
  </si>
  <si>
    <t>Hs~Ref:NM_145109.1~uORF:IOH21715~379</t>
  </si>
  <si>
    <t>HA10732~B33R13C07</t>
  </si>
  <si>
    <t>Hs~Ref:NM_005332.2~uORF:IOH11347~179</t>
  </si>
  <si>
    <t>NM_005332.2</t>
  </si>
  <si>
    <t>HA10732~B33R13C08</t>
  </si>
  <si>
    <t>Hs~Ref:NM_005332.2~uORF:IOH11347~172</t>
  </si>
  <si>
    <t>HA10732~B33R13C09</t>
  </si>
  <si>
    <t>Hs~MGC:BC007919.2~uORF:IOH40619~54.3</t>
  </si>
  <si>
    <t>BC007919.2</t>
  </si>
  <si>
    <t>HA10732~B33R13C10</t>
  </si>
  <si>
    <t>Hs~MGC:BC007919.2~uORF:IOH40619~50.7</t>
  </si>
  <si>
    <t>HA10732~B33R13C11</t>
  </si>
  <si>
    <t>Hs~Ref:NM_012474.3~uORF:IOH40599~84.0</t>
  </si>
  <si>
    <t>NM_012474.3</t>
  </si>
  <si>
    <t>HA10732~B33R13C12</t>
  </si>
  <si>
    <t>Hs~Ref:NM_012474.3~uORF:IOH40599~82.0</t>
  </si>
  <si>
    <t>HA10732~B33R13C13</t>
  </si>
  <si>
    <t>Hs~MGC:BC064145.1~uORF:IOH40031~44.2</t>
  </si>
  <si>
    <t>BC064145.1</t>
  </si>
  <si>
    <t>HA10732~B33R13C14</t>
  </si>
  <si>
    <t>Hs~MGC:BC064145.1~uORF:IOH40031~42.9</t>
  </si>
  <si>
    <t>HA10732~B33R13C15</t>
  </si>
  <si>
    <t>Hs~MGC:BC064144.1~uORF:IOH40037~28.9</t>
  </si>
  <si>
    <t>BC064144.1</t>
  </si>
  <si>
    <t>HA10732~B33R13C16</t>
  </si>
  <si>
    <t>Hs~MGC:BC064144.1~uORF:IOH40037~28.1</t>
  </si>
  <si>
    <t>HA10732~B33R13C17</t>
  </si>
  <si>
    <t>Hs~MGC:BC008298.1~uORF:IOH6949~38.1</t>
  </si>
  <si>
    <t>BC008298.1</t>
  </si>
  <si>
    <t>HA10732~B33R13C18</t>
  </si>
  <si>
    <t>Hs~MGC:BC008298.1~uORF:IOH6949~36.3</t>
  </si>
  <si>
    <t>HA10732~B33R13C19</t>
  </si>
  <si>
    <t>Hs~Ref:NM_001946.1~uORF:IOH5003~54.1</t>
  </si>
  <si>
    <t>NM_001946.1</t>
  </si>
  <si>
    <t>HA10732~B33R13C20</t>
  </si>
  <si>
    <t>Hs~Ref:NM_001946.1~uORF:IOH5003~51.6</t>
  </si>
  <si>
    <t>HA10732~B33R14C01</t>
  </si>
  <si>
    <t>Hs~MGC:BC005177.1~uORF:IOH4713~80.5</t>
  </si>
  <si>
    <t>BC005177.1</t>
  </si>
  <si>
    <t>HA10732~B33R14C02</t>
  </si>
  <si>
    <t>Hs~MGC:BC005177.1~uORF:IOH4713~86.0</t>
  </si>
  <si>
    <t>HA10732~B33R14C03</t>
  </si>
  <si>
    <t>Hs~Ref:NM_019070.1~uORF:IOH5264~36.4</t>
  </si>
  <si>
    <t>NM_019070.1</t>
  </si>
  <si>
    <t>HA10732~B33R14C04</t>
  </si>
  <si>
    <t>Hs~Ref:NM_019070.1~uORF:IOH5264~35.1</t>
  </si>
  <si>
    <t>HA10732~B33R14C05</t>
  </si>
  <si>
    <t>Hs~Ref:NM_022918.1~uORF:IOH26885~28.9</t>
  </si>
  <si>
    <t>NM_022918.1</t>
  </si>
  <si>
    <t>HA10732~B33R14C06</t>
  </si>
  <si>
    <t>Hs~Ref:NM_022918.1~uORF:IOH26885~27.2</t>
  </si>
  <si>
    <t>HA10732~B33R14C07</t>
  </si>
  <si>
    <t>Hs~MGC:BC047583.1~uORF:IOH26438~24.9</t>
  </si>
  <si>
    <t>BC047583.1</t>
  </si>
  <si>
    <t>HA10732~B33R14C08</t>
  </si>
  <si>
    <t>Hs~MGC:BC047583.1~uORF:IOH26438~23.4</t>
  </si>
  <si>
    <t>HA10732~B33R14C09</t>
  </si>
  <si>
    <t>Hs~MGC:NM_178126.2~uORF:IOH26767~78.4</t>
  </si>
  <si>
    <t>NM_178126.2</t>
  </si>
  <si>
    <t>HA10732~B33R14C10</t>
  </si>
  <si>
    <t>Hs~MGC:NM_178126.2~uORF:IOH26767~72.8</t>
  </si>
  <si>
    <t>HA10732~B33R14C11</t>
  </si>
  <si>
    <t>Hs~MGC:NM_198943.1~uORF:IOH26580~22.2</t>
  </si>
  <si>
    <t>NM_198943.1</t>
  </si>
  <si>
    <t>HA10732~B33R14C12</t>
  </si>
  <si>
    <t>Hs~MGC:NM_198943.1~uORF:IOH26580~21.2</t>
  </si>
  <si>
    <t>HA10732~B33R14C13</t>
  </si>
  <si>
    <t>HA10732~B33R14C14</t>
  </si>
  <si>
    <t>HA10732~B33R14C15</t>
  </si>
  <si>
    <t>HA10732~B33R14C16</t>
  </si>
  <si>
    <t>HA10732~B33R14C17</t>
  </si>
  <si>
    <t>HA10732~B33R14C18</t>
  </si>
  <si>
    <t>HA10732~B33R14C19</t>
  </si>
  <si>
    <t>HA10732~B33R14C20</t>
  </si>
  <si>
    <t>HA10732~B33R15C01</t>
  </si>
  <si>
    <t>HA10732~B33R15C02</t>
  </si>
  <si>
    <t>HA10732~B33R15C03</t>
  </si>
  <si>
    <t>HA10732~B33R15C04</t>
  </si>
  <si>
    <t>HA10732~B33R15C05</t>
  </si>
  <si>
    <t>HA10732~B33R15C06</t>
  </si>
  <si>
    <t>HA10732~B33R15C07</t>
  </si>
  <si>
    <t>HA10732~B33R15C08</t>
  </si>
  <si>
    <t>HA10732~B33R15C09</t>
  </si>
  <si>
    <t>HA10732~B33R15C10</t>
  </si>
  <si>
    <t>HA10732~B33R15C11</t>
  </si>
  <si>
    <t>HA10732~B33R15C12</t>
  </si>
  <si>
    <t>HA10732~B33R15C13</t>
  </si>
  <si>
    <t>HA10732~B33R15C14</t>
  </si>
  <si>
    <t>HA10732~B33R15C15</t>
  </si>
  <si>
    <t>HA10732~B33R15C16</t>
  </si>
  <si>
    <t>HA10732~B33R15C17</t>
  </si>
  <si>
    <t>HA10732~B33R15C18</t>
  </si>
  <si>
    <t>HA10732~B33R15C19</t>
  </si>
  <si>
    <t>HA10732~B33R15C20</t>
  </si>
  <si>
    <t>HA10732~B33R16C01</t>
  </si>
  <si>
    <t>HA10732~B33R16C02</t>
  </si>
  <si>
    <t>HA10732~B33R16C03</t>
  </si>
  <si>
    <t>HA10732~B33R16C04</t>
  </si>
  <si>
    <t>HA10732~B33R16C05</t>
  </si>
  <si>
    <t>HA10732~B33R16C06</t>
  </si>
  <si>
    <t>HA10732~B33R16C07</t>
  </si>
  <si>
    <t>HA10732~B33R16C08</t>
  </si>
  <si>
    <t>HA10732~B33R16C09</t>
  </si>
  <si>
    <t>HA10732~B33R16C10</t>
  </si>
  <si>
    <t>HA10732~B33R16C11</t>
  </si>
  <si>
    <t>HA10732~B33R16C12</t>
  </si>
  <si>
    <t>HA10732~B33R16C13</t>
  </si>
  <si>
    <t>HA10732~B33R16C14</t>
  </si>
  <si>
    <t>HA10732~B33R16C15</t>
  </si>
  <si>
    <t>HA10732~B33R16C16</t>
  </si>
  <si>
    <t>HA10732~B33R16C17</t>
  </si>
  <si>
    <t>HA10732~B33R16C18</t>
  </si>
  <si>
    <t>HA10732~B33R16C19</t>
  </si>
  <si>
    <t>HA10732~B33R16C20</t>
  </si>
  <si>
    <t>HA10732~B33R17C01</t>
  </si>
  <si>
    <t>HA10732~B33R17C02</t>
  </si>
  <si>
    <t>HA10732~B33R17C03</t>
  </si>
  <si>
    <t>HA10732~B33R17C04</t>
  </si>
  <si>
    <t>HA10732~B33R17C05</t>
  </si>
  <si>
    <t>HA10732~B33R17C06</t>
  </si>
  <si>
    <t>HA10732~B33R17C07</t>
  </si>
  <si>
    <t>HA10732~B33R17C08</t>
  </si>
  <si>
    <t>HA10732~B33R17C09</t>
  </si>
  <si>
    <t>HA10732~B33R17C10</t>
  </si>
  <si>
    <t>HA10732~B33R17C11</t>
  </si>
  <si>
    <t>HA10732~B33R17C12</t>
  </si>
  <si>
    <t>HA10732~B33R17C13</t>
  </si>
  <si>
    <t>HA10732~B33R17C14</t>
  </si>
  <si>
    <t>HA10732~B33R17C15</t>
  </si>
  <si>
    <t>HA10732~B33R17C16</t>
  </si>
  <si>
    <t>HA10732~B33R17C17</t>
  </si>
  <si>
    <t>HA10732~B33R17C18</t>
  </si>
  <si>
    <t>HA10732~B33R17C19</t>
  </si>
  <si>
    <t>HA10732~B33R17C20</t>
  </si>
  <si>
    <t>HA10732~B33R18C01</t>
  </si>
  <si>
    <t>HA10732~B33R18C02</t>
  </si>
  <si>
    <t>HA10732~B33R18C03</t>
  </si>
  <si>
    <t>HA10732~B33R18C04</t>
  </si>
  <si>
    <t>HA10732~B33R18C05</t>
  </si>
  <si>
    <t>HA10732~B33R18C06</t>
  </si>
  <si>
    <t>HA10732~B33R18C07</t>
  </si>
  <si>
    <t>HA10732~B33R18C08</t>
  </si>
  <si>
    <t>HA10732~B33R18C09</t>
  </si>
  <si>
    <t>HA10732~B33R18C10</t>
  </si>
  <si>
    <t>HA10732~B33R18C11</t>
  </si>
  <si>
    <t>HA10732~B33R18C12</t>
  </si>
  <si>
    <t>HA10732~B33R18C13</t>
  </si>
  <si>
    <t>HA10732~B33R18C14</t>
  </si>
  <si>
    <t>HA10732~B33R18C15</t>
  </si>
  <si>
    <t>HA10732~B33R18C16</t>
  </si>
  <si>
    <t>HA10732~B33R18C17</t>
  </si>
  <si>
    <t>HA10732~B33R18C18</t>
  </si>
  <si>
    <t>HA10732~B33R18C19</t>
  </si>
  <si>
    <t>HA10732~B33R18C20</t>
  </si>
  <si>
    <t>HA10732~B33R19C01</t>
  </si>
  <si>
    <t>HA10732~B33R19C02</t>
  </si>
  <si>
    <t>HA10732~B33R19C03</t>
  </si>
  <si>
    <t>HA10732~B33R19C04</t>
  </si>
  <si>
    <t>HA10732~B33R19C05</t>
  </si>
  <si>
    <t>HA10732~B33R19C06</t>
  </si>
  <si>
    <t>HA10732~B33R19C07</t>
  </si>
  <si>
    <t>HA10732~B33R19C08</t>
  </si>
  <si>
    <t>HA10732~B33R19C09</t>
  </si>
  <si>
    <t>HA10732~B33R19C10</t>
  </si>
  <si>
    <t>HA10732~B33R19C11</t>
  </si>
  <si>
    <t>HA10732~B33R19C12</t>
  </si>
  <si>
    <t>HA10732~B33R19C13</t>
  </si>
  <si>
    <t>HA10732~B33R19C14</t>
  </si>
  <si>
    <t>HA10732~B33R19C15</t>
  </si>
  <si>
    <t>HA10732~B33R19C16</t>
  </si>
  <si>
    <t>HA10732~B33R19C17</t>
  </si>
  <si>
    <t>HA10732~B33R19C18</t>
  </si>
  <si>
    <t>HA10732~B33R19C19</t>
  </si>
  <si>
    <t>HA10732~B33R19C20</t>
  </si>
  <si>
    <t>HA10732~B33R20C01</t>
  </si>
  <si>
    <t>HA10732~B33R20C02</t>
  </si>
  <si>
    <t>HA10732~B33R20C03</t>
  </si>
  <si>
    <t>HA10732~B33R20C04</t>
  </si>
  <si>
    <t>HA10732~B33R20C05</t>
  </si>
  <si>
    <t>HA10732~B33R20C06</t>
  </si>
  <si>
    <t>HA10732~B33R20C07</t>
  </si>
  <si>
    <t>HA10732~B33R20C08</t>
  </si>
  <si>
    <t>HA10732~B33R20C09</t>
  </si>
  <si>
    <t>HA10732~B33R20C10</t>
  </si>
  <si>
    <t>HA10732~B33R20C11</t>
  </si>
  <si>
    <t>HA10732~B33R20C12</t>
  </si>
  <si>
    <t>HA10732~B33R20C13</t>
  </si>
  <si>
    <t>HA10732~B33R20C14</t>
  </si>
  <si>
    <t>HA10732~B33R20C15</t>
  </si>
  <si>
    <t>HA10732~B33R20C16</t>
  </si>
  <si>
    <t>HA10732~B33R20C17</t>
  </si>
  <si>
    <t>HA10732~B33R20C18</t>
  </si>
  <si>
    <t>HA10732~B33R20C19</t>
  </si>
  <si>
    <t>HA10732~B33R20C20</t>
  </si>
  <si>
    <t>HA10732~B34R01C01</t>
  </si>
  <si>
    <t>HA10732~B34R01C02</t>
  </si>
  <si>
    <t>HA10732~B34R01C03</t>
  </si>
  <si>
    <t>HA10732~B34R01C04</t>
  </si>
  <si>
    <t>HA10732~B34R01C05</t>
  </si>
  <si>
    <t>HA10732~B34R01C06</t>
  </si>
  <si>
    <t>HA10732~B34R01C07</t>
  </si>
  <si>
    <t>HA10732~B34R01C08</t>
  </si>
  <si>
    <t>HA10732~B34R01C09</t>
  </si>
  <si>
    <t>HA10732~B34R01C10</t>
  </si>
  <si>
    <t>HA10732~B34R01C11</t>
  </si>
  <si>
    <t>HA10732~B34R01C12</t>
  </si>
  <si>
    <t>HA10732~B34R01C13</t>
  </si>
  <si>
    <t>HA10732~B34R01C14</t>
  </si>
  <si>
    <t>HA10732~B34R01C15</t>
  </si>
  <si>
    <t>HA10732~B34R01C16</t>
  </si>
  <si>
    <t>HA10732~B34R01C17</t>
  </si>
  <si>
    <t>HA10732~B34R01C18</t>
  </si>
  <si>
    <t>HA10732~B34R01C19</t>
  </si>
  <si>
    <t>HA10732~B34R01C20</t>
  </si>
  <si>
    <t>HA10732~B34R02C01</t>
  </si>
  <si>
    <t>HA10732~B34R02C02</t>
  </si>
  <si>
    <t>HA10732~B34R02C03</t>
  </si>
  <si>
    <t>HA10732~B34R02C04</t>
  </si>
  <si>
    <t>HA10732~B34R02C05</t>
  </si>
  <si>
    <t>HA10732~B34R02C06</t>
  </si>
  <si>
    <t>HA10732~B34R02C07</t>
  </si>
  <si>
    <t>HA10732~B34R02C08</t>
  </si>
  <si>
    <t>HA10732~B34R02C09</t>
  </si>
  <si>
    <t>HA10732~B34R02C10</t>
  </si>
  <si>
    <t>HA10732~B34R02C11</t>
  </si>
  <si>
    <t>HA10732~B34R02C12</t>
  </si>
  <si>
    <t>HA10732~B34R02C13</t>
  </si>
  <si>
    <t>Hs~Ref:NM_033423.1~uORF:IOH22624~45.0</t>
  </si>
  <si>
    <t>NM_033423.1</t>
  </si>
  <si>
    <t>HA10732~B34R02C14</t>
  </si>
  <si>
    <t>Hs~Ref:NM_033423.1~uORF:IOH22624~43.0</t>
  </si>
  <si>
    <t>HA10732~B34R02C15</t>
  </si>
  <si>
    <t>Internal_15990</t>
  </si>
  <si>
    <t>HA10732~B34R02C16</t>
  </si>
  <si>
    <t>HA10732~B34R02C17</t>
  </si>
  <si>
    <t>Internal_20893</t>
  </si>
  <si>
    <t>HA10732~B34R02C18</t>
  </si>
  <si>
    <t>HA10732~B34R02C19</t>
  </si>
  <si>
    <t>Hs~Ref:NM_006054.1~uORF:IOH10268~105</t>
  </si>
  <si>
    <t>NM_006054.1</t>
  </si>
  <si>
    <t>HA10732~B34R02C20</t>
  </si>
  <si>
    <t>Hs~Ref:NM_006054.1~uORF:IOH10268~101</t>
  </si>
  <si>
    <t>HA10732~B34R03C01</t>
  </si>
  <si>
    <t>Hs~Ref:NM_002739.1~uORF:IOH21330~72.2</t>
  </si>
  <si>
    <t>NM_002739.1</t>
  </si>
  <si>
    <t>HA10732~B34R03C02</t>
  </si>
  <si>
    <t>Hs~Ref:NM_002739.1~uORF:IOH21330~67.6</t>
  </si>
  <si>
    <t>HA10732~B34R03C03</t>
  </si>
  <si>
    <t>Hs~MGC:BC028113.1~uORF:IOH21569~382</t>
  </si>
  <si>
    <t>BC028113.1</t>
  </si>
  <si>
    <t>HA10732~B34R03C04</t>
  </si>
  <si>
    <t>Hs~MGC:BC028113.1~uORF:IOH21569~362</t>
  </si>
  <si>
    <t>HA10732~B34R03C05</t>
  </si>
  <si>
    <t>Internal_18559</t>
  </si>
  <si>
    <t>HA10732~B34R03C06</t>
  </si>
  <si>
    <t>HA10732~B34R03C07</t>
  </si>
  <si>
    <t>Hs~MGC:BC016934.1~uORF:IOH10340~974</t>
  </si>
  <si>
    <t>BC016934.1</t>
  </si>
  <si>
    <t>HA10732~B34R03C08</t>
  </si>
  <si>
    <t>Hs~MGC:BC016934.1~uORF:IOH10340~859</t>
  </si>
  <si>
    <t>HA10732~B34R03C09</t>
  </si>
  <si>
    <t>Hs~MGC:BC011014.1~uORF:IOH12165~15.8</t>
  </si>
  <si>
    <t>BC011014.1</t>
  </si>
  <si>
    <t>HA10732~B34R03C10</t>
  </si>
  <si>
    <t>Hs~MGC:BC011014.1~uORF:IOH12165~14.6</t>
  </si>
  <si>
    <t>HA10732~B34R03C11</t>
  </si>
  <si>
    <t>Hs~MGC:BC034401.1~uORF:IOH22782~541</t>
  </si>
  <si>
    <t>HA10732~B34R03C12</t>
  </si>
  <si>
    <t>Hs~MGC:BC034401.1~uORF:IOH22782~465</t>
  </si>
  <si>
    <t>HA10732~B34R03C13</t>
  </si>
  <si>
    <t>Hs~Ref:NM_015698.2~uORF:IOH3563~315</t>
  </si>
  <si>
    <t>NM_015698.2</t>
  </si>
  <si>
    <t>HA10732~B34R03C14</t>
  </si>
  <si>
    <t>Hs~Ref:NM_015698.2~uORF:IOH3563~287</t>
  </si>
  <si>
    <t>HA10732~B34R03C15</t>
  </si>
  <si>
    <t>Hs~MGC:BC012373.1~uORF:IOH10550~17.4</t>
  </si>
  <si>
    <t>BC012373.1</t>
  </si>
  <si>
    <t>HA10732~B34R03C16</t>
  </si>
  <si>
    <t>Hs~MGC:BC012373.1~uORF:IOH10550~16.3</t>
  </si>
  <si>
    <t>HA10732~B34R03C17</t>
  </si>
  <si>
    <t>Hs~MGC:BC008438.1~uORF:IOH7448~55.1</t>
  </si>
  <si>
    <t>BC008438.1</t>
  </si>
  <si>
    <t>HA10732~B34R03C18</t>
  </si>
  <si>
    <t>Hs~MGC:BC008438.1~uORF:IOH7448~51.7</t>
  </si>
  <si>
    <t>HA10732~B34R03C19</t>
  </si>
  <si>
    <t>Hs~MGC:BC033005.1~uORF:IOH22281~26.4</t>
  </si>
  <si>
    <t>BC033005.1</t>
  </si>
  <si>
    <t>HA10732~B34R03C20</t>
  </si>
  <si>
    <t>Hs~MGC:BC033005.1~uORF:IOH22281~25.4</t>
  </si>
  <si>
    <t>HA10732~B34R04C01</t>
  </si>
  <si>
    <t>Hs~Ref:NM_032330.1~uORF:IOH7236~565</t>
  </si>
  <si>
    <t>NM_032330.1</t>
  </si>
  <si>
    <t>HA10732~B34R04C02</t>
  </si>
  <si>
    <t>Hs~Ref:NM_032330.1~uORF:IOH7236~549</t>
  </si>
  <si>
    <t>HA10732~B34R04C03</t>
  </si>
  <si>
    <t>Hs~MGC:BC006199.1~uORF:IOH5745~201</t>
  </si>
  <si>
    <t>BC006199.1</t>
  </si>
  <si>
    <t>HA10732~B34R04C04</t>
  </si>
  <si>
    <t>Hs~MGC:BC006199.1~uORF:IOH5745~196</t>
  </si>
  <si>
    <t>HA10732~B34R04C05</t>
  </si>
  <si>
    <t>Hs~MGC:BC002751.1~uORF:IOH5335~66.1</t>
  </si>
  <si>
    <t>BC002751.1</t>
  </si>
  <si>
    <t>HA10732~B34R04C06</t>
  </si>
  <si>
    <t>Hs~MGC:BC002751.1~uORF:IOH5335~63.2</t>
  </si>
  <si>
    <t>HA10732~B34R04C07</t>
  </si>
  <si>
    <t>Hs~MGC:BC001600.1~uORF:IOH4905~399</t>
  </si>
  <si>
    <t>BC001600.1</t>
  </si>
  <si>
    <t>HA10732~B34R04C08</t>
  </si>
  <si>
    <t>Hs~MGC:BC001600.1~uORF:IOH4905~381</t>
  </si>
  <si>
    <t>HA10732~B34R04C09</t>
  </si>
  <si>
    <t>HA10732~B34R04C10</t>
  </si>
  <si>
    <t>HA10732~B34R04C11</t>
  </si>
  <si>
    <t>Internal_23644</t>
  </si>
  <si>
    <t>HA10732~B34R04C12</t>
  </si>
  <si>
    <t>HA10732~B34R04C13</t>
  </si>
  <si>
    <t>Hs~Ref:NM_002810.1~uORF:IOH3462~225</t>
  </si>
  <si>
    <t>NM_002810.1</t>
  </si>
  <si>
    <t>HA10732~B34R04C14</t>
  </si>
  <si>
    <t>Hs~Ref:NM_002810.1~uORF:IOH3462~223</t>
  </si>
  <si>
    <t>HA10732~B34R04C15</t>
  </si>
  <si>
    <t>Hs~MGC:BC003595.1~uORF:IOH3758~142</t>
  </si>
  <si>
    <t>BC003595.1</t>
  </si>
  <si>
    <t>HA10732~B34R04C16</t>
  </si>
  <si>
    <t>Hs~MGC:BC003595.1~uORF:IOH3758~131</t>
  </si>
  <si>
    <t>HA10732~B34R04C17</t>
  </si>
  <si>
    <t>Hs~Ref:NM_006623.1~uORF:IOH3438~1270</t>
  </si>
  <si>
    <t>NM_006623.1</t>
  </si>
  <si>
    <t>HA10732~B34R04C18</t>
  </si>
  <si>
    <t>Hs~Ref:NM_006623.1~uORF:IOH3438~1240</t>
  </si>
  <si>
    <t>HA10732~B34R04C19</t>
  </si>
  <si>
    <t>Internal_24617</t>
  </si>
  <si>
    <t>HA10732~B34R04C20</t>
  </si>
  <si>
    <t>HA10732~B34R05C01</t>
  </si>
  <si>
    <t>Hs~Ref:NM_006254.1~N/A~82.9</t>
  </si>
  <si>
    <t>NM_006254.1</t>
  </si>
  <si>
    <t>HA10732~B34R05C02</t>
  </si>
  <si>
    <t>Hs~Ref:NM_006254.1~N/A~80.4</t>
  </si>
  <si>
    <t>HA10732~B34R05C03</t>
  </si>
  <si>
    <t>Hs~Ref:NM_002447.1~N/A~126</t>
  </si>
  <si>
    <t>NM_002447.1</t>
  </si>
  <si>
    <t>HA10732~B34R05C04</t>
  </si>
  <si>
    <t>Hs~Ref:NM_002447.1~N/A~122</t>
  </si>
  <si>
    <t>HA10732~B34R05C05</t>
  </si>
  <si>
    <t>Hs~MGC:BC002541.1~N/A~132</t>
  </si>
  <si>
    <t>BC002541.1</t>
  </si>
  <si>
    <t>HA10732~B34R05C06</t>
  </si>
  <si>
    <t>Hs~MGC:BC002541.1~N/A~128</t>
  </si>
  <si>
    <t>HA10732~B34R05C07</t>
  </si>
  <si>
    <t>Hs~Ref:NM_002314.2~N/A~24.9</t>
  </si>
  <si>
    <t>NM_002314.2</t>
  </si>
  <si>
    <t>HA10732~B34R05C08</t>
  </si>
  <si>
    <t>Hs~Ref:NM_002314.2~N/A~24.1</t>
  </si>
  <si>
    <t>HA10732~B34R05C09</t>
  </si>
  <si>
    <t>Hs~Ref:NM_002253.1~N/A~45.3</t>
  </si>
  <si>
    <t>NM_002253.1</t>
  </si>
  <si>
    <t>HA10732~B34R05C10</t>
  </si>
  <si>
    <t>Hs~Ref:NM_002253.1~N/A~43.3</t>
  </si>
  <si>
    <t>HA10732~B34R05C11</t>
  </si>
  <si>
    <t>Hs~Ref:NM_004759.2~N/A~3510</t>
  </si>
  <si>
    <t>NM_004759.2</t>
  </si>
  <si>
    <t>HA10732~B34R05C12</t>
  </si>
  <si>
    <t>Hs~Ref:NM_004759.2~N/A~3440</t>
  </si>
  <si>
    <t>HA10732~B34R05C13</t>
  </si>
  <si>
    <t>Internal_427</t>
  </si>
  <si>
    <t>HA10732~B34R05C14</t>
  </si>
  <si>
    <t>HA10732~B34R05C15</t>
  </si>
  <si>
    <t>Hs~Ref:NM_024776.1~N/A~72.3</t>
  </si>
  <si>
    <t>NM_024776.1</t>
  </si>
  <si>
    <t>HA10732~B34R05C16</t>
  </si>
  <si>
    <t>Hs~Ref:NM_024776.1~N/A~69.7</t>
  </si>
  <si>
    <t>HA10732~B34R05C17</t>
  </si>
  <si>
    <t>Hs~MGC:BC000578.1~uORF:IOH4180~354</t>
  </si>
  <si>
    <t>BC000578.1</t>
  </si>
  <si>
    <t>HA10732~B34R05C18</t>
  </si>
  <si>
    <t>Hs~MGC:BC000578.1~uORF:IOH4180~345</t>
  </si>
  <si>
    <t>HA10732~B34R05C19</t>
  </si>
  <si>
    <t>Hs~MGC:BC000961.2~uORF:IOH3037~108</t>
  </si>
  <si>
    <t>BC000961.2</t>
  </si>
  <si>
    <t>HA10732~B34R05C20</t>
  </si>
  <si>
    <t>Hs~MGC:BC000961.2~uORF:IOH3037~104</t>
  </si>
  <si>
    <t>HA10732~B34R06C01</t>
  </si>
  <si>
    <t>Hs~Ref:NM_014033.1~uORF:IOH3148~1570</t>
  </si>
  <si>
    <t>NM_014033.1</t>
  </si>
  <si>
    <t>HA10732~B34R06C02</t>
  </si>
  <si>
    <t>Hs~Ref:NM_014033.1~uORF:IOH3148~1540</t>
  </si>
  <si>
    <t>HA10732~B34R06C03</t>
  </si>
  <si>
    <t>Hs~Ref:NM_002802.1~uORF:IOH3591~1020</t>
  </si>
  <si>
    <t>NM_002802.1</t>
  </si>
  <si>
    <t>HA10732~B34R06C04</t>
  </si>
  <si>
    <t>Hs~Ref:NM_002802.1~uORF:IOH3591~1010</t>
  </si>
  <si>
    <t>HA10732~B34R06C05</t>
  </si>
  <si>
    <t>Hs~MGC:NM_174942.1~uORF:IOH26291~19.7</t>
  </si>
  <si>
    <t>NM_174942.1</t>
  </si>
  <si>
    <t>HA10732~B34R06C06</t>
  </si>
  <si>
    <t>Hs~MGC:NM_174942.1~uORF:IOH26291~18.8</t>
  </si>
  <si>
    <t>HA10732~B34R06C07</t>
  </si>
  <si>
    <t>Hs~MGC:NM_181795.1~uORF:IOH27983~590</t>
  </si>
  <si>
    <t>NM_181795.1</t>
  </si>
  <si>
    <t>HA10732~B34R06C08</t>
  </si>
  <si>
    <t>Hs~MGC:NM_181795.1~uORF:IOH27983~561</t>
  </si>
  <si>
    <t>HA10732~B34R06C09</t>
  </si>
  <si>
    <t>Hs~MGC:BC008058.1~uORF:IOH5838~420</t>
  </si>
  <si>
    <t>BC008058.1</t>
  </si>
  <si>
    <t>HA10732~B34R06C10</t>
  </si>
  <si>
    <t>Hs~MGC:BC008058.1~uORF:IOH5838~412</t>
  </si>
  <si>
    <t>HA10732~B34R06C11</t>
  </si>
  <si>
    <t>Hs~MGC:BC000247.1~uORF:IOH4476~389</t>
  </si>
  <si>
    <t>BC000247.1</t>
  </si>
  <si>
    <t>HA10732~B34R06C12</t>
  </si>
  <si>
    <t>Hs~MGC:BC000247.1~uORF:IOH4476~337</t>
  </si>
  <si>
    <t>HA10732~B34R06C13</t>
  </si>
  <si>
    <t>Hs~MGC:BC016778.1~uORF:IOH14690~107</t>
  </si>
  <si>
    <t>BC016778.1</t>
  </si>
  <si>
    <t>HA10732~B34R06C14</t>
  </si>
  <si>
    <t>Hs~MGC:BC016778.1~uORF:IOH14690~101</t>
  </si>
  <si>
    <t>HA10732~B34R06C15</t>
  </si>
  <si>
    <t>Hs~MGC:BC025399.1~uORF:IOH11285~144</t>
  </si>
  <si>
    <t>BC025399.1</t>
  </si>
  <si>
    <t>HA10732~B34R06C16</t>
  </si>
  <si>
    <t>Hs~MGC:BC025399.1~uORF:IOH11285~136</t>
  </si>
  <si>
    <t>HA10732~B34R06C17</t>
  </si>
  <si>
    <t>Hs~Ref:NM_004508.1~uORF:IOH7273~672</t>
  </si>
  <si>
    <t>NM_004508.1</t>
  </si>
  <si>
    <t>HA10732~B34R06C18</t>
  </si>
  <si>
    <t>Hs~Ref:NM_004508.1~uORF:IOH7273~618</t>
  </si>
  <si>
    <t>HA10732~B34R06C19</t>
  </si>
  <si>
    <t>Hs~Ref:NM_002789.2~uORF:IOH7299~796</t>
  </si>
  <si>
    <t>NM_002789.2</t>
  </si>
  <si>
    <t>HA10732~B34R06C20</t>
  </si>
  <si>
    <t>Hs~Ref:NM_002789.2~uORF:IOH7299~785</t>
  </si>
  <si>
    <t>HA10732~B34R07C01</t>
  </si>
  <si>
    <t>Internal_1034</t>
  </si>
  <si>
    <t>HA10732~B34R07C02</t>
  </si>
  <si>
    <t>HA10732~B34R07C03</t>
  </si>
  <si>
    <t>Internal_327897</t>
  </si>
  <si>
    <t>HA10732~B34R07C04</t>
  </si>
  <si>
    <t>HA10732~B34R07C05</t>
  </si>
  <si>
    <t>Hs~MGC:BC053984.1~uORF:IOH29361~50.0</t>
  </si>
  <si>
    <t>BC053984.1</t>
  </si>
  <si>
    <t>HA10732~B34R07C06</t>
  </si>
  <si>
    <t>Hs~MGC:BC053984.1~uORF:IOH29361~48.8</t>
  </si>
  <si>
    <t>HA10732~B34R07C07</t>
  </si>
  <si>
    <t>Hs~MGC:BC029611.1~uORF:IOH28688~628</t>
  </si>
  <si>
    <t>BC029611.1</t>
  </si>
  <si>
    <t>HA10732~B34R07C08</t>
  </si>
  <si>
    <t>Hs~MGC:BC029611.1~uORF:IOH28688~587</t>
  </si>
  <si>
    <t>HA10732~B34R07C09</t>
  </si>
  <si>
    <t>Hs~MGC:BC036099.1~uORF:IOH27225~61.8</t>
  </si>
  <si>
    <t>BC036099.1</t>
  </si>
  <si>
    <t>HA10732~B34R07C10</t>
  </si>
  <si>
    <t>Hs~MGC:BC036099.1~uORF:IOH27225~60.0</t>
  </si>
  <si>
    <t>HA10732~B34R07C11</t>
  </si>
  <si>
    <t>Hs~MGC:BC034774.1~uORF:IOH22743~408</t>
  </si>
  <si>
    <t>BC034774.1</t>
  </si>
  <si>
    <t>HA10732~B34R07C12</t>
  </si>
  <si>
    <t>Hs~MGC:BC034774.1~uORF:IOH22743~394</t>
  </si>
  <si>
    <t>HA10732~B34R07C13</t>
  </si>
  <si>
    <t>Internal_9287</t>
  </si>
  <si>
    <t>HA10732~B34R07C14</t>
  </si>
  <si>
    <t>HA10732~B34R07C15</t>
  </si>
  <si>
    <t>Hs~Ref:NM_032193.1~uORF:IOH27907~528</t>
  </si>
  <si>
    <t>NM_032193.1</t>
  </si>
  <si>
    <t>HA10732~B34R07C16</t>
  </si>
  <si>
    <t>Hs~Ref:NM_032193.1~uORF:IOH27907~502</t>
  </si>
  <si>
    <t>HA10732~B34R07C17</t>
  </si>
  <si>
    <t>Hs~MGC:BC051790.1~uORF:IOH26984~131</t>
  </si>
  <si>
    <t>BC051790.1</t>
  </si>
  <si>
    <t>HA10732~B34R07C18</t>
  </si>
  <si>
    <t>Hs~MGC:BC051790.1~uORF:IOH26984~125</t>
  </si>
  <si>
    <t>HA10732~B34R07C19</t>
  </si>
  <si>
    <t>Hs~MGC:BC047575.1~uORF:IOH26425~52.0</t>
  </si>
  <si>
    <t>BC047575.1</t>
  </si>
  <si>
    <t>HA10732~B34R07C20</t>
  </si>
  <si>
    <t>Hs~MGC:BC047575.1~uORF:IOH26425~50.7</t>
  </si>
  <si>
    <t>HA10732~B34R08C01</t>
  </si>
  <si>
    <t>Hs~MGC:BC010368.1~uORF:IOH27803~237</t>
  </si>
  <si>
    <t>BC010368.1</t>
  </si>
  <si>
    <t>HA10732~B34R08C02</t>
  </si>
  <si>
    <t>Hs~MGC:BC010368.1~uORF:IOH27803~231</t>
  </si>
  <si>
    <t>HA10732~B34R08C03</t>
  </si>
  <si>
    <t>Hs~MGC:BC012566.1~uORF:IOH27796~53.6</t>
  </si>
  <si>
    <t>BC012566.1</t>
  </si>
  <si>
    <t>HA10732~B34R08C04</t>
  </si>
  <si>
    <t>Hs~MGC:BC012566.1~uORF:IOH27796~50.3</t>
  </si>
  <si>
    <t>HA10732~B34R08C05</t>
  </si>
  <si>
    <t>HA10732~B34R08C06</t>
  </si>
  <si>
    <t>HA10732~B34R08C07</t>
  </si>
  <si>
    <t>HA10732~B34R08C08</t>
  </si>
  <si>
    <t>HA10732~B34R08C09</t>
  </si>
  <si>
    <t>HA10732~B34R08C10</t>
  </si>
  <si>
    <t>HA10732~B34R08C11</t>
  </si>
  <si>
    <t>HA10732~B34R08C12</t>
  </si>
  <si>
    <t>HA10732~B34R08C13</t>
  </si>
  <si>
    <t>Internal_7492</t>
  </si>
  <si>
    <t>HA10732~B34R08C14</t>
  </si>
  <si>
    <t>HA10732~B34R08C15</t>
  </si>
  <si>
    <t>Hs~MGC:BC002677.1~uORF:IOH5269~343</t>
  </si>
  <si>
    <t>BC002677.1</t>
  </si>
  <si>
    <t>HA10732~B34R08C16</t>
  </si>
  <si>
    <t>Hs~MGC:BC002677.1~uORF:IOH5269~327</t>
  </si>
  <si>
    <t>HA10732~B34R08C17</t>
  </si>
  <si>
    <t>HA10732~B34R08C18</t>
  </si>
  <si>
    <t>HA10732~B34R08C19</t>
  </si>
  <si>
    <t>Hs~MGC:BC002660.1~uORF:IOH5287~1180</t>
  </si>
  <si>
    <t>BC002660.1</t>
  </si>
  <si>
    <t>HA10732~B34R08C20</t>
  </si>
  <si>
    <t>Hs~MGC:BC002660.1~uORF:IOH5287~1170</t>
  </si>
  <si>
    <t>HA10732~B34R09C01</t>
  </si>
  <si>
    <t>Internal_268495</t>
  </si>
  <si>
    <t>HA10732~B34R09C02</t>
  </si>
  <si>
    <t>HA10732~B34R09C03</t>
  </si>
  <si>
    <t>Hs~MGC:BC002733.2~uORF:IOH5365~88.7</t>
  </si>
  <si>
    <t>BC002733.2</t>
  </si>
  <si>
    <t>HA10732~B34R09C04</t>
  </si>
  <si>
    <t>Hs~MGC:BC002733.2~uORF:IOH5365~84.9</t>
  </si>
  <si>
    <t>HA10732~B34R09C05</t>
  </si>
  <si>
    <t>Hs~Ref:NM_001003396.1~uORF:IOH3597~1830</t>
  </si>
  <si>
    <t>NM_001003396.1</t>
  </si>
  <si>
    <t>HA10732~B34R09C06</t>
  </si>
  <si>
    <t>Hs~Ref:NM_001003396.1~uORF:IOH3597~1750</t>
  </si>
  <si>
    <t>HA10732~B34R09C07</t>
  </si>
  <si>
    <t>Hs~Ref:NM_004461.1~uORF:IOH5778~545</t>
  </si>
  <si>
    <t>NM_004461.1</t>
  </si>
  <si>
    <t>HA10732~B34R09C08</t>
  </si>
  <si>
    <t>Hs~Ref:NM_004461.1~uORF:IOH5778~529</t>
  </si>
  <si>
    <t>HA10732~B34R09C09</t>
  </si>
  <si>
    <t>Hs~MGC:BC021276.1~uORF:IOH13289~23.7</t>
  </si>
  <si>
    <t>BC021276.1</t>
  </si>
  <si>
    <t>HA10732~B34R09C10</t>
  </si>
  <si>
    <t>Hs~MGC:BC021276.1~uORF:IOH13289~22.4</t>
  </si>
  <si>
    <t>HA10732~B34R09C11</t>
  </si>
  <si>
    <t>Hs~MGC:BC012564.1~uORF:IOH12090~23.1</t>
  </si>
  <si>
    <t>BC012564.1</t>
  </si>
  <si>
    <t>HA10732~B34R09C12</t>
  </si>
  <si>
    <t>Hs~MGC:BC012564.1~uORF:IOH12090~22.6</t>
  </si>
  <si>
    <t>HA10732~B34R09C13</t>
  </si>
  <si>
    <t>Hs~Ref:NM_003115.2~uORF:IOH13054~411</t>
  </si>
  <si>
    <t>NM_003115.2</t>
  </si>
  <si>
    <t>HA10732~B34R09C14</t>
  </si>
  <si>
    <t>Hs~Ref:NM_003115.2~uORF:IOH13054~401</t>
  </si>
  <si>
    <t>HA10732~B34R09C15</t>
  </si>
  <si>
    <t>Hs~Ref:NM_016930.1~uORF:IOH13076~125</t>
  </si>
  <si>
    <t>NM_016930.1</t>
  </si>
  <si>
    <t>HA10732~B34R09C16</t>
  </si>
  <si>
    <t>Hs~Ref:NM_016930.1~uORF:IOH13076~121</t>
  </si>
  <si>
    <t>HA10732~B34R09C17</t>
  </si>
  <si>
    <t>Hs~MGC:BC005382.1~uORF:IOH7371~1180</t>
  </si>
  <si>
    <t>BC005382.1</t>
  </si>
  <si>
    <t>HA10732~B34R09C18</t>
  </si>
  <si>
    <t>Hs~MGC:BC005382.1~uORF:IOH7371~1170</t>
  </si>
  <si>
    <t>HA10732~B34R09C19</t>
  </si>
  <si>
    <t>Hs~Ref:NM_016526.3~uORF:IOH28695~390</t>
  </si>
  <si>
    <t>NM_016526.3</t>
  </si>
  <si>
    <t>HA10732~B34R09C20</t>
  </si>
  <si>
    <t>Hs~Ref:NM_016526.3~uORF:IOH28695~379</t>
  </si>
  <si>
    <t>HA10732~B34R10C01</t>
  </si>
  <si>
    <t>Hs~Ref:NM_003764.2~uORF:IOH27407~559</t>
  </si>
  <si>
    <t>NM_003764.2</t>
  </si>
  <si>
    <t>HA10732~B34R10C02</t>
  </si>
  <si>
    <t>Hs~Ref:NM_003764.2~uORF:IOH27407~548</t>
  </si>
  <si>
    <t>HA10732~B34R10C03</t>
  </si>
  <si>
    <t>Hs~Ref:NM_022121.2~uORF:IOH12429~1560</t>
  </si>
  <si>
    <t>NM_022121.2</t>
  </si>
  <si>
    <t>HA10732~B34R10C04</t>
  </si>
  <si>
    <t>Hs~Ref:NM_022121.2~uORF:IOH12429~1570</t>
  </si>
  <si>
    <t>HA10732~B34R10C05</t>
  </si>
  <si>
    <t>Hs~MGC:NM_178129.3~uORF:IOH26392~56.4</t>
  </si>
  <si>
    <t>NM_178129.3</t>
  </si>
  <si>
    <t>HA10732~B34R10C06</t>
  </si>
  <si>
    <t>Hs~MGC:NM_178129.3~uORF:IOH26392~54.9</t>
  </si>
  <si>
    <t>HA10732~B34R10C07</t>
  </si>
  <si>
    <t>Hs~Ref:NM_021644.2~uORF:IOH26282~673</t>
  </si>
  <si>
    <t>NM_021644.2</t>
  </si>
  <si>
    <t>HA10732~B34R10C08</t>
  </si>
  <si>
    <t>Hs~Ref:NM_021644.2~uORF:IOH26282~643</t>
  </si>
  <si>
    <t>HA10732~B34R10C09</t>
  </si>
  <si>
    <t>Hs~Ref:NM_001980.1~uORF:IOH26517~1050</t>
  </si>
  <si>
    <t>NM_001980.1</t>
  </si>
  <si>
    <t>HA10732~B34R10C10</t>
  </si>
  <si>
    <t>Hs~Ref:NM_001980.1~uORF:IOH26517~1040</t>
  </si>
  <si>
    <t>HA10732~B34R10C11</t>
  </si>
  <si>
    <t>Hs~MGC:BC048125.1~uORF:IOH26780~48.3</t>
  </si>
  <si>
    <t>BC048125.1</t>
  </si>
  <si>
    <t>HA10732~B34R10C12</t>
  </si>
  <si>
    <t>Hs~MGC:BC048125.1~uORF:IOH26780~46.4</t>
  </si>
  <si>
    <t>HA10732~B34R10C13</t>
  </si>
  <si>
    <t>Hs~Ref:NM_199415.1~uORF:IOH26936~1400</t>
  </si>
  <si>
    <t>NM_199415.1</t>
  </si>
  <si>
    <t>HA10732~B34R10C14</t>
  </si>
  <si>
    <t>Hs~Ref:NM_199415.1~uORF:IOH26936~1380</t>
  </si>
  <si>
    <t>HA10732~B34R10C15</t>
  </si>
  <si>
    <t>Hs~Ref:NM_005770.3~uORF:IOH3348~385</t>
  </si>
  <si>
    <t>NM_005770.3</t>
  </si>
  <si>
    <t>HA10732~B34R10C16</t>
  </si>
  <si>
    <t>Hs~Ref:NM_005770.3~uORF:IOH3348~377</t>
  </si>
  <si>
    <t>HA10732~B34R10C17</t>
  </si>
  <si>
    <t>Hs~Ref:NM_006528.2~uORF:IOH7275~260</t>
  </si>
  <si>
    <t>NM_006528.2</t>
  </si>
  <si>
    <t>HA10732~B34R10C18</t>
  </si>
  <si>
    <t>Hs~Ref:NM_006528.2~uORF:IOH7275~259</t>
  </si>
  <si>
    <t>HA10732~B34R10C19</t>
  </si>
  <si>
    <t>Hs~MGC:BC005378.1~uORF:IOH7320~1150</t>
  </si>
  <si>
    <t>BC005378.1</t>
  </si>
  <si>
    <t>HA10732~B34R10C20</t>
  </si>
  <si>
    <t>Hs~MGC:BC005378.1~uORF:IOH7320~1140</t>
  </si>
  <si>
    <t>HA10732~B34R11C01</t>
  </si>
  <si>
    <t>Hs~Ref:NM_032643.3~uORF:IOH3821~209</t>
  </si>
  <si>
    <t>NM_032643.3</t>
  </si>
  <si>
    <t>HA10732~B34R11C02</t>
  </si>
  <si>
    <t>Hs~Ref:NM_032643.3~uORF:IOH3821~206</t>
  </si>
  <si>
    <t>HA10732~B34R11C03</t>
  </si>
  <si>
    <t>Hs~Ref:NM_001722.2~uORF:IOH4103~416</t>
  </si>
  <si>
    <t>NM_001722.2</t>
  </si>
  <si>
    <t>HA10732~B34R11C04</t>
  </si>
  <si>
    <t>Hs~Ref:NM_001722.2~uORF:IOH4103~409</t>
  </si>
  <si>
    <t>HA10732~B34R11C05</t>
  </si>
  <si>
    <t>Hs~Ref:NM_004550.3~uORF:IOH4011~106</t>
  </si>
  <si>
    <t>NM_004550.3</t>
  </si>
  <si>
    <t>HA10732~B34R11C06</t>
  </si>
  <si>
    <t>Hs~Ref:NM_004550.3~uORF:IOH4011~102</t>
  </si>
  <si>
    <t>HA10732~B34R11C07</t>
  </si>
  <si>
    <t>Hs~MGC:BC035058.1~uORF:IOH27691~705</t>
  </si>
  <si>
    <t>BC035058.1</t>
  </si>
  <si>
    <t>HA10732~B34R11C08</t>
  </si>
  <si>
    <t>Hs~MGC:BC035058.1~uORF:IOH27691~674</t>
  </si>
  <si>
    <t>HA10732~B34R11C09</t>
  </si>
  <si>
    <t>Hs~MGC:BC068555.1~uORF:IOH40548~678</t>
  </si>
  <si>
    <t>BC068555.1</t>
  </si>
  <si>
    <t>HA10732~B34R11C10</t>
  </si>
  <si>
    <t>Hs~MGC:BC068555.1~uORF:IOH40548~633</t>
  </si>
  <si>
    <t>HA10732~B34R11C11</t>
  </si>
  <si>
    <t>Hs~Ref:NM_032728.2~uORF:IOH40606~198</t>
  </si>
  <si>
    <t>NM_032728.2</t>
  </si>
  <si>
    <t>HA10732~B34R11C12</t>
  </si>
  <si>
    <t>Hs~Ref:NM_032728.2~uORF:IOH40606~189</t>
  </si>
  <si>
    <t>HA10732~B34R11C13</t>
  </si>
  <si>
    <t>Hs~Ref:NM_001042.1~uORF:IOH40354~125</t>
  </si>
  <si>
    <t>NM_001042.1</t>
  </si>
  <si>
    <t>HA10732~B34R11C14</t>
  </si>
  <si>
    <t>Hs~Ref:NM_001042.1~uORF:IOH40354~123</t>
  </si>
  <si>
    <t>HA10732~B34R11C15</t>
  </si>
  <si>
    <t>Hs~Ref:NM_006205.1~uORF:IOH40356~1020</t>
  </si>
  <si>
    <t>NM_006205.1</t>
  </si>
  <si>
    <t>HA10732~B34R11C16</t>
  </si>
  <si>
    <t>Hs~Ref:NM_006205.1~uORF:IOH40356~1000</t>
  </si>
  <si>
    <t>HA10732~B34R11C17</t>
  </si>
  <si>
    <t>Hs~MGC:BC003666.2~uORF:IOH6106~1760</t>
  </si>
  <si>
    <t>BC003666.2</t>
  </si>
  <si>
    <t>HA10732~B34R11C18</t>
  </si>
  <si>
    <t>HA10732~B34R11C19</t>
  </si>
  <si>
    <t>Hs~MGC:BC033121.1~uORF:IOH23287~56.8</t>
  </si>
  <si>
    <t>BC033121.1</t>
  </si>
  <si>
    <t>HA10732~B34R11C20</t>
  </si>
  <si>
    <t>HA10732~B34R12C01</t>
  </si>
  <si>
    <t>Hs~MGC:BC032663.1~uORF:IOH21987~56.1</t>
  </si>
  <si>
    <t>BC032663.1</t>
  </si>
  <si>
    <t>HA10732~B34R12C02</t>
  </si>
  <si>
    <t>Hs~MGC:BC032663.1~uORF:IOH21987~52.4</t>
  </si>
  <si>
    <t>HA10732~B34R12C03</t>
  </si>
  <si>
    <t>Hs~MGC:BC036817.1~uORF:IOH22107~340</t>
  </si>
  <si>
    <t>BC036817.1</t>
  </si>
  <si>
    <t>HA10732~B34R12C04</t>
  </si>
  <si>
    <t>Hs~MGC:BC036817.1~uORF:IOH22107~324</t>
  </si>
  <si>
    <t>HA10732~B34R12C05</t>
  </si>
  <si>
    <t>Hs~Ref:NM_017903.2~uORF:IOH25956~89.4</t>
  </si>
  <si>
    <t>NM_017903.2</t>
  </si>
  <si>
    <t>HA10732~B34R12C06</t>
  </si>
  <si>
    <t>Hs~Ref:NM_017903.2~uORF:IOH25956~87.7</t>
  </si>
  <si>
    <t>HA10732~B34R12C07</t>
  </si>
  <si>
    <t>Hs~Ref:NM_003161.1~uORF:IOH29907~178</t>
  </si>
  <si>
    <t>NM_003161.1</t>
  </si>
  <si>
    <t>HA10732~B34R12C08</t>
  </si>
  <si>
    <t>Hs~Ref:NM_003161.1~uORF:IOH29907~166</t>
  </si>
  <si>
    <t>HA10732~B34R12C09</t>
  </si>
  <si>
    <t>Hs~MGC:BC021723.2~uORF:IOH11630~81.0</t>
  </si>
  <si>
    <t>BC021723.2</t>
  </si>
  <si>
    <t>HA10732~B34R12C10</t>
  </si>
  <si>
    <t>Hs~MGC:BC021723.2~uORF:IOH11630~78.7</t>
  </si>
  <si>
    <t>HA10732~B34R12C11</t>
  </si>
  <si>
    <t>Hs~Ref:NM_138288.1~uORF:IOH13958~138</t>
  </si>
  <si>
    <t>NM_138288.1</t>
  </si>
  <si>
    <t>HA10732~B34R12C12</t>
  </si>
  <si>
    <t>Hs~Ref:NM_138288.1~uORF:IOH13958~131</t>
  </si>
  <si>
    <t>HA10732~B34R12C13</t>
  </si>
  <si>
    <t>Hs~Ref:NM_005180.1~uORF:IOH13688~103</t>
  </si>
  <si>
    <t>NM_005180.1</t>
  </si>
  <si>
    <t>HA10732~B34R12C14</t>
  </si>
  <si>
    <t>Hs~Ref:NM_005180.1~uORF:IOH13688~96.5</t>
  </si>
  <si>
    <t>HA10732~B34R12C15</t>
  </si>
  <si>
    <t>Hs~MGC:NM_173607.2~uORF:IOH21621~81.2</t>
  </si>
  <si>
    <t>NM_173607.2</t>
  </si>
  <si>
    <t>HA10732~B34R12C16</t>
  </si>
  <si>
    <t>Hs~MGC:NM_173607.2~uORF:IOH21621~78.9</t>
  </si>
  <si>
    <t>HA10732~B34R12C17</t>
  </si>
  <si>
    <t>Hs~MGC:NM_173088.1~uORF:IOH5097~46.6</t>
  </si>
  <si>
    <t>NM_173088.1</t>
  </si>
  <si>
    <t>HA10732~B34R12C18</t>
  </si>
  <si>
    <t>Hs~MGC:NM_173088.1~uORF:IOH5097~45.4</t>
  </si>
  <si>
    <t>HA10732~B34R12C19</t>
  </si>
  <si>
    <t>Hs~Ref:NM_024068.1~uORF:IOH6654~217</t>
  </si>
  <si>
    <t>NM_024068.1</t>
  </si>
  <si>
    <t>HA10732~B34R12C20</t>
  </si>
  <si>
    <t>Hs~Ref:NM_024068.1~uORF:IOH6654~199</t>
  </si>
  <si>
    <t>HA10732~B34R13C01</t>
  </si>
  <si>
    <t>Hs~Ref:NM_002031.1~N/A~1370</t>
  </si>
  <si>
    <t>NM_002031.1</t>
  </si>
  <si>
    <t>HA10732~B34R13C02</t>
  </si>
  <si>
    <t>Hs~Ref:NM_002031.1~N/A~1350</t>
  </si>
  <si>
    <t>HA10732~B34R13C03</t>
  </si>
  <si>
    <t>Hs~MGC:NM_014215.1~N/A~909</t>
  </si>
  <si>
    <t>NM_014215.1</t>
  </si>
  <si>
    <t>HA10732~B34R13C04</t>
  </si>
  <si>
    <t>Hs~MGC:NM_014215.1~N/A~842</t>
  </si>
  <si>
    <t>HA10732~B34R13C05</t>
  </si>
  <si>
    <t>Hs~Ref:NM_005308.2~N/A~344</t>
  </si>
  <si>
    <t>NM_005308.2</t>
  </si>
  <si>
    <t>HA10732~B34R13C06</t>
  </si>
  <si>
    <t>Hs~Ref:NM_005308.2~N/A~317</t>
  </si>
  <si>
    <t>HA10732~B34R13C07</t>
  </si>
  <si>
    <t>Hs~Ref:NM_004850.2~N/A~615</t>
  </si>
  <si>
    <t>NM_004850.2</t>
  </si>
  <si>
    <t>HA10732~B34R13C08</t>
  </si>
  <si>
    <t>Hs~Ref:NM_004850.2~N/A~574</t>
  </si>
  <si>
    <t>HA10732~B34R13C09</t>
  </si>
  <si>
    <t>Hs~Ref:NM_000215.1~N/A~1710</t>
  </si>
  <si>
    <t>NM_000215.1</t>
  </si>
  <si>
    <t>HA10732~B34R13C10</t>
  </si>
  <si>
    <t>Hs~Ref:NM_000215.1~N/A~1640</t>
  </si>
  <si>
    <t>HA10732~B34R13C11</t>
  </si>
  <si>
    <t>Hs~Ref:NM_005592.1~N/A~848</t>
  </si>
  <si>
    <t>NM_005592.1</t>
  </si>
  <si>
    <t>HA10732~B34R13C12</t>
  </si>
  <si>
    <t>Hs~Ref:NM_005592.1~N/A~819</t>
  </si>
  <si>
    <t>HA10732~B34R13C13</t>
  </si>
  <si>
    <t>Hs~Ref:NM_004073.2~N/A~1020</t>
  </si>
  <si>
    <t>NM_004073.2</t>
  </si>
  <si>
    <t>HA10732~B34R13C14</t>
  </si>
  <si>
    <t>Hs~Ref:NM_004073.2~N/A~955</t>
  </si>
  <si>
    <t>HA10732~B34R13C15</t>
  </si>
  <si>
    <t>Hs~Ref:NM_004760.1~N/A~801</t>
  </si>
  <si>
    <t>NM_004760.1</t>
  </si>
  <si>
    <t>HA10732~B34R13C16</t>
  </si>
  <si>
    <t>Hs~Ref:NM_004760.1~N/A~752</t>
  </si>
  <si>
    <t>HA10732~B34R13C17</t>
  </si>
  <si>
    <t>Hs~Ref:NM_033293.1~uORF:IOH40681~35.2</t>
  </si>
  <si>
    <t>NM_033293.1</t>
  </si>
  <si>
    <t>HA10732~B34R13C18</t>
  </si>
  <si>
    <t>Hs~Ref:NM_033293.1~uORF:IOH40681~32.8</t>
  </si>
  <si>
    <t>HA10732~B34R13C19</t>
  </si>
  <si>
    <t>Hs~Ref:NM_001322.2~uORF:IOH40727~13.5</t>
  </si>
  <si>
    <t>NM_001322.2</t>
  </si>
  <si>
    <t>HA10732~B34R13C20</t>
  </si>
  <si>
    <t>Hs~Ref:NM_001322.2~uORF:IOH40727~13.4</t>
  </si>
  <si>
    <t>HA10732~B34R14C01</t>
  </si>
  <si>
    <t>Hs~MGC:BC068071.1~uORF:IOH40780~44.0</t>
  </si>
  <si>
    <t>BC068071.1</t>
  </si>
  <si>
    <t>HA10732~B34R14C02</t>
  </si>
  <si>
    <t>Hs~MGC:BC068071.1~uORF:IOH40780~41.9</t>
  </si>
  <si>
    <t>HA10732~B34R14C03</t>
  </si>
  <si>
    <t>Hs~MGC:BC064485.1~uORF:IOH40682~72.8</t>
  </si>
  <si>
    <t>BC064485.1</t>
  </si>
  <si>
    <t>HA10732~B34R14C04</t>
  </si>
  <si>
    <t>Hs~MGC:BC064485.1~uORF:IOH40682~71.2</t>
  </si>
  <si>
    <t>HA10732~B34R14C05</t>
  </si>
  <si>
    <t>Hs~Ref:NM_173852.3~uORF:IOH22704~49.7</t>
  </si>
  <si>
    <t>NM_173852.3</t>
  </si>
  <si>
    <t>HA10732~B34R14C06</t>
  </si>
  <si>
    <t>Hs~Ref:NM_173852.3~uORF:IOH22704~46.6</t>
  </si>
  <si>
    <t>HA10732~B34R14C07</t>
  </si>
  <si>
    <t>Hs~Ref:NM_030903.2~uORF:IOH28411~40.1</t>
  </si>
  <si>
    <t>NM_030903.2</t>
  </si>
  <si>
    <t>HA10732~B34R14C08</t>
  </si>
  <si>
    <t>Hs~Ref:NM_030903.2~uORF:IOH28411~38.3</t>
  </si>
  <si>
    <t>HA10732~B34R14C09</t>
  </si>
  <si>
    <t>Hs~Ref:NM_005171.2~uORF:IOH23136~71.0</t>
  </si>
  <si>
    <t>NM_005171.2</t>
  </si>
  <si>
    <t>HA10732~B34R14C10</t>
  </si>
  <si>
    <t>Hs~Ref:NM_005171.2~uORF:IOH23136~68.5</t>
  </si>
  <si>
    <t>HA10732~B34R14C11</t>
  </si>
  <si>
    <t>Hs~Ref:NM_005309.1~uORF:IOH9641~711</t>
  </si>
  <si>
    <t>NM_005309.1</t>
  </si>
  <si>
    <t>HA10732~B34R14C12</t>
  </si>
  <si>
    <t>Hs~Ref:NM_005309.1~uORF:IOH9641~725</t>
  </si>
  <si>
    <t>HA10732~B34R14C13</t>
  </si>
  <si>
    <t>HA10732~B34R14C14</t>
  </si>
  <si>
    <t>HA10732~B34R14C15</t>
  </si>
  <si>
    <t>HA10732~B34R14C16</t>
  </si>
  <si>
    <t>HA10732~B34R14C17</t>
  </si>
  <si>
    <t>HA10732~B34R14C18</t>
  </si>
  <si>
    <t>HA10732~B34R14C19</t>
  </si>
  <si>
    <t>HA10732~B34R14C20</t>
  </si>
  <si>
    <t>HA10732~B34R15C01</t>
  </si>
  <si>
    <t>HA10732~B34R15C02</t>
  </si>
  <si>
    <t>HA10732~B34R15C03</t>
  </si>
  <si>
    <t>HA10732~B34R15C04</t>
  </si>
  <si>
    <t>HA10732~B34R15C05</t>
  </si>
  <si>
    <t>HA10732~B34R15C06</t>
  </si>
  <si>
    <t>HA10732~B34R15C07</t>
  </si>
  <si>
    <t>HA10732~B34R15C08</t>
  </si>
  <si>
    <t>HA10732~B34R15C09</t>
  </si>
  <si>
    <t>HA10732~B34R15C10</t>
  </si>
  <si>
    <t>HA10732~B34R15C11</t>
  </si>
  <si>
    <t>HA10732~B34R15C12</t>
  </si>
  <si>
    <t>HA10732~B34R15C13</t>
  </si>
  <si>
    <t>HA10732~B34R15C14</t>
  </si>
  <si>
    <t>HA10732~B34R15C15</t>
  </si>
  <si>
    <t>HA10732~B34R15C16</t>
  </si>
  <si>
    <t>HA10732~B34R15C17</t>
  </si>
  <si>
    <t>HA10732~B34R15C18</t>
  </si>
  <si>
    <t>HA10732~B34R15C19</t>
  </si>
  <si>
    <t>HA10732~B34R15C20</t>
  </si>
  <si>
    <t>HA10732~B34R16C01</t>
  </si>
  <si>
    <t>HA10732~B34R16C02</t>
  </si>
  <si>
    <t>HA10732~B34R16C03</t>
  </si>
  <si>
    <t>HA10732~B34R16C04</t>
  </si>
  <si>
    <t>HA10732~B34R16C05</t>
  </si>
  <si>
    <t>HA10732~B34R16C06</t>
  </si>
  <si>
    <t>HA10732~B34R16C07</t>
  </si>
  <si>
    <t>HA10732~B34R16C08</t>
  </si>
  <si>
    <t>HA10732~B34R16C09</t>
  </si>
  <si>
    <t>HA10732~B34R16C10</t>
  </si>
  <si>
    <t>HA10732~B34R16C11</t>
  </si>
  <si>
    <t>HA10732~B34R16C12</t>
  </si>
  <si>
    <t>HA10732~B34R16C13</t>
  </si>
  <si>
    <t>HA10732~B34R16C14</t>
  </si>
  <si>
    <t>HA10732~B34R16C15</t>
  </si>
  <si>
    <t>HA10732~B34R16C16</t>
  </si>
  <si>
    <t>HA10732~B34R16C17</t>
  </si>
  <si>
    <t>HA10732~B34R16C18</t>
  </si>
  <si>
    <t>HA10732~B34R16C19</t>
  </si>
  <si>
    <t>HA10732~B34R16C20</t>
  </si>
  <si>
    <t>HA10732~B34R17C01</t>
  </si>
  <si>
    <t>HA10732~B34R17C02</t>
  </si>
  <si>
    <t>HA10732~B34R17C03</t>
  </si>
  <si>
    <t>HA10732~B34R17C04</t>
  </si>
  <si>
    <t>HA10732~B34R17C05</t>
  </si>
  <si>
    <t>HA10732~B34R17C06</t>
  </si>
  <si>
    <t>HA10732~B34R17C07</t>
  </si>
  <si>
    <t>HA10732~B34R17C08</t>
  </si>
  <si>
    <t>HA10732~B34R17C09</t>
  </si>
  <si>
    <t>HA10732~B34R17C10</t>
  </si>
  <si>
    <t>HA10732~B34R17C11</t>
  </si>
  <si>
    <t>HA10732~B34R17C12</t>
  </si>
  <si>
    <t>HA10732~B34R17C13</t>
  </si>
  <si>
    <t>HA10732~B34R17C14</t>
  </si>
  <si>
    <t>HA10732~B34R17C15</t>
  </si>
  <si>
    <t>HA10732~B34R17C16</t>
  </si>
  <si>
    <t>HA10732~B34R17C17</t>
  </si>
  <si>
    <t>HA10732~B34R17C18</t>
  </si>
  <si>
    <t>HA10732~B34R17C19</t>
  </si>
  <si>
    <t>HA10732~B34R17C20</t>
  </si>
  <si>
    <t>HA10732~B34R18C01</t>
  </si>
  <si>
    <t>HA10732~B34R18C02</t>
  </si>
  <si>
    <t>HA10732~B34R18C03</t>
  </si>
  <si>
    <t>HA10732~B34R18C04</t>
  </si>
  <si>
    <t>HA10732~B34R18C05</t>
  </si>
  <si>
    <t>HA10732~B34R18C06</t>
  </si>
  <si>
    <t>HA10732~B34R18C07</t>
  </si>
  <si>
    <t>HA10732~B34R18C08</t>
  </si>
  <si>
    <t>HA10732~B34R18C09</t>
  </si>
  <si>
    <t>HA10732~B34R18C10</t>
  </si>
  <si>
    <t>HA10732~B34R18C11</t>
  </si>
  <si>
    <t>HA10732~B34R18C12</t>
  </si>
  <si>
    <t>HA10732~B34R18C13</t>
  </si>
  <si>
    <t>HA10732~B34R18C14</t>
  </si>
  <si>
    <t>HA10732~B34R18C15</t>
  </si>
  <si>
    <t>HA10732~B34R18C16</t>
  </si>
  <si>
    <t>HA10732~B34R18C17</t>
  </si>
  <si>
    <t>HA10732~B34R18C18</t>
  </si>
  <si>
    <t>HA10732~B34R18C19</t>
  </si>
  <si>
    <t>HA10732~B34R18C20</t>
  </si>
  <si>
    <t>HA10732~B34R19C01</t>
  </si>
  <si>
    <t>HA10732~B34R19C02</t>
  </si>
  <si>
    <t>HA10732~B34R19C03</t>
  </si>
  <si>
    <t>HA10732~B34R19C04</t>
  </si>
  <si>
    <t>HA10732~B34R19C05</t>
  </si>
  <si>
    <t>HA10732~B34R19C06</t>
  </si>
  <si>
    <t>HA10732~B34R19C07</t>
  </si>
  <si>
    <t>HA10732~B34R19C08</t>
  </si>
  <si>
    <t>HA10732~B34R19C09</t>
  </si>
  <si>
    <t>HA10732~B34R19C10</t>
  </si>
  <si>
    <t>HA10732~B34R19C11</t>
  </si>
  <si>
    <t>HA10732~B34R19C12</t>
  </si>
  <si>
    <t>HA10732~B34R19C13</t>
  </si>
  <si>
    <t>HA10732~B34R19C14</t>
  </si>
  <si>
    <t>HA10732~B34R19C15</t>
  </si>
  <si>
    <t>HA10732~B34R19C16</t>
  </si>
  <si>
    <t>HA10732~B34R19C17</t>
  </si>
  <si>
    <t>HA10732~B34R19C18</t>
  </si>
  <si>
    <t>HA10732~B34R19C19</t>
  </si>
  <si>
    <t>HA10732~B34R19C20</t>
  </si>
  <si>
    <t>HA10732~B34R20C01</t>
  </si>
  <si>
    <t>HA10732~B34R20C02</t>
  </si>
  <si>
    <t>HA10732~B34R20C03</t>
  </si>
  <si>
    <t>HA10732~B34R20C04</t>
  </si>
  <si>
    <t>HA10732~B34R20C05</t>
  </si>
  <si>
    <t>HA10732~B34R20C06</t>
  </si>
  <si>
    <t>HA10732~B34R20C07</t>
  </si>
  <si>
    <t>HA10732~B34R20C08</t>
  </si>
  <si>
    <t>HA10732~B34R20C09</t>
  </si>
  <si>
    <t>HA10732~B34R20C10</t>
  </si>
  <si>
    <t>HA10732~B34R20C11</t>
  </si>
  <si>
    <t>HA10732~B34R20C12</t>
  </si>
  <si>
    <t>HA10732~B34R20C13</t>
  </si>
  <si>
    <t>HA10732~B34R20C14</t>
  </si>
  <si>
    <t>HA10732~B34R20C15</t>
  </si>
  <si>
    <t>HA10732~B34R20C16</t>
  </si>
  <si>
    <t>HA10732~B34R20C17</t>
  </si>
  <si>
    <t>HA10732~B34R20C18</t>
  </si>
  <si>
    <t>HA10732~B34R20C19</t>
  </si>
  <si>
    <t>HA10732~B34R20C20</t>
  </si>
  <si>
    <t>HA10732~B35R01C01</t>
  </si>
  <si>
    <t>HA10732~B35R01C02</t>
  </si>
  <si>
    <t>HA10732~B35R01C03</t>
  </si>
  <si>
    <t>HA10732~B35R01C04</t>
  </si>
  <si>
    <t>HA10732~B35R01C05</t>
  </si>
  <si>
    <t>HA10732~B35R01C06</t>
  </si>
  <si>
    <t>HA10732~B35R01C07</t>
  </si>
  <si>
    <t>HA10732~B35R01C08</t>
  </si>
  <si>
    <t>HA10732~B35R01C09</t>
  </si>
  <si>
    <t>HA10732~B35R01C10</t>
  </si>
  <si>
    <t>HA10732~B35R01C11</t>
  </si>
  <si>
    <t>HA10732~B35R01C12</t>
  </si>
  <si>
    <t>HA10732~B35R01C13</t>
  </si>
  <si>
    <t>HA10732~B35R01C14</t>
  </si>
  <si>
    <t>HA10732~B35R01C15</t>
  </si>
  <si>
    <t>HA10732~B35R01C16</t>
  </si>
  <si>
    <t>HA10732~B35R01C17</t>
  </si>
  <si>
    <t>HA10732~B35R01C18</t>
  </si>
  <si>
    <t>HA10732~B35R01C19</t>
  </si>
  <si>
    <t>HA10732~B35R01C20</t>
  </si>
  <si>
    <t>HA10732~B35R02C01</t>
  </si>
  <si>
    <t>HA10732~B35R02C02</t>
  </si>
  <si>
    <t>HA10732~B35R02C03</t>
  </si>
  <si>
    <t>HA10732~B35R02C04</t>
  </si>
  <si>
    <t>HA10732~B35R02C05</t>
  </si>
  <si>
    <t>HA10732~B35R02C06</t>
  </si>
  <si>
    <t>HA10732~B35R02C07</t>
  </si>
  <si>
    <t>HA10732~B35R02C08</t>
  </si>
  <si>
    <t>HA10732~B35R02C09</t>
  </si>
  <si>
    <t>HA10732~B35R02C10</t>
  </si>
  <si>
    <t>HA10732~B35R02C11</t>
  </si>
  <si>
    <t>HA10732~B35R02C12</t>
  </si>
  <si>
    <t>HA10732~B35R02C13</t>
  </si>
  <si>
    <t>Hs~Ref:NM_016940.1~uORF:IOH12821~1690</t>
  </si>
  <si>
    <t>NM_016940.1</t>
  </si>
  <si>
    <t>HA10732~B35R02C14</t>
  </si>
  <si>
    <t>Hs~Ref:NM_016940.1~uORF:IOH12821~1560</t>
  </si>
  <si>
    <t>HA10732~B35R02C15</t>
  </si>
  <si>
    <t>Hs~MGC:BC029799.1~uORF:IOH22727~278</t>
  </si>
  <si>
    <t>BC029799.1</t>
  </si>
  <si>
    <t>HA10732~B35R02C16</t>
  </si>
  <si>
    <t>Hs~MGC:BC029799.1~uORF:IOH22727~229</t>
  </si>
  <si>
    <t>HA10732~B35R02C17</t>
  </si>
  <si>
    <t>Hs~MGC:BC016340.1~uORF:IOH12308~132</t>
  </si>
  <si>
    <t>BC016340.1</t>
  </si>
  <si>
    <t>HA10732~B35R02C18</t>
  </si>
  <si>
    <t>Hs~MGC:BC016340.1~uORF:IOH12308~118</t>
  </si>
  <si>
    <t>HA10732~B35R02C19</t>
  </si>
  <si>
    <t>Hs~MGC:BC033196.1~uORF:IOH23248~1420</t>
  </si>
  <si>
    <t>BC033196.1</t>
  </si>
  <si>
    <t>HA10732~B35R02C20</t>
  </si>
  <si>
    <t>Hs~MGC:BC033196.1~uORF:IOH23248~1410</t>
  </si>
  <si>
    <t>HA10732~B35R03C01</t>
  </si>
  <si>
    <t>Internal_6567</t>
  </si>
  <si>
    <t>HA10732~B35R03C02</t>
  </si>
  <si>
    <t>HA10732~B35R03C03</t>
  </si>
  <si>
    <t>Hs~Ref:NM_002197.1~uORF:IOH11817~99.9</t>
  </si>
  <si>
    <t>HA10732~B35R03C04</t>
  </si>
  <si>
    <t>Hs~Ref:NM_002197.1~uORF:IOH11817~101</t>
  </si>
  <si>
    <t>HA10732~B35R03C05</t>
  </si>
  <si>
    <t>Hs~Ref:NM_006225.1~uORF:IOH20956~110</t>
  </si>
  <si>
    <t>NM_006225.1</t>
  </si>
  <si>
    <t>HA10732~B35R03C06</t>
  </si>
  <si>
    <t>Hs~Ref:NM_006225.1~uORF:IOH20956~106</t>
  </si>
  <si>
    <t>HA10732~B35R03C07</t>
  </si>
  <si>
    <t>Hs~MGC:BC032838.2~uORF:IOH26853~136</t>
  </si>
  <si>
    <t>BC032838.2</t>
  </si>
  <si>
    <t>HA10732~B35R03C08</t>
  </si>
  <si>
    <t>Hs~MGC:BC032838.2~uORF:IOH26853~132</t>
  </si>
  <si>
    <t>HA10732~B35R03C09</t>
  </si>
  <si>
    <t>Hs~MGC:BC001023.1~uORF:IOH4220~32.2</t>
  </si>
  <si>
    <t>BC001023.1</t>
  </si>
  <si>
    <t>HA10732~B35R03C10</t>
  </si>
  <si>
    <t>Hs~MGC:BC001023.1~uORF:IOH4220~31.7</t>
  </si>
  <si>
    <t>HA10732~B35R03C11</t>
  </si>
  <si>
    <t>Hs~Ref:NM_000854.2~uORF:IOH4186~304</t>
  </si>
  <si>
    <t>NM_000854.2</t>
  </si>
  <si>
    <t>HA10732~B35R03C12</t>
  </si>
  <si>
    <t>Hs~Ref:NM_000854.2~uORF:IOH4186~298</t>
  </si>
  <si>
    <t>HA10732~B35R03C13</t>
  </si>
  <si>
    <t>Hs~MGC:BC007312.1~uORF:IOH6926~45.7</t>
  </si>
  <si>
    <t>BC007312.1</t>
  </si>
  <si>
    <t>HA10732~B35R03C14</t>
  </si>
  <si>
    <t>Hs~MGC:BC007312.1~uORF:IOH6926~42.3</t>
  </si>
  <si>
    <t>HA10732~B35R03C15</t>
  </si>
  <si>
    <t>Hs~MGC:BC021241.2~uORF:IOH14238~14.3</t>
  </si>
  <si>
    <t>BC021241.2</t>
  </si>
  <si>
    <t>HA10732~B35R03C16</t>
  </si>
  <si>
    <t>Hs~MGC:BC021241.2~uORF:IOH14238~13.9</t>
  </si>
  <si>
    <t>HA10732~B35R03C17</t>
  </si>
  <si>
    <t>Hs~Ref:NM_014077.1~uORF:IOH4219~23.4</t>
  </si>
  <si>
    <t>NM_014077.1</t>
  </si>
  <si>
    <t>HA10732~B35R03C18</t>
  </si>
  <si>
    <t>Hs~Ref:NM_014077.1~uORF:IOH4219~23.5</t>
  </si>
  <si>
    <t>HA10732~B35R03C19</t>
  </si>
  <si>
    <t>Hs~Ref:NM_006324.1~uORF:IOH3019~220</t>
  </si>
  <si>
    <t>NM_006324.1</t>
  </si>
  <si>
    <t>HA10732~B35R03C20</t>
  </si>
  <si>
    <t>Hs~Ref:NM_006324.1~uORF:IOH3019~208</t>
  </si>
  <si>
    <t>HA10732~B35R04C01</t>
  </si>
  <si>
    <t>Hs~MGC:BC005876.1~uORF:IOH6081~89.0</t>
  </si>
  <si>
    <t>BC005876.1</t>
  </si>
  <si>
    <t>HA10732~B35R04C02</t>
  </si>
  <si>
    <t>Hs~MGC:BC005876.1~uORF:IOH6081~83.1</t>
  </si>
  <si>
    <t>HA10732~B35R04C03</t>
  </si>
  <si>
    <t>Hs~Ref:NM_006007.1~uORF:IOH14289~31.6</t>
  </si>
  <si>
    <t>NM_006007.1</t>
  </si>
  <si>
    <t>HA10732~B35R04C04</t>
  </si>
  <si>
    <t>Hs~Ref:NM_006007.1~uORF:IOH14289~28.5</t>
  </si>
  <si>
    <t>HA10732~B35R04C05</t>
  </si>
  <si>
    <t>Hs~Ref:NM_138446.1~uORF:IOH13334~68.7</t>
  </si>
  <si>
    <t>NM_138446.1</t>
  </si>
  <si>
    <t>HA10732~B35R04C06</t>
  </si>
  <si>
    <t>Hs~Ref:NM_138446.1~uORF:IOH13334~68.4</t>
  </si>
  <si>
    <t>HA10732~B35R04C07</t>
  </si>
  <si>
    <t>Hs~Ref:NM_001239.2~uORF:IOH7258~188</t>
  </si>
  <si>
    <t>NM_001239.2</t>
  </si>
  <si>
    <t>HA10732~B35R04C08</t>
  </si>
  <si>
    <t>Hs~Ref:NM_001239.2~uORF:IOH7258~175</t>
  </si>
  <si>
    <t>HA10732~B35R04C09</t>
  </si>
  <si>
    <t>Hs~MGC:BC006231.1~uORF:IOH6284~15.6</t>
  </si>
  <si>
    <t>BC006231.1</t>
  </si>
  <si>
    <t>HA10732~B35R04C10</t>
  </si>
  <si>
    <t>Hs~MGC:BC006231.1~uORF:IOH6284~14.7</t>
  </si>
  <si>
    <t>HA10732~B35R04C11</t>
  </si>
  <si>
    <t>Hs~Ref:NM_012289.2~uORF:IOH5732~547</t>
  </si>
  <si>
    <t>NM_012289.2</t>
  </si>
  <si>
    <t>HA10732~B35R04C12</t>
  </si>
  <si>
    <t>Hs~Ref:NM_012289.2~uORF:IOH5732~519</t>
  </si>
  <si>
    <t>HA10732~B35R04C13</t>
  </si>
  <si>
    <t>Hs~Ref:NM_006272.1~uORF:IOH4935~559</t>
  </si>
  <si>
    <t>NM_006272.1</t>
  </si>
  <si>
    <t>HA10732~B35R04C14</t>
  </si>
  <si>
    <t>Hs~Ref:NM_006272.1~uORF:IOH4935~564</t>
  </si>
  <si>
    <t>HA10732~B35R04C15</t>
  </si>
  <si>
    <t>Hs~Ref:NM_033003.1~uORF:IOH5665~520</t>
  </si>
  <si>
    <t>NM_033003.1</t>
  </si>
  <si>
    <t>HA10732~B35R04C16</t>
  </si>
  <si>
    <t>Hs~Ref:NM_033003.1~uORF:IOH5665~472</t>
  </si>
  <si>
    <t>HA10732~B35R04C17</t>
  </si>
  <si>
    <t>Hs~MGC:BC005298.1~uORF:IOH7271~59.9</t>
  </si>
  <si>
    <t>BC005298.1</t>
  </si>
  <si>
    <t>HA10732~B35R04C18</t>
  </si>
  <si>
    <t>Hs~MGC:BC005298.1~uORF:IOH7271~58.1</t>
  </si>
  <si>
    <t>HA10732~B35R04C19</t>
  </si>
  <si>
    <t>Internal_23163</t>
  </si>
  <si>
    <t>HA10732~B35R04C20</t>
  </si>
  <si>
    <t>HA10732~B35R05C01</t>
  </si>
  <si>
    <t>Hs~Ref:NM_002884.1~uORF:IOH14475~234</t>
  </si>
  <si>
    <t>NM_002884.1</t>
  </si>
  <si>
    <t>HA10732~B35R05C02</t>
  </si>
  <si>
    <t>Hs~Ref:NM_002884.1~uORF:IOH14475~225</t>
  </si>
  <si>
    <t>HA10732~B35R05C03</t>
  </si>
  <si>
    <t>Hs~Ref:NM_001258.1~N/A~2780</t>
  </si>
  <si>
    <t>HA10732~B35R05C04</t>
  </si>
  <si>
    <t>Hs~Ref:NM_001258.1~N/A~2750</t>
  </si>
  <si>
    <t>HA10732~B35R05C05</t>
  </si>
  <si>
    <t>Hs~Ref:NM_004445.1~N/A~0.00634</t>
  </si>
  <si>
    <t>NM_004445.1</t>
  </si>
  <si>
    <t>HA10732~B35R05C06</t>
  </si>
  <si>
    <t>Hs~Ref:NM_004445.1~N/A~0.0866</t>
  </si>
  <si>
    <t>HA10732~B35R05C07</t>
  </si>
  <si>
    <t>Hs~Ref:NM_004071.1~N/A~236</t>
  </si>
  <si>
    <t>NM_004071.1</t>
  </si>
  <si>
    <t>HA10732~B35R05C08</t>
  </si>
  <si>
    <t>Hs~Ref:NM_004071.1~N/A~209</t>
  </si>
  <si>
    <t>HA10732~B35R05C09</t>
  </si>
  <si>
    <t>Hs~MGC:BC022305.1~uORF:IOH14446~1730</t>
  </si>
  <si>
    <t>BC022305.1</t>
  </si>
  <si>
    <t>HA10732~B35R05C10</t>
  </si>
  <si>
    <t>Hs~MGC:BC022305.1~uORF:IOH14446~1560</t>
  </si>
  <si>
    <t>HA10732~B35R05C11</t>
  </si>
  <si>
    <t>Hs~MGC:BC020495.1~uORF:IOH10734~62.4</t>
  </si>
  <si>
    <t>BC020495.1</t>
  </si>
  <si>
    <t>HA10732~B35R05C12</t>
  </si>
  <si>
    <t>Hs~MGC:BC020495.1~uORF:IOH10734~60.5</t>
  </si>
  <si>
    <t>HA10732~B35R05C13</t>
  </si>
  <si>
    <t>Hs~Ref:NM_001892.2~N/A~208</t>
  </si>
  <si>
    <t>NM_001892.2</t>
  </si>
  <si>
    <t>HA10732~B35R05C14</t>
  </si>
  <si>
    <t>Hs~Ref:NM_001892.2~N/A~199</t>
  </si>
  <si>
    <t>HA10732~B35R05C15</t>
  </si>
  <si>
    <t>Hs~Ref:NM_015850.2~N/A~224</t>
  </si>
  <si>
    <t>NM_015850.2</t>
  </si>
  <si>
    <t>HA10732~B35R05C16</t>
  </si>
  <si>
    <t>Hs~Ref:NM_015850.2~N/A~210</t>
  </si>
  <si>
    <t>HA10732~B35R05C17</t>
  </si>
  <si>
    <t>Hs~Ref:NM_020374.2~uORF:IOH11080~25.1</t>
  </si>
  <si>
    <t>NM_020374.2</t>
  </si>
  <si>
    <t>HA10732~B35R05C18</t>
  </si>
  <si>
    <t>Hs~Ref:NM_020374.2~uORF:IOH11080~23.4</t>
  </si>
  <si>
    <t>HA10732~B35R05C19</t>
  </si>
  <si>
    <t>Hs~MGC:BC005969.1~uORF:IOH7578~1770</t>
  </si>
  <si>
    <t>BC005969.1</t>
  </si>
  <si>
    <t>HA10732~B35R05C20</t>
  </si>
  <si>
    <t>Hs~MGC:BC005969.1~uORF:IOH7578~1600</t>
  </si>
  <si>
    <t>HA10732~B35R06C01</t>
  </si>
  <si>
    <t>Hs~Ref:NM_032403.1~uORF:IOH6540~31.6</t>
  </si>
  <si>
    <t>NM_032403.1</t>
  </si>
  <si>
    <t>HA10732~B35R06C02</t>
  </si>
  <si>
    <t>Hs~Ref:NM_032403.1~uORF:IOH6540~30.7</t>
  </si>
  <si>
    <t>HA10732~B35R06C03</t>
  </si>
  <si>
    <t>Hs~MGC:BC049215.1~uORF:IOH26613~1180</t>
  </si>
  <si>
    <t>BC049215.1</t>
  </si>
  <si>
    <t>HA10732~B35R06C04</t>
  </si>
  <si>
    <t>Hs~MGC:BC049215.1~uORF:IOH26613~1090</t>
  </si>
  <si>
    <t>HA10732~B35R06C05</t>
  </si>
  <si>
    <t>Hs~Ref:NM_007268.1~uORF:IOH10254~26.2</t>
  </si>
  <si>
    <t>NM_007268.1</t>
  </si>
  <si>
    <t>HA10732~B35R06C06</t>
  </si>
  <si>
    <t>Hs~Ref:NM_007268.1~uORF:IOH10254~23.0</t>
  </si>
  <si>
    <t>HA10732~B35R06C07</t>
  </si>
  <si>
    <t>Hs~MGC:BC014774.1~uORF:IOH10280~92.6</t>
  </si>
  <si>
    <t>BC014774.1</t>
  </si>
  <si>
    <t>HA10732~B35R06C08</t>
  </si>
  <si>
    <t>Hs~MGC:BC014774.1~uORF:IOH10280~86.0</t>
  </si>
  <si>
    <t>HA10732~B35R06C09</t>
  </si>
  <si>
    <t>HA10732~B35R06C10</t>
  </si>
  <si>
    <t>HA10732~B35R06C11</t>
  </si>
  <si>
    <t>Hs~Ref:NM_006578.2~uORF:IOH14466~42.8</t>
  </si>
  <si>
    <t>NM_006578.2</t>
  </si>
  <si>
    <t>HA10732~B35R06C12</t>
  </si>
  <si>
    <t>Hs~Ref:NM_006578.2~uORF:IOH14466~39.5</t>
  </si>
  <si>
    <t>HA10732~B35R06C13</t>
  </si>
  <si>
    <t>Hs~Ref:NM_003495.2~uORF:IOH12149~40.1</t>
  </si>
  <si>
    <t>NM_003495.2</t>
  </si>
  <si>
    <t>HA10732~B35R06C14</t>
  </si>
  <si>
    <t>Hs~Ref:NM_003495.2~uORF:IOH12149~38.1</t>
  </si>
  <si>
    <t>HA10732~B35R06C15</t>
  </si>
  <si>
    <t>Hs~Ref:NM_005924.2~uORF:IOH11363~70.4</t>
  </si>
  <si>
    <t>NM_005924.2</t>
  </si>
  <si>
    <t>HA10732~B35R06C16</t>
  </si>
  <si>
    <t>Hs~Ref:NM_005924.2~uORF:IOH11363~66.5</t>
  </si>
  <si>
    <t>HA10732~B35R06C17</t>
  </si>
  <si>
    <t>Internal_15020</t>
  </si>
  <si>
    <t>HA10732~B35R06C18</t>
  </si>
  <si>
    <t>HA10732~B35R06C19</t>
  </si>
  <si>
    <t>Hs~Ref:NM_005530.1~uORF:IOH13556~2040</t>
  </si>
  <si>
    <t>NM_005530.1</t>
  </si>
  <si>
    <t>HA10732~B35R06C20</t>
  </si>
  <si>
    <t>Hs~Ref:NM_005530.1~uORF:IOH13556~1930</t>
  </si>
  <si>
    <t>HA10732~B35R07C01</t>
  </si>
  <si>
    <t>Hs~MGC:BC012746.1~uORF:IOH14565~89.9</t>
  </si>
  <si>
    <t>BC012746.1</t>
  </si>
  <si>
    <t>HA10732~B35R07C02</t>
  </si>
  <si>
    <t>Hs~MGC:BC012746.1~uORF:IOH14565~89.0</t>
  </si>
  <si>
    <t>HA10732~B35R07C03</t>
  </si>
  <si>
    <t>Hs~MGC:NM_173793.2~uORF:IOH22040~95.4</t>
  </si>
  <si>
    <t>NM_173793.2</t>
  </si>
  <si>
    <t>HA10732~B35R07C04</t>
  </si>
  <si>
    <t>Hs~MGC:NM_173793.2~uORF:IOH22040~91.9</t>
  </si>
  <si>
    <t>HA10732~B35R07C05</t>
  </si>
  <si>
    <t>Hs~MGC:BC031830.1~uORF:IOH25818~665</t>
  </si>
  <si>
    <t>BC031830.1</t>
  </si>
  <si>
    <t>HA10732~B35R07C06</t>
  </si>
  <si>
    <t>Hs~MGC:BC031830.1~uORF:IOH25818~677</t>
  </si>
  <si>
    <t>HA10732~B35R07C07</t>
  </si>
  <si>
    <t>Hs~Ref:NM_003295.1~uORF:IOH25767~1230</t>
  </si>
  <si>
    <t>NM_003295.1</t>
  </si>
  <si>
    <t>HA10732~B35R07C08</t>
  </si>
  <si>
    <t>Hs~Ref:NM_003295.1~uORF:IOH25767~1100</t>
  </si>
  <si>
    <t>HA10732~B35R07C09</t>
  </si>
  <si>
    <t>Internal_327719</t>
  </si>
  <si>
    <t>HA10732~B35R07C10</t>
  </si>
  <si>
    <t>HA10732~B35R07C11</t>
  </si>
  <si>
    <t>Hs~MGC:BC055314.1~uORF:IOH29446~85.6</t>
  </si>
  <si>
    <t>BC055314.1</t>
  </si>
  <si>
    <t>HA10732~B35R07C12</t>
  </si>
  <si>
    <t>Hs~MGC:BC055314.1~uORF:IOH29446~79.8</t>
  </si>
  <si>
    <t>HA10732~B35R07C13</t>
  </si>
  <si>
    <t>Hs~MGC:BC057760.1~uORF:IOH29220~256</t>
  </si>
  <si>
    <t>BC057760.1</t>
  </si>
  <si>
    <t>HA10732~B35R07C14</t>
  </si>
  <si>
    <t>Hs~MGC:BC057760.1~uORF:IOH29220~233</t>
  </si>
  <si>
    <t>HA10732~B35R07C15</t>
  </si>
  <si>
    <t>Hs~MGC:BC060809.1~uORF:IOH29275~60.3</t>
  </si>
  <si>
    <t>BC060809.1</t>
  </si>
  <si>
    <t>HA10732~B35R07C16</t>
  </si>
  <si>
    <t>Hs~MGC:BC060809.1~uORF:IOH29275~57.7</t>
  </si>
  <si>
    <t>HA10732~B35R07C17</t>
  </si>
  <si>
    <t>Hs~MGC:BC037219.1~uORF:IOH28669~70.5</t>
  </si>
  <si>
    <t>BC037219.1</t>
  </si>
  <si>
    <t>HA10732~B35R07C18</t>
  </si>
  <si>
    <t>Hs~MGC:BC037219.1~uORF:IOH28669~65.5</t>
  </si>
  <si>
    <t>HA10732~B35R07C19</t>
  </si>
  <si>
    <t>Hs~MGC:BC053733.1~uORF:IOH28787~146</t>
  </si>
  <si>
    <t>BC053733.1</t>
  </si>
  <si>
    <t>HA10732~B35R07C20</t>
  </si>
  <si>
    <t>Hs~MGC:BC053733.1~uORF:IOH28787~137</t>
  </si>
  <si>
    <t>HA10732~B35R08C01</t>
  </si>
  <si>
    <t>Hs~MGC:BC059358.1~uORF:IOH29286~89.5</t>
  </si>
  <si>
    <t>BC059358.1</t>
  </si>
  <si>
    <t>HA10732~B35R08C02</t>
  </si>
  <si>
    <t>Hs~MGC:BC059358.1~uORF:IOH29286~85.7</t>
  </si>
  <si>
    <t>HA10732~B35R08C03</t>
  </si>
  <si>
    <t>Hs~MGC:BC056872.1~uORF:IOH29082~137</t>
  </si>
  <si>
    <t>BC056872.1</t>
  </si>
  <si>
    <t>HA10732~B35R08C04</t>
  </si>
  <si>
    <t>Hs~MGC:BC056872.1~uORF:IOH29082~131</t>
  </si>
  <si>
    <t>HA10732~B35R08C05</t>
  </si>
  <si>
    <t>Hs~Ref:NM_031311.2~uORF:IOH10663~215</t>
  </si>
  <si>
    <t>NM_031311.2</t>
  </si>
  <si>
    <t>HA10732~B35R08C06</t>
  </si>
  <si>
    <t>Hs~Ref:NM_031311.2~uORF:IOH10663~200</t>
  </si>
  <si>
    <t>HA10732~B35R08C07</t>
  </si>
  <si>
    <t>Hs~Ref:NM_017634.1~uORF:IOH22919~566</t>
  </si>
  <si>
    <t>NM_017634.1</t>
  </si>
  <si>
    <t>HA10732~B35R08C08</t>
  </si>
  <si>
    <t>Hs~Ref:NM_017634.1~uORF:IOH22919~509</t>
  </si>
  <si>
    <t>HA10732~B35R08C09</t>
  </si>
  <si>
    <t>Internal_24612</t>
  </si>
  <si>
    <t>HA10732~B35R08C10</t>
  </si>
  <si>
    <t>HA10732~B35R08C11</t>
  </si>
  <si>
    <t>Hs~MGC:BC030219.1~uORF:IOH22596~937</t>
  </si>
  <si>
    <t>BC030219.1</t>
  </si>
  <si>
    <t>HA10732~B35R08C12</t>
  </si>
  <si>
    <t>Hs~MGC:BC030219.1~uORF:IOH22596~885</t>
  </si>
  <si>
    <t>HA10732~B35R08C13</t>
  </si>
  <si>
    <t>Hs~MGC:BC029510.1~uORF:IOH22576~201</t>
  </si>
  <si>
    <t>BC029510.1</t>
  </si>
  <si>
    <t>HA10732~B35R08C14</t>
  </si>
  <si>
    <t>Hs~MGC:BC029510.1~uORF:IOH22576~193</t>
  </si>
  <si>
    <t>HA10732~B35R08C15</t>
  </si>
  <si>
    <t>Hs~Ref:NM_014066.2~uORF:IOH4943~466</t>
  </si>
  <si>
    <t>NM_014066.2</t>
  </si>
  <si>
    <t>HA10732~B35R08C16</t>
  </si>
  <si>
    <t>Hs~Ref:NM_014066.2~uORF:IOH4943~424</t>
  </si>
  <si>
    <t>HA10732~B35R08C17</t>
  </si>
  <si>
    <t>Hs~Ref:NM_021048.2~uORF:IOH5670~1230</t>
  </si>
  <si>
    <t>HA10732~B35R08C18</t>
  </si>
  <si>
    <t>Hs~Ref:NM_021048.2~uORF:IOH5670~1150</t>
  </si>
  <si>
    <t>HA10732~B35R08C19</t>
  </si>
  <si>
    <t>Hs~MGC:BC007347.2~uORF:IOH5863~438</t>
  </si>
  <si>
    <t>HA10732~B35R08C20</t>
  </si>
  <si>
    <t>Hs~MGC:BC007347.2~uORF:IOH5863~424</t>
  </si>
  <si>
    <t>HA10732~B35R09C01</t>
  </si>
  <si>
    <t>Hs~Ref:NM_004617.2~uORF:IOH3961~926</t>
  </si>
  <si>
    <t>NM_004617.2</t>
  </si>
  <si>
    <t>HA10732~B35R09C02</t>
  </si>
  <si>
    <t>Hs~Ref:NM_004617.2~uORF:IOH3961~859</t>
  </si>
  <si>
    <t>HA10732~B35R09C03</t>
  </si>
  <si>
    <t>Hs~MGC:BC000552.1~uORF:IOH4161~74.0</t>
  </si>
  <si>
    <t>BC000552.1</t>
  </si>
  <si>
    <t>HA10732~B35R09C04</t>
  </si>
  <si>
    <t>Hs~MGC:BC000552.1~uORF:IOH4161~72.8</t>
  </si>
  <si>
    <t>HA10732~B35R09C05</t>
  </si>
  <si>
    <t>Hs~Ref:NM_001611.2~uORF:IOH14225~82.6</t>
  </si>
  <si>
    <t>NM_001611.2</t>
  </si>
  <si>
    <t>HA10732~B35R09C06</t>
  </si>
  <si>
    <t>Hs~Ref:NM_001611.2~uORF:IOH14225~78.0</t>
  </si>
  <si>
    <t>HA10732~B35R09C07</t>
  </si>
  <si>
    <t>Hs~MGC:BC009016.1~uORF:IOH3326~135</t>
  </si>
  <si>
    <t>BC009016.1</t>
  </si>
  <si>
    <t>HA10732~B35R09C08</t>
  </si>
  <si>
    <t>Hs~MGC:BC009016.1~uORF:IOH3326~130</t>
  </si>
  <si>
    <t>HA10732~B35R09C09</t>
  </si>
  <si>
    <t>Hs~MGC:BC031799.1~uORF:IOH22193~16.4</t>
  </si>
  <si>
    <t>BC031799.1</t>
  </si>
  <si>
    <t>HA10732~B35R09C10</t>
  </si>
  <si>
    <t>Hs~MGC:BC031799.1~uORF:IOH22193~15.1</t>
  </si>
  <si>
    <t>HA10732~B35R09C11</t>
  </si>
  <si>
    <t>Hs~MGC:NM_152552.1~uORF:IOH22758~24.1</t>
  </si>
  <si>
    <t>NM_152552.1</t>
  </si>
  <si>
    <t>HA10732~B35R09C12</t>
  </si>
  <si>
    <t>Hs~MGC:NM_152552.1~uORF:IOH22758~23.2</t>
  </si>
  <si>
    <t>HA10732~B35R09C13</t>
  </si>
  <si>
    <t>Hs~Ref:NM_145051.1~uORF:IOH12052~127</t>
  </si>
  <si>
    <t>NM_145051.1</t>
  </si>
  <si>
    <t>HA10732~B35R09C14</t>
  </si>
  <si>
    <t>Hs~Ref:NM_145051.1~uORF:IOH12052~122</t>
  </si>
  <si>
    <t>HA10732~B35R09C15</t>
  </si>
  <si>
    <t>Hs~MGC:NM_152670.1~uORF:IOH22560~28.8</t>
  </si>
  <si>
    <t>NM_152670.1</t>
  </si>
  <si>
    <t>HA10732~B35R09C16</t>
  </si>
  <si>
    <t>Hs~MGC:NM_152670.1~uORF:IOH22560~27.2</t>
  </si>
  <si>
    <t>HA10732~B35R09C17</t>
  </si>
  <si>
    <t>Hs~MGC:BC008406.1~uORF:IOH14434~190</t>
  </si>
  <si>
    <t>BC008406.1</t>
  </si>
  <si>
    <t>HA10732~B35R09C18</t>
  </si>
  <si>
    <t>Hs~MGC:BC008406.1~uORF:IOH14434~183</t>
  </si>
  <si>
    <t>HA10732~B35R09C19</t>
  </si>
  <si>
    <t>Hs~MGC:BC012766.1~uORF:IOH13844~622</t>
  </si>
  <si>
    <t>BC012766.1</t>
  </si>
  <si>
    <t>HA10732~B35R09C20</t>
  </si>
  <si>
    <t>Hs~MGC:BC012766.1~uORF:IOH13844~577</t>
  </si>
  <si>
    <t>HA10732~B35R10C01</t>
  </si>
  <si>
    <t>Hs~Ref:NM_001629.2~uORF:IOH11710~3400</t>
  </si>
  <si>
    <t>NM_001629.2</t>
  </si>
  <si>
    <t>HA10732~B35R10C02</t>
  </si>
  <si>
    <t>Hs~Ref:NM_001629.2~uORF:IOH11710~3330</t>
  </si>
  <si>
    <t>HA10732~B35R10C03</t>
  </si>
  <si>
    <t>Hs~MGC:BC027989.1~uORF:IOH11526~834</t>
  </si>
  <si>
    <t>BC027989.1</t>
  </si>
  <si>
    <t>HA10732~B35R10C04</t>
  </si>
  <si>
    <t>Hs~MGC:BC027989.1~uORF:IOH11526~811</t>
  </si>
  <si>
    <t>HA10732~B35R10C05</t>
  </si>
  <si>
    <t>Hs~MGC:BC011239.1~uORF:IOH10245~82.7</t>
  </si>
  <si>
    <t>BC011239.1</t>
  </si>
  <si>
    <t>HA10732~B35R10C06</t>
  </si>
  <si>
    <t>Hs~MGC:BC011239.1~uORF:IOH10245~80.1</t>
  </si>
  <si>
    <t>HA10732~B35R10C07</t>
  </si>
  <si>
    <t>Hs~MGC:BC020955.1~uORF:IOH10359~87.1</t>
  </si>
  <si>
    <t>BC020955.1</t>
  </si>
  <si>
    <t>HA10732~B35R10C08</t>
  </si>
  <si>
    <t>Hs~MGC:BC020955.1~uORF:IOH10359~84.2</t>
  </si>
  <si>
    <t>HA10732~B35R10C09</t>
  </si>
  <si>
    <t>Hs~MGC:NM_182615.1~uORF:IOH21533~238</t>
  </si>
  <si>
    <t>NM_182615.1</t>
  </si>
  <si>
    <t>HA10732~B35R10C10</t>
  </si>
  <si>
    <t>Hs~MGC:NM_182615.1~uORF:IOH21533~228</t>
  </si>
  <si>
    <t>HA10732~B35R10C11</t>
  </si>
  <si>
    <t>Hs~Ref:NM_012265.1~uORF:IOH5339~58.4</t>
  </si>
  <si>
    <t>NM_012265.1</t>
  </si>
  <si>
    <t>HA10732~B35R10C12</t>
  </si>
  <si>
    <t>Hs~Ref:NM_012265.1~uORF:IOH5339~55.1</t>
  </si>
  <si>
    <t>HA10732~B35R10C13</t>
  </si>
  <si>
    <t>Hs~Ref:NM_004502.2~uORF:IOH10618~42.0</t>
  </si>
  <si>
    <t>NM_004502.2</t>
  </si>
  <si>
    <t>HA10732~B35R10C14</t>
  </si>
  <si>
    <t>Hs~Ref:NM_004502.2~uORF:IOH10618~40.3</t>
  </si>
  <si>
    <t>HA10732~B35R10C15</t>
  </si>
  <si>
    <t>Hs~MGC:BC030262.1~uORF:IOH21525~637</t>
  </si>
  <si>
    <t>BC030262.1</t>
  </si>
  <si>
    <t>HA10732~B35R10C16</t>
  </si>
  <si>
    <t>Hs~MGC:BC030262.1~uORF:IOH21525~608</t>
  </si>
  <si>
    <t>HA10732~B35R10C17</t>
  </si>
  <si>
    <t>Hs~MGC:BC013778.1~uORF:IOH10676~745</t>
  </si>
  <si>
    <t>BC013778.1</t>
  </si>
  <si>
    <t>HA10732~B35R10C18</t>
  </si>
  <si>
    <t>Hs~MGC:BC013778.1~uORF:IOH10676~717</t>
  </si>
  <si>
    <t>HA10732~B35R10C19</t>
  </si>
  <si>
    <t>Hs~Ref:NM_031213.2~uORF:IOH21446~187</t>
  </si>
  <si>
    <t>NM_031213.2</t>
  </si>
  <si>
    <t>HA10732~B35R10C20</t>
  </si>
  <si>
    <t>Hs~Ref:NM_031213.2~uORF:IOH21446~169</t>
  </si>
  <si>
    <t>HA10732~B35R11C01</t>
  </si>
  <si>
    <t>Hs~Ref:NM_031206.2~uORF:IOH14284~146</t>
  </si>
  <si>
    <t>NM_031206.2</t>
  </si>
  <si>
    <t>HA10732~B35R11C02</t>
  </si>
  <si>
    <t>Hs~Ref:NM_031206.2~uORF:IOH14284~143</t>
  </si>
  <si>
    <t>HA10732~B35R11C03</t>
  </si>
  <si>
    <t>Hs~Ref:NM_005522.3~uORF:IOH21992~556</t>
  </si>
  <si>
    <t>NM_005522.3</t>
  </si>
  <si>
    <t>HA10732~B35R11C04</t>
  </si>
  <si>
    <t>Hs~Ref:NM_005522.3~uORF:IOH21992~545</t>
  </si>
  <si>
    <t>HA10732~B35R11C05</t>
  </si>
  <si>
    <t>Hs~MGC:BC032656.1~uORF:IOH21979~90.8</t>
  </si>
  <si>
    <t>BC032656.1</t>
  </si>
  <si>
    <t>HA10732~B35R11C06</t>
  </si>
  <si>
    <t>Hs~MGC:BC032656.1~uORF:IOH21979~85.8</t>
  </si>
  <si>
    <t>HA10732~B35R11C07</t>
  </si>
  <si>
    <t>Hs~MGC:BC031300.1~uORF:IOH23207~1140</t>
  </si>
  <si>
    <t>BC031300.1</t>
  </si>
  <si>
    <t>HA10732~B35R11C08</t>
  </si>
  <si>
    <t>Hs~MGC:BC031300.1~uORF:IOH23207~1080</t>
  </si>
  <si>
    <t>HA10732~B35R11C09</t>
  </si>
  <si>
    <t>Hs~MGC:BC063463.1~uORF:IOH39865~804</t>
  </si>
  <si>
    <t>BC063463.1</t>
  </si>
  <si>
    <t>HA10732~B35R11C10</t>
  </si>
  <si>
    <t>Hs~MGC:BC063463.1~uORF:IOH39865~791</t>
  </si>
  <si>
    <t>HA10732~B35R11C11</t>
  </si>
  <si>
    <t>Hs~Ref:NM_018199.1~uORF:IOH4885~85.6</t>
  </si>
  <si>
    <t>NM_018199.1</t>
  </si>
  <si>
    <t>HA10732~B35R11C12</t>
  </si>
  <si>
    <t>Hs~Ref:NM_018199.1~uORF:IOH4885~81.0</t>
  </si>
  <si>
    <t>HA10732~B35R11C13</t>
  </si>
  <si>
    <t>Hs~Ref:NM_015201.3~uORF:IOH14400~49.9</t>
  </si>
  <si>
    <t>NM_015201.3</t>
  </si>
  <si>
    <t>HA10732~B35R11C14</t>
  </si>
  <si>
    <t>Hs~Ref:NM_015201.3~uORF:IOH14400~48.3</t>
  </si>
  <si>
    <t>HA10732~B35R11C15</t>
  </si>
  <si>
    <t>Hs~Ref:NM_001950.3~uORF:IOH23241~997</t>
  </si>
  <si>
    <t>NM_001950.3</t>
  </si>
  <si>
    <t>HA10732~B35R11C16</t>
  </si>
  <si>
    <t>Hs~Ref:NM_001950.3~uORF:IOH23241~936</t>
  </si>
  <si>
    <t>HA10732~B35R11C17</t>
  </si>
  <si>
    <t>Hs~Ref:NM_033642.1~uORF:IOH36760~479</t>
  </si>
  <si>
    <t>NM_033642.1</t>
  </si>
  <si>
    <t>HA10732~B35R11C18</t>
  </si>
  <si>
    <t>Hs~Ref:NM_033642.1~uORF:IOH36760~468</t>
  </si>
  <si>
    <t>HA10732~B35R11C19</t>
  </si>
  <si>
    <t>Hs~Ref:NM_015246.1~uORF:IOH26658~1880</t>
  </si>
  <si>
    <t>NM_015246.1</t>
  </si>
  <si>
    <t>HA10732~B35R11C20</t>
  </si>
  <si>
    <t>Hs~Ref:NM_015246.1~uORF:IOH26658~1820</t>
  </si>
  <si>
    <t>HA10732~B35R12C01</t>
  </si>
  <si>
    <t>Hs~Ref:NM_003004.1~uORF:IOH1886~153</t>
  </si>
  <si>
    <t>NM_003004.1</t>
  </si>
  <si>
    <t>HA10732~B35R12C02</t>
  </si>
  <si>
    <t>Hs~Ref:NM_003004.1~uORF:IOH1886~138</t>
  </si>
  <si>
    <t>HA10732~B35R12C03</t>
  </si>
  <si>
    <t>Hs~Ref:NM_002738.5~uORF:IOH22061~1960</t>
  </si>
  <si>
    <t>NM_002738.5</t>
  </si>
  <si>
    <t>HA10732~B35R12C04</t>
  </si>
  <si>
    <t>Hs~Ref:NM_002738.5~uORF:IOH22061~1930</t>
  </si>
  <si>
    <t>HA10732~B35R12C05</t>
  </si>
  <si>
    <t>Hs~Ref:NM_005151.2~uORF:IOH5002~59.7</t>
  </si>
  <si>
    <t>NM_005151.2</t>
  </si>
  <si>
    <t>HA10732~B35R12C06</t>
  </si>
  <si>
    <t>Hs~Ref:NM_005151.2~uORF:IOH5002~56.1</t>
  </si>
  <si>
    <t>HA10732~B35R12C07</t>
  </si>
  <si>
    <t>Hs~Ref:NM_016025.2~uORF:IOH4369~164</t>
  </si>
  <si>
    <t>NM_016025.2</t>
  </si>
  <si>
    <t>HA10732~B35R12C08</t>
  </si>
  <si>
    <t>Hs~Ref:NM_016025.2~uORF:IOH4369~153</t>
  </si>
  <si>
    <t>HA10732~B35R12C09</t>
  </si>
  <si>
    <t>Hs~Ref:NM_006701.2~uORF:IOH3749~239</t>
  </si>
  <si>
    <t>NM_006701.2</t>
  </si>
  <si>
    <t>HA10732~B35R12C10</t>
  </si>
  <si>
    <t>Hs~Ref:NM_006701.2~uORF:IOH3749~217</t>
  </si>
  <si>
    <t>HA10732~B35R12C11</t>
  </si>
  <si>
    <t>Hs~Ref:NM_018019.1~uORF:IOH4211~324</t>
  </si>
  <si>
    <t>NM_018019.1</t>
  </si>
  <si>
    <t>HA10732~B35R12C12</t>
  </si>
  <si>
    <t>Hs~Ref:NM_018019.1~uORF:IOH4211~308</t>
  </si>
  <si>
    <t>HA10732~B35R12C13</t>
  </si>
  <si>
    <t>Hs~MGC:BC056413.1~uORF:IOH29098~25.5</t>
  </si>
  <si>
    <t>BC056413.1</t>
  </si>
  <si>
    <t>HA10732~B35R12C14</t>
  </si>
  <si>
    <t>Hs~MGC:BC056413.1~uORF:IOH29098~23.8</t>
  </si>
  <si>
    <t>HA10732~B35R12C15</t>
  </si>
  <si>
    <t>Hs~MGC:BC057837.1~uORF:IOH29210~143</t>
  </si>
  <si>
    <t>BC057837.1</t>
  </si>
  <si>
    <t>HA10732~B35R12C16</t>
  </si>
  <si>
    <t>Hs~MGC:BC057837.1~uORF:IOH29210~132</t>
  </si>
  <si>
    <t>HA10732~B35R12C17</t>
  </si>
  <si>
    <t>Hs~Ref:NM_007194.2~uORF:IOH21145~87.7</t>
  </si>
  <si>
    <t>NM_007194.2</t>
  </si>
  <si>
    <t>HA10732~B35R12C18</t>
  </si>
  <si>
    <t>Hs~Ref:NM_007194.2~uORF:IOH21145~80.4</t>
  </si>
  <si>
    <t>HA10732~B35R12C19</t>
  </si>
  <si>
    <t>Hs~MGC:BC006318.1~uORF:IOH6433~118</t>
  </si>
  <si>
    <t>BC006318.1</t>
  </si>
  <si>
    <t>HA10732~B35R12C20</t>
  </si>
  <si>
    <t>Hs~MGC:BC006318.1~uORF:IOH6433~109</t>
  </si>
  <si>
    <t>HA10732~B35R13C01</t>
  </si>
  <si>
    <t>Hs~MGC:BC004277.1~uORF:IOH5499~47.7</t>
  </si>
  <si>
    <t>BC004277.1</t>
  </si>
  <si>
    <t>HA10732~B35R13C02</t>
  </si>
  <si>
    <t>Hs~MGC:BC004277.1~uORF:IOH5499~45.3</t>
  </si>
  <si>
    <t>HA10732~B35R13C03</t>
  </si>
  <si>
    <t>Hs~MGC:BC008624.1~uORF:IOH9639~87.7</t>
  </si>
  <si>
    <t>BC008624.1</t>
  </si>
  <si>
    <t>HA10732~B35R13C04</t>
  </si>
  <si>
    <t>Hs~MGC:BC008624.1~uORF:IOH9639~79.0</t>
  </si>
  <si>
    <t>HA10732~B35R13C05</t>
  </si>
  <si>
    <t>Hs~MGC:BC007742.1~uORF:IOH6517~104</t>
  </si>
  <si>
    <t>BC007742.1</t>
  </si>
  <si>
    <t>HA10732~B35R13C06</t>
  </si>
  <si>
    <t>Hs~MGC:BC007742.1~uORF:IOH6517~96.5</t>
  </si>
  <si>
    <t>HA10732~B35R13C07</t>
  </si>
  <si>
    <t>Hs~MGC:BC018847.1~uORF:IOH14862~157</t>
  </si>
  <si>
    <t>BC018847.1</t>
  </si>
  <si>
    <t>HA10732~B35R13C08</t>
  </si>
  <si>
    <t>Hs~MGC:BC018847.1~uORF:IOH14862~149</t>
  </si>
  <si>
    <t>HA10732~B35R13C09</t>
  </si>
  <si>
    <t>Hs~Ref:NM_022776.3~uORF:IOH40437~25.6</t>
  </si>
  <si>
    <t>NM_022776.3</t>
  </si>
  <si>
    <t>HA10732~B35R13C10</t>
  </si>
  <si>
    <t>Hs~Ref:NM_022776.3~uORF:IOH40437~23.9</t>
  </si>
  <si>
    <t>HA10732~B35R13C11</t>
  </si>
  <si>
    <t>Hs~Ref:NM_001125.2~uORF:IOH40024~103</t>
  </si>
  <si>
    <t>NM_001125.2</t>
  </si>
  <si>
    <t>HA10732~B35R13C12</t>
  </si>
  <si>
    <t>Hs~Ref:NM_001125.2~uORF:IOH40024~96.6</t>
  </si>
  <si>
    <t>HA10732~B35R13C13</t>
  </si>
  <si>
    <t>Hs~MGC:BC066353.1~uORF:IOH40075~40.0</t>
  </si>
  <si>
    <t>BC066353.1</t>
  </si>
  <si>
    <t>HA10732~B35R13C14</t>
  </si>
  <si>
    <t>Hs~MGC:BC066353.1~uORF:IOH40075~37.9</t>
  </si>
  <si>
    <t>HA10732~B35R13C15</t>
  </si>
  <si>
    <t>Hs~MGC:BC067299.1~uORF:IOH40040~34.7</t>
  </si>
  <si>
    <t>BC067299.1</t>
  </si>
  <si>
    <t>HA10732~B35R13C16</t>
  </si>
  <si>
    <t>Hs~MGC:BC067299.1~uORF:IOH40040~32.8</t>
  </si>
  <si>
    <t>HA10732~B35R13C17</t>
  </si>
  <si>
    <t>Hs~Ref:NM_014752.1~uORF:IOH5878~22.2</t>
  </si>
  <si>
    <t>NM_014752.1</t>
  </si>
  <si>
    <t>HA10732~B35R13C18</t>
  </si>
  <si>
    <t>Hs~Ref:NM_014752.1~uORF:IOH5878~20.5</t>
  </si>
  <si>
    <t>HA10732~B35R13C19</t>
  </si>
  <si>
    <t>Hs~Ref:NM_022572.1~uORF:IOH6351~15.6</t>
  </si>
  <si>
    <t>NM_022572.1</t>
  </si>
  <si>
    <t>HA10732~B35R13C20</t>
  </si>
  <si>
    <t>Hs~Ref:NM_022572.1~uORF:IOH6351~14.7</t>
  </si>
  <si>
    <t>HA10732~B35R14C01</t>
  </si>
  <si>
    <t>Hs~Ref:NM_031477.1~uORF:IOH5588~225</t>
  </si>
  <si>
    <t>HA10732~B35R14C02</t>
  </si>
  <si>
    <t>Hs~Ref:NM_031477.1~uORF:IOH5588~211</t>
  </si>
  <si>
    <t>HA10732~B35R14C03</t>
  </si>
  <si>
    <t>Hs~Ref:NM_001696.2~uORF:IOH5034~42.0</t>
  </si>
  <si>
    <t>NM_001696.2</t>
  </si>
  <si>
    <t>HA10732~B35R14C04</t>
  </si>
  <si>
    <t>Hs~Ref:NM_001696.2~uORF:IOH5034~39.4</t>
  </si>
  <si>
    <t>HA10732~B35R14C05</t>
  </si>
  <si>
    <t>Hs~MGC:BC050723.1~uORF:IOH27003~59.6</t>
  </si>
  <si>
    <t>BC050723.1</t>
  </si>
  <si>
    <t>HA10732~B35R14C06</t>
  </si>
  <si>
    <t>Hs~MGC:BC050723.1~uORF:IOH27003~56.0</t>
  </si>
  <si>
    <t>HA10732~B35R14C07</t>
  </si>
  <si>
    <t>Hs~Ref:NM_012472.1~uORF:IOH26570~182</t>
  </si>
  <si>
    <t>NM_012472.1</t>
  </si>
  <si>
    <t>HA10732~B35R14C08</t>
  </si>
  <si>
    <t>Hs~Ref:NM_012472.1~uORF:IOH26570~174</t>
  </si>
  <si>
    <t>HA10732~B35R14C09</t>
  </si>
  <si>
    <t>Hs~MGC:BC040141.1~uORF:IOH26192~40.9</t>
  </si>
  <si>
    <t>BC040141.1</t>
  </si>
  <si>
    <t>HA10732~B35R14C10</t>
  </si>
  <si>
    <t>Hs~MGC:BC040141.1~uORF:IOH26192~39.5</t>
  </si>
  <si>
    <t>HA10732~B35R14C11</t>
  </si>
  <si>
    <t>Hs~MGC:BC045758.1~uORF:IOH26432~63.0</t>
  </si>
  <si>
    <t>BC045758.1</t>
  </si>
  <si>
    <t>HA10732~B35R14C12</t>
  </si>
  <si>
    <t>Hs~MGC:BC045758.1~uORF:IOH26432~60.1</t>
  </si>
  <si>
    <t>HA10732~B35R14C13</t>
  </si>
  <si>
    <t>HA10732~B35R14C14</t>
  </si>
  <si>
    <t>HA10732~B35R14C15</t>
  </si>
  <si>
    <t>HA10732~B35R14C16</t>
  </si>
  <si>
    <t>HA10732~B35R14C17</t>
  </si>
  <si>
    <t>HA10732~B35R14C18</t>
  </si>
  <si>
    <t>HA10732~B35R14C19</t>
  </si>
  <si>
    <t>HA10732~B35R14C20</t>
  </si>
  <si>
    <t>HA10732~B35R15C01</t>
  </si>
  <si>
    <t>HA10732~B35R15C02</t>
  </si>
  <si>
    <t>HA10732~B35R15C03</t>
  </si>
  <si>
    <t>HA10732~B35R15C04</t>
  </si>
  <si>
    <t>HA10732~B35R15C05</t>
  </si>
  <si>
    <t>HA10732~B35R15C06</t>
  </si>
  <si>
    <t>HA10732~B35R15C07</t>
  </si>
  <si>
    <t>HA10732~B35R15C08</t>
  </si>
  <si>
    <t>HA10732~B35R15C09</t>
  </si>
  <si>
    <t>HA10732~B35R15C10</t>
  </si>
  <si>
    <t>HA10732~B35R15C11</t>
  </si>
  <si>
    <t>HA10732~B35R15C12</t>
  </si>
  <si>
    <t>HA10732~B35R15C13</t>
  </si>
  <si>
    <t>HA10732~B35R15C14</t>
  </si>
  <si>
    <t>HA10732~B35R15C15</t>
  </si>
  <si>
    <t>HA10732~B35R15C16</t>
  </si>
  <si>
    <t>HA10732~B35R15C17</t>
  </si>
  <si>
    <t>HA10732~B35R15C18</t>
  </si>
  <si>
    <t>HA10732~B35R15C19</t>
  </si>
  <si>
    <t>HA10732~B35R15C20</t>
  </si>
  <si>
    <t>HA10732~B35R16C01</t>
  </si>
  <si>
    <t>HA10732~B35R16C02</t>
  </si>
  <si>
    <t>HA10732~B35R16C03</t>
  </si>
  <si>
    <t>HA10732~B35R16C04</t>
  </si>
  <si>
    <t>HA10732~B35R16C05</t>
  </si>
  <si>
    <t>HA10732~B35R16C06</t>
  </si>
  <si>
    <t>HA10732~B35R16C07</t>
  </si>
  <si>
    <t>HA10732~B35R16C08</t>
  </si>
  <si>
    <t>HA10732~B35R16C09</t>
  </si>
  <si>
    <t>HA10732~B35R16C10</t>
  </si>
  <si>
    <t>HA10732~B35R16C11</t>
  </si>
  <si>
    <t>HA10732~B35R16C12</t>
  </si>
  <si>
    <t>HA10732~B35R16C13</t>
  </si>
  <si>
    <t>HA10732~B35R16C14</t>
  </si>
  <si>
    <t>HA10732~B35R16C15</t>
  </si>
  <si>
    <t>HA10732~B35R16C16</t>
  </si>
  <si>
    <t>HA10732~B35R16C17</t>
  </si>
  <si>
    <t>HA10732~B35R16C18</t>
  </si>
  <si>
    <t>HA10732~B35R16C19</t>
  </si>
  <si>
    <t>HA10732~B35R16C20</t>
  </si>
  <si>
    <t>HA10732~B35R17C01</t>
  </si>
  <si>
    <t>HA10732~B35R17C02</t>
  </si>
  <si>
    <t>HA10732~B35R17C03</t>
  </si>
  <si>
    <t>HA10732~B35R17C04</t>
  </si>
  <si>
    <t>HA10732~B35R17C05</t>
  </si>
  <si>
    <t>HA10732~B35R17C06</t>
  </si>
  <si>
    <t>HA10732~B35R17C07</t>
  </si>
  <si>
    <t>HA10732~B35R17C08</t>
  </si>
  <si>
    <t>HA10732~B35R17C09</t>
  </si>
  <si>
    <t>HA10732~B35R17C10</t>
  </si>
  <si>
    <t>HA10732~B35R17C11</t>
  </si>
  <si>
    <t>HA10732~B35R17C12</t>
  </si>
  <si>
    <t>HA10732~B35R17C13</t>
  </si>
  <si>
    <t>HA10732~B35R17C14</t>
  </si>
  <si>
    <t>HA10732~B35R17C15</t>
  </si>
  <si>
    <t>HA10732~B35R17C16</t>
  </si>
  <si>
    <t>HA10732~B35R17C17</t>
  </si>
  <si>
    <t>HA10732~B35R17C18</t>
  </si>
  <si>
    <t>HA10732~B35R17C19</t>
  </si>
  <si>
    <t>HA10732~B35R17C20</t>
  </si>
  <si>
    <t>HA10732~B35R18C01</t>
  </si>
  <si>
    <t>HA10732~B35R18C02</t>
  </si>
  <si>
    <t>HA10732~B35R18C03</t>
  </si>
  <si>
    <t>HA10732~B35R18C04</t>
  </si>
  <si>
    <t>HA10732~B35R18C05</t>
  </si>
  <si>
    <t>HA10732~B35R18C06</t>
  </si>
  <si>
    <t>HA10732~B35R18C07</t>
  </si>
  <si>
    <t>HA10732~B35R18C08</t>
  </si>
  <si>
    <t>HA10732~B35R18C09</t>
  </si>
  <si>
    <t>HA10732~B35R18C10</t>
  </si>
  <si>
    <t>HA10732~B35R18C11</t>
  </si>
  <si>
    <t>HA10732~B35R18C12</t>
  </si>
  <si>
    <t>HA10732~B35R18C13</t>
  </si>
  <si>
    <t>HA10732~B35R18C14</t>
  </si>
  <si>
    <t>HA10732~B35R18C15</t>
  </si>
  <si>
    <t>HA10732~B35R18C16</t>
  </si>
  <si>
    <t>HA10732~B35R18C17</t>
  </si>
  <si>
    <t>HA10732~B35R18C18</t>
  </si>
  <si>
    <t>HA10732~B35R18C19</t>
  </si>
  <si>
    <t>HA10732~B35R18C20</t>
  </si>
  <si>
    <t>HA10732~B35R19C01</t>
  </si>
  <si>
    <t>HA10732~B35R19C02</t>
  </si>
  <si>
    <t>HA10732~B35R19C03</t>
  </si>
  <si>
    <t>HA10732~B35R19C04</t>
  </si>
  <si>
    <t>HA10732~B35R19C05</t>
  </si>
  <si>
    <t>HA10732~B35R19C06</t>
  </si>
  <si>
    <t>HA10732~B35R19C07</t>
  </si>
  <si>
    <t>HA10732~B35R19C08</t>
  </si>
  <si>
    <t>HA10732~B35R19C09</t>
  </si>
  <si>
    <t>HA10732~B35R19C10</t>
  </si>
  <si>
    <t>HA10732~B35R19C11</t>
  </si>
  <si>
    <t>HA10732~B35R19C12</t>
  </si>
  <si>
    <t>HA10732~B35R19C13</t>
  </si>
  <si>
    <t>HA10732~B35R19C14</t>
  </si>
  <si>
    <t>HA10732~B35R19C15</t>
  </si>
  <si>
    <t>HA10732~B35R19C16</t>
  </si>
  <si>
    <t>HA10732~B35R19C17</t>
  </si>
  <si>
    <t>HA10732~B35R19C18</t>
  </si>
  <si>
    <t>HA10732~B35R19C19</t>
  </si>
  <si>
    <t>HA10732~B35R19C20</t>
  </si>
  <si>
    <t>HA10732~B35R20C01</t>
  </si>
  <si>
    <t>HA10732~B35R20C02</t>
  </si>
  <si>
    <t>HA10732~B35R20C03</t>
  </si>
  <si>
    <t>HA10732~B35R20C04</t>
  </si>
  <si>
    <t>HA10732~B35R20C05</t>
  </si>
  <si>
    <t>HA10732~B35R20C06</t>
  </si>
  <si>
    <t>HA10732~B35R20C07</t>
  </si>
  <si>
    <t>HA10732~B35R20C08</t>
  </si>
  <si>
    <t>HA10732~B35R20C09</t>
  </si>
  <si>
    <t>HA10732~B35R20C10</t>
  </si>
  <si>
    <t>HA10732~B35R20C11</t>
  </si>
  <si>
    <t>HA10732~B35R20C12</t>
  </si>
  <si>
    <t>HA10732~B35R20C13</t>
  </si>
  <si>
    <t>HA10732~B35R20C14</t>
  </si>
  <si>
    <t>HA10732~B35R20C15</t>
  </si>
  <si>
    <t>HA10732~B35R20C16</t>
  </si>
  <si>
    <t>HA10732~B35R20C17</t>
  </si>
  <si>
    <t>HA10732~B35R20C18</t>
  </si>
  <si>
    <t>HA10732~B35R20C19</t>
  </si>
  <si>
    <t>HA10732~B35R20C20</t>
  </si>
  <si>
    <t>HA10732~B36R01C01</t>
  </si>
  <si>
    <t>HA10732~B36R01C02</t>
  </si>
  <si>
    <t>HA10732~B36R01C03</t>
  </si>
  <si>
    <t>HA10732~B36R01C04</t>
  </si>
  <si>
    <t>HA10732~B36R01C05</t>
  </si>
  <si>
    <t>HA10732~B36R01C06</t>
  </si>
  <si>
    <t>HA10732~B36R01C07</t>
  </si>
  <si>
    <t>HA10732~B36R01C08</t>
  </si>
  <si>
    <t>HA10732~B36R01C09</t>
  </si>
  <si>
    <t>HA10732~B36R01C10</t>
  </si>
  <si>
    <t>HA10732~B36R01C11</t>
  </si>
  <si>
    <t>HA10732~B36R01C12</t>
  </si>
  <si>
    <t>HA10732~B36R01C13</t>
  </si>
  <si>
    <t>HA10732~B36R01C14</t>
  </si>
  <si>
    <t>HA10732~B36R01C15</t>
  </si>
  <si>
    <t>HA10732~B36R01C16</t>
  </si>
  <si>
    <t>HA10732~B36R01C17</t>
  </si>
  <si>
    <t>HA10732~B36R01C18</t>
  </si>
  <si>
    <t>HA10732~B36R01C19</t>
  </si>
  <si>
    <t>HA10732~B36R01C20</t>
  </si>
  <si>
    <t>HA10732~B36R02C01</t>
  </si>
  <si>
    <t>HA10732~B36R02C02</t>
  </si>
  <si>
    <t>HA10732~B36R02C03</t>
  </si>
  <si>
    <t>HA10732~B36R02C04</t>
  </si>
  <si>
    <t>HA10732~B36R02C05</t>
  </si>
  <si>
    <t>HA10732~B36R02C06</t>
  </si>
  <si>
    <t>HA10732~B36R02C07</t>
  </si>
  <si>
    <t>HA10732~B36R02C08</t>
  </si>
  <si>
    <t>HA10732~B36R02C09</t>
  </si>
  <si>
    <t>HA10732~B36R02C10</t>
  </si>
  <si>
    <t>HA10732~B36R02C11</t>
  </si>
  <si>
    <t>HA10732~B36R02C12</t>
  </si>
  <si>
    <t>HA10732~B36R02C13</t>
  </si>
  <si>
    <t>Hs~Ref:NM_144770.1~uORF:IOH22581~57.5</t>
  </si>
  <si>
    <t>NM_144770.1</t>
  </si>
  <si>
    <t>HA10732~B36R02C14</t>
  </si>
  <si>
    <t>Hs~Ref:NM_144770.1~uORF:IOH22581~53.7</t>
  </si>
  <si>
    <t>HA10732~B36R02C15</t>
  </si>
  <si>
    <t>Hs~MGC:BC020867.1~uORF:IOH12282~221</t>
  </si>
  <si>
    <t>BC020867.1</t>
  </si>
  <si>
    <t>HA10732~B36R02C16</t>
  </si>
  <si>
    <t>Hs~MGC:BC020867.1~uORF:IOH12282~210</t>
  </si>
  <si>
    <t>HA10732~B36R02C17</t>
  </si>
  <si>
    <t>Hs~MGC:BC016979.1~uORF:IOH10345~418</t>
  </si>
  <si>
    <t>BC016979.1</t>
  </si>
  <si>
    <t>HA10732~B36R02C18</t>
  </si>
  <si>
    <t>Hs~MGC:BC016979.1~uORF:IOH10345~377</t>
  </si>
  <si>
    <t>HA10732~B36R02C19</t>
  </si>
  <si>
    <t>Hs~MGC:BC015239.1~uORF:IOH10789~189</t>
  </si>
  <si>
    <t>BC015239.1</t>
  </si>
  <si>
    <t>HA10732~B36R02C20</t>
  </si>
  <si>
    <t>Hs~MGC:BC015239.1~uORF:IOH10789~167</t>
  </si>
  <si>
    <t>HA10732~B36R03C01</t>
  </si>
  <si>
    <t>Hs~MGC:NM_198081.1~uORF:IOH25820~150</t>
  </si>
  <si>
    <t>NM_198081.1</t>
  </si>
  <si>
    <t>HA10732~B36R03C02</t>
  </si>
  <si>
    <t>Hs~MGC:NM_198081.1~uORF:IOH25820~142</t>
  </si>
  <si>
    <t>HA10732~B36R03C03</t>
  </si>
  <si>
    <t>Hs~MGC:BC017943.1~uORF:IOH12235~154</t>
  </si>
  <si>
    <t>BC017943.1</t>
  </si>
  <si>
    <t>HA10732~B36R03C04</t>
  </si>
  <si>
    <t>Hs~MGC:BC017943.1~uORF:IOH12235~147</t>
  </si>
  <si>
    <t>HA10732~B36R03C05</t>
  </si>
  <si>
    <t>Hs~MGC:BC016942.1~uORF:IOH10309~611</t>
  </si>
  <si>
    <t>BC016942.1</t>
  </si>
  <si>
    <t>HA10732~B36R03C06</t>
  </si>
  <si>
    <t>Hs~MGC:BC016942.1~uORF:IOH10309~569</t>
  </si>
  <si>
    <t>HA10732~B36R03C07</t>
  </si>
  <si>
    <t>Hs~Ref:NM_013401.2~uORF:IOH10925~793</t>
  </si>
  <si>
    <t>NM_013401.2</t>
  </si>
  <si>
    <t>HA10732~B36R03C08</t>
  </si>
  <si>
    <t>Hs~Ref:NM_013401.2~uORF:IOH10925~732</t>
  </si>
  <si>
    <t>HA10732~B36R03C09</t>
  </si>
  <si>
    <t>Hs~MGC:BC010426.1~uORF:IOH12487~36.0</t>
  </si>
  <si>
    <t>BC010426.1</t>
  </si>
  <si>
    <t>HA10732~B36R03C10</t>
  </si>
  <si>
    <t>Hs~MGC:BC010426.1~uORF:IOH12487~34.4</t>
  </si>
  <si>
    <t>HA10732~B36R03C11</t>
  </si>
  <si>
    <t>Hs~Ref:NM_080590.1~uORF:IOH13252~2300</t>
  </si>
  <si>
    <t>NM_080590.1</t>
  </si>
  <si>
    <t>HA10732~B36R03C12</t>
  </si>
  <si>
    <t>Hs~Ref:NM_080590.1~uORF:IOH13252~2090</t>
  </si>
  <si>
    <t>HA10732~B36R03C13</t>
  </si>
  <si>
    <t>Hs~MGC:BC016582.1~uORF:IOH9793~14.0</t>
  </si>
  <si>
    <t>BC016582.1</t>
  </si>
  <si>
    <t>HA10732~B36R03C14</t>
  </si>
  <si>
    <t>Hs~MGC:BC016582.1~uORF:IOH9793~14.2</t>
  </si>
  <si>
    <t>HA10732~B36R03C15</t>
  </si>
  <si>
    <t>Hs~MGC:BC021250.1~uORF:IOH23082~21.2</t>
  </si>
  <si>
    <t>BC021250.1</t>
  </si>
  <si>
    <t>HA10732~B36R03C16</t>
  </si>
  <si>
    <t>Hs~MGC:BC021250.1~uORF:IOH23082~19.8</t>
  </si>
  <si>
    <t>HA10732~B36R03C17</t>
  </si>
  <si>
    <t>Internal_10369</t>
  </si>
  <si>
    <t>HA10732~B36R03C18</t>
  </si>
  <si>
    <t>HA10732~B36R03C19</t>
  </si>
  <si>
    <t>Hs~MGC:BC039172.1~uORF:IOH25808~276</t>
  </si>
  <si>
    <t>BC039172.1</t>
  </si>
  <si>
    <t>HA10732~B36R03C20</t>
  </si>
  <si>
    <t>Hs~MGC:BC039172.1~uORF:IOH25808~248</t>
  </si>
  <si>
    <t>HA10732~B36R04C01</t>
  </si>
  <si>
    <t>Hs~MGC:BC001214.1~uORF:IOH4802~60.6</t>
  </si>
  <si>
    <t>BC001214.1</t>
  </si>
  <si>
    <t>HA10732~B36R04C02</t>
  </si>
  <si>
    <t>Hs~MGC:BC001214.1~uORF:IOH4802~56.8</t>
  </si>
  <si>
    <t>HA10732~B36R04C03</t>
  </si>
  <si>
    <t>Hs~Ref:NM_024786.1~uORF:IOH22166~339</t>
  </si>
  <si>
    <t>NM_024786.1</t>
  </si>
  <si>
    <t>HA10732~B36R04C04</t>
  </si>
  <si>
    <t>Hs~Ref:NM_024786.1~uORF:IOH22166~322</t>
  </si>
  <si>
    <t>HA10732~B36R04C05</t>
  </si>
  <si>
    <t>Hs~MGC:BC000313.1~uORF:IOH3491~111</t>
  </si>
  <si>
    <t>BC000313.1</t>
  </si>
  <si>
    <t>HA10732~B36R04C06</t>
  </si>
  <si>
    <t>Hs~MGC:BC000313.1~uORF:IOH3491~105</t>
  </si>
  <si>
    <t>HA10732~B36R04C07</t>
  </si>
  <si>
    <t>Internal_29864</t>
  </si>
  <si>
    <t>HA10732~B36R04C08</t>
  </si>
  <si>
    <t>HA10732~B36R04C09</t>
  </si>
  <si>
    <t>Internal_21385</t>
  </si>
  <si>
    <t>HA10732~B36R04C10</t>
  </si>
  <si>
    <t>HA10732~B36R04C11</t>
  </si>
  <si>
    <t>Internal_201250</t>
  </si>
  <si>
    <t>HA10732~B36R04C12</t>
  </si>
  <si>
    <t>HA10732~B36R04C13</t>
  </si>
  <si>
    <t>Hs~MGC:BC004248.1~uORF:IOH5475~18.8</t>
  </si>
  <si>
    <t>BC004248.1</t>
  </si>
  <si>
    <t>HA10732~B36R04C14</t>
  </si>
  <si>
    <t>Hs~MGC:BC004248.1~uORF:IOH5475~18.3</t>
  </si>
  <si>
    <t>HA10732~B36R04C15</t>
  </si>
  <si>
    <t>Hs~Ref:NM_003908.1~uORF:IOH3554~52.3</t>
  </si>
  <si>
    <t>NM_003908.1</t>
  </si>
  <si>
    <t>HA10732~B36R04C16</t>
  </si>
  <si>
    <t>Hs~Ref:NM_003908.1~uORF:IOH3554~52.5</t>
  </si>
  <si>
    <t>HA10732~B36R04C17</t>
  </si>
  <si>
    <t>Internal_25713</t>
  </si>
  <si>
    <t>HA10732~B36R04C18</t>
  </si>
  <si>
    <t>HA10732~B36R04C19</t>
  </si>
  <si>
    <t>Internal_18162</t>
  </si>
  <si>
    <t>HA10732~B36R04C20</t>
  </si>
  <si>
    <t>HA10732~B36R05C01</t>
  </si>
  <si>
    <t>Hs~Ref:NM_006213.1~N/A~296</t>
  </si>
  <si>
    <t>NM_006213.1</t>
  </si>
  <si>
    <t>HA10732~B36R05C02</t>
  </si>
  <si>
    <t>Hs~Ref:NM_006213.1~N/A~276</t>
  </si>
  <si>
    <t>HA10732~B36R05C03</t>
  </si>
  <si>
    <t>Hs~MGC:BC001662.1~N/A~402</t>
  </si>
  <si>
    <t>BC001662.1</t>
  </si>
  <si>
    <t>HA10732~B36R05C04</t>
  </si>
  <si>
    <t>Hs~MGC:BC001662.1~N/A~387</t>
  </si>
  <si>
    <t>HA10732~B36R05C05</t>
  </si>
  <si>
    <t>Hs~MGC:BC004207.1~N/A~84.0</t>
  </si>
  <si>
    <t>BC004207.1</t>
  </si>
  <si>
    <t>HA10732~B36R05C06</t>
  </si>
  <si>
    <t>Hs~MGC:BC004207.1~N/A~77.6</t>
  </si>
  <si>
    <t>HA10732~B36R05C07</t>
  </si>
  <si>
    <t>Hs~Ref:NM_003600.1~N/A~174</t>
  </si>
  <si>
    <t>NM_003600.1</t>
  </si>
  <si>
    <t>HA10732~B36R05C08</t>
  </si>
  <si>
    <t>Hs~Ref:NM_003600.1~N/A~158</t>
  </si>
  <si>
    <t>HA10732~B36R05C09</t>
  </si>
  <si>
    <t>Hs~Ref:NM_032409.1~N/A~51.0</t>
  </si>
  <si>
    <t>NM_032409.1</t>
  </si>
  <si>
    <t>HA10732~B36R05C10</t>
  </si>
  <si>
    <t>Hs~Ref:NM_032409.1~N/A~49.7</t>
  </si>
  <si>
    <t>HA10732~B36R05C11</t>
  </si>
  <si>
    <t>Hs~Ref:NM_001626.2~N/A~557</t>
  </si>
  <si>
    <t>NM_001626.2</t>
  </si>
  <si>
    <t>HA10732~B36R05C12</t>
  </si>
  <si>
    <t>Hs~Ref:NM_001626.2~N/A~511</t>
  </si>
  <si>
    <t>HA10732~B36R05C13</t>
  </si>
  <si>
    <t>Hs~MGC:BC002637.1~N/A~89.8</t>
  </si>
  <si>
    <t>BC002637.1</t>
  </si>
  <si>
    <t>HA10732~B36R05C14</t>
  </si>
  <si>
    <t>Hs~MGC:BC002637.1~N/A~83.5</t>
  </si>
  <si>
    <t>HA10732~B36R05C15</t>
  </si>
  <si>
    <t>Hs~Ref:NM_003188.2~N/A~50.8</t>
  </si>
  <si>
    <t>HA10732~B36R05C16</t>
  </si>
  <si>
    <t>Hs~Ref:NM_003188.2~N/A~47.5</t>
  </si>
  <si>
    <t>HA10732~B36R05C17</t>
  </si>
  <si>
    <t>Hs~MGC:BC016790.1~uORF:IOH27885~611</t>
  </si>
  <si>
    <t>BC016790.1</t>
  </si>
  <si>
    <t>HA10732~B36R05C18</t>
  </si>
  <si>
    <t>Hs~MGC:BC016790.1~uORF:IOH27885~554</t>
  </si>
  <si>
    <t>HA10732~B36R05C19</t>
  </si>
  <si>
    <t>Hs~MGC:BC051031.1~uORF:IOH26563~727</t>
  </si>
  <si>
    <t>BC051031.1</t>
  </si>
  <si>
    <t>HA10732~B36R05C20</t>
  </si>
  <si>
    <t>Hs~MGC:BC051031.1~uORF:IOH26563~624</t>
  </si>
  <si>
    <t>HA10732~B36R06C01</t>
  </si>
  <si>
    <t>Hs~Ref:NM_014325.1~uORF:IOH3562~369</t>
  </si>
  <si>
    <t>NM_014325.1</t>
  </si>
  <si>
    <t>HA10732~B36R06C02</t>
  </si>
  <si>
    <t>Hs~Ref:NM_014325.1~uORF:IOH3562~357</t>
  </si>
  <si>
    <t>HA10732~B36R06C03</t>
  </si>
  <si>
    <t>Hs~MGC:NM_152376.2~uORF:IOH26515~247</t>
  </si>
  <si>
    <t>NM_152376.2</t>
  </si>
  <si>
    <t>HA10732~B36R06C04</t>
  </si>
  <si>
    <t>Hs~MGC:NM_152376.2~uORF:IOH26515~212</t>
  </si>
  <si>
    <t>HA10732~B36R06C05</t>
  </si>
  <si>
    <t>Hs~Ref:NM_000997.2~uORF:IOH1585~124</t>
  </si>
  <si>
    <t>NM_000997.2</t>
  </si>
  <si>
    <t>HA10732~B36R06C06</t>
  </si>
  <si>
    <t>Hs~Ref:NM_000997.2~uORF:IOH1585~112</t>
  </si>
  <si>
    <t>HA10732~B36R06C07</t>
  </si>
  <si>
    <t>Hs~MGC:XM_208543.2~uORF:IOH28445~85.7</t>
  </si>
  <si>
    <t>XM_208543.2</t>
  </si>
  <si>
    <t>HA10732~B36R06C08</t>
  </si>
  <si>
    <t>Hs~MGC:XM_208543.2~uORF:IOH28445~78.6</t>
  </si>
  <si>
    <t>HA10732~B36R06C09</t>
  </si>
  <si>
    <t>Hs~Ref:NM_006169.1~uORF:IOH4357~1250</t>
  </si>
  <si>
    <t>NM_006169.1</t>
  </si>
  <si>
    <t>HA10732~B36R06C10</t>
  </si>
  <si>
    <t>Hs~Ref:NM_006169.1~uORF:IOH4357~1140</t>
  </si>
  <si>
    <t>HA10732~B36R06C11</t>
  </si>
  <si>
    <t>Hs~MGC:BC001467.1~uORF:IOH4030~548</t>
  </si>
  <si>
    <t>BC001467.1</t>
  </si>
  <si>
    <t>HA10732~B36R06C12</t>
  </si>
  <si>
    <t>Hs~MGC:BC001467.1~uORF:IOH4030~628</t>
  </si>
  <si>
    <t>HA10732~B36R06C13</t>
  </si>
  <si>
    <t>Hs~MGC:BC005241.1~uORF:IOH7257~40.9</t>
  </si>
  <si>
    <t>BC005241.1</t>
  </si>
  <si>
    <t>HA10732~B36R06C14</t>
  </si>
  <si>
    <t>Hs~MGC:BC005241.1~uORF:IOH7257~38.4</t>
  </si>
  <si>
    <t>HA10732~B36R06C15</t>
  </si>
  <si>
    <t>Hs~MGC:BC024001.2~uORF:IOH11161~156</t>
  </si>
  <si>
    <t>BC024001.2</t>
  </si>
  <si>
    <t>HA10732~B36R06C16</t>
  </si>
  <si>
    <t>Hs~MGC:BC024001.2~uORF:IOH11161~145</t>
  </si>
  <si>
    <t>HA10732~B36R06C17</t>
  </si>
  <si>
    <t>Hs~Ref:NM_017946.1~uORF:IOH7284~596</t>
  </si>
  <si>
    <t>NM_017946.1</t>
  </si>
  <si>
    <t>HA10732~B36R06C18</t>
  </si>
  <si>
    <t>Hs~Ref:NM_017946.1~uORF:IOH7284~536</t>
  </si>
  <si>
    <t>HA10732~B36R06C19</t>
  </si>
  <si>
    <t>Hs~MGC:BC022374.1~uORF:IOH14795~276</t>
  </si>
  <si>
    <t>BC022374.1</t>
  </si>
  <si>
    <t>HA10732~B36R06C20</t>
  </si>
  <si>
    <t>Hs~MGC:BC022374.1~uORF:IOH14795~246</t>
  </si>
  <si>
    <t>HA10732~B36R07C01</t>
  </si>
  <si>
    <t>Internal_327751</t>
  </si>
  <si>
    <t>HA10732~B36R07C02</t>
  </si>
  <si>
    <t>HA10732~B36R07C03</t>
  </si>
  <si>
    <t>Hs~MGC:BC039576.1~uORF:IOH28775~32.4</t>
  </si>
  <si>
    <t>BC039576.1</t>
  </si>
  <si>
    <t>HA10732~B36R07C04</t>
  </si>
  <si>
    <t>Hs~MGC:BC039576.1~uORF:IOH28775~30.6</t>
  </si>
  <si>
    <t>HA10732~B36R07C05</t>
  </si>
  <si>
    <t>Hs~MGC:BC058912.1~uORF:IOH29075~193</t>
  </si>
  <si>
    <t>BC058912.1</t>
  </si>
  <si>
    <t>HA10732~B36R07C06</t>
  </si>
  <si>
    <t>Hs~MGC:BC058912.1~uORF:IOH29075~183</t>
  </si>
  <si>
    <t>HA10732~B36R07C07</t>
  </si>
  <si>
    <t>Hs~MGC:BC050425.1~uORF:IOH28857~100</t>
  </si>
  <si>
    <t>BC050425.1</t>
  </si>
  <si>
    <t>HA10732~B36R07C08</t>
  </si>
  <si>
    <t>Hs~MGC:BC050425.1~uORF:IOH28857~93.5</t>
  </si>
  <si>
    <t>HA10732~B36R07C09</t>
  </si>
  <si>
    <t>Hs~MGC:BC051362.1~uORF:IOH28072~80.8</t>
  </si>
  <si>
    <t>BC051362.1</t>
  </si>
  <si>
    <t>HA10732~B36R07C10</t>
  </si>
  <si>
    <t>Hs~MGC:BC051362.1~uORF:IOH28072~72.0</t>
  </si>
  <si>
    <t>HA10732~B36R07C11</t>
  </si>
  <si>
    <t>Internal_21377</t>
  </si>
  <si>
    <t>HA10732~B36R07C12</t>
  </si>
  <si>
    <t>HA10732~B36R07C13</t>
  </si>
  <si>
    <t>Hs~Ref:NM_022101.1~uORF:IOH27781~99.2</t>
  </si>
  <si>
    <t>NM_022101.1</t>
  </si>
  <si>
    <t>HA10732~B36R07C14</t>
  </si>
  <si>
    <t>Hs~Ref:NM_022101.1~uORF:IOH27781~89.4</t>
  </si>
  <si>
    <t>HA10732~B36R07C15</t>
  </si>
  <si>
    <t>Hs~MGC:BC032124.1~uORF:IOH23093~87.3</t>
  </si>
  <si>
    <t>BC032124.1</t>
  </si>
  <si>
    <t>HA10732~B36R07C16</t>
  </si>
  <si>
    <t>Hs~MGC:BC032124.1~uORF:IOH23093~84.2</t>
  </si>
  <si>
    <t>HA10732~B36R07C17</t>
  </si>
  <si>
    <t>Hs~MGC:NM_194326.1~uORF:IOH26706~111</t>
  </si>
  <si>
    <t>NM_194326.1</t>
  </si>
  <si>
    <t>HA10732~B36R07C18</t>
  </si>
  <si>
    <t>Hs~MGC:NM_194326.1~uORF:IOH26706~100</t>
  </si>
  <si>
    <t>HA10732~B36R07C19</t>
  </si>
  <si>
    <t>Hs~MGC:NM_181707.1~uORF:IOH26565~105</t>
  </si>
  <si>
    <t>NM_181707.1</t>
  </si>
  <si>
    <t>HA10732~B36R07C20</t>
  </si>
  <si>
    <t>Hs~MGC:NM_181707.1~uORF:IOH26565~91.3</t>
  </si>
  <si>
    <t>HA10732~B36R08C01</t>
  </si>
  <si>
    <t>Hs~MGC:BC016768.1~uORF:IOH27892~679</t>
  </si>
  <si>
    <t>BC016768.1</t>
  </si>
  <si>
    <t>HA10732~B36R08C02</t>
  </si>
  <si>
    <t>Hs~MGC:BC016768.1~uORF:IOH27892~622</t>
  </si>
  <si>
    <t>HA10732~B36R08C03</t>
  </si>
  <si>
    <t>Hs~MGC:BC021983.1~uORF:IOH27884~400</t>
  </si>
  <si>
    <t>BC021983.1</t>
  </si>
  <si>
    <t>HA10732~B36R08C04</t>
  </si>
  <si>
    <t>Hs~MGC:BC021983.1~uORF:IOH27884~357</t>
  </si>
  <si>
    <t>HA10732~B36R08C05</t>
  </si>
  <si>
    <t>HA10732~B36R08C06</t>
  </si>
  <si>
    <t>HA10732~B36R08C07</t>
  </si>
  <si>
    <t>HA10732~B36R08C08</t>
  </si>
  <si>
    <t>HA10732~B36R08C09</t>
  </si>
  <si>
    <t>HA10732~B36R08C10</t>
  </si>
  <si>
    <t>HA10732~B36R08C11</t>
  </si>
  <si>
    <t>HA10732~B36R08C12</t>
  </si>
  <si>
    <t>HA10732~B36R08C13</t>
  </si>
  <si>
    <t>HA10732~B36R08C14</t>
  </si>
  <si>
    <t>HA10732~B36R08C15</t>
  </si>
  <si>
    <t>Hs~MGC:BC002793.1~uORF:IOH5316~52.0</t>
  </si>
  <si>
    <t>BC002793.1</t>
  </si>
  <si>
    <t>HA10732~B36R08C16</t>
  </si>
  <si>
    <t>Hs~MGC:BC002793.1~uORF:IOH5316~49.3</t>
  </si>
  <si>
    <t>HA10732~B36R08C17</t>
  </si>
  <si>
    <t>Hs~MGC:NM_024511.3~uORF:IOH5198~104</t>
  </si>
  <si>
    <t>NM_024511.3</t>
  </si>
  <si>
    <t>HA10732~B36R08C18</t>
  </si>
  <si>
    <t>Hs~MGC:NM_024511.3~uORF:IOH5198~95.5</t>
  </si>
  <si>
    <t>HA10732~B36R08C19</t>
  </si>
  <si>
    <t>HA10732~B36R08C20</t>
  </si>
  <si>
    <t>HA10732~B36R09C01</t>
  </si>
  <si>
    <t>Hs~Ref:NM_000206.1~uORF:IOH14230~84.6</t>
  </si>
  <si>
    <t>NM_000206.1</t>
  </si>
  <si>
    <t>HA10732~B36R09C02</t>
  </si>
  <si>
    <t>Hs~Ref:NM_000206.1~uORF:IOH14230~77.7</t>
  </si>
  <si>
    <t>HA10732~B36R09C03</t>
  </si>
  <si>
    <t>Hs~Ref:NM_014759.2~uORF:IOH22215~553</t>
  </si>
  <si>
    <t>NM_014759.2</t>
  </si>
  <si>
    <t>HA10732~B36R09C04</t>
  </si>
  <si>
    <t>Hs~Ref:NM_014759.2~uORF:IOH22215~525</t>
  </si>
  <si>
    <t>HA10732~B36R09C05</t>
  </si>
  <si>
    <t>Hs~Ref:NM_004809.3~uORF:IOH22671~529</t>
  </si>
  <si>
    <t>NM_004809.3</t>
  </si>
  <si>
    <t>HA10732~B36R09C06</t>
  </si>
  <si>
    <t>Hs~Ref:NM_004809.3~uORF:IOH22671~511</t>
  </si>
  <si>
    <t>HA10732~B36R09C07</t>
  </si>
  <si>
    <t>Hs~Ref:NM_014047.1~uORF:IOH11187~160</t>
  </si>
  <si>
    <t>NM_014047.1</t>
  </si>
  <si>
    <t>HA10732~B36R09C08</t>
  </si>
  <si>
    <t>Hs~Ref:NM_014047.1~uORF:IOH11187~152</t>
  </si>
  <si>
    <t>HA10732~B36R09C09</t>
  </si>
  <si>
    <t>Hs~MGC:BC009764.1~uORF:IOH12737~53.8</t>
  </si>
  <si>
    <t>BC009764.1</t>
  </si>
  <si>
    <t>HA10732~B36R09C10</t>
  </si>
  <si>
    <t>Hs~MGC:BC009764.1~uORF:IOH12737~49.9</t>
  </si>
  <si>
    <t>HA10732~B36R09C11</t>
  </si>
  <si>
    <t>Hs~Ref:NM_012391.1~uORF:IOH12673~718</t>
  </si>
  <si>
    <t>NM_012391.1</t>
  </si>
  <si>
    <t>HA10732~B36R09C12</t>
  </si>
  <si>
    <t>Hs~Ref:NM_012391.1~uORF:IOH12673~675</t>
  </si>
  <si>
    <t>HA10732~B36R09C13</t>
  </si>
  <si>
    <t>Hs~Ref:NM_025061.2~uORF:IOH10684~1120</t>
  </si>
  <si>
    <t>NM_025061.2</t>
  </si>
  <si>
    <t>HA10732~B36R09C14</t>
  </si>
  <si>
    <t>Hs~Ref:NM_025061.2~uORF:IOH10684~1040</t>
  </si>
  <si>
    <t>HA10732~B36R09C15</t>
  </si>
  <si>
    <t>Hs~Ref:NM_013375.2~uORF:IOH1920~327</t>
  </si>
  <si>
    <t>NM_013375.2</t>
  </si>
  <si>
    <t>HA10732~B36R09C16</t>
  </si>
  <si>
    <t>Hs~Ref:NM_013375.2~uORF:IOH1920~310</t>
  </si>
  <si>
    <t>HA10732~B36R09C17</t>
  </si>
  <si>
    <t>Hs~Ref:NM_023076.2~uORF:IOH2885~194</t>
  </si>
  <si>
    <t>NM_023076.2</t>
  </si>
  <si>
    <t>HA10732~B36R09C18</t>
  </si>
  <si>
    <t>Hs~Ref:NM_023076.2~uORF:IOH2885~179</t>
  </si>
  <si>
    <t>HA10732~B36R09C19</t>
  </si>
  <si>
    <t>Hs~Ref:NM_001219.2~uORF:IOH14786~2110</t>
  </si>
  <si>
    <t>NM_001219.2</t>
  </si>
  <si>
    <t>HA10732~B36R09C20</t>
  </si>
  <si>
    <t>Hs~Ref:NM_001219.2~uORF:IOH14786~1760</t>
  </si>
  <si>
    <t>HA10732~B36R10C01</t>
  </si>
  <si>
    <t>Hs~Ref:NM_003853.2~uORF:IOH29704~129</t>
  </si>
  <si>
    <t>NM_003853.2</t>
  </si>
  <si>
    <t>HA10732~B36R10C02</t>
  </si>
  <si>
    <t>Hs~Ref:NM_003853.2~uORF:IOH29704~122</t>
  </si>
  <si>
    <t>HA10732~B36R10C03</t>
  </si>
  <si>
    <t>Hs~Ref:NM_000207.1~uORF:IOH7334~392</t>
  </si>
  <si>
    <t>NM_000207.1</t>
  </si>
  <si>
    <t>HA10732~B36R10C04</t>
  </si>
  <si>
    <t>Hs~Ref:NM_000207.1~uORF:IOH7334~377</t>
  </si>
  <si>
    <t>HA10732~B36R10C05</t>
  </si>
  <si>
    <t>Hs~MGC:BC051850.1~uORF:IOH27078~488</t>
  </si>
  <si>
    <t>BC051850.1</t>
  </si>
  <si>
    <t>HA10732~B36R10C06</t>
  </si>
  <si>
    <t>Hs~MGC:BC051850.1~uORF:IOH27078~481</t>
  </si>
  <si>
    <t>HA10732~B36R10C07</t>
  </si>
  <si>
    <t>Hs~Ref:NM_024749.1~uORF:IOH27040~102</t>
  </si>
  <si>
    <t>NM_024749.1</t>
  </si>
  <si>
    <t>HA10732~B36R10C08</t>
  </si>
  <si>
    <t>Hs~Ref:NM_024749.1~uORF:IOH27040~94.8</t>
  </si>
  <si>
    <t>HA10732~B36R10C09</t>
  </si>
  <si>
    <t>Hs~MGC:NM_152912.3~uORF:IOH26907~49.1</t>
  </si>
  <si>
    <t>NM_152912.3</t>
  </si>
  <si>
    <t>HA10732~B36R10C10</t>
  </si>
  <si>
    <t>Hs~MGC:NM_152912.3~uORF:IOH26907~46.5</t>
  </si>
  <si>
    <t>HA10732~B36R10C11</t>
  </si>
  <si>
    <t>Hs~MGC:NM_175878.2~uORF:IOH26879~120</t>
  </si>
  <si>
    <t>NM_175878.2</t>
  </si>
  <si>
    <t>HA10732~B36R10C12</t>
  </si>
  <si>
    <t>Hs~MGC:NM_175878.2~uORF:IOH26879~112</t>
  </si>
  <si>
    <t>HA10732~B36R10C13</t>
  </si>
  <si>
    <t>Hs~Ref:NM_001008485.1~uORF:IOH3341~410</t>
  </si>
  <si>
    <t>NM_001008485.1</t>
  </si>
  <si>
    <t>HA10732~B36R10C14</t>
  </si>
  <si>
    <t>Hs~Ref:NM_001008485.1~uORF:IOH3341~392</t>
  </si>
  <si>
    <t>HA10732~B36R10C15</t>
  </si>
  <si>
    <t>Hs~MGC:BC005297.1~uORF:IOH7259~284</t>
  </si>
  <si>
    <t>BC005297.1</t>
  </si>
  <si>
    <t>HA10732~B36R10C16</t>
  </si>
  <si>
    <t>Hs~MGC:BC005297.1~uORF:IOH7259~272</t>
  </si>
  <si>
    <t>HA10732~B36R10C17</t>
  </si>
  <si>
    <t>Hs~MGC:BC005345.1~uORF:IOH7283~156</t>
  </si>
  <si>
    <t>BC005345.1</t>
  </si>
  <si>
    <t>HA10732~B36R10C18</t>
  </si>
  <si>
    <t>Hs~MGC:BC005345.1~uORF:IOH7283~151</t>
  </si>
  <si>
    <t>HA10732~B36R10C19</t>
  </si>
  <si>
    <t>Hs~MGC:BC019342.2~uORF:IOH13149~599</t>
  </si>
  <si>
    <t>BC019342.2</t>
  </si>
  <si>
    <t>HA10732~B36R10C20</t>
  </si>
  <si>
    <t>Hs~MGC:BC019342.2~uORF:IOH13149~549</t>
  </si>
  <si>
    <t>HA10732~B36R11C01</t>
  </si>
  <si>
    <t>Hs~MGC:BC003610.2~uORF:IOH3899~295</t>
  </si>
  <si>
    <t>BC003610.2</t>
  </si>
  <si>
    <t>HA10732~B36R11C02</t>
  </si>
  <si>
    <t>Hs~MGC:BC003610.2~uORF:IOH3899~279</t>
  </si>
  <si>
    <t>HA10732~B36R11C03</t>
  </si>
  <si>
    <t>Hs~Ref:NM_020381.2~uORF:IOH26178~2120</t>
  </si>
  <si>
    <t>NM_020381.2</t>
  </si>
  <si>
    <t>HA10732~B36R11C04</t>
  </si>
  <si>
    <t>Hs~Ref:NM_020381.2~uORF:IOH26178~2000</t>
  </si>
  <si>
    <t>HA10732~B36R11C05</t>
  </si>
  <si>
    <t>Hs~Ref:NM_000137.1~uORF:IOH4075~2170</t>
  </si>
  <si>
    <t>NM_000137.1</t>
  </si>
  <si>
    <t>HA10732~B36R11C06</t>
  </si>
  <si>
    <t>Hs~Ref:NM_000137.1~uORF:IOH4075~2040</t>
  </si>
  <si>
    <t>HA10732~B36R11C07</t>
  </si>
  <si>
    <t>Hs~Ref:NM_203326.1~uORF:IOH3915~1460</t>
  </si>
  <si>
    <t>NM_203326.1</t>
  </si>
  <si>
    <t>HA10732~B36R11C08</t>
  </si>
  <si>
    <t>Hs~Ref:NM_203326.1~uORF:IOH3915~1410</t>
  </si>
  <si>
    <t>HA10732~B36R11C09</t>
  </si>
  <si>
    <t>Hs~MGC:BC002723.2~uORF:IOH40582~51.3</t>
  </si>
  <si>
    <t>BC002723.2</t>
  </si>
  <si>
    <t>HA10732~B36R11C10</t>
  </si>
  <si>
    <t>Hs~MGC:BC002723.2~uORF:IOH40582~48.0</t>
  </si>
  <si>
    <t>HA10732~B36R11C11</t>
  </si>
  <si>
    <t>Hs~Ref:NM_138416.1~uORF:IOH40625~46.7</t>
  </si>
  <si>
    <t>NM_138416.1</t>
  </si>
  <si>
    <t>HA10732~B36R11C12</t>
  </si>
  <si>
    <t>Hs~Ref:NM_138416.1~uORF:IOH40625~43.7</t>
  </si>
  <si>
    <t>HA10732~B36R11C13</t>
  </si>
  <si>
    <t>Hs~MGC:BC018918.2~uORF:IOH40607~111</t>
  </si>
  <si>
    <t>BC018918.2</t>
  </si>
  <si>
    <t>HA10732~B36R11C14</t>
  </si>
  <si>
    <t>Hs~MGC:BC018918.2~uORF:IOH40607~106</t>
  </si>
  <si>
    <t>HA10732~B36R11C15</t>
  </si>
  <si>
    <t>Hs~Ref:NM_001009584.1~uORF:IOH40585~193</t>
  </si>
  <si>
    <t>NM_001009584.1</t>
  </si>
  <si>
    <t>HA10732~B36R11C16</t>
  </si>
  <si>
    <t>Hs~Ref:NM_001009584.1~uORF:IOH40585~180</t>
  </si>
  <si>
    <t>HA10732~B36R11C17</t>
  </si>
  <si>
    <t>Hs~Ref:NM_001640.3~uORF:IOH3679~646</t>
  </si>
  <si>
    <t>NM_001640.3</t>
  </si>
  <si>
    <t>HA10732~B36R11C18</t>
  </si>
  <si>
    <t>Hs~Ref:NM_001640.3~uORF:IOH3679~618</t>
  </si>
  <si>
    <t>HA10732~B36R11C19</t>
  </si>
  <si>
    <t>Hs~Ref:NM_025221.4~uORF:IOH21934~1410</t>
  </si>
  <si>
    <t>NM_025221.4</t>
  </si>
  <si>
    <t>HA10732~B36R11C20</t>
  </si>
  <si>
    <t>Hs~Ref:NM_025221.4~uORF:IOH21934~1210</t>
  </si>
  <si>
    <t>HA10732~B36R12C01</t>
  </si>
  <si>
    <t>Hs~Ref:XM_499573.1~uORF:IOH22041~57.3</t>
  </si>
  <si>
    <t>XM_499573.1</t>
  </si>
  <si>
    <t>HA10732~B36R12C02</t>
  </si>
  <si>
    <t>Hs~Ref:XM_499573.1~uORF:IOH22041~55.1</t>
  </si>
  <si>
    <t>HA10732~B36R12C03</t>
  </si>
  <si>
    <t>Hs~Ref:NM_001007258.1~uORF:IOH22078~238</t>
  </si>
  <si>
    <t>NM_001007258.1</t>
  </si>
  <si>
    <t>HA10732~B36R12C04</t>
  </si>
  <si>
    <t>Hs~Ref:NM_001007258.1~uORF:IOH22078~225</t>
  </si>
  <si>
    <t>HA10732~B36R12C05</t>
  </si>
  <si>
    <t>Hs~MGC:BC042864.1~uORF:IOH26525~200</t>
  </si>
  <si>
    <t>BC042864.1</t>
  </si>
  <si>
    <t>HA10732~B36R12C06</t>
  </si>
  <si>
    <t>Hs~MGC:BC042864.1~uORF:IOH26525~188</t>
  </si>
  <si>
    <t>HA10732~B36R12C07</t>
  </si>
  <si>
    <t>Hs~MGC:BC011414.1~uORF:IOH9720~176</t>
  </si>
  <si>
    <t>BC011414.1</t>
  </si>
  <si>
    <t>HA10732~B36R12C08</t>
  </si>
  <si>
    <t>Hs~MGC:BC011414.1~uORF:IOH9720~166</t>
  </si>
  <si>
    <t>HA10732~B36R12C09</t>
  </si>
  <si>
    <t>Hs~MGC:NM_153236.2~uORF:IOH11863~58.5</t>
  </si>
  <si>
    <t>NM_153236.2</t>
  </si>
  <si>
    <t>HA10732~B36R12C10</t>
  </si>
  <si>
    <t>Hs~MGC:NM_153236.2~uORF:IOH11863~52.4</t>
  </si>
  <si>
    <t>HA10732~B36R12C11</t>
  </si>
  <si>
    <t>Hs~Ref:NM_145010.1~uORF:IOH10871~35.4</t>
  </si>
  <si>
    <t>NM_145010.1</t>
  </si>
  <si>
    <t>HA10732~B36R12C12</t>
  </si>
  <si>
    <t>Hs~Ref:NM_145010.1~uORF:IOH10871~33.1</t>
  </si>
  <si>
    <t>HA10732~B36R12C13</t>
  </si>
  <si>
    <t>Hs~Ref:NM_020992.2~uORF:IOH2948~521</t>
  </si>
  <si>
    <t>NM_020992.2</t>
  </si>
  <si>
    <t>HA10732~B36R12C14</t>
  </si>
  <si>
    <t>Hs~Ref:NM_020992.2~uORF:IOH2948~504</t>
  </si>
  <si>
    <t>HA10732~B36R12C15</t>
  </si>
  <si>
    <t>Hs~Ref:NM_020139.1~uORF:IOH5065~172</t>
  </si>
  <si>
    <t>NM_020139.1</t>
  </si>
  <si>
    <t>HA10732~B36R12C16</t>
  </si>
  <si>
    <t>Hs~Ref:NM_020139.1~uORF:IOH5065~163</t>
  </si>
  <si>
    <t>HA10732~B36R12C17</t>
  </si>
  <si>
    <t>Hs~Ref:NM_032328.1~uORF:IOH7232~412</t>
  </si>
  <si>
    <t>NM_032328.1</t>
  </si>
  <si>
    <t>HA10732~B36R12C18</t>
  </si>
  <si>
    <t>Hs~Ref:NM_032328.1~uORF:IOH7232~391</t>
  </si>
  <si>
    <t>HA10732~B36R12C19</t>
  </si>
  <si>
    <t>Hs~MGC:BC007242.1~uORF:IOH6808~253</t>
  </si>
  <si>
    <t>BC007242.1</t>
  </si>
  <si>
    <t>HA10732~B36R12C20</t>
  </si>
  <si>
    <t>Hs~MGC:BC007242.1~uORF:IOH6808~227</t>
  </si>
  <si>
    <t>HA10732~B36R13C01</t>
  </si>
  <si>
    <t>Hs~IVGN:PM_2115~Ext:CTL2115~4020</t>
  </si>
  <si>
    <t>CTL2115</t>
  </si>
  <si>
    <t>HA10732~B36R13C02</t>
  </si>
  <si>
    <t>HA10732~B36R13C03</t>
  </si>
  <si>
    <t>Hs~Ref:NM_005546.3~N/A~963</t>
  </si>
  <si>
    <t>NM_005546.3</t>
  </si>
  <si>
    <t>HA10732~B36R13C04</t>
  </si>
  <si>
    <t>Hs~Ref:NM_005546.3~N/A~871</t>
  </si>
  <si>
    <t>HA10732~B36R13C05</t>
  </si>
  <si>
    <t>Hs~IVGN:PM_2108~Ext:CTL2108~5950</t>
  </si>
  <si>
    <t>CTL2108</t>
  </si>
  <si>
    <t>HA10732~B36R13C06</t>
  </si>
  <si>
    <t>HA10732~B36R13C07</t>
  </si>
  <si>
    <t>Hs~IVGN:PM_2117~Ext:CTL2117~833</t>
  </si>
  <si>
    <t>CTL2117</t>
  </si>
  <si>
    <t>HA10732~B36R13C08</t>
  </si>
  <si>
    <t>HA10732~B36R13C09</t>
  </si>
  <si>
    <t>Hs~IVGN:PM_2106~Ext:CTL2106~192000</t>
  </si>
  <si>
    <t>CTL2106</t>
  </si>
  <si>
    <t>HA10732~B36R13C10</t>
  </si>
  <si>
    <t>HA10732~B36R13C11</t>
  </si>
  <si>
    <t>Hs~IVGN:PM_2121~Ext:CTL2121~192000</t>
  </si>
  <si>
    <t>CTL2121</t>
  </si>
  <si>
    <t>HA10732~B36R13C12</t>
  </si>
  <si>
    <t>HA10732~B36R13C13</t>
  </si>
  <si>
    <t>Hs~Ref:NM_002498.1~N/A~1730</t>
  </si>
  <si>
    <t>NM_002498.1</t>
  </si>
  <si>
    <t>HA10732~B36R13C14</t>
  </si>
  <si>
    <t>Hs~Ref:NM_002498.1~N/A~1610</t>
  </si>
  <si>
    <t>HA10732~B36R13C15</t>
  </si>
  <si>
    <t>Hs~IVGN:PM_2118~Ext:CTL2118~6670000</t>
  </si>
  <si>
    <t>CTL2118</t>
  </si>
  <si>
    <t>HA10732~B36R13C16</t>
  </si>
  <si>
    <t>HA10732~B36R13C17</t>
  </si>
  <si>
    <t>Hs~MGC:BC062736.1~uORF:IOH40707~171</t>
  </si>
  <si>
    <t>BC062736.1</t>
  </si>
  <si>
    <t>HA10732~B36R13C18</t>
  </si>
  <si>
    <t>Hs~MGC:BC062736.1~uORF:IOH40707~157</t>
  </si>
  <si>
    <t>HA10732~B36R13C19</t>
  </si>
  <si>
    <t>Hs~Ref:NM_207350.1~uORF:IOH40748~541</t>
  </si>
  <si>
    <t>NM_207350.1</t>
  </si>
  <si>
    <t>HA10732~B36R13C20</t>
  </si>
  <si>
    <t>Hs~Ref:NM_207350.1~uORF:IOH40748~458</t>
  </si>
  <si>
    <t>HA10732~B36R14C01</t>
  </si>
  <si>
    <t>Hs~MGC:BC070146.1~uORF:IOH40806~24.5</t>
  </si>
  <si>
    <t>BC070146.1</t>
  </si>
  <si>
    <t>HA10732~B36R14C02</t>
  </si>
  <si>
    <t>Hs~MGC:BC070146.1~uORF:IOH40806~21.2</t>
  </si>
  <si>
    <t>HA10732~B36R14C03</t>
  </si>
  <si>
    <t>Hs~Ref:NM_002297.2~uORF:IOH40729~200</t>
  </si>
  <si>
    <t>NM_002297.2</t>
  </si>
  <si>
    <t>HA10732~B36R14C04</t>
  </si>
  <si>
    <t>Hs~Ref:NM_002297.2~uORF:IOH40729~189</t>
  </si>
  <si>
    <t>HA10732~B36R14C05</t>
  </si>
  <si>
    <t>Hs~Ref:NM_032509.2~uORF:IOH26995~27.1</t>
  </si>
  <si>
    <t>NM_032509.2</t>
  </si>
  <si>
    <t>HA10732~B36R14C06</t>
  </si>
  <si>
    <t>Hs~Ref:NM_032509.2~uORF:IOH26995~26.4</t>
  </si>
  <si>
    <t>HA10732~B36R14C07</t>
  </si>
  <si>
    <t>Hs~MGC:BC034014.1~uORF:IOH22132~42.6</t>
  </si>
  <si>
    <t>BC034014.1</t>
  </si>
  <si>
    <t>HA10732~B36R14C08</t>
  </si>
  <si>
    <t>Hs~MGC:BC034014.1~uORF:IOH22132~40.9</t>
  </si>
  <si>
    <t>HA10732~B36R14C09</t>
  </si>
  <si>
    <t>Hs~Ref:NM_006337.3~uORF:IOH12378~97.4</t>
  </si>
  <si>
    <t>NM_006337.3</t>
  </si>
  <si>
    <t>HA10732~B36R14C10</t>
  </si>
  <si>
    <t>Hs~Ref:NM_006337.3~uORF:IOH12378~93.0</t>
  </si>
  <si>
    <t>HA10732~B36R14C11</t>
  </si>
  <si>
    <t>Hs~Ref:NM_024081.4~uORF:IOH12575~24.4</t>
  </si>
  <si>
    <t>NM_024081.4</t>
  </si>
  <si>
    <t>HA10732~B36R14C12</t>
  </si>
  <si>
    <t>Hs~Ref:NM_024081.4~uORF:IOH12575~22.9</t>
  </si>
  <si>
    <t>HA10732~B36R14C13</t>
  </si>
  <si>
    <t>HA10732~B36R14C14</t>
  </si>
  <si>
    <t>HA10732~B36R14C15</t>
  </si>
  <si>
    <t>HA10732~B36R14C16</t>
  </si>
  <si>
    <t>HA10732~B36R14C17</t>
  </si>
  <si>
    <t>HA10732~B36R14C18</t>
  </si>
  <si>
    <t>HA10732~B36R14C19</t>
  </si>
  <si>
    <t>HA10732~B36R14C20</t>
  </si>
  <si>
    <t>HA10732~B36R15C01</t>
  </si>
  <si>
    <t>HA10732~B36R15C02</t>
  </si>
  <si>
    <t>HA10732~B36R15C03</t>
  </si>
  <si>
    <t>HA10732~B36R15C04</t>
  </si>
  <si>
    <t>HA10732~B36R15C05</t>
  </si>
  <si>
    <t>HA10732~B36R15C06</t>
  </si>
  <si>
    <t>HA10732~B36R15C07</t>
  </si>
  <si>
    <t>HA10732~B36R15C08</t>
  </si>
  <si>
    <t>HA10732~B36R15C09</t>
  </si>
  <si>
    <t>HA10732~B36R15C10</t>
  </si>
  <si>
    <t>HA10732~B36R15C11</t>
  </si>
  <si>
    <t>HA10732~B36R15C12</t>
  </si>
  <si>
    <t>HA10732~B36R15C13</t>
  </si>
  <si>
    <t>HA10732~B36R15C14</t>
  </si>
  <si>
    <t>HA10732~B36R15C15</t>
  </si>
  <si>
    <t>HA10732~B36R15C16</t>
  </si>
  <si>
    <t>HA10732~B36R15C17</t>
  </si>
  <si>
    <t>HA10732~B36R15C18</t>
  </si>
  <si>
    <t>HA10732~B36R15C19</t>
  </si>
  <si>
    <t>HA10732~B36R15C20</t>
  </si>
  <si>
    <t>HA10732~B36R16C01</t>
  </si>
  <si>
    <t>HA10732~B36R16C02</t>
  </si>
  <si>
    <t>HA10732~B36R16C03</t>
  </si>
  <si>
    <t>HA10732~B36R16C04</t>
  </si>
  <si>
    <t>HA10732~B36R16C05</t>
  </si>
  <si>
    <t>HA10732~B36R16C06</t>
  </si>
  <si>
    <t>HA10732~B36R16C07</t>
  </si>
  <si>
    <t>HA10732~B36R16C08</t>
  </si>
  <si>
    <t>HA10732~B36R16C09</t>
  </si>
  <si>
    <t>HA10732~B36R16C10</t>
  </si>
  <si>
    <t>HA10732~B36R16C11</t>
  </si>
  <si>
    <t>HA10732~B36R16C12</t>
  </si>
  <si>
    <t>HA10732~B36R16C13</t>
  </si>
  <si>
    <t>HA10732~B36R16C14</t>
  </si>
  <si>
    <t>HA10732~B36R16C15</t>
  </si>
  <si>
    <t>HA10732~B36R16C16</t>
  </si>
  <si>
    <t>HA10732~B36R16C17</t>
  </si>
  <si>
    <t>HA10732~B36R16C18</t>
  </si>
  <si>
    <t>HA10732~B36R16C19</t>
  </si>
  <si>
    <t>HA10732~B36R16C20</t>
  </si>
  <si>
    <t>HA10732~B36R17C01</t>
  </si>
  <si>
    <t>HA10732~B36R17C02</t>
  </si>
  <si>
    <t>HA10732~B36R17C03</t>
  </si>
  <si>
    <t>HA10732~B36R17C04</t>
  </si>
  <si>
    <t>HA10732~B36R17C05</t>
  </si>
  <si>
    <t>HA10732~B36R17C06</t>
  </si>
  <si>
    <t>HA10732~B36R17C07</t>
  </si>
  <si>
    <t>HA10732~B36R17C08</t>
  </si>
  <si>
    <t>HA10732~B36R17C09</t>
  </si>
  <si>
    <t>HA10732~B36R17C10</t>
  </si>
  <si>
    <t>HA10732~B36R17C11</t>
  </si>
  <si>
    <t>HA10732~B36R17C12</t>
  </si>
  <si>
    <t>HA10732~B36R17C13</t>
  </si>
  <si>
    <t>HA10732~B36R17C14</t>
  </si>
  <si>
    <t>HA10732~B36R17C15</t>
  </si>
  <si>
    <t>HA10732~B36R17C16</t>
  </si>
  <si>
    <t>HA10732~B36R17C17</t>
  </si>
  <si>
    <t>HA10732~B36R17C18</t>
  </si>
  <si>
    <t>HA10732~B36R17C19</t>
  </si>
  <si>
    <t>HA10732~B36R17C20</t>
  </si>
  <si>
    <t>HA10732~B36R18C01</t>
  </si>
  <si>
    <t>HA10732~B36R18C02</t>
  </si>
  <si>
    <t>HA10732~B36R18C03</t>
  </si>
  <si>
    <t>HA10732~B36R18C04</t>
  </si>
  <si>
    <t>HA10732~B36R18C05</t>
  </si>
  <si>
    <t>HA10732~B36R18C06</t>
  </si>
  <si>
    <t>HA10732~B36R18C07</t>
  </si>
  <si>
    <t>HA10732~B36R18C08</t>
  </si>
  <si>
    <t>HA10732~B36R18C09</t>
  </si>
  <si>
    <t>HA10732~B36R18C10</t>
  </si>
  <si>
    <t>HA10732~B36R18C11</t>
  </si>
  <si>
    <t>HA10732~B36R18C12</t>
  </si>
  <si>
    <t>HA10732~B36R18C13</t>
  </si>
  <si>
    <t>HA10732~B36R18C14</t>
  </si>
  <si>
    <t>HA10732~B36R18C15</t>
  </si>
  <si>
    <t>HA10732~B36R18C16</t>
  </si>
  <si>
    <t>HA10732~B36R18C17</t>
  </si>
  <si>
    <t>HA10732~B36R18C18</t>
  </si>
  <si>
    <t>HA10732~B36R18C19</t>
  </si>
  <si>
    <t>HA10732~B36R18C20</t>
  </si>
  <si>
    <t>HA10732~B36R19C01</t>
  </si>
  <si>
    <t>HA10732~B36R19C02</t>
  </si>
  <si>
    <t>HA10732~B36R19C03</t>
  </si>
  <si>
    <t>HA10732~B36R19C04</t>
  </si>
  <si>
    <t>HA10732~B36R19C05</t>
  </si>
  <si>
    <t>HA10732~B36R19C06</t>
  </si>
  <si>
    <t>HA10732~B36R19C07</t>
  </si>
  <si>
    <t>HA10732~B36R19C08</t>
  </si>
  <si>
    <t>HA10732~B36R19C09</t>
  </si>
  <si>
    <t>HA10732~B36R19C10</t>
  </si>
  <si>
    <t>HA10732~B36R19C11</t>
  </si>
  <si>
    <t>HA10732~B36R19C12</t>
  </si>
  <si>
    <t>HA10732~B36R19C13</t>
  </si>
  <si>
    <t>HA10732~B36R19C14</t>
  </si>
  <si>
    <t>HA10732~B36R19C15</t>
  </si>
  <si>
    <t>HA10732~B36R19C16</t>
  </si>
  <si>
    <t>HA10732~B36R19C17</t>
  </si>
  <si>
    <t>HA10732~B36R19C18</t>
  </si>
  <si>
    <t>HA10732~B36R19C19</t>
  </si>
  <si>
    <t>HA10732~B36R19C20</t>
  </si>
  <si>
    <t>HA10732~B36R20C01</t>
  </si>
  <si>
    <t>HA10732~B36R20C02</t>
  </si>
  <si>
    <t>HA10732~B36R20C03</t>
  </si>
  <si>
    <t>HA10732~B36R20C04</t>
  </si>
  <si>
    <t>HA10732~B36R20C05</t>
  </si>
  <si>
    <t>HA10732~B36R20C06</t>
  </si>
  <si>
    <t>HA10732~B36R20C07</t>
  </si>
  <si>
    <t>HA10732~B36R20C08</t>
  </si>
  <si>
    <t>HA10732~B36R20C09</t>
  </si>
  <si>
    <t>HA10732~B36R20C10</t>
  </si>
  <si>
    <t>HA10732~B36R20C11</t>
  </si>
  <si>
    <t>HA10732~B36R20C12</t>
  </si>
  <si>
    <t>HA10732~B36R20C13</t>
  </si>
  <si>
    <t>HA10732~B36R20C14</t>
  </si>
  <si>
    <t>HA10732~B36R20C15</t>
  </si>
  <si>
    <t>HA10732~B36R20C16</t>
  </si>
  <si>
    <t>HA10732~B36R20C17</t>
  </si>
  <si>
    <t>HA10732~B36R20C18</t>
  </si>
  <si>
    <t>HA10732~B36R20C19</t>
  </si>
  <si>
    <t>HA10732~B36R20C20</t>
  </si>
  <si>
    <t>HA10732~B37R01C01</t>
  </si>
  <si>
    <t>HA10732~B37R01C02</t>
  </si>
  <si>
    <t>HA10732~B37R01C03</t>
  </si>
  <si>
    <t>HA10732~B37R01C04</t>
  </si>
  <si>
    <t>HA10732~B37R01C05</t>
  </si>
  <si>
    <t>HA10732~B37R01C06</t>
  </si>
  <si>
    <t>HA10732~B37R01C07</t>
  </si>
  <si>
    <t>HA10732~B37R01C08</t>
  </si>
  <si>
    <t>HA10732~B37R01C09</t>
  </si>
  <si>
    <t>HA10732~B37R01C10</t>
  </si>
  <si>
    <t>HA10732~B37R01C11</t>
  </si>
  <si>
    <t>HA10732~B37R01C12</t>
  </si>
  <si>
    <t>HA10732~B37R01C13</t>
  </si>
  <si>
    <t>HA10732~B37R01C14</t>
  </si>
  <si>
    <t>HA10732~B37R01C15</t>
  </si>
  <si>
    <t>HA10732~B37R01C16</t>
  </si>
  <si>
    <t>HA10732~B37R01C17</t>
  </si>
  <si>
    <t>HA10732~B37R01C18</t>
  </si>
  <si>
    <t>HA10732~B37R01C19</t>
  </si>
  <si>
    <t>HA10732~B37R01C20</t>
  </si>
  <si>
    <t>HA10732~B37R02C01</t>
  </si>
  <si>
    <t>HA10732~B37R02C02</t>
  </si>
  <si>
    <t>HA10732~B37R02C03</t>
  </si>
  <si>
    <t>HA10732~B37R02C04</t>
  </si>
  <si>
    <t>HA10732~B37R02C05</t>
  </si>
  <si>
    <t>HA10732~B37R02C06</t>
  </si>
  <si>
    <t>HA10732~B37R02C07</t>
  </si>
  <si>
    <t>HA10732~B37R02C08</t>
  </si>
  <si>
    <t>HA10732~B37R02C09</t>
  </si>
  <si>
    <t>HA10732~B37R02C10</t>
  </si>
  <si>
    <t>HA10732~B37R02C11</t>
  </si>
  <si>
    <t>HA10732~B37R02C12</t>
  </si>
  <si>
    <t>HA10732~B37R02C13</t>
  </si>
  <si>
    <t>Hs~MGC:BC000120.1~uORF:IOH4407~130</t>
  </si>
  <si>
    <t>BC000120.1</t>
  </si>
  <si>
    <t>HA10732~B37R02C14</t>
  </si>
  <si>
    <t>Hs~MGC:BC000120.1~uORF:IOH4407~119</t>
  </si>
  <si>
    <t>HA10732~B37R02C15</t>
  </si>
  <si>
    <t>Hs~Ref:NM_024516.1~uORF:IOH5156~535</t>
  </si>
  <si>
    <t>NM_024516.1</t>
  </si>
  <si>
    <t>HA10732~B37R02C16</t>
  </si>
  <si>
    <t>Hs~Ref:NM_024516.1~uORF:IOH5156~504</t>
  </si>
  <si>
    <t>HA10732~B37R02C17</t>
  </si>
  <si>
    <t>Hs~Ref:NM_004929.2~uORF:IOH1903~907</t>
  </si>
  <si>
    <t>NM_004929.2</t>
  </si>
  <si>
    <t>HA10732~B37R02C18</t>
  </si>
  <si>
    <t>Hs~Ref:NM_004929.2~uORF:IOH1903~827</t>
  </si>
  <si>
    <t>HA10732~B37R02C19</t>
  </si>
  <si>
    <t>Hs~Ref:NM_014485.1~uORF:IOH13026~934</t>
  </si>
  <si>
    <t>NM_014485.1</t>
  </si>
  <si>
    <t>HA10732~B37R02C20</t>
  </si>
  <si>
    <t>Hs~Ref:NM_014485.1~uORF:IOH13026~887</t>
  </si>
  <si>
    <t>HA10732~B37R03C01</t>
  </si>
  <si>
    <t>Hs~Ref:NM_006142.1~uORF:IOH2986~807</t>
  </si>
  <si>
    <t>NM_006142.1</t>
  </si>
  <si>
    <t>HA10732~B37R03C02</t>
  </si>
  <si>
    <t>Hs~Ref:NM_006142.1~uORF:IOH2986~846</t>
  </si>
  <si>
    <t>HA10732~B37R03C03</t>
  </si>
  <si>
    <t>Hs~MGC:BC024245.2~uORF:IOH22398~123</t>
  </si>
  <si>
    <t>BC024245.2</t>
  </si>
  <si>
    <t>HA10732~B37R03C04</t>
  </si>
  <si>
    <t>Hs~MGC:BC024245.2~uORF:IOH22398~113</t>
  </si>
  <si>
    <t>HA10732~B37R03C05</t>
  </si>
  <si>
    <t>Hs~Ref:NM_032601.2~uORF:IOH12757~81.4</t>
  </si>
  <si>
    <t>NM_032601.2</t>
  </si>
  <si>
    <t>HA10732~B37R03C06</t>
  </si>
  <si>
    <t>Hs~Ref:NM_032601.2~uORF:IOH12757~79.0</t>
  </si>
  <si>
    <t>HA10732~B37R03C07</t>
  </si>
  <si>
    <t>Internal_19882</t>
  </si>
  <si>
    <t>HA10732~B37R03C08</t>
  </si>
  <si>
    <t>HA10732~B37R03C09</t>
  </si>
  <si>
    <t>Hs~Ref:NM_013342.1~uORF:IOH5505~352</t>
  </si>
  <si>
    <t>NM_013342.1</t>
  </si>
  <si>
    <t>HA10732~B37R03C10</t>
  </si>
  <si>
    <t>Hs~Ref:NM_013342.1~uORF:IOH5505~345</t>
  </si>
  <si>
    <t>HA10732~B37R03C11</t>
  </si>
  <si>
    <t>Hs~Ref:NM_032499.1~uORF:IOH6336~115</t>
  </si>
  <si>
    <t>NM_032499.1</t>
  </si>
  <si>
    <t>HA10732~B37R03C12</t>
  </si>
  <si>
    <t>Hs~Ref:NM_032499.1~uORF:IOH6336~108</t>
  </si>
  <si>
    <t>HA10732~B37R03C13</t>
  </si>
  <si>
    <t>Hs~Ref:NM_033161.2~uORF:IOH14151~193</t>
  </si>
  <si>
    <t>NM_033161.2</t>
  </si>
  <si>
    <t>HA10732~B37R03C14</t>
  </si>
  <si>
    <t>Hs~Ref:NM_033161.2~uORF:IOH14151~184</t>
  </si>
  <si>
    <t>HA10732~B37R03C15</t>
  </si>
  <si>
    <t>Hs~MGC:BC017237.1~uORF:IOH14458~2380</t>
  </si>
  <si>
    <t>BC017237.1</t>
  </si>
  <si>
    <t>HA10732~B37R03C16</t>
  </si>
  <si>
    <t>Hs~MGC:BC017237.1~uORF:IOH14458~2300</t>
  </si>
  <si>
    <t>HA10732~B37R03C17</t>
  </si>
  <si>
    <t>Hs~MGC:BC025389.1~uORF:IOH11380~100</t>
  </si>
  <si>
    <t>BC025389.1</t>
  </si>
  <si>
    <t>HA10732~B37R03C18</t>
  </si>
  <si>
    <t>Hs~MGC:BC025389.1~uORF:IOH11380~95.5</t>
  </si>
  <si>
    <t>HA10732~B37R03C19</t>
  </si>
  <si>
    <t>Hs~Ref:NM_004708.2~uORF:IOH11821~3630</t>
  </si>
  <si>
    <t>NM_004708.2</t>
  </si>
  <si>
    <t>HA10732~B37R03C20</t>
  </si>
  <si>
    <t>Hs~Ref:NM_004708.2~uORF:IOH11821~3540</t>
  </si>
  <si>
    <t>HA10732~B37R04C01</t>
  </si>
  <si>
    <t>Hs~MGC:BC018667.1~uORF:IOH14819~214</t>
  </si>
  <si>
    <t>BC018667.1</t>
  </si>
  <si>
    <t>HA10732~B37R04C02</t>
  </si>
  <si>
    <t>Hs~MGC:BC018667.1~uORF:IOH14819~228</t>
  </si>
  <si>
    <t>HA10732~B37R04C03</t>
  </si>
  <si>
    <t>Hs~MGC:BC016381.1~uORF:IOH13653~83.3</t>
  </si>
  <si>
    <t>BC016381.1</t>
  </si>
  <si>
    <t>HA10732~B37R04C04</t>
  </si>
  <si>
    <t>Hs~MGC:BC016381.1~uORF:IOH13653~79.0</t>
  </si>
  <si>
    <t>HA10732~B37R04C05</t>
  </si>
  <si>
    <t>Hs~MGC:BC021682.1~uORF:IOH12127~323</t>
  </si>
  <si>
    <t>BC021682.1</t>
  </si>
  <si>
    <t>HA10732~B37R04C06</t>
  </si>
  <si>
    <t>Hs~MGC:BC021682.1~uORF:IOH12127~318</t>
  </si>
  <si>
    <t>HA10732~B37R04C07</t>
  </si>
  <si>
    <t>Hs~MGC:BC014237.1~uORF:IOH22994~27.5</t>
  </si>
  <si>
    <t>BC014237.1</t>
  </si>
  <si>
    <t>HA10732~B37R04C08</t>
  </si>
  <si>
    <t>Hs~MGC:BC014237.1~uORF:IOH22994~26.3</t>
  </si>
  <si>
    <t>HA10732~B37R04C09</t>
  </si>
  <si>
    <t>Internal_10844</t>
  </si>
  <si>
    <t>HA10732~B37R04C10</t>
  </si>
  <si>
    <t>HA10732~B37R04C11</t>
  </si>
  <si>
    <t>Hs~MGC:BC021189.2~uORF:IOH22437~351</t>
  </si>
  <si>
    <t>BC021189.2</t>
  </si>
  <si>
    <t>HA10732~B37R04C12</t>
  </si>
  <si>
    <t>Hs~MGC:BC021189.2~uORF:IOH22437~325</t>
  </si>
  <si>
    <t>HA10732~B37R04C13</t>
  </si>
  <si>
    <t>Internal_12972</t>
  </si>
  <si>
    <t>HA10732~B37R04C14</t>
  </si>
  <si>
    <t>HA10732~B37R04C15</t>
  </si>
  <si>
    <t>Hs~MGC:BC030592.2~uORF:IOH22341~138</t>
  </si>
  <si>
    <t>BC030592.2</t>
  </si>
  <si>
    <t>HA10732~B37R04C16</t>
  </si>
  <si>
    <t>Hs~MGC:BC030592.2~uORF:IOH22341~124</t>
  </si>
  <si>
    <t>HA10732~B37R04C17</t>
  </si>
  <si>
    <t>Hs~Ref:NM_015938.2~uORF:IOH12752~63.8</t>
  </si>
  <si>
    <t>NM_015938.2</t>
  </si>
  <si>
    <t>HA10732~B37R04C18</t>
  </si>
  <si>
    <t>Hs~Ref:NM_015938.2~uORF:IOH12752~62.1</t>
  </si>
  <si>
    <t>HA10732~B37R04C19</t>
  </si>
  <si>
    <t>Hs~Ref:NM_001353.3~uORF:IOH14162~490</t>
  </si>
  <si>
    <t>NM_001353.3</t>
  </si>
  <si>
    <t>HA10732~B37R04C20</t>
  </si>
  <si>
    <t>Hs~Ref:NM_001353.3~uORF:IOH14162~468</t>
  </si>
  <si>
    <t>HA10732~B37R05C01</t>
  </si>
  <si>
    <t>Hs~MGC:BC008651.1~uORF:IOH3382~13.7</t>
  </si>
  <si>
    <t>BC008651.1</t>
  </si>
  <si>
    <t>HA10732~B37R05C02</t>
  </si>
  <si>
    <t>Hs~MGC:BC008651.1~uORF:IOH3382~13.6</t>
  </si>
  <si>
    <t>HA10732~B37R05C03</t>
  </si>
  <si>
    <t>Hs~MGC:BC002954.1~uORF:IOH4913~105</t>
  </si>
  <si>
    <t>BC002954.1</t>
  </si>
  <si>
    <t>HA10732~B37R05C04</t>
  </si>
  <si>
    <t>Hs~MGC:BC002954.1~uORF:IOH4913~98.8</t>
  </si>
  <si>
    <t>HA10732~B37R05C05</t>
  </si>
  <si>
    <t>Hs~Ref:NM_006022.1~uORF:IOH3511~115</t>
  </si>
  <si>
    <t>NM_006022.1</t>
  </si>
  <si>
    <t>HA10732~B37R05C06</t>
  </si>
  <si>
    <t>Hs~Ref:NM_006022.1~uORF:IOH3511~111</t>
  </si>
  <si>
    <t>HA10732~B37R05C07</t>
  </si>
  <si>
    <t>Hs~Ref:NM_006822.1~uORF:IOH1937~80.0</t>
  </si>
  <si>
    <t>NM_006822.1</t>
  </si>
  <si>
    <t>HA10732~B37R05C08</t>
  </si>
  <si>
    <t>Hs~Ref:NM_006822.1~uORF:IOH1937~76.5</t>
  </si>
  <si>
    <t>HA10732~B37R05C09</t>
  </si>
  <si>
    <t>Hs~Ref:NM_007362.2~uORF:IOH3243~197</t>
  </si>
  <si>
    <t>NM_007362.2</t>
  </si>
  <si>
    <t>HA10732~B37R05C10</t>
  </si>
  <si>
    <t>Hs~Ref:NM_007362.2~uORF:IOH3243~186</t>
  </si>
  <si>
    <t>HA10732~B37R05C11</t>
  </si>
  <si>
    <t>Hs~Ref:NM_012396.1~uORF:IOH12626~48.4</t>
  </si>
  <si>
    <t>NM_012396.1</t>
  </si>
  <si>
    <t>HA10732~B37R05C12</t>
  </si>
  <si>
    <t>Hs~Ref:NM_012396.1~uORF:IOH12626~45.7</t>
  </si>
  <si>
    <t>HA10732~B37R05C13</t>
  </si>
  <si>
    <t>Hs~MGC:BC007407.1~uORF:IOH5830~116</t>
  </si>
  <si>
    <t>BC007407.1</t>
  </si>
  <si>
    <t>HA10732~B37R05C14</t>
  </si>
  <si>
    <t>Hs~MGC:BC007407.1~uORF:IOH5830~109</t>
  </si>
  <si>
    <t>HA10732~B37R05C15</t>
  </si>
  <si>
    <t>Hs~Ref:NM_024025.1~uORF:IOH21299~29.7</t>
  </si>
  <si>
    <t>NM_024025.1</t>
  </si>
  <si>
    <t>HA10732~B37R05C16</t>
  </si>
  <si>
    <t>Hs~Ref:NM_024025.1~uORF:IOH21299~27.9</t>
  </si>
  <si>
    <t>HA10732~B37R05C17</t>
  </si>
  <si>
    <t>Hs~MGC:BC024254.1~uORF:IOH13735~595</t>
  </si>
  <si>
    <t>BC024254.1</t>
  </si>
  <si>
    <t>HA10732~B37R05C18</t>
  </si>
  <si>
    <t>Hs~MGC:BC024254.1~uORF:IOH13735~571</t>
  </si>
  <si>
    <t>HA10732~B37R05C19</t>
  </si>
  <si>
    <t>Hs~Ref:NM_016322.2~uORF:IOH6559~114</t>
  </si>
  <si>
    <t>NM_016322.2</t>
  </si>
  <si>
    <t>HA10732~B37R05C20</t>
  </si>
  <si>
    <t>Hs~Ref:NM_016322.2~uORF:IOH6559~107</t>
  </si>
  <si>
    <t>HA10732~B37R06C01</t>
  </si>
  <si>
    <t>Hs~Ref:NM_004811.1~uORF:IOH13601~1020</t>
  </si>
  <si>
    <t>NM_004811.1</t>
  </si>
  <si>
    <t>HA10732~B37R06C02</t>
  </si>
  <si>
    <t>HA10732~B37R06C03</t>
  </si>
  <si>
    <t>Internal_12598</t>
  </si>
  <si>
    <t>HA10732~B37R06C04</t>
  </si>
  <si>
    <t>HA10732~B37R06C05</t>
  </si>
  <si>
    <t>Internal_27043</t>
  </si>
  <si>
    <t>HA10732~B37R06C06</t>
  </si>
  <si>
    <t>HA10732~B37R06C07</t>
  </si>
  <si>
    <t>Hs~MGC:BC000878.1~uORF:IOH3267~410</t>
  </si>
  <si>
    <t>BC000878.1</t>
  </si>
  <si>
    <t>HA10732~B37R06C08</t>
  </si>
  <si>
    <t>Hs~MGC:BC000878.1~uORF:IOH3267~388</t>
  </si>
  <si>
    <t>HA10732~B37R06C09</t>
  </si>
  <si>
    <t>Hs~Ref:NM_005206.2~uORF:IOH1805~294</t>
  </si>
  <si>
    <t>NM_005206.2</t>
  </si>
  <si>
    <t>HA10732~B37R06C10</t>
  </si>
  <si>
    <t>Hs~Ref:NM_005206.2~uORF:IOH1805~279</t>
  </si>
  <si>
    <t>HA10732~B37R06C11</t>
  </si>
  <si>
    <t>Internal_17327</t>
  </si>
  <si>
    <t>HA10732~B37R06C12</t>
  </si>
  <si>
    <t>HA10732~B37R06C13</t>
  </si>
  <si>
    <t>Hs~MGC:BC030814.1~uORF:IOH23035~46.9</t>
  </si>
  <si>
    <t>BC030814.1</t>
  </si>
  <si>
    <t>HA10732~B37R06C14</t>
  </si>
  <si>
    <t>Hs~MGC:BC030814.1~uORF:IOH23035~45.5</t>
  </si>
  <si>
    <t>HA10732~B37R06C15</t>
  </si>
  <si>
    <t>Hs~MGC:BC014117.1~uORF:IOH22991~39.5</t>
  </si>
  <si>
    <t>BC014117.1</t>
  </si>
  <si>
    <t>HA10732~B37R06C16</t>
  </si>
  <si>
    <t>Hs~MGC:BC014117.1~uORF:IOH22991~38.2</t>
  </si>
  <si>
    <t>HA10732~B37R06C17</t>
  </si>
  <si>
    <t>Hs~MGC:BC030229.1~uORF:IOH22611~326</t>
  </si>
  <si>
    <t>BC030229.1</t>
  </si>
  <si>
    <t>HA10732~B37R06C18</t>
  </si>
  <si>
    <t>Hs~MGC:BC030229.1~uORF:IOH22611~310</t>
  </si>
  <si>
    <t>HA10732~B37R06C19</t>
  </si>
  <si>
    <t>Hs~Ref:NM_138419.1~uORF:IOH22975~115</t>
  </si>
  <si>
    <t>NM_138419.1</t>
  </si>
  <si>
    <t>HA10732~B37R06C20</t>
  </si>
  <si>
    <t>Hs~Ref:NM_138419.1~uORF:IOH22975~109</t>
  </si>
  <si>
    <t>HA10732~B37R07C01</t>
  </si>
  <si>
    <t>Internal_26762</t>
  </si>
  <si>
    <t>HA10732~B37R07C02</t>
  </si>
  <si>
    <t>HA10732~B37R07C03</t>
  </si>
  <si>
    <t>Hs~Ref:NM_134428.1~uORF:IOH12663~54.2</t>
  </si>
  <si>
    <t>NM_134428.1</t>
  </si>
  <si>
    <t>HA10732~B37R07C04</t>
  </si>
  <si>
    <t>Hs~Ref:NM_134428.1~uORF:IOH12663~50.2</t>
  </si>
  <si>
    <t>HA10732~B37R07C05</t>
  </si>
  <si>
    <t>Internal_30407</t>
  </si>
  <si>
    <t>HA10732~B37R07C06</t>
  </si>
  <si>
    <t>HA10732~B37R07C07</t>
  </si>
  <si>
    <t>Hs~MGC:BC023286.1~uORF:IOH26797~3110</t>
  </si>
  <si>
    <t>BC023286.1</t>
  </si>
  <si>
    <t>HA10732~B37R07C08</t>
  </si>
  <si>
    <t>Hs~MGC:BC023286.1~uORF:IOH26797~3060</t>
  </si>
  <si>
    <t>HA10732~B37R07C09</t>
  </si>
  <si>
    <t>Hs~Ref:NM_004765.2~uORF:IOH14041~414</t>
  </si>
  <si>
    <t>NM_004765.2</t>
  </si>
  <si>
    <t>HA10732~B37R07C10</t>
  </si>
  <si>
    <t>Hs~Ref:NM_004765.2~uORF:IOH14041~392</t>
  </si>
  <si>
    <t>HA10732~B37R07C11</t>
  </si>
  <si>
    <t>Internal_24985</t>
  </si>
  <si>
    <t>HA10732~B37R07C12</t>
  </si>
  <si>
    <t>HA10732~B37R07C13</t>
  </si>
  <si>
    <t>Hs~MGC:BC012596.1~uORF:IOH14331~1050</t>
  </si>
  <si>
    <t>BC012596.1</t>
  </si>
  <si>
    <t>HA10732~B37R07C14</t>
  </si>
  <si>
    <t>Hs~MGC:BC012596.1~uORF:IOH14331~1020</t>
  </si>
  <si>
    <t>HA10732~B37R07C15</t>
  </si>
  <si>
    <t>Hs~Ref:NM_005643.2~uORF:IOH13738~45.3</t>
  </si>
  <si>
    <t>NM_005643.2</t>
  </si>
  <si>
    <t>HA10732~B37R07C16</t>
  </si>
  <si>
    <t>Hs~Ref:NM_005643.2~uORF:IOH13738~43.6</t>
  </si>
  <si>
    <t>HA10732~B37R07C17</t>
  </si>
  <si>
    <t>Hs~MGC:BC007224.1~uORF:IOH6896~51.1</t>
  </si>
  <si>
    <t>BC007224.1</t>
  </si>
  <si>
    <t>HA10732~B37R07C18</t>
  </si>
  <si>
    <t>Hs~MGC:BC007224.1~uORF:IOH6896~47.3</t>
  </si>
  <si>
    <t>HA10732~B37R07C19</t>
  </si>
  <si>
    <t>Hs~MGC:BC012377.1~uORF:IOH10489~42.1</t>
  </si>
  <si>
    <t>BC012377.1</t>
  </si>
  <si>
    <t>HA10732~B37R07C20</t>
  </si>
  <si>
    <t>Hs~MGC:BC012377.1~uORF:IOH10489~41.0</t>
  </si>
  <si>
    <t>HA10732~B37R08C01</t>
  </si>
  <si>
    <t>Hs~MGC:BC015725.1~uORF:IOH10141~100</t>
  </si>
  <si>
    <t>BC015725.1</t>
  </si>
  <si>
    <t>HA10732~B37R08C02</t>
  </si>
  <si>
    <t>Hs~MGC:BC015725.1~uORF:IOH10141~107</t>
  </si>
  <si>
    <t>HA10732~B37R08C03</t>
  </si>
  <si>
    <t>Internal_14667</t>
  </si>
  <si>
    <t>HA10732~B37R08C04</t>
  </si>
  <si>
    <t>HA10732~B37R08C05</t>
  </si>
  <si>
    <t>Hs~MGC:BC000175.2~uORF:IOH2926~157</t>
  </si>
  <si>
    <t>BC000175.2</t>
  </si>
  <si>
    <t>HA10732~B37R08C06</t>
  </si>
  <si>
    <t>Hs~MGC:BC000175.2~uORF:IOH2926~153</t>
  </si>
  <si>
    <t>HA10732~B37R08C07</t>
  </si>
  <si>
    <t>Hs~MGC:BC008217.1~uORF:IOH3169~52.2</t>
  </si>
  <si>
    <t>BC008217.1</t>
  </si>
  <si>
    <t>HA10732~B37R08C08</t>
  </si>
  <si>
    <t>Hs~MGC:BC008217.1~uORF:IOH3169~48.6</t>
  </si>
  <si>
    <t>HA10732~B37R08C09</t>
  </si>
  <si>
    <t>Hs~MGC:BC022571.1~uORF:IOH22219~455</t>
  </si>
  <si>
    <t>BC022571.1</t>
  </si>
  <si>
    <t>HA10732~B37R08C10</t>
  </si>
  <si>
    <t>Hs~MGC:BC022571.1~uORF:IOH22219~431</t>
  </si>
  <si>
    <t>HA10732~B37R08C11</t>
  </si>
  <si>
    <t>Hs~Ref:NM_012388.1~uORF:IOH3029~934</t>
  </si>
  <si>
    <t>NM_012388.1</t>
  </si>
  <si>
    <t>HA10732~B37R08C12</t>
  </si>
  <si>
    <t>Hs~Ref:NM_012388.1~uORF:IOH3029~927</t>
  </si>
  <si>
    <t>HA10732~B37R08C13</t>
  </si>
  <si>
    <t>Hs~MGC:BC012341.1~uORF:IOH12496~255</t>
  </si>
  <si>
    <t>BC012341.1</t>
  </si>
  <si>
    <t>HA10732~B37R08C14</t>
  </si>
  <si>
    <t>Hs~MGC:BC012341.1~uORF:IOH12496~247</t>
  </si>
  <si>
    <t>HA10732~B37R08C15</t>
  </si>
  <si>
    <t>Hs~MGC:BC009259.1~uORF:IOH13329~283</t>
  </si>
  <si>
    <t>BC009259.1</t>
  </si>
  <si>
    <t>HA10732~B37R08C16</t>
  </si>
  <si>
    <t>Hs~MGC:BC009259.1~uORF:IOH13329~268</t>
  </si>
  <si>
    <t>HA10732~B37R08C17</t>
  </si>
  <si>
    <t>Hs~MGC:BC001555.1~uORF:IOH10965~24.0</t>
  </si>
  <si>
    <t>BC001555.1</t>
  </si>
  <si>
    <t>HA10732~B37R08C18</t>
  </si>
  <si>
    <t>Hs~MGC:BC001555.1~uORF:IOH10965~23.0</t>
  </si>
  <si>
    <t>HA10732~B37R08C19</t>
  </si>
  <si>
    <t>Hs~Ref:NM_003930.2~uORF:IOH5696~55.4</t>
  </si>
  <si>
    <t>NM_003930.2</t>
  </si>
  <si>
    <t>HA10732~B37R08C20</t>
  </si>
  <si>
    <t>Hs~Ref:NM_003930.2~uORF:IOH5696~53.9</t>
  </si>
  <si>
    <t>HA10732~B37R09C01</t>
  </si>
  <si>
    <t>Hs~Ref:NM_002633.2~uORF:IOH26862~147</t>
  </si>
  <si>
    <t>NM_002633.2</t>
  </si>
  <si>
    <t>HA10732~B37R09C02</t>
  </si>
  <si>
    <t>Hs~Ref:NM_002633.2~uORF:IOH26862~157</t>
  </si>
  <si>
    <t>HA10732~B37R09C03</t>
  </si>
  <si>
    <t>Hs~MGC:BC000758.1~uORF:IOH3735~281</t>
  </si>
  <si>
    <t>BC000758.1</t>
  </si>
  <si>
    <t>HA10732~B37R09C04</t>
  </si>
  <si>
    <t>Hs~MGC:BC000758.1~uORF:IOH3735~262</t>
  </si>
  <si>
    <t>HA10732~B37R09C05</t>
  </si>
  <si>
    <t>Hs~Ref:NM_012321.1~uORF:IOH3488~20.0</t>
  </si>
  <si>
    <t>NM_012321.1</t>
  </si>
  <si>
    <t>HA10732~B37R09C06</t>
  </si>
  <si>
    <t>Hs~Ref:NM_012321.1~uORF:IOH3488~18.1</t>
  </si>
  <si>
    <t>HA10732~B37R09C07</t>
  </si>
  <si>
    <t>Hs~MGC:BC000208.1~uORF:IOH4373~96.2</t>
  </si>
  <si>
    <t>BC000208.1</t>
  </si>
  <si>
    <t>HA10732~B37R09C08</t>
  </si>
  <si>
    <t>Hs~MGC:BC000208.1~uORF:IOH4373~91.6</t>
  </si>
  <si>
    <t>HA10732~B37R09C09</t>
  </si>
  <si>
    <t>Hs~MGC:BC028728.1~uORF:IOH11804~34.1</t>
  </si>
  <si>
    <t>BC028728.1</t>
  </si>
  <si>
    <t>HA10732~B37R09C10</t>
  </si>
  <si>
    <t>Hs~MGC:BC028728.1~uORF:IOH11804~33.8</t>
  </si>
  <si>
    <t>HA10732~B37R09C11</t>
  </si>
  <si>
    <t>Hs~MGC:BC014991.1~uORF:IOH12177~133</t>
  </si>
  <si>
    <t>BC014991.1</t>
  </si>
  <si>
    <t>HA10732~B37R09C12</t>
  </si>
  <si>
    <t>Hs~MGC:BC014991.1~uORF:IOH12177~123</t>
  </si>
  <si>
    <t>HA10732~B37R09C13</t>
  </si>
  <si>
    <t>Hs~Ref:NM_145286.1~uORF:IOH10802~59.4</t>
  </si>
  <si>
    <t>NM_145286.1</t>
  </si>
  <si>
    <t>HA10732~B37R09C14</t>
  </si>
  <si>
    <t>Hs~Ref:NM_145286.1~uORF:IOH10802~55.4</t>
  </si>
  <si>
    <t>HA10732~B37R09C15</t>
  </si>
  <si>
    <t>Hs~MGC:BC007047.1~uORF:IOH7319~66.2</t>
  </si>
  <si>
    <t>BC007047.1</t>
  </si>
  <si>
    <t>HA10732~B37R09C16</t>
  </si>
  <si>
    <t>Hs~MGC:BC007047.1~uORF:IOH7319~64.2</t>
  </si>
  <si>
    <t>HA10732~B37R09C17</t>
  </si>
  <si>
    <t>Hs~MGC:BC009621.1~uORF:IOH9897~62.1</t>
  </si>
  <si>
    <t>BC009621.1</t>
  </si>
  <si>
    <t>HA10732~B37R09C18</t>
  </si>
  <si>
    <t>Hs~MGC:BC009621.1~uORF:IOH9897~59.0</t>
  </si>
  <si>
    <t>HA10732~B37R09C19</t>
  </si>
  <si>
    <t>Hs~Ref:NM_003099.1~uORF:IOH3673~215</t>
  </si>
  <si>
    <t>NM_003099.1</t>
  </si>
  <si>
    <t>HA10732~B37R09C20</t>
  </si>
  <si>
    <t>Hs~Ref:NM_003099.1~uORF:IOH3673~200</t>
  </si>
  <si>
    <t>HA10732~B37R10C01</t>
  </si>
  <si>
    <t>Hs~Ref:NM_080817.1~uORF:IOH28375~19.9</t>
  </si>
  <si>
    <t>NM_080817.1</t>
  </si>
  <si>
    <t>HA10732~B37R10C02</t>
  </si>
  <si>
    <t>Hs~Ref:NM_080817.1~uORF:IOH28375~20.4</t>
  </si>
  <si>
    <t>HA10732~B37R10C03</t>
  </si>
  <si>
    <t>Hs~MGC:BC041174.1~uORF:IOH26249~23.1</t>
  </si>
  <si>
    <t>BC041174.1</t>
  </si>
  <si>
    <t>HA10732~B37R10C04</t>
  </si>
  <si>
    <t>Hs~MGC:BC041174.1~uORF:IOH26249~21.3</t>
  </si>
  <si>
    <t>HA10732~B37R10C05</t>
  </si>
  <si>
    <t>Hs~MGC:BC041099.1~uORF:IOH25949~999</t>
  </si>
  <si>
    <t>BC041099.1</t>
  </si>
  <si>
    <t>HA10732~B37R10C06</t>
  </si>
  <si>
    <t>Hs~MGC:BC041099.1~uORF:IOH25949~962</t>
  </si>
  <si>
    <t>HA10732~B37R10C07</t>
  </si>
  <si>
    <t>Hs~MGC:BC042151.1~uORF:IOH27998~88.8</t>
  </si>
  <si>
    <t>BC042151.1</t>
  </si>
  <si>
    <t>HA10732~B37R10C08</t>
  </si>
  <si>
    <t>Hs~MGC:BC042151.1~uORF:IOH27998~86.0</t>
  </si>
  <si>
    <t>HA10732~B37R10C09</t>
  </si>
  <si>
    <t>Hs~MGC:BC057787.1~uORF:IOH29198~69.4</t>
  </si>
  <si>
    <t>BC057787.1</t>
  </si>
  <si>
    <t>HA10732~B37R10C10</t>
  </si>
  <si>
    <t>Hs~MGC:BC057787.1~uORF:IOH29198~67.5</t>
  </si>
  <si>
    <t>HA10732~B37R10C11</t>
  </si>
  <si>
    <t>Hs~MGC:BC038934.1~uORF:IOH27574~595</t>
  </si>
  <si>
    <t>BC038934.1</t>
  </si>
  <si>
    <t>HA10732~B37R10C12</t>
  </si>
  <si>
    <t>Hs~MGC:BC038934.1~uORF:IOH27574~572</t>
  </si>
  <si>
    <t>HA10732~B37R10C13</t>
  </si>
  <si>
    <t>Hs~MGC:BC046128.1~uORF:IOH26950~80.7</t>
  </si>
  <si>
    <t>BC046128.1</t>
  </si>
  <si>
    <t>HA10732~B37R10C14</t>
  </si>
  <si>
    <t>Hs~MGC:BC046128.1~uORF:IOH26950~76.3</t>
  </si>
  <si>
    <t>HA10732~B37R10C15</t>
  </si>
  <si>
    <t>Hs~Ref:NM_031954.2~uORF:IOH25947~111</t>
  </si>
  <si>
    <t>NM_031954.2</t>
  </si>
  <si>
    <t>HA10732~B37R10C16</t>
  </si>
  <si>
    <t>Hs~Ref:NM_031954.2~uORF:IOH25947~109</t>
  </si>
  <si>
    <t>HA10732~B37R10C17</t>
  </si>
  <si>
    <t>Hs~MGC:BC038983.1~uORF:IOH26136~98.2</t>
  </si>
  <si>
    <t>BC038983.1</t>
  </si>
  <si>
    <t>HA10732~B37R10C18</t>
  </si>
  <si>
    <t>Hs~MGC:BC038983.1~uORF:IOH26136~93.8</t>
  </si>
  <si>
    <t>HA10732~B37R10C19</t>
  </si>
  <si>
    <t>Hs~Ref:NM_001178.3~uORF:IOH28764~535</t>
  </si>
  <si>
    <t>NM_001178.3</t>
  </si>
  <si>
    <t>HA10732~B37R10C20</t>
  </si>
  <si>
    <t>Hs~Ref:NM_001178.3~uORF:IOH28764~500</t>
  </si>
  <si>
    <t>HA10732~B37R11C01</t>
  </si>
  <si>
    <t>Hs~MGC:BC012333.1~uORF:IOH12139~203</t>
  </si>
  <si>
    <t>BC012333.1</t>
  </si>
  <si>
    <t>HA10732~B37R11C02</t>
  </si>
  <si>
    <t>Hs~MGC:BC012333.1~uORF:IOH12139~213</t>
  </si>
  <si>
    <t>HA10732~B37R11C03</t>
  </si>
  <si>
    <t>Hs~MGC:BC010394.1~uORF:IOH12343~48.0</t>
  </si>
  <si>
    <t>BC010394.1</t>
  </si>
  <si>
    <t>HA10732~B37R11C04</t>
  </si>
  <si>
    <t>Hs~MGC:BC010394.1~uORF:IOH12343~44.9</t>
  </si>
  <si>
    <t>HA10732~B37R11C05</t>
  </si>
  <si>
    <t>Hs~Ref:NM_024821.1~uORF:IOH10944~260</t>
  </si>
  <si>
    <t>NM_024821.1</t>
  </si>
  <si>
    <t>HA10732~B37R11C06</t>
  </si>
  <si>
    <t>Hs~Ref:NM_024821.1~uORF:IOH10944~249</t>
  </si>
  <si>
    <t>HA10732~B37R11C07</t>
  </si>
  <si>
    <t>Hs~Ref:NM_018097.1~uORF:IOH12063~297</t>
  </si>
  <si>
    <t>NM_018097.1</t>
  </si>
  <si>
    <t>HA10732~B37R11C08</t>
  </si>
  <si>
    <t>Hs~Ref:NM_018097.1~uORF:IOH12063~282</t>
  </si>
  <si>
    <t>HA10732~B37R11C09</t>
  </si>
  <si>
    <t>Hs~Ref:NM_025126.2~uORF:IOH6675~1000</t>
  </si>
  <si>
    <t>NM_025126.2</t>
  </si>
  <si>
    <t>HA10732~B37R11C10</t>
  </si>
  <si>
    <t>Hs~Ref:NM_025126.2~uORF:IOH6675~933</t>
  </si>
  <si>
    <t>HA10732~B37R11C11</t>
  </si>
  <si>
    <t>Hs~MGC:BC047443.1~uORF:IOH26545~316</t>
  </si>
  <si>
    <t>BC047443.1</t>
  </si>
  <si>
    <t>HA10732~B37R11C12</t>
  </si>
  <si>
    <t>Hs~MGC:BC047443.1~uORF:IOH26545~306</t>
  </si>
  <si>
    <t>HA10732~B37R11C13</t>
  </si>
  <si>
    <t>Hs~MGC:BC051885.1~uORF:IOH27082~1720</t>
  </si>
  <si>
    <t>BC051885.1</t>
  </si>
  <si>
    <t>HA10732~B37R11C14</t>
  </si>
  <si>
    <t>Hs~MGC:BC051885.1~uORF:IOH27082~1610</t>
  </si>
  <si>
    <t>HA10732~B37R11C15</t>
  </si>
  <si>
    <t>Hs~Ref:NM_006913.2~uORF:IOH3743~663</t>
  </si>
  <si>
    <t>NM_006913.2</t>
  </si>
  <si>
    <t>HA10732~B37R11C16</t>
  </si>
  <si>
    <t>Hs~Ref:NM_006913.2~uORF:IOH3743~636</t>
  </si>
  <si>
    <t>HA10732~B37R11C17</t>
  </si>
  <si>
    <t>Hs~Ref:NM_004772.1~uORF:IOH14022~582</t>
  </si>
  <si>
    <t>NM_004772.1</t>
  </si>
  <si>
    <t>HA10732~B37R11C18</t>
  </si>
  <si>
    <t>Hs~Ref:NM_004772.1~uORF:IOH14022~569</t>
  </si>
  <si>
    <t>HA10732~B37R11C19</t>
  </si>
  <si>
    <t>Hs~MGC:BC027731.1~uORF:IOH14616~291</t>
  </si>
  <si>
    <t>BC027731.1</t>
  </si>
  <si>
    <t>HA10732~B37R11C20</t>
  </si>
  <si>
    <t>Hs~MGC:BC027731.1~uORF:IOH14616~272</t>
  </si>
  <si>
    <t>HA10732~B37R12C01</t>
  </si>
  <si>
    <t>Hs~MGC:BC007524.1~uORF:IOH6913~218</t>
  </si>
  <si>
    <t>BC007524.1</t>
  </si>
  <si>
    <t>HA10732~B37R12C02</t>
  </si>
  <si>
    <t>Hs~MGC:BC007524.1~uORF:IOH6913~226</t>
  </si>
  <si>
    <t>HA10732~B37R12C03</t>
  </si>
  <si>
    <t>Hs~Ref:NM_004782.2~uORF:IOH9957~532</t>
  </si>
  <si>
    <t>NM_004782.2</t>
  </si>
  <si>
    <t>HA10732~B37R12C04</t>
  </si>
  <si>
    <t>Hs~Ref:NM_004782.2~uORF:IOH9957~489</t>
  </si>
  <si>
    <t>HA10732~B37R12C05</t>
  </si>
  <si>
    <t>Hs~MGC:BC028218.1~uORF:IOH11616~3760</t>
  </si>
  <si>
    <t>BC028218.1</t>
  </si>
  <si>
    <t>HA10732~B37R12C06</t>
  </si>
  <si>
    <t>HA10732~B37R12C07</t>
  </si>
  <si>
    <t>Hs~Ref:NM_053005.2~uORF:IOH40119~2780</t>
  </si>
  <si>
    <t>NM_053005.2</t>
  </si>
  <si>
    <t>HA10732~B37R12C08</t>
  </si>
  <si>
    <t>Hs~Ref:NM_053005.2~uORF:IOH40119~2740</t>
  </si>
  <si>
    <t>HA10732~B37R12C09</t>
  </si>
  <si>
    <t>Hs~Ref:NM_145266.1~uORF:IOH13512~20.9</t>
  </si>
  <si>
    <t>NM_145266.1</t>
  </si>
  <si>
    <t>HA10732~B37R12C10</t>
  </si>
  <si>
    <t>Hs~Ref:NM_145266.1~uORF:IOH13512~19.7</t>
  </si>
  <si>
    <t>HA10732~B37R12C11</t>
  </si>
  <si>
    <t>HA10732~B37R12C12</t>
  </si>
  <si>
    <t>HA10732~B37R12C13</t>
  </si>
  <si>
    <t>Hs~Ref:NM_021133.1~N/A~870</t>
  </si>
  <si>
    <t>NM_021133.1</t>
  </si>
  <si>
    <t>HA10732~B37R12C14</t>
  </si>
  <si>
    <t>Hs~Ref:NM_021133.1~N/A~840</t>
  </si>
  <si>
    <t>HA10732~B37R12C15</t>
  </si>
  <si>
    <t>Hs~Ref:NM_005465.2~N/A~192</t>
  </si>
  <si>
    <t>NM_005465.2</t>
  </si>
  <si>
    <t>HA10732~B37R12C16</t>
  </si>
  <si>
    <t>Hs~Ref:NM_005465.2~N/A~184</t>
  </si>
  <si>
    <t>HA10732~B37R12C17</t>
  </si>
  <si>
    <t>Hs~Ref:NM_021643.1~N/A~557</t>
  </si>
  <si>
    <t>HA10732~B37R12C18</t>
  </si>
  <si>
    <t>Hs~Ref:NM_021643.1~N/A~530</t>
  </si>
  <si>
    <t>HA10732~B37R12C19</t>
  </si>
  <si>
    <t>Hs~Ref:NM_006035.2~N/A~5.76</t>
  </si>
  <si>
    <t>NM_006035.2</t>
  </si>
  <si>
    <t>HA10732~B37R12C20</t>
  </si>
  <si>
    <t>Hs~Ref:NM_006035.2~N/A~5.45</t>
  </si>
  <si>
    <t>HA10732~B37R13C01</t>
  </si>
  <si>
    <t>Hs~Ref:NM_002482.2~uORF:IOH13868~192</t>
  </si>
  <si>
    <t>NM_002482.2</t>
  </si>
  <si>
    <t>HA10732~B37R13C02</t>
  </si>
  <si>
    <t>Hs~Ref:NM_002482.2~uORF:IOH13868~203</t>
  </si>
  <si>
    <t>HA10732~B37R13C03</t>
  </si>
  <si>
    <t>Hs~Ref:NM_199326.1~uORF:IOH3323~116</t>
  </si>
  <si>
    <t>NM_199326.1</t>
  </si>
  <si>
    <t>HA10732~B37R13C04</t>
  </si>
  <si>
    <t>Hs~Ref:NM_199326.1~uORF:IOH3323~110</t>
  </si>
  <si>
    <t>HA10732~B37R13C05</t>
  </si>
  <si>
    <t>Hs~Ref:NM_016074.1~uORF:IOH39867~66.7</t>
  </si>
  <si>
    <t>NM_016074.1</t>
  </si>
  <si>
    <t>HA10732~B37R13C06</t>
  </si>
  <si>
    <t>Hs~Ref:NM_016074.1~uORF:IOH39867~63.4</t>
  </si>
  <si>
    <t>HA10732~B37R13C07</t>
  </si>
  <si>
    <t>Hs~Ref:NM_017411.2~uORF:IOH10903~135</t>
  </si>
  <si>
    <t>NM_017411.2</t>
  </si>
  <si>
    <t>HA10732~B37R13C08</t>
  </si>
  <si>
    <t>Hs~Ref:NM_017411.2~uORF:IOH10903~129</t>
  </si>
  <si>
    <t>HA10732~B37R13C09</t>
  </si>
  <si>
    <t>Hs~MGC:BC025369.1~uORF:IOH14349~152</t>
  </si>
  <si>
    <t>BC025369.1</t>
  </si>
  <si>
    <t>HA10732~B37R13C10</t>
  </si>
  <si>
    <t>Hs~MGC:BC025369.1~uORF:IOH14349~147</t>
  </si>
  <si>
    <t>HA10732~B37R13C11</t>
  </si>
  <si>
    <t>Hs~MGC:BC024725.1~uORF:IOH11143~131</t>
  </si>
  <si>
    <t>BC024725.1</t>
  </si>
  <si>
    <t>HA10732~B37R13C12</t>
  </si>
  <si>
    <t>Hs~MGC:BC024725.1~uORF:IOH11143~123</t>
  </si>
  <si>
    <t>HA10732~B37R13C13</t>
  </si>
  <si>
    <t>Hs~MGC:BC017936.1~uORF:IOH13624~174</t>
  </si>
  <si>
    <t>BC017936.1</t>
  </si>
  <si>
    <t>HA10732~B37R13C14</t>
  </si>
  <si>
    <t>Hs~MGC:BC017936.1~uORF:IOH13624~165</t>
  </si>
  <si>
    <t>HA10732~B37R13C15</t>
  </si>
  <si>
    <t>Hs~Ref:NM_145253.1~uORF:IOH14070~481</t>
  </si>
  <si>
    <t>NM_145253.1</t>
  </si>
  <si>
    <t>HA10732~B37R13C16</t>
  </si>
  <si>
    <t>Hs~Ref:NM_145253.1~uORF:IOH14070~464</t>
  </si>
  <si>
    <t>HA10732~B37R13C17</t>
  </si>
  <si>
    <t>Hs~Ref:NM_031473.1~uORF:IOH6215~2040</t>
  </si>
  <si>
    <t>NM_031473.1</t>
  </si>
  <si>
    <t>HA10732~B37R13C18</t>
  </si>
  <si>
    <t>Hs~Ref:NM_031473.1~uORF:IOH6215~1950</t>
  </si>
  <si>
    <t>HA10732~B37R13C19</t>
  </si>
  <si>
    <t>Hs~Ref:NM_016495.1~uORF:IOH7137~313</t>
  </si>
  <si>
    <t>NM_016495.1</t>
  </si>
  <si>
    <t>HA10732~B37R13C20</t>
  </si>
  <si>
    <t>Hs~Ref:NM_016495.1~uORF:IOH7137~299</t>
  </si>
  <si>
    <t>HA10732~B37R14C01</t>
  </si>
  <si>
    <t>Hs~Ref:NM_032349.1~uORF:IOH6316~662</t>
  </si>
  <si>
    <t>NM_032349.1</t>
  </si>
  <si>
    <t>HA10732~B37R14C02</t>
  </si>
  <si>
    <t>Hs~Ref:NM_032349.1~uORF:IOH6316~699</t>
  </si>
  <si>
    <t>HA10732~B37R14C03</t>
  </si>
  <si>
    <t>Hs~Ref:NM_002156.1~uORF:IOH5036~317</t>
  </si>
  <si>
    <t>NM_002156.1</t>
  </si>
  <si>
    <t>HA10732~B37R14C04</t>
  </si>
  <si>
    <t>Hs~Ref:NM_002156.1~uORF:IOH5036~306</t>
  </si>
  <si>
    <t>HA10732~B37R14C05</t>
  </si>
  <si>
    <t>Hs~MGC:BC007874.2~uORF:IOH6696~108</t>
  </si>
  <si>
    <t>BC007874.2</t>
  </si>
  <si>
    <t>HA10732~B37R14C06</t>
  </si>
  <si>
    <t>Hs~MGC:BC007874.2~uORF:IOH6696~105</t>
  </si>
  <si>
    <t>HA10732~B37R14C07</t>
  </si>
  <si>
    <t>Hs~Ref:NM_144606.1~uORF:IOH12359~334</t>
  </si>
  <si>
    <t>NM_144606.1</t>
  </si>
  <si>
    <t>HA10732~B37R14C08</t>
  </si>
  <si>
    <t>Hs~Ref:NM_144606.1~uORF:IOH12359~320</t>
  </si>
  <si>
    <t>HA10732~B37R14C09</t>
  </si>
  <si>
    <t>Hs~Ref:NM_014051.1~uORF:IOH13905~294</t>
  </si>
  <si>
    <t>NM_014051.1</t>
  </si>
  <si>
    <t>HA10732~B37R14C10</t>
  </si>
  <si>
    <t>Hs~Ref:NM_014051.1~uORF:IOH13905~284</t>
  </si>
  <si>
    <t>HA10732~B37R14C11</t>
  </si>
  <si>
    <t>Hs~Ref:NM_021149.1~uORF:IOH12644~109</t>
  </si>
  <si>
    <t>NM_021149.1</t>
  </si>
  <si>
    <t>HA10732~B37R14C12</t>
  </si>
  <si>
    <t>Hs~Ref:NM_021149.1~uORF:IOH12644~108</t>
  </si>
  <si>
    <t>HA10732~B37R14C13</t>
  </si>
  <si>
    <t>HA10732~B37R14C14</t>
  </si>
  <si>
    <t>HA10732~B37R14C15</t>
  </si>
  <si>
    <t>HA10732~B37R14C16</t>
  </si>
  <si>
    <t>HA10732~B37R14C17</t>
  </si>
  <si>
    <t>HA10732~B37R14C18</t>
  </si>
  <si>
    <t>HA10732~B37R14C19</t>
  </si>
  <si>
    <t>HA10732~B37R14C20</t>
  </si>
  <si>
    <t>HA10732~B37R15C01</t>
  </si>
  <si>
    <t>HA10732~B37R15C02</t>
  </si>
  <si>
    <t>HA10732~B37R15C03</t>
  </si>
  <si>
    <t>HA10732~B37R15C04</t>
  </si>
  <si>
    <t>HA10732~B37R15C05</t>
  </si>
  <si>
    <t>HA10732~B37R15C06</t>
  </si>
  <si>
    <t>HA10732~B37R15C07</t>
  </si>
  <si>
    <t>HA10732~B37R15C08</t>
  </si>
  <si>
    <t>HA10732~B37R15C09</t>
  </si>
  <si>
    <t>HA10732~B37R15C10</t>
  </si>
  <si>
    <t>HA10732~B37R15C11</t>
  </si>
  <si>
    <t>HA10732~B37R15C12</t>
  </si>
  <si>
    <t>HA10732~B37R15C13</t>
  </si>
  <si>
    <t>HA10732~B37R15C14</t>
  </si>
  <si>
    <t>HA10732~B37R15C15</t>
  </si>
  <si>
    <t>HA10732~B37R15C16</t>
  </si>
  <si>
    <t>HA10732~B37R15C17</t>
  </si>
  <si>
    <t>HA10732~B37R15C18</t>
  </si>
  <si>
    <t>HA10732~B37R15C19</t>
  </si>
  <si>
    <t>HA10732~B37R15C20</t>
  </si>
  <si>
    <t>HA10732~B37R16C01</t>
  </si>
  <si>
    <t>HA10732~B37R16C02</t>
  </si>
  <si>
    <t>HA10732~B37R16C03</t>
  </si>
  <si>
    <t>HA10732~B37R16C04</t>
  </si>
  <si>
    <t>HA10732~B37R16C05</t>
  </si>
  <si>
    <t>HA10732~B37R16C06</t>
  </si>
  <si>
    <t>HA10732~B37R16C07</t>
  </si>
  <si>
    <t>HA10732~B37R16C08</t>
  </si>
  <si>
    <t>HA10732~B37R16C09</t>
  </si>
  <si>
    <t>HA10732~B37R16C10</t>
  </si>
  <si>
    <t>HA10732~B37R16C11</t>
  </si>
  <si>
    <t>HA10732~B37R16C12</t>
  </si>
  <si>
    <t>HA10732~B37R16C13</t>
  </si>
  <si>
    <t>HA10732~B37R16C14</t>
  </si>
  <si>
    <t>HA10732~B37R16C15</t>
  </si>
  <si>
    <t>HA10732~B37R16C16</t>
  </si>
  <si>
    <t>HA10732~B37R16C17</t>
  </si>
  <si>
    <t>HA10732~B37R16C18</t>
  </si>
  <si>
    <t>HA10732~B37R16C19</t>
  </si>
  <si>
    <t>HA10732~B37R16C20</t>
  </si>
  <si>
    <t>HA10732~B37R17C01</t>
  </si>
  <si>
    <t>HA10732~B37R17C02</t>
  </si>
  <si>
    <t>HA10732~B37R17C03</t>
  </si>
  <si>
    <t>HA10732~B37R17C04</t>
  </si>
  <si>
    <t>HA10732~B37R17C05</t>
  </si>
  <si>
    <t>HA10732~B37R17C06</t>
  </si>
  <si>
    <t>HA10732~B37R17C07</t>
  </si>
  <si>
    <t>HA10732~B37R17C08</t>
  </si>
  <si>
    <t>HA10732~B37R17C09</t>
  </si>
  <si>
    <t>HA10732~B37R17C10</t>
  </si>
  <si>
    <t>HA10732~B37R17C11</t>
  </si>
  <si>
    <t>HA10732~B37R17C12</t>
  </si>
  <si>
    <t>HA10732~B37R17C13</t>
  </si>
  <si>
    <t>HA10732~B37R17C14</t>
  </si>
  <si>
    <t>HA10732~B37R17C15</t>
  </si>
  <si>
    <t>HA10732~B37R17C16</t>
  </si>
  <si>
    <t>HA10732~B37R17C17</t>
  </si>
  <si>
    <t>HA10732~B37R17C18</t>
  </si>
  <si>
    <t>HA10732~B37R17C19</t>
  </si>
  <si>
    <t>HA10732~B37R17C20</t>
  </si>
  <si>
    <t>HA10732~B37R18C01</t>
  </si>
  <si>
    <t>HA10732~B37R18C02</t>
  </si>
  <si>
    <t>HA10732~B37R18C03</t>
  </si>
  <si>
    <t>HA10732~B37R18C04</t>
  </si>
  <si>
    <t>HA10732~B37R18C05</t>
  </si>
  <si>
    <t>HA10732~B37R18C06</t>
  </si>
  <si>
    <t>HA10732~B37R18C07</t>
  </si>
  <si>
    <t>HA10732~B37R18C08</t>
  </si>
  <si>
    <t>HA10732~B37R18C09</t>
  </si>
  <si>
    <t>HA10732~B37R18C10</t>
  </si>
  <si>
    <t>HA10732~B37R18C11</t>
  </si>
  <si>
    <t>HA10732~B37R18C12</t>
  </si>
  <si>
    <t>HA10732~B37R18C13</t>
  </si>
  <si>
    <t>HA10732~B37R18C14</t>
  </si>
  <si>
    <t>HA10732~B37R18C15</t>
  </si>
  <si>
    <t>HA10732~B37R18C16</t>
  </si>
  <si>
    <t>HA10732~B37R18C17</t>
  </si>
  <si>
    <t>HA10732~B37R18C18</t>
  </si>
  <si>
    <t>HA10732~B37R18C19</t>
  </si>
  <si>
    <t>HA10732~B37R18C20</t>
  </si>
  <si>
    <t>HA10732~B37R19C01</t>
  </si>
  <si>
    <t>HA10732~B37R19C02</t>
  </si>
  <si>
    <t>HA10732~B37R19C03</t>
  </si>
  <si>
    <t>HA10732~B37R19C04</t>
  </si>
  <si>
    <t>HA10732~B37R19C05</t>
  </si>
  <si>
    <t>HA10732~B37R19C06</t>
  </si>
  <si>
    <t>HA10732~B37R19C07</t>
  </si>
  <si>
    <t>HA10732~B37R19C08</t>
  </si>
  <si>
    <t>HA10732~B37R19C09</t>
  </si>
  <si>
    <t>HA10732~B37R19C10</t>
  </si>
  <si>
    <t>HA10732~B37R19C11</t>
  </si>
  <si>
    <t>HA10732~B37R19C12</t>
  </si>
  <si>
    <t>HA10732~B37R19C13</t>
  </si>
  <si>
    <t>HA10732~B37R19C14</t>
  </si>
  <si>
    <t>HA10732~B37R19C15</t>
  </si>
  <si>
    <t>HA10732~B37R19C16</t>
  </si>
  <si>
    <t>HA10732~B37R19C17</t>
  </si>
  <si>
    <t>HA10732~B37R19C18</t>
  </si>
  <si>
    <t>HA10732~B37R19C19</t>
  </si>
  <si>
    <t>HA10732~B37R19C20</t>
  </si>
  <si>
    <t>HA10732~B37R20C01</t>
  </si>
  <si>
    <t>HA10732~B37R20C02</t>
  </si>
  <si>
    <t>HA10732~B37R20C03</t>
  </si>
  <si>
    <t>HA10732~B37R20C04</t>
  </si>
  <si>
    <t>HA10732~B37R20C05</t>
  </si>
  <si>
    <t>HA10732~B37R20C06</t>
  </si>
  <si>
    <t>HA10732~B37R20C07</t>
  </si>
  <si>
    <t>HA10732~B37R20C08</t>
  </si>
  <si>
    <t>HA10732~B37R20C09</t>
  </si>
  <si>
    <t>HA10732~B37R20C10</t>
  </si>
  <si>
    <t>HA10732~B37R20C11</t>
  </si>
  <si>
    <t>HA10732~B37R20C12</t>
  </si>
  <si>
    <t>HA10732~B37R20C13</t>
  </si>
  <si>
    <t>HA10732~B37R20C14</t>
  </si>
  <si>
    <t>HA10732~B37R20C15</t>
  </si>
  <si>
    <t>HA10732~B37R20C16</t>
  </si>
  <si>
    <t>HA10732~B37R20C17</t>
  </si>
  <si>
    <t>HA10732~B37R20C18</t>
  </si>
  <si>
    <t>HA10732~B37R20C19</t>
  </si>
  <si>
    <t>HA10732~B37R20C20</t>
  </si>
  <si>
    <t>HA10732~B38R01C01</t>
  </si>
  <si>
    <t>HA10732~B38R01C02</t>
  </si>
  <si>
    <t>HA10732~B38R01C03</t>
  </si>
  <si>
    <t>HA10732~B38R01C04</t>
  </si>
  <si>
    <t>HA10732~B38R01C05</t>
  </si>
  <si>
    <t>HA10732~B38R01C06</t>
  </si>
  <si>
    <t>HA10732~B38R01C07</t>
  </si>
  <si>
    <t>HA10732~B38R01C08</t>
  </si>
  <si>
    <t>HA10732~B38R01C09</t>
  </si>
  <si>
    <t>HA10732~B38R01C10</t>
  </si>
  <si>
    <t>HA10732~B38R01C11</t>
  </si>
  <si>
    <t>HA10732~B38R01C12</t>
  </si>
  <si>
    <t>HA10732~B38R01C13</t>
  </si>
  <si>
    <t>HA10732~B38R01C14</t>
  </si>
  <si>
    <t>HA10732~B38R01C15</t>
  </si>
  <si>
    <t>HA10732~B38R01C16</t>
  </si>
  <si>
    <t>HA10732~B38R01C17</t>
  </si>
  <si>
    <t>HA10732~B38R01C18</t>
  </si>
  <si>
    <t>HA10732~B38R01C19</t>
  </si>
  <si>
    <t>HA10732~B38R01C20</t>
  </si>
  <si>
    <t>HA10732~B38R02C01</t>
  </si>
  <si>
    <t>HA10732~B38R02C02</t>
  </si>
  <si>
    <t>HA10732~B38R02C03</t>
  </si>
  <si>
    <t>HA10732~B38R02C04</t>
  </si>
  <si>
    <t>HA10732~B38R02C05</t>
  </si>
  <si>
    <t>HA10732~B38R02C06</t>
  </si>
  <si>
    <t>HA10732~B38R02C07</t>
  </si>
  <si>
    <t>HA10732~B38R02C08</t>
  </si>
  <si>
    <t>HA10732~B38R02C09</t>
  </si>
  <si>
    <t>HA10732~B38R02C10</t>
  </si>
  <si>
    <t>HA10732~B38R02C11</t>
  </si>
  <si>
    <t>HA10732~B38R02C12</t>
  </si>
  <si>
    <t>HA10732~B38R02C13</t>
  </si>
  <si>
    <t>Internal_13698</t>
  </si>
  <si>
    <t>HA10732~B38R02C14</t>
  </si>
  <si>
    <t>HA10732~B38R02C15</t>
  </si>
  <si>
    <t>Hs~Ref:NM_006333.1~uORF:IOH9978~174</t>
  </si>
  <si>
    <t>NM_006333.1</t>
  </si>
  <si>
    <t>HA10732~B38R02C16</t>
  </si>
  <si>
    <t>Hs~Ref:NM_006333.1~uORF:IOH9978~162</t>
  </si>
  <si>
    <t>HA10732~B38R02C17</t>
  </si>
  <si>
    <t>Hs~MGC:BC008435.1~uORF:IOH7556~513</t>
  </si>
  <si>
    <t>BC008435.1</t>
  </si>
  <si>
    <t>HA10732~B38R02C18</t>
  </si>
  <si>
    <t>Hs~MGC:BC008435.1~uORF:IOH7556~485</t>
  </si>
  <si>
    <t>HA10732~B38R02C19</t>
  </si>
  <si>
    <t>Hs~MGC:BC002568.1~uORF:IOH4051~535</t>
  </si>
  <si>
    <t>BC002568.1</t>
  </si>
  <si>
    <t>HA10732~B38R02C20</t>
  </si>
  <si>
    <t>Hs~MGC:BC002568.1~uORF:IOH4051~495</t>
  </si>
  <si>
    <t>HA10732~B38R03C01</t>
  </si>
  <si>
    <t>Hs~MGC:BC020962.1~uORF:IOH10372~358</t>
  </si>
  <si>
    <t>BC020962.1</t>
  </si>
  <si>
    <t>HA10732~B38R03C02</t>
  </si>
  <si>
    <t>Hs~MGC:BC020962.1~uORF:IOH10372~331</t>
  </si>
  <si>
    <t>HA10732~B38R03C03</t>
  </si>
  <si>
    <t>Hs~MGC:BC013155.1~uORF:IOH9761~267</t>
  </si>
  <si>
    <t>BC013155.1</t>
  </si>
  <si>
    <t>HA10732~B38R03C04</t>
  </si>
  <si>
    <t>Hs~MGC:BC013155.1~uORF:IOH9761~237</t>
  </si>
  <si>
    <t>HA10732~B38R03C05</t>
  </si>
  <si>
    <t>Hs~MGC:BC018732.1~uORF:IOH14058~166</t>
  </si>
  <si>
    <t>BC018732.1</t>
  </si>
  <si>
    <t>HA10732~B38R03C06</t>
  </si>
  <si>
    <t>Hs~MGC:BC018732.1~uORF:IOH14058~156</t>
  </si>
  <si>
    <t>HA10732~B38R03C07</t>
  </si>
  <si>
    <t>Hs~MGC:BC024281.1~uORF:IOH14073~1470</t>
  </si>
  <si>
    <t>BC024281.1</t>
  </si>
  <si>
    <t>HA10732~B38R03C08</t>
  </si>
  <si>
    <t>Hs~MGC:BC024281.1~uORF:IOH14073~1380</t>
  </si>
  <si>
    <t>HA10732~B38R03C09</t>
  </si>
  <si>
    <t>Hs~Ref:NM_024348.2~uORF:IOH3523~33.1</t>
  </si>
  <si>
    <t>NM_024348.2</t>
  </si>
  <si>
    <t>HA10732~B38R03C10</t>
  </si>
  <si>
    <t>Hs~Ref:NM_024348.2~uORF:IOH3523~31.9</t>
  </si>
  <si>
    <t>HA10732~B38R03C11</t>
  </si>
  <si>
    <t>Hs~MGC:BC031650.1~uORF:IOH22742~52.2</t>
  </si>
  <si>
    <t>BC031650.1</t>
  </si>
  <si>
    <t>HA10732~B38R03C12</t>
  </si>
  <si>
    <t>Hs~MGC:BC031650.1~uORF:IOH22742~48.8</t>
  </si>
  <si>
    <t>HA10732~B38R03C13</t>
  </si>
  <si>
    <t>Hs~Ref:NM_001307.1~uORF:IOH4602~86.3</t>
  </si>
  <si>
    <t>NM_001307.1</t>
  </si>
  <si>
    <t>HA10732~B38R03C14</t>
  </si>
  <si>
    <t>Hs~Ref:NM_001307.1~uORF:IOH4602~89.6</t>
  </si>
  <si>
    <t>HA10732~B38R03C15</t>
  </si>
  <si>
    <t>Hs~Ref:NM_138278.1~uORF:IOH11810~119</t>
  </si>
  <si>
    <t>NM_138278.1</t>
  </si>
  <si>
    <t>HA10732~B38R03C16</t>
  </si>
  <si>
    <t>Hs~Ref:NM_138278.1~uORF:IOH11810~114</t>
  </si>
  <si>
    <t>HA10732~B38R03C17</t>
  </si>
  <si>
    <t>Hs~MGC:BC000884.1~uORF:IOH3230~72.9</t>
  </si>
  <si>
    <t>BC000884.1</t>
  </si>
  <si>
    <t>HA10732~B38R03C18</t>
  </si>
  <si>
    <t>Hs~MGC:BC000884.1~uORF:IOH3230~74.1</t>
  </si>
  <si>
    <t>HA10732~B38R03C19</t>
  </si>
  <si>
    <t>Internal_5704</t>
  </si>
  <si>
    <t>HA10732~B38R03C20</t>
  </si>
  <si>
    <t>HA10732~B38R04C01</t>
  </si>
  <si>
    <t>HA10732~B38R04C02</t>
  </si>
  <si>
    <t>HA10732~B38R04C03</t>
  </si>
  <si>
    <t>Hs~Ref:NM_138788.1~uORF:IOH13335~23.8</t>
  </si>
  <si>
    <t>NM_138788.1</t>
  </si>
  <si>
    <t>HA10732~B38R04C04</t>
  </si>
  <si>
    <t>Hs~Ref:NM_138788.1~uORF:IOH13335~24.2</t>
  </si>
  <si>
    <t>HA10732~B38R04C05</t>
  </si>
  <si>
    <t>Internal_200920</t>
  </si>
  <si>
    <t>HA10732~B38R04C06</t>
  </si>
  <si>
    <t>HA10732~B38R04C07</t>
  </si>
  <si>
    <t>Hs~Ref:NM_138722.1~uORF:IOH10975~312</t>
  </si>
  <si>
    <t>NM_138722.1</t>
  </si>
  <si>
    <t>HA10732~B38R04C08</t>
  </si>
  <si>
    <t>Hs~Ref:NM_138722.1~uORF:IOH10975~310</t>
  </si>
  <si>
    <t>HA10732~B38R04C09</t>
  </si>
  <si>
    <t>Hs~MGC:BC026325.1~uORF:IOH11158~67.5</t>
  </si>
  <si>
    <t>BC026325.1</t>
  </si>
  <si>
    <t>HA10732~B38R04C10</t>
  </si>
  <si>
    <t>Hs~MGC:BC026325.1~uORF:IOH11158~65.5</t>
  </si>
  <si>
    <t>HA10732~B38R04C11</t>
  </si>
  <si>
    <t>Hs~MGC:BC026126.1~uORF:IOH12379~466</t>
  </si>
  <si>
    <t>BC026126.1</t>
  </si>
  <si>
    <t>HA10732~B38R04C12</t>
  </si>
  <si>
    <t>Hs~MGC:BC026126.1~uORF:IOH12379~427</t>
  </si>
  <si>
    <t>HA10732~B38R04C13</t>
  </si>
  <si>
    <t>Hs~Ref:NM_016371.1~uORF:IOH7352~57.2</t>
  </si>
  <si>
    <t>NM_016371.1</t>
  </si>
  <si>
    <t>HA10732~B38R04C14</t>
  </si>
  <si>
    <t>Hs~Ref:NM_016371.1~uORF:IOH7352~54.0</t>
  </si>
  <si>
    <t>HA10732~B38R04C15</t>
  </si>
  <si>
    <t>Hs~MGC:BC011923.1~uORF:IOH13453~54.9</t>
  </si>
  <si>
    <t>BC011923.1</t>
  </si>
  <si>
    <t>HA10732~B38R04C16</t>
  </si>
  <si>
    <t>Hs~MGC:BC011923.1~uORF:IOH13453~53.3</t>
  </si>
  <si>
    <t>HA10732~B38R04C17</t>
  </si>
  <si>
    <t>Hs~MGC:BC011936.1~uORF:IOH12777~159</t>
  </si>
  <si>
    <t>BC011936.1</t>
  </si>
  <si>
    <t>HA10732~B38R04C18</t>
  </si>
  <si>
    <t>Hs~MGC:BC011936.1~uORF:IOH12777~158</t>
  </si>
  <si>
    <t>HA10732~B38R04C19</t>
  </si>
  <si>
    <t>Hs~MGC:BC012176.1~uORF:IOH13364~35.4</t>
  </si>
  <si>
    <t>BC012176.1</t>
  </si>
  <si>
    <t>HA10732~B38R04C20</t>
  </si>
  <si>
    <t>Hs~MGC:BC012176.1~uORF:IOH13364~34.4</t>
  </si>
  <si>
    <t>HA10732~B38R05C01</t>
  </si>
  <si>
    <t>Hs~MGC:BC027465.1~uORF:IOH22829~512</t>
  </si>
  <si>
    <t>BC027465.1</t>
  </si>
  <si>
    <t>HA10732~B38R05C02</t>
  </si>
  <si>
    <t>Hs~MGC:BC027465.1~uORF:IOH22829~505</t>
  </si>
  <si>
    <t>HA10732~B38R05C03</t>
  </si>
  <si>
    <t>Hs~Ref:NM_016508.2~uORF:IOH21339~97.9</t>
  </si>
  <si>
    <t>NM_016508.2</t>
  </si>
  <si>
    <t>HA10732~B38R05C04</t>
  </si>
  <si>
    <t>Hs~Ref:NM_016508.2~uORF:IOH21339~95.2</t>
  </si>
  <si>
    <t>HA10732~B38R05C05</t>
  </si>
  <si>
    <t>Hs~Ref:NM_001562.2~uORF:IOH7160~287</t>
  </si>
  <si>
    <t>NM_001562.2</t>
  </si>
  <si>
    <t>HA10732~B38R05C06</t>
  </si>
  <si>
    <t>Hs~Ref:NM_001562.2~uORF:IOH7160~279</t>
  </si>
  <si>
    <t>HA10732~B38R05C07</t>
  </si>
  <si>
    <t>Hs~Ref:NM_005103.3~uORF:IOH9923~641</t>
  </si>
  <si>
    <t>NM_005103.3</t>
  </si>
  <si>
    <t>HA10732~B38R05C08</t>
  </si>
  <si>
    <t>Hs~Ref:NM_005103.3~uORF:IOH9923~618</t>
  </si>
  <si>
    <t>HA10732~B38R05C09</t>
  </si>
  <si>
    <t>Hs~MGC:BC000412.1~uORF:IOH3631~295</t>
  </si>
  <si>
    <t>BC000412.1</t>
  </si>
  <si>
    <t>HA10732~B38R05C10</t>
  </si>
  <si>
    <t>HA10732~B38R05C11</t>
  </si>
  <si>
    <t>Hs~MGC:NM_178152.1~uORF:IOH20954~1550</t>
  </si>
  <si>
    <t>NM_178152.1</t>
  </si>
  <si>
    <t>HA10732~B38R05C12</t>
  </si>
  <si>
    <t>Hs~MGC:NM_178152.1~uORF:IOH20954~1470</t>
  </si>
  <si>
    <t>HA10732~B38R05C13</t>
  </si>
  <si>
    <t>Hs~Ref:NM_005792.1~uORF:IOH7199~227</t>
  </si>
  <si>
    <t>NM_005792.1</t>
  </si>
  <si>
    <t>HA10732~B38R05C14</t>
  </si>
  <si>
    <t>Hs~Ref:NM_005792.1~uORF:IOH7199~221</t>
  </si>
  <si>
    <t>HA10732~B38R05C15</t>
  </si>
  <si>
    <t>Hs~Ref:NM_003666.1~uORF:IOH13812~261</t>
  </si>
  <si>
    <t>NM_003666.1</t>
  </si>
  <si>
    <t>HA10732~B38R05C16</t>
  </si>
  <si>
    <t>Hs~Ref:NM_003666.1~uORF:IOH13812~247</t>
  </si>
  <si>
    <t>HA10732~B38R05C17</t>
  </si>
  <si>
    <t>Hs~MGC:BC048301.1~uORF:IOH26612~476</t>
  </si>
  <si>
    <t>BC048301.1</t>
  </si>
  <si>
    <t>HA10732~B38R05C18</t>
  </si>
  <si>
    <t>Hs~MGC:BC048301.1~uORF:IOH26612~461</t>
  </si>
  <si>
    <t>HA10732~B38R05C19</t>
  </si>
  <si>
    <t>Hs~MGC:BC050709.1~uORF:IOH27039~319</t>
  </si>
  <si>
    <t>BC050709.1</t>
  </si>
  <si>
    <t>HA10732~B38R05C20</t>
  </si>
  <si>
    <t>Hs~MGC:BC050709.1~uORF:IOH27039~299</t>
  </si>
  <si>
    <t>HA10732~B38R06C01</t>
  </si>
  <si>
    <t>HA10732~B38R06C02</t>
  </si>
  <si>
    <t>HA10732~B38R06C03</t>
  </si>
  <si>
    <t>HA10732~B38R06C04</t>
  </si>
  <si>
    <t>HA10732~B38R06C05</t>
  </si>
  <si>
    <t>Hs~MGC:BC040721.1~uORF:IOH26408~174</t>
  </si>
  <si>
    <t>BC040721.1</t>
  </si>
  <si>
    <t>HA10732~B38R06C06</t>
  </si>
  <si>
    <t>Hs~MGC:BC040721.1~uORF:IOH26408~166</t>
  </si>
  <si>
    <t>HA10732~B38R06C07</t>
  </si>
  <si>
    <t>Hs~MGC:NM_173802.2~uORF:IOH26328~46.4</t>
  </si>
  <si>
    <t>NM_173802.2</t>
  </si>
  <si>
    <t>HA10732~B38R06C08</t>
  </si>
  <si>
    <t>Hs~MGC:NM_173802.2~uORF:IOH26328~45.1</t>
  </si>
  <si>
    <t>HA10732~B38R06C09</t>
  </si>
  <si>
    <t>HA10732~B38R06C10</t>
  </si>
  <si>
    <t>HA10732~B38R06C11</t>
  </si>
  <si>
    <t>HA10732~B38R06C12</t>
  </si>
  <si>
    <t>HA10732~B38R06C13</t>
  </si>
  <si>
    <t>Hs~Ref:NM_001446.2~uORF:IOH11228~663</t>
  </si>
  <si>
    <t>NM_001446.2</t>
  </si>
  <si>
    <t>HA10732~B38R06C14</t>
  </si>
  <si>
    <t>Hs~Ref:NM_001446.2~uORF:IOH11228~627</t>
  </si>
  <si>
    <t>HA10732~B38R06C15</t>
  </si>
  <si>
    <t>Hs~MGC:BC019598.1~uORF:IOH10613~533</t>
  </si>
  <si>
    <t>BC019598.1</t>
  </si>
  <si>
    <t>HA10732~B38R06C16</t>
  </si>
  <si>
    <t>Hs~MGC:BC019598.1~uORF:IOH10613~483</t>
  </si>
  <si>
    <t>HA10732~B38R06C17</t>
  </si>
  <si>
    <t>Hs~Ref:NM_144642.1~uORF:IOH10744~173</t>
  </si>
  <si>
    <t>NM_144642.1</t>
  </si>
  <si>
    <t>HA10732~B38R06C18</t>
  </si>
  <si>
    <t>Hs~Ref:NM_144642.1~uORF:IOH10744~163</t>
  </si>
  <si>
    <t>HA10732~B38R06C19</t>
  </si>
  <si>
    <t>Hs~MGC:BC022459.1~uORF:IOH11064~1030</t>
  </si>
  <si>
    <t>BC022459.1</t>
  </si>
  <si>
    <t>HA10732~B38R06C20</t>
  </si>
  <si>
    <t>Hs~MGC:BC022459.1~uORF:IOH11064~944</t>
  </si>
  <si>
    <t>HA10732~B38R07C01</t>
  </si>
  <si>
    <t>Hs~Ref:NM_002647.1~uORF:IOH21022~163</t>
  </si>
  <si>
    <t>NM_002647.1</t>
  </si>
  <si>
    <t>HA10732~B38R07C02</t>
  </si>
  <si>
    <t>Hs~Ref:NM_002647.1~uORF:IOH21022~149</t>
  </si>
  <si>
    <t>HA10732~B38R07C03</t>
  </si>
  <si>
    <t>Hs~MGC:BC002460.1~uORF:IOH4190~102</t>
  </si>
  <si>
    <t>BC002460.1</t>
  </si>
  <si>
    <t>HA10732~B38R07C04</t>
  </si>
  <si>
    <t>Hs~MGC:BC002460.1~uORF:IOH4190~97.3</t>
  </si>
  <si>
    <t>HA10732~B38R07C05</t>
  </si>
  <si>
    <t>Internal_2997</t>
  </si>
  <si>
    <t>HA10732~B38R07C06</t>
  </si>
  <si>
    <t>HA10732~B38R07C07</t>
  </si>
  <si>
    <t>Hs~Ref:NM_020529.1~uORF:IOH4138~27.9</t>
  </si>
  <si>
    <t>NM_020529.1</t>
  </si>
  <si>
    <t>HA10732~B38R07C08</t>
  </si>
  <si>
    <t>Hs~Ref:NM_020529.1~uORF:IOH4138~26.3</t>
  </si>
  <si>
    <t>HA10732~B38R07C09</t>
  </si>
  <si>
    <t>Hs~MGC:BC020107.1~uORF:IOH11079~56.4</t>
  </si>
  <si>
    <t>BC020107.1</t>
  </si>
  <si>
    <t>HA10732~B38R07C10</t>
  </si>
  <si>
    <t>Hs~MGC:BC020107.1~uORF:IOH11079~52.2</t>
  </si>
  <si>
    <t>HA10732~B38R07C11</t>
  </si>
  <si>
    <t>Hs~MGC:NM_152452.1~uORF:IOH11129~219</t>
  </si>
  <si>
    <t>NM_152452.1</t>
  </si>
  <si>
    <t>HA10732~B38R07C12</t>
  </si>
  <si>
    <t>Hs~MGC:NM_152452.1~uORF:IOH11129~202</t>
  </si>
  <si>
    <t>HA10732~B38R07C13</t>
  </si>
  <si>
    <t>Internal_21228</t>
  </si>
  <si>
    <t>HA10732~B38R07C14</t>
  </si>
  <si>
    <t>HA10732~B38R07C15</t>
  </si>
  <si>
    <t>Hs~MGC:BC018109.1~uORF:IOH11274~61.0</t>
  </si>
  <si>
    <t>BC018109.1</t>
  </si>
  <si>
    <t>HA10732~B38R07C16</t>
  </si>
  <si>
    <t>Hs~MGC:BC018109.1~uORF:IOH11274~58.2</t>
  </si>
  <si>
    <t>HA10732~B38R07C17</t>
  </si>
  <si>
    <t>Hs~MGC:BC034713.1~uORF:IOH22181~74.2</t>
  </si>
  <si>
    <t>BC034713.1</t>
  </si>
  <si>
    <t>HA10732~B38R07C18</t>
  </si>
  <si>
    <t>Hs~MGC:BC034713.1~uORF:IOH22181~71.1</t>
  </si>
  <si>
    <t>HA10732~B38R07C19</t>
  </si>
  <si>
    <t>Hs~MGC:NM_153220.1~uORF:IOH22700~655</t>
  </si>
  <si>
    <t>NM_153220.1</t>
  </si>
  <si>
    <t>HA10732~B38R07C20</t>
  </si>
  <si>
    <t>Hs~MGC:NM_153220.1~uORF:IOH22700~628</t>
  </si>
  <si>
    <t>HA10732~B38R08C01</t>
  </si>
  <si>
    <t>Hs~MGC:BC052955.1~uORF:IOH28816~0.149</t>
  </si>
  <si>
    <t>BC052955.1</t>
  </si>
  <si>
    <t>HA10732~B38R08C02</t>
  </si>
  <si>
    <t>Hs~MGC:BC052955.1~uORF:IOH28816~0.173</t>
  </si>
  <si>
    <t>HA10732~B38R08C03</t>
  </si>
  <si>
    <t>Hs~ENS:ENST00000309154~uORF:IOH28254~11.9</t>
  </si>
  <si>
    <t>ENST00000309154</t>
  </si>
  <si>
    <t>HA10732~B38R08C04</t>
  </si>
  <si>
    <t>Hs~ENS:ENST00000309154~uORF:IOH28254~11.4</t>
  </si>
  <si>
    <t>HA10732~B38R08C05</t>
  </si>
  <si>
    <t>Hs~MGC:BC060819.1~uORF:IOH29138~149</t>
  </si>
  <si>
    <t>BC060819.1</t>
  </si>
  <si>
    <t>HA10732~B38R08C06</t>
  </si>
  <si>
    <t>Hs~MGC:BC060819.1~uORF:IOH29138~144</t>
  </si>
  <si>
    <t>HA10732~B38R08C07</t>
  </si>
  <si>
    <t>Hs~MGC:BC056148.1~uORF:IOH29121~94.8</t>
  </si>
  <si>
    <t>BC056148.1</t>
  </si>
  <si>
    <t>HA10732~B38R08C08</t>
  </si>
  <si>
    <t>Hs~MGC:BC056148.1~uORF:IOH29121~92.6</t>
  </si>
  <si>
    <t>HA10732~B38R08C09</t>
  </si>
  <si>
    <t>Hs~Ref:NM_033261.2~uORF:IOH12134~98.5</t>
  </si>
  <si>
    <t>NM_033261.2</t>
  </si>
  <si>
    <t>HA10732~B38R08C10</t>
  </si>
  <si>
    <t>Hs~Ref:NM_033261.2~uORF:IOH12134~92.7</t>
  </si>
  <si>
    <t>HA10732~B38R08C11</t>
  </si>
  <si>
    <t>Hs~Ref:NM_030588.1~uORF:IOH1868~161</t>
  </si>
  <si>
    <t>NM_030588.1</t>
  </si>
  <si>
    <t>HA10732~B38R08C12</t>
  </si>
  <si>
    <t>Hs~Ref:NM_030588.1~uORF:IOH1868~146</t>
  </si>
  <si>
    <t>HA10732~B38R08C13</t>
  </si>
  <si>
    <t>Internal_11476</t>
  </si>
  <si>
    <t>HA10732~B38R08C14</t>
  </si>
  <si>
    <t>HA10732~B38R08C15</t>
  </si>
  <si>
    <t>Hs~Ref:NM_020390.3~uORF:IOH27243~67.8</t>
  </si>
  <si>
    <t>NM_020390.3</t>
  </si>
  <si>
    <t>HA10732~B38R08C16</t>
  </si>
  <si>
    <t>Hs~Ref:NM_020390.3~uORF:IOH27243~63.9</t>
  </si>
  <si>
    <t>HA10732~B38R08C17</t>
  </si>
  <si>
    <t>Internal_23808</t>
  </si>
  <si>
    <t>HA10732~B38R08C18</t>
  </si>
  <si>
    <t>HA10732~B38R08C19</t>
  </si>
  <si>
    <t>Internal_327815</t>
  </si>
  <si>
    <t>HA10732~B38R08C20</t>
  </si>
  <si>
    <t>HA10732~B38R09C01</t>
  </si>
  <si>
    <t>Hs~Ref:NM_031412.1~uORF:IOH14808~763</t>
  </si>
  <si>
    <t>NM_031412.1</t>
  </si>
  <si>
    <t>HA10732~B38R09C02</t>
  </si>
  <si>
    <t>Hs~Ref:NM_031412.1~uORF:IOH14808~702</t>
  </si>
  <si>
    <t>HA10732~B38R09C03</t>
  </si>
  <si>
    <t>Hs~Ref:NM_012241.2~uORF:IOH4405~821</t>
  </si>
  <si>
    <t>NM_012241.2</t>
  </si>
  <si>
    <t>HA10732~B38R09C04</t>
  </si>
  <si>
    <t>Hs~Ref:NM_012241.2~uORF:IOH4405~769</t>
  </si>
  <si>
    <t>HA10732~B38R09C05</t>
  </si>
  <si>
    <t>Hs~MGC:BC006974.1~uORF:IOH7133~41.1</t>
  </si>
  <si>
    <t>BC006974.1</t>
  </si>
  <si>
    <t>HA10732~B38R09C06</t>
  </si>
  <si>
    <t>Hs~MGC:BC006974.1~uORF:IOH7133~39.2</t>
  </si>
  <si>
    <t>HA10732~B38R09C07</t>
  </si>
  <si>
    <t>Hs~Ref:NM_024056.1~uORF:IOH3247~45.2</t>
  </si>
  <si>
    <t>NM_024056.1</t>
  </si>
  <si>
    <t>HA10732~B38R09C08</t>
  </si>
  <si>
    <t>Hs~Ref:NM_024056.1~uORF:IOH3247~44.0</t>
  </si>
  <si>
    <t>HA10732~B38R09C09</t>
  </si>
  <si>
    <t>Hs~Ref:NM_006681.1~uORF:IOH10556~186</t>
  </si>
  <si>
    <t>NM_006681.1</t>
  </si>
  <si>
    <t>HA10732~B38R09C10</t>
  </si>
  <si>
    <t>Hs~Ref:NM_006681.1~uORF:IOH10556~179</t>
  </si>
  <si>
    <t>HA10732~B38R09C11</t>
  </si>
  <si>
    <t>Hs~Ref:NM_032301.1~uORF:IOH5507~101</t>
  </si>
  <si>
    <t>NM_032301.1</t>
  </si>
  <si>
    <t>HA10732~B38R09C12</t>
  </si>
  <si>
    <t>Hs~Ref:NM_032301.1~uORF:IOH5507~95.3</t>
  </si>
  <si>
    <t>HA10732~B38R09C13</t>
  </si>
  <si>
    <t>Hs~Ref:NM_015488.1~uORF:IOH22386~280</t>
  </si>
  <si>
    <t>NM_015488.1</t>
  </si>
  <si>
    <t>HA10732~B38R09C14</t>
  </si>
  <si>
    <t>Hs~Ref:NM_015488.1~uORF:IOH22386~265</t>
  </si>
  <si>
    <t>HA10732~B38R09C15</t>
  </si>
  <si>
    <t>Hs~MGC:AB065619.1~uORF:IOH28297~100</t>
  </si>
  <si>
    <t>AB065619.1</t>
  </si>
  <si>
    <t>HA10732~B38R09C16</t>
  </si>
  <si>
    <t>Hs~MGC:AB065619.1~uORF:IOH28297~95.9</t>
  </si>
  <si>
    <t>HA10732~B38R09C17</t>
  </si>
  <si>
    <t>Hs~MGC:BC003512.1~uORF:IOH5479~173</t>
  </si>
  <si>
    <t>BC003512.1</t>
  </si>
  <si>
    <t>HA10732~B38R09C18</t>
  </si>
  <si>
    <t>Hs~MGC:BC003512.1~uORF:IOH5479~165</t>
  </si>
  <si>
    <t>HA10732~B38R09C19</t>
  </si>
  <si>
    <t>Hs~MGC:NM_005595.1~uORF:IOH12791~658</t>
  </si>
  <si>
    <t>NM_005595.1</t>
  </si>
  <si>
    <t>HA10732~B38R09C20</t>
  </si>
  <si>
    <t>Hs~MGC:NM_005595.1~uORF:IOH12791~618</t>
  </si>
  <si>
    <t>HA10732~B38R10C01</t>
  </si>
  <si>
    <t>Hs~MGC:BC002555.1~uORF:IOH4008~2630</t>
  </si>
  <si>
    <t>BC002555.1</t>
  </si>
  <si>
    <t>HA10732~B38R10C02</t>
  </si>
  <si>
    <t>HA10732~B38R10C03</t>
  </si>
  <si>
    <t>Hs~Ref:NM_016535.1~uORF:IOH4783~302</t>
  </si>
  <si>
    <t>NM_016535.1</t>
  </si>
  <si>
    <t>HA10732~B38R10C04</t>
  </si>
  <si>
    <t>Hs~Ref:NM_016535.1~uORF:IOH4783~287</t>
  </si>
  <si>
    <t>HA10732~B38R10C05</t>
  </si>
  <si>
    <t>Hs~Ref:NM_016836.1~uORF:IOH12909~57.2</t>
  </si>
  <si>
    <t>NM_016836.1</t>
  </si>
  <si>
    <t>HA10732~B38R10C06</t>
  </si>
  <si>
    <t>Hs~Ref:NM_016836.1~uORF:IOH12909~55.2</t>
  </si>
  <si>
    <t>HA10732~B38R10C07</t>
  </si>
  <si>
    <t>Hs~Ref:NM_014267.2~uORF:IOH7554~3230</t>
  </si>
  <si>
    <t>NM_014267.2</t>
  </si>
  <si>
    <t>HA10732~B38R10C08</t>
  </si>
  <si>
    <t>Hs~Ref:NM_014267.2~uORF:IOH7554~3190</t>
  </si>
  <si>
    <t>HA10732~B38R10C09</t>
  </si>
  <si>
    <t>Hs~MGC:BC007110.1~uORF:IOH7547~181</t>
  </si>
  <si>
    <t>BC007110.1</t>
  </si>
  <si>
    <t>HA10732~B38R10C10</t>
  </si>
  <si>
    <t>Hs~MGC:BC007110.1~uORF:IOH7547~173</t>
  </si>
  <si>
    <t>HA10732~B38R10C11</t>
  </si>
  <si>
    <t>Hs~Ref:NM_001561.3~uORF:IOH5753~67.3</t>
  </si>
  <si>
    <t>NM_001561.3</t>
  </si>
  <si>
    <t>HA10732~B38R10C12</t>
  </si>
  <si>
    <t>Hs~Ref:NM_001561.3~uORF:IOH5753~66.4</t>
  </si>
  <si>
    <t>HA10732~B38R10C13</t>
  </si>
  <si>
    <t>Hs~MGC:BC050419.1~uORF:IOH26677~730</t>
  </si>
  <si>
    <t>BC050419.1</t>
  </si>
  <si>
    <t>HA10732~B38R10C14</t>
  </si>
  <si>
    <t>Hs~MGC:BC050419.1~uORF:IOH26677~691</t>
  </si>
  <si>
    <t>HA10732~B38R10C15</t>
  </si>
  <si>
    <t>Hs~MGC:BC050329.1~uORF:IOH26431~89.6</t>
  </si>
  <si>
    <t>BC050329.1</t>
  </si>
  <si>
    <t>HA10732~B38R10C16</t>
  </si>
  <si>
    <t>Hs~MGC:BC050329.1~uORF:IOH26431~86.2</t>
  </si>
  <si>
    <t>HA10732~B38R10C17</t>
  </si>
  <si>
    <t>Hs~MGC:BC005072.1~uORF:IOH6573~571</t>
  </si>
  <si>
    <t>BC005072.1</t>
  </si>
  <si>
    <t>HA10732~B38R10C18</t>
  </si>
  <si>
    <t>Hs~MGC:BC005072.1~uORF:IOH6573~551</t>
  </si>
  <si>
    <t>HA10732~B38R10C19</t>
  </si>
  <si>
    <t>Hs~MGC:BC040280.1~uORF:IOH27452~70.7</t>
  </si>
  <si>
    <t>BC040280.1</t>
  </si>
  <si>
    <t>HA10732~B38R10C20</t>
  </si>
  <si>
    <t>Hs~MGC:BC040280.1~uORF:IOH27452~67.7</t>
  </si>
  <si>
    <t>HA10732~B38R11C01</t>
  </si>
  <si>
    <t>Hs~MGC:BC045535.1~uORF:IOH26895~973</t>
  </si>
  <si>
    <t>BC045535.1</t>
  </si>
  <si>
    <t>HA10732~B38R11C02</t>
  </si>
  <si>
    <t>Hs~MGC:BC045535.1~uORF:IOH26895~956</t>
  </si>
  <si>
    <t>HA10732~B38R11C03</t>
  </si>
  <si>
    <t>Hs~Ref:NM_007373.2~uORF:IOH26711~216</t>
  </si>
  <si>
    <t>NM_007373.2</t>
  </si>
  <si>
    <t>HA10732~B38R11C04</t>
  </si>
  <si>
    <t>Hs~Ref:NM_007373.2~uORF:IOH26711~206</t>
  </si>
  <si>
    <t>HA10732~B38R11C05</t>
  </si>
  <si>
    <t>Hs~MGC:BC039014.1~uORF:IOH26125~54.7</t>
  </si>
  <si>
    <t>BC039014.1</t>
  </si>
  <si>
    <t>HA10732~B38R11C06</t>
  </si>
  <si>
    <t>Hs~MGC:BC039014.1~uORF:IOH26125~52.6</t>
  </si>
  <si>
    <t>HA10732~B38R11C07</t>
  </si>
  <si>
    <t>Hs~Ref:NM_006252.2~uORF:IOH29876~378</t>
  </si>
  <si>
    <t>NM_006252.2</t>
  </si>
  <si>
    <t>HA10732~B38R11C08</t>
  </si>
  <si>
    <t>Hs~Ref:NM_006252.2~uORF:IOH29876~365</t>
  </si>
  <si>
    <t>HA10732~B38R11C09</t>
  </si>
  <si>
    <t>Hs~Ref:NM_152786.1~uORF:IOH11171~103</t>
  </si>
  <si>
    <t>NM_152786.1</t>
  </si>
  <si>
    <t>HA10732~B38R11C10</t>
  </si>
  <si>
    <t>Hs~Ref:NM_152786.1~uORF:IOH11171~102</t>
  </si>
  <si>
    <t>HA10732~B38R11C11</t>
  </si>
  <si>
    <t>Hs~MGC:BC041143.1~uORF:IOH26146~144</t>
  </si>
  <si>
    <t>BC041143.1</t>
  </si>
  <si>
    <t>HA10732~B38R11C12</t>
  </si>
  <si>
    <t>Hs~MGC:BC041143.1~uORF:IOH26146~135</t>
  </si>
  <si>
    <t>HA10732~B38R11C13</t>
  </si>
  <si>
    <t>Hs~Ref:NM_000166.2~uORF:IOH5432~1160</t>
  </si>
  <si>
    <t>NM_000166.2</t>
  </si>
  <si>
    <t>HA10732~B38R11C14</t>
  </si>
  <si>
    <t>Hs~Ref:NM_000166.2~uORF:IOH5432~1130</t>
  </si>
  <si>
    <t>HA10732~B38R11C15</t>
  </si>
  <si>
    <t>Hs~Ref:NM_007107.2~uORF:IOH13133~1140</t>
  </si>
  <si>
    <t>NM_007107.2</t>
  </si>
  <si>
    <t>HA10732~B38R11C16</t>
  </si>
  <si>
    <t>Hs~Ref:NM_007107.2~uORF:IOH13133~1120</t>
  </si>
  <si>
    <t>HA10732~B38R11C17</t>
  </si>
  <si>
    <t>Hs~Ref:NM_024647.4~uORF:IOH39956~113</t>
  </si>
  <si>
    <t>NM_024647.4</t>
  </si>
  <si>
    <t>HA10732~B38R11C18</t>
  </si>
  <si>
    <t>Hs~Ref:NM_024647.4~uORF:IOH39956~106</t>
  </si>
  <si>
    <t>HA10732~B38R11C19</t>
  </si>
  <si>
    <t>Hs~MGC:BC066354.1~uORF:IOH40076~266</t>
  </si>
  <si>
    <t>BC066354.1</t>
  </si>
  <si>
    <t>HA10732~B38R11C20</t>
  </si>
  <si>
    <t>Hs~MGC:BC066354.1~uORF:IOH40076~256</t>
  </si>
  <si>
    <t>HA10732~B38R12C01</t>
  </si>
  <si>
    <t>Hs~MGC:BC064593.1~uORF:IOH39933~756</t>
  </si>
  <si>
    <t>BC064593.1</t>
  </si>
  <si>
    <t>HA10732~B38R12C02</t>
  </si>
  <si>
    <t>Hs~MGC:BC064593.1~uORF:IOH39933~719</t>
  </si>
  <si>
    <t>HA10732~B38R12C03</t>
  </si>
  <si>
    <t>Hs~Ref:NM_033069.1~uORF:IOH39981~391</t>
  </si>
  <si>
    <t>NM_033069.1</t>
  </si>
  <si>
    <t>HA10732~B38R12C04</t>
  </si>
  <si>
    <t>Hs~Ref:NM_033069.1~uORF:IOH39981~383</t>
  </si>
  <si>
    <t>HA10732~B38R12C05</t>
  </si>
  <si>
    <t>Hs~Ref:NM_016144.2~uORF:IOH7226~51.9</t>
  </si>
  <si>
    <t>NM_016144.2</t>
  </si>
  <si>
    <t>HA10732~B38R12C06</t>
  </si>
  <si>
    <t>Hs~Ref:NM_016144.2~uORF:IOH7226~48.7</t>
  </si>
  <si>
    <t>HA10732~B38R12C07</t>
  </si>
  <si>
    <t>Hs~Ref:NM_004281.2~uORF:IOH6609~26.1</t>
  </si>
  <si>
    <t>NM_004281.2</t>
  </si>
  <si>
    <t>HA10732~B38R12C08</t>
  </si>
  <si>
    <t>Hs~Ref:NM_004281.2~uORF:IOH6609~25.1</t>
  </si>
  <si>
    <t>HA10732~B38R12C09</t>
  </si>
  <si>
    <t>Hs~Ref:NM_024316.1~uORF:IOH12150~16.5</t>
  </si>
  <si>
    <t>NM_024316.1</t>
  </si>
  <si>
    <t>HA10732~B38R12C10</t>
  </si>
  <si>
    <t>Hs~Ref:NM_024316.1~uORF:IOH12150~16.7</t>
  </si>
  <si>
    <t>HA10732~B38R12C11</t>
  </si>
  <si>
    <t>Hs~MGC:BC007862.2~uORF:IOH6770~90.9</t>
  </si>
  <si>
    <t>BC007862.2</t>
  </si>
  <si>
    <t>HA10732~B38R12C12</t>
  </si>
  <si>
    <t>Hs~MGC:BC007862.2~uORF:IOH6770~83.0</t>
  </si>
  <si>
    <t>HA10732~B38R12C13</t>
  </si>
  <si>
    <t>Hs~MGC:BC033629.1~uORF:IOH21894~249</t>
  </si>
  <si>
    <t>BC033629.1</t>
  </si>
  <si>
    <t>HA10732~B38R12C14</t>
  </si>
  <si>
    <t>Hs~MGC:BC033629.1~uORF:IOH21894~225</t>
  </si>
  <si>
    <t>HA10732~B38R12C15</t>
  </si>
  <si>
    <t>Hs~Ref:NM_152285.1~uORF:IOH21698~18.2</t>
  </si>
  <si>
    <t>NM_152285.1</t>
  </si>
  <si>
    <t>HA10732~B38R12C16</t>
  </si>
  <si>
    <t>Hs~Ref:NM_152285.1~uORF:IOH21698~17.4</t>
  </si>
  <si>
    <t>HA10732~B38R12C17</t>
  </si>
  <si>
    <t>Hs~MGC:BC033437.1~uORF:IOH27326~29.5</t>
  </si>
  <si>
    <t>BC033437.1</t>
  </si>
  <si>
    <t>HA10732~B38R12C18</t>
  </si>
  <si>
    <t>Hs~MGC:BC033437.1~uORF:IOH27326~29.9</t>
  </si>
  <si>
    <t>HA10732~B38R12C19</t>
  </si>
  <si>
    <t>Hs~Ref:NM_007254.2~uORF:IOH21884~102</t>
  </si>
  <si>
    <t>NM_007254.2</t>
  </si>
  <si>
    <t>HA10732~B38R12C20</t>
  </si>
  <si>
    <t>Hs~Ref:NM_007254.2~uORF:IOH21884~96.3</t>
  </si>
  <si>
    <t>HA10732~B38R13C01</t>
  </si>
  <si>
    <t>HA10732~B38R13C02</t>
  </si>
  <si>
    <t>HA10732~B38R13C03</t>
  </si>
  <si>
    <t>HA10732~B38R13C04</t>
  </si>
  <si>
    <t>HA10732~B38R13C05</t>
  </si>
  <si>
    <t>HA10732~B38R13C06</t>
  </si>
  <si>
    <t>HA10732~B38R13C07</t>
  </si>
  <si>
    <t>HA10732~B38R13C08</t>
  </si>
  <si>
    <t>HA10732~B38R13C09</t>
  </si>
  <si>
    <t>Hs~MGC:BC005383.1~uORF:IOH7229~105</t>
  </si>
  <si>
    <t>HA10732~B38R13C10</t>
  </si>
  <si>
    <t>Hs~MGC:BC005383.1~uORF:IOH7229~99.8</t>
  </si>
  <si>
    <t>HA10732~B38R13C11</t>
  </si>
  <si>
    <t>Hs~Ref:NM_016495.1~uORF:IOH7137~193</t>
  </si>
  <si>
    <t>HA10732~B38R13C12</t>
  </si>
  <si>
    <t>Hs~Ref:NM_016495.1~uORF:IOH7137~186</t>
  </si>
  <si>
    <t>HA10732~B38R13C13</t>
  </si>
  <si>
    <t>Hs~MGC:BC001327.1~uORF:IOH3125~30.2</t>
  </si>
  <si>
    <t>HA10732~B38R13C14</t>
  </si>
  <si>
    <t>Hs~MGC:BC001327.1~uORF:IOH3125~30.0</t>
  </si>
  <si>
    <t>HA10732~B38R13C15</t>
  </si>
  <si>
    <t>Hs~Ref:NM_001641.2~uORF:IOH5081~20.7</t>
  </si>
  <si>
    <t>NM_001641.2</t>
  </si>
  <si>
    <t>HA10732~B38R13C16</t>
  </si>
  <si>
    <t>Hs~Ref:NM_001641.2~uORF:IOH5081~20.3</t>
  </si>
  <si>
    <t>HA10732~B38R13C17</t>
  </si>
  <si>
    <t>HA10732~B38R13C18</t>
  </si>
  <si>
    <t>HA10732~B38R13C19</t>
  </si>
  <si>
    <t>HA10732~B38R13C20</t>
  </si>
  <si>
    <t>HA10732~B38R14C01</t>
  </si>
  <si>
    <t>HA10732~B38R14C02</t>
  </si>
  <si>
    <t>HA10732~B38R14C03</t>
  </si>
  <si>
    <t>HA10732~B38R14C04</t>
  </si>
  <si>
    <t>HA10732~B38R14C05</t>
  </si>
  <si>
    <t>Hs~Ref:NM_001896.2~uORF:IOH6369~33.3</t>
  </si>
  <si>
    <t>HA10732~B38R14C06</t>
  </si>
  <si>
    <t>Hs~Ref:NM_001896.2~uORF:IOH6369~32.5</t>
  </si>
  <si>
    <t>HA10732~B38R14C07</t>
  </si>
  <si>
    <t>Hs~Ref:NM_006601.4~uORF:IOH5048~13.7</t>
  </si>
  <si>
    <t>NM_006601.4</t>
  </si>
  <si>
    <t>HA10732~B38R14C08</t>
  </si>
  <si>
    <t>Hs~Ref:NM_006601.4~uORF:IOH5048~13.1</t>
  </si>
  <si>
    <t>HA10732~B38R14C09</t>
  </si>
  <si>
    <t>Hs~Ref:NM_020697.2~uORF:IOH11561~23.1</t>
  </si>
  <si>
    <t>NM_020697.2</t>
  </si>
  <si>
    <t>HA10732~B38R14C10</t>
  </si>
  <si>
    <t>Hs~Ref:NM_020697.2~uORF:IOH11561~21.9</t>
  </si>
  <si>
    <t>HA10732~B38R14C11</t>
  </si>
  <si>
    <t>Hs~MGC:BC006005.1~uORF:IOH7509~50.8</t>
  </si>
  <si>
    <t>BC006005.1</t>
  </si>
  <si>
    <t>HA10732~B38R14C12</t>
  </si>
  <si>
    <t>Hs~MGC:BC006005.1~uORF:IOH7509~48.1</t>
  </si>
  <si>
    <t>HA10732~B38R14C13</t>
  </si>
  <si>
    <t>HA10732~B38R14C14</t>
  </si>
  <si>
    <t>HA10732~B38R14C15</t>
  </si>
  <si>
    <t>HA10732~B38R14C16</t>
  </si>
  <si>
    <t>HA10732~B38R14C17</t>
  </si>
  <si>
    <t>HA10732~B38R14C18</t>
  </si>
  <si>
    <t>HA10732~B38R14C19</t>
  </si>
  <si>
    <t>HA10732~B38R14C20</t>
  </si>
  <si>
    <t>HA10732~B38R15C01</t>
  </si>
  <si>
    <t>HA10732~B38R15C02</t>
  </si>
  <si>
    <t>HA10732~B38R15C03</t>
  </si>
  <si>
    <t>HA10732~B38R15C04</t>
  </si>
  <si>
    <t>HA10732~B38R15C05</t>
  </si>
  <si>
    <t>HA10732~B38R15C06</t>
  </si>
  <si>
    <t>HA10732~B38R15C07</t>
  </si>
  <si>
    <t>HA10732~B38R15C08</t>
  </si>
  <si>
    <t>HA10732~B38R15C09</t>
  </si>
  <si>
    <t>HA10732~B38R15C10</t>
  </si>
  <si>
    <t>HA10732~B38R15C11</t>
  </si>
  <si>
    <t>HA10732~B38R15C12</t>
  </si>
  <si>
    <t>HA10732~B38R15C13</t>
  </si>
  <si>
    <t>HA10732~B38R15C14</t>
  </si>
  <si>
    <t>HA10732~B38R15C15</t>
  </si>
  <si>
    <t>HA10732~B38R15C16</t>
  </si>
  <si>
    <t>HA10732~B38R15C17</t>
  </si>
  <si>
    <t>HA10732~B38R15C18</t>
  </si>
  <si>
    <t>HA10732~B38R15C19</t>
  </si>
  <si>
    <t>HA10732~B38R15C20</t>
  </si>
  <si>
    <t>HA10732~B38R16C01</t>
  </si>
  <si>
    <t>HA10732~B38R16C02</t>
  </si>
  <si>
    <t>HA10732~B38R16C03</t>
  </si>
  <si>
    <t>HA10732~B38R16C04</t>
  </si>
  <si>
    <t>HA10732~B38R16C05</t>
  </si>
  <si>
    <t>HA10732~B38R16C06</t>
  </si>
  <si>
    <t>HA10732~B38R16C07</t>
  </si>
  <si>
    <t>HA10732~B38R16C08</t>
  </si>
  <si>
    <t>HA10732~B38R16C09</t>
  </si>
  <si>
    <t>HA10732~B38R16C10</t>
  </si>
  <si>
    <t>HA10732~B38R16C11</t>
  </si>
  <si>
    <t>HA10732~B38R16C12</t>
  </si>
  <si>
    <t>HA10732~B38R16C13</t>
  </si>
  <si>
    <t>HA10732~B38R16C14</t>
  </si>
  <si>
    <t>HA10732~B38R16C15</t>
  </si>
  <si>
    <t>HA10732~B38R16C16</t>
  </si>
  <si>
    <t>HA10732~B38R16C17</t>
  </si>
  <si>
    <t>HA10732~B38R16C18</t>
  </si>
  <si>
    <t>HA10732~B38R16C19</t>
  </si>
  <si>
    <t>HA10732~B38R16C20</t>
  </si>
  <si>
    <t>HA10732~B38R17C01</t>
  </si>
  <si>
    <t>HA10732~B38R17C02</t>
  </si>
  <si>
    <t>HA10732~B38R17C03</t>
  </si>
  <si>
    <t>HA10732~B38R17C04</t>
  </si>
  <si>
    <t>HA10732~B38R17C05</t>
  </si>
  <si>
    <t>HA10732~B38R17C06</t>
  </si>
  <si>
    <t>HA10732~B38R17C07</t>
  </si>
  <si>
    <t>HA10732~B38R17C08</t>
  </si>
  <si>
    <t>HA10732~B38R17C09</t>
  </si>
  <si>
    <t>HA10732~B38R17C10</t>
  </si>
  <si>
    <t>HA10732~B38R17C11</t>
  </si>
  <si>
    <t>HA10732~B38R17C12</t>
  </si>
  <si>
    <t>HA10732~B38R17C13</t>
  </si>
  <si>
    <t>HA10732~B38R17C14</t>
  </si>
  <si>
    <t>HA10732~B38R17C15</t>
  </si>
  <si>
    <t>HA10732~B38R17C16</t>
  </si>
  <si>
    <t>HA10732~B38R17C17</t>
  </si>
  <si>
    <t>HA10732~B38R17C18</t>
  </si>
  <si>
    <t>HA10732~B38R17C19</t>
  </si>
  <si>
    <t>HA10732~B38R17C20</t>
  </si>
  <si>
    <t>HA10732~B38R18C01</t>
  </si>
  <si>
    <t>HA10732~B38R18C02</t>
  </si>
  <si>
    <t>HA10732~B38R18C03</t>
  </si>
  <si>
    <t>HA10732~B38R18C04</t>
  </si>
  <si>
    <t>HA10732~B38R18C05</t>
  </si>
  <si>
    <t>HA10732~B38R18C06</t>
  </si>
  <si>
    <t>HA10732~B38R18C07</t>
  </si>
  <si>
    <t>HA10732~B38R18C08</t>
  </si>
  <si>
    <t>HA10732~B38R18C09</t>
  </si>
  <si>
    <t>HA10732~B38R18C10</t>
  </si>
  <si>
    <t>HA10732~B38R18C11</t>
  </si>
  <si>
    <t>HA10732~B38R18C12</t>
  </si>
  <si>
    <t>HA10732~B38R18C13</t>
  </si>
  <si>
    <t>HA10732~B38R18C14</t>
  </si>
  <si>
    <t>HA10732~B38R18C15</t>
  </si>
  <si>
    <t>HA10732~B38R18C16</t>
  </si>
  <si>
    <t>HA10732~B38R18C17</t>
  </si>
  <si>
    <t>HA10732~B38R18C18</t>
  </si>
  <si>
    <t>HA10732~B38R18C19</t>
  </si>
  <si>
    <t>HA10732~B38R18C20</t>
  </si>
  <si>
    <t>HA10732~B38R19C01</t>
  </si>
  <si>
    <t>HA10732~B38R19C02</t>
  </si>
  <si>
    <t>HA10732~B38R19C03</t>
  </si>
  <si>
    <t>HA10732~B38R19C04</t>
  </si>
  <si>
    <t>HA10732~B38R19C05</t>
  </si>
  <si>
    <t>HA10732~B38R19C06</t>
  </si>
  <si>
    <t>HA10732~B38R19C07</t>
  </si>
  <si>
    <t>HA10732~B38R19C08</t>
  </si>
  <si>
    <t>HA10732~B38R19C09</t>
  </si>
  <si>
    <t>HA10732~B38R19C10</t>
  </si>
  <si>
    <t>HA10732~B38R19C11</t>
  </si>
  <si>
    <t>HA10732~B38R19C12</t>
  </si>
  <si>
    <t>HA10732~B38R19C13</t>
  </si>
  <si>
    <t>HA10732~B38R19C14</t>
  </si>
  <si>
    <t>HA10732~B38R19C15</t>
  </si>
  <si>
    <t>HA10732~B38R19C16</t>
  </si>
  <si>
    <t>HA10732~B38R19C17</t>
  </si>
  <si>
    <t>HA10732~B38R19C18</t>
  </si>
  <si>
    <t>HA10732~B38R19C19</t>
  </si>
  <si>
    <t>HA10732~B38R19C20</t>
  </si>
  <si>
    <t>HA10732~B38R20C01</t>
  </si>
  <si>
    <t>HA10732~B38R20C02</t>
  </si>
  <si>
    <t>HA10732~B38R20C03</t>
  </si>
  <si>
    <t>HA10732~B38R20C04</t>
  </si>
  <si>
    <t>HA10732~B38R20C05</t>
  </si>
  <si>
    <t>HA10732~B38R20C06</t>
  </si>
  <si>
    <t>HA10732~B38R20C07</t>
  </si>
  <si>
    <t>HA10732~B38R20C08</t>
  </si>
  <si>
    <t>HA10732~B38R20C09</t>
  </si>
  <si>
    <t>HA10732~B38R20C10</t>
  </si>
  <si>
    <t>HA10732~B38R20C11</t>
  </si>
  <si>
    <t>HA10732~B38R20C12</t>
  </si>
  <si>
    <t>HA10732~B38R20C13</t>
  </si>
  <si>
    <t>HA10732~B38R20C14</t>
  </si>
  <si>
    <t>HA10732~B38R20C15</t>
  </si>
  <si>
    <t>HA10732~B38R20C16</t>
  </si>
  <si>
    <t>HA10732~B38R20C17</t>
  </si>
  <si>
    <t>HA10732~B38R20C18</t>
  </si>
  <si>
    <t>HA10732~B38R20C19</t>
  </si>
  <si>
    <t>HA10732~B38R20C20</t>
  </si>
  <si>
    <t>HA10732~B39R01C01</t>
  </si>
  <si>
    <t>HA10732~B39R01C02</t>
  </si>
  <si>
    <t>HA10732~B39R01C03</t>
  </si>
  <si>
    <t>HA10732~B39R01C04</t>
  </si>
  <si>
    <t>HA10732~B39R01C05</t>
  </si>
  <si>
    <t>HA10732~B39R01C06</t>
  </si>
  <si>
    <t>HA10732~B39R01C07</t>
  </si>
  <si>
    <t>HA10732~B39R01C08</t>
  </si>
  <si>
    <t>HA10732~B39R01C09</t>
  </si>
  <si>
    <t>HA10732~B39R01C10</t>
  </si>
  <si>
    <t>HA10732~B39R01C11</t>
  </si>
  <si>
    <t>HA10732~B39R01C12</t>
  </si>
  <si>
    <t>HA10732~B39R01C13</t>
  </si>
  <si>
    <t>HA10732~B39R01C14</t>
  </si>
  <si>
    <t>HA10732~B39R01C15</t>
  </si>
  <si>
    <t>HA10732~B39R01C16</t>
  </si>
  <si>
    <t>HA10732~B39R01C17</t>
  </si>
  <si>
    <t>HA10732~B39R01C18</t>
  </si>
  <si>
    <t>HA10732~B39R01C19</t>
  </si>
  <si>
    <t>HA10732~B39R01C20</t>
  </si>
  <si>
    <t>HA10732~B39R02C01</t>
  </si>
  <si>
    <t>HA10732~B39R02C02</t>
  </si>
  <si>
    <t>HA10732~B39R02C03</t>
  </si>
  <si>
    <t>HA10732~B39R02C04</t>
  </si>
  <si>
    <t>HA10732~B39R02C05</t>
  </si>
  <si>
    <t>HA10732~B39R02C06</t>
  </si>
  <si>
    <t>HA10732~B39R02C07</t>
  </si>
  <si>
    <t>HA10732~B39R02C08</t>
  </si>
  <si>
    <t>HA10732~B39R02C09</t>
  </si>
  <si>
    <t>HA10732~B39R02C10</t>
  </si>
  <si>
    <t>HA10732~B39R02C11</t>
  </si>
  <si>
    <t>HA10732~B39R02C12</t>
  </si>
  <si>
    <t>HA10732~B39R02C13</t>
  </si>
  <si>
    <t>Hs~MGC:BC001394.1~uORF:IOH3978~789</t>
  </si>
  <si>
    <t>BC001394.1</t>
  </si>
  <si>
    <t>HA10732~B39R02C14</t>
  </si>
  <si>
    <t>Hs~MGC:BC001394.1~uORF:IOH3978~786</t>
  </si>
  <si>
    <t>HA10732~B39R02C15</t>
  </si>
  <si>
    <t>Hs~Ref:NM_005797.2~uORF:IOH12078~69.9</t>
  </si>
  <si>
    <t>NM_005797.2</t>
  </si>
  <si>
    <t>HA10732~B39R02C16</t>
  </si>
  <si>
    <t>Hs~Ref:NM_005797.2~uORF:IOH12078~68.6</t>
  </si>
  <si>
    <t>HA10732~B39R02C17</t>
  </si>
  <si>
    <t>Hs~MGC:BC022300.1~uORF:IOH12946~113</t>
  </si>
  <si>
    <t>BC022300.1</t>
  </si>
  <si>
    <t>HA10732~B39R02C18</t>
  </si>
  <si>
    <t>Hs~MGC:BC022300.1~uORF:IOH12946~106</t>
  </si>
  <si>
    <t>HA10732~B39R02C19</t>
  </si>
  <si>
    <t>Hs~MGC:BC012626.1~uORF:IOH12346~588</t>
  </si>
  <si>
    <t>BC012626.1</t>
  </si>
  <si>
    <t>HA10732~B39R02C20</t>
  </si>
  <si>
    <t>Hs~MGC:BC012626.1~uORF:IOH12346~569</t>
  </si>
  <si>
    <t>HA10732~B39R03C01</t>
  </si>
  <si>
    <t>Hs~MGC:BC019239.1~uORF:IOH13580~339</t>
  </si>
  <si>
    <t>BC019239.1</t>
  </si>
  <si>
    <t>HA10732~B39R03C02</t>
  </si>
  <si>
    <t>Hs~MGC:BC019239.1~uORF:IOH13580~330</t>
  </si>
  <si>
    <t>HA10732~B39R03C03</t>
  </si>
  <si>
    <t>Hs~MGC:BC022043.1~uORF:IOH13409~251</t>
  </si>
  <si>
    <t>BC022043.1</t>
  </si>
  <si>
    <t>HA10732~B39R03C04</t>
  </si>
  <si>
    <t>Hs~MGC:BC022043.1~uORF:IOH13409~241</t>
  </si>
  <si>
    <t>HA10732~B39R03C05</t>
  </si>
  <si>
    <t>Hs~MGC:NM_152396.1~uORF:IOH12966~55.7</t>
  </si>
  <si>
    <t>NM_152396.1</t>
  </si>
  <si>
    <t>HA10732~B39R03C06</t>
  </si>
  <si>
    <t>Hs~MGC:NM_152396.1~uORF:IOH12966~52.9</t>
  </si>
  <si>
    <t>HA10732~B39R03C07</t>
  </si>
  <si>
    <t>Hs~Ref:NM_145055.1~uORF:IOH12956~324</t>
  </si>
  <si>
    <t>NM_145055.1</t>
  </si>
  <si>
    <t>HA10732~B39R03C08</t>
  </si>
  <si>
    <t>Hs~Ref:NM_145055.1~uORF:IOH12956~317</t>
  </si>
  <si>
    <t>HA10732~B39R03C09</t>
  </si>
  <si>
    <t>Hs~MGC:BC004921.1~uORF:IOH5220~3160</t>
  </si>
  <si>
    <t>BC004921.1</t>
  </si>
  <si>
    <t>HA10732~B39R03C10</t>
  </si>
  <si>
    <t>Hs~MGC:BC004921.1~uORF:IOH5220~3230</t>
  </si>
  <si>
    <t>HA10732~B39R03C11</t>
  </si>
  <si>
    <t>Hs~Ref:NM_004722.2~uORF:IOH14632~292</t>
  </si>
  <si>
    <t>NM_004722.2</t>
  </si>
  <si>
    <t>HA10732~B39R03C12</t>
  </si>
  <si>
    <t>Hs~Ref:NM_004722.2~uORF:IOH14632~269</t>
  </si>
  <si>
    <t>HA10732~B39R03C13</t>
  </si>
  <si>
    <t>Hs~MGC:BC021559.1~uORF:IOH14004~352</t>
  </si>
  <si>
    <t>BC021559.1</t>
  </si>
  <si>
    <t>HA10732~B39R03C14</t>
  </si>
  <si>
    <t>Hs~MGC:BC021559.1~uORF:IOH14004~324</t>
  </si>
  <si>
    <t>HA10732~B39R03C15</t>
  </si>
  <si>
    <t>Hs~MGC:BC021930.1~uORF:IOH13703~106</t>
  </si>
  <si>
    <t>BC021930.1</t>
  </si>
  <si>
    <t>HA10732~B39R03C16</t>
  </si>
  <si>
    <t>Hs~MGC:BC021930.1~uORF:IOH13703~93.7</t>
  </si>
  <si>
    <t>HA10732~B39R03C17</t>
  </si>
  <si>
    <t>Hs~MGC:BC022309.1~uORF:IOH14497~92.3</t>
  </si>
  <si>
    <t>BC022309.1</t>
  </si>
  <si>
    <t>HA10732~B39R03C18</t>
  </si>
  <si>
    <t>Hs~MGC:BC022309.1~uORF:IOH14497~84.4</t>
  </si>
  <si>
    <t>HA10732~B39R03C19</t>
  </si>
  <si>
    <t>Hs~Ref:NM_144578.1~uORF:IOH12842~711</t>
  </si>
  <si>
    <t>NM_144578.1</t>
  </si>
  <si>
    <t>HA10732~B39R03C20</t>
  </si>
  <si>
    <t>Hs~Ref:NM_144578.1~uORF:IOH12842~636</t>
  </si>
  <si>
    <t>HA10732~B39R04C01</t>
  </si>
  <si>
    <t>Hs~Ref:NM_006521.3~uORF:IOH14020~353</t>
  </si>
  <si>
    <t>NM_006521.3</t>
  </si>
  <si>
    <t>HA10732~B39R04C02</t>
  </si>
  <si>
    <t>Hs~Ref:NM_006521.3~uORF:IOH14020~327</t>
  </si>
  <si>
    <t>HA10732~B39R04C03</t>
  </si>
  <si>
    <t>Hs~MGC:BC021561.1~uORF:IOH14131~2820</t>
  </si>
  <si>
    <t>BC021561.1</t>
  </si>
  <si>
    <t>HA10732~B39R04C04</t>
  </si>
  <si>
    <t>Hs~MGC:BC021561.1~uORF:IOH14131~2760</t>
  </si>
  <si>
    <t>HA10732~B39R04C05</t>
  </si>
  <si>
    <t>Hs~MGC:BC004122.1~uORF:IOH22910~1400</t>
  </si>
  <si>
    <t>BC004122.1</t>
  </si>
  <si>
    <t>HA10732~B39R04C06</t>
  </si>
  <si>
    <t>Hs~MGC:BC004122.1~uORF:IOH22910~1310</t>
  </si>
  <si>
    <t>HA10732~B39R04C07</t>
  </si>
  <si>
    <t>Hs~Ref:NM_018070.2~uORF:IOH4968~406</t>
  </si>
  <si>
    <t>NM_018070.2</t>
  </si>
  <si>
    <t>HA10732~B39R04C08</t>
  </si>
  <si>
    <t>Hs~Ref:NM_018070.2~uORF:IOH4968~399</t>
  </si>
  <si>
    <t>HA10732~B39R04C09</t>
  </si>
  <si>
    <t>Hs~MGC:BC013609.1~uORF:IOH9642~16.1</t>
  </si>
  <si>
    <t>BC013609.1</t>
  </si>
  <si>
    <t>HA10732~B39R04C10</t>
  </si>
  <si>
    <t>Hs~MGC:BC013609.1~uORF:IOH9642~15.5</t>
  </si>
  <si>
    <t>HA10732~B39R04C11</t>
  </si>
  <si>
    <t>Internal_4861</t>
  </si>
  <si>
    <t>HA10732~B39R04C12</t>
  </si>
  <si>
    <t>HA10732~B39R04C13</t>
  </si>
  <si>
    <t>Hs~MGC:BC021101.1~uORF:IOH12547~17.4</t>
  </si>
  <si>
    <t>BC021101.1</t>
  </si>
  <si>
    <t>HA10732~B39R04C14</t>
  </si>
  <si>
    <t>Hs~MGC:BC021101.1~uORF:IOH12547~16.7</t>
  </si>
  <si>
    <t>HA10732~B39R04C15</t>
  </si>
  <si>
    <t>Internal_18337</t>
  </si>
  <si>
    <t>HA10732~B39R04C16</t>
  </si>
  <si>
    <t>HA10732~B39R04C17</t>
  </si>
  <si>
    <t>Hs~MGC:BC000450.1~uORF:IOH3506~55.1</t>
  </si>
  <si>
    <t>BC000450.1</t>
  </si>
  <si>
    <t>HA10732~B39R04C18</t>
  </si>
  <si>
    <t>Hs~MGC:BC000450.1~uORF:IOH3506~54.7</t>
  </si>
  <si>
    <t>HA10732~B39R04C19</t>
  </si>
  <si>
    <t>Hs~MGC:BC013112.2~uORF:IOH21474~118</t>
  </si>
  <si>
    <t>BC013112.2</t>
  </si>
  <si>
    <t>HA10732~B39R04C20</t>
  </si>
  <si>
    <t>Hs~MGC:BC013112.2~uORF:IOH21474~111</t>
  </si>
  <si>
    <t>HA10732~B39R05C01</t>
  </si>
  <si>
    <t>Hs~Ref:NM_017837.2~uORF:IOH9869~16.9</t>
  </si>
  <si>
    <t>NM_017837.2</t>
  </si>
  <si>
    <t>HA10732~B39R05C02</t>
  </si>
  <si>
    <t>Hs~Ref:NM_017837.2~uORF:IOH9869~15.8</t>
  </si>
  <si>
    <t>HA10732~B39R05C03</t>
  </si>
  <si>
    <t>Hs~Ref:NM_005842.2~uORF:IOH13536~131</t>
  </si>
  <si>
    <t>NM_005842.2</t>
  </si>
  <si>
    <t>HA10732~B39R05C04</t>
  </si>
  <si>
    <t>Hs~Ref:NM_005842.2~uORF:IOH13536~122</t>
  </si>
  <si>
    <t>HA10732~B39R05C05</t>
  </si>
  <si>
    <t>Hs~Ref:NM_001664.1~uORF:IOH7574~2570</t>
  </si>
  <si>
    <t>NM_001664.1</t>
  </si>
  <si>
    <t>HA10732~B39R05C06</t>
  </si>
  <si>
    <t>Hs~Ref:NM_001664.1~uORF:IOH7574~2510</t>
  </si>
  <si>
    <t>HA10732~B39R05C07</t>
  </si>
  <si>
    <t>Hs~Ref:NM_005832.2~uORF:IOH12198~27.5</t>
  </si>
  <si>
    <t>NM_005832.2</t>
  </si>
  <si>
    <t>HA10732~B39R05C08</t>
  </si>
  <si>
    <t>Hs~Ref:NM_005832.2~uORF:IOH12198~25.9</t>
  </si>
  <si>
    <t>HA10732~B39R05C09</t>
  </si>
  <si>
    <t>Hs~MGC:BC010172.2~uORF:IOH12518~125</t>
  </si>
  <si>
    <t>BC010172.2</t>
  </si>
  <si>
    <t>HA10732~B39R05C10</t>
  </si>
  <si>
    <t>Hs~MGC:BC010172.2~uORF:IOH12518~115</t>
  </si>
  <si>
    <t>HA10732~B39R05C11</t>
  </si>
  <si>
    <t>Hs~MGC:BC015091.2~uORF:IOH14751~161</t>
  </si>
  <si>
    <t>BC015091.2</t>
  </si>
  <si>
    <t>HA10732~B39R05C12</t>
  </si>
  <si>
    <t>Hs~MGC:BC015091.2~uORF:IOH14751~148</t>
  </si>
  <si>
    <t>HA10732~B39R05C13</t>
  </si>
  <si>
    <t>Hs~MGC:BC008803.1~uORF:IOH6345~90.6</t>
  </si>
  <si>
    <t>BC008803.1</t>
  </si>
  <si>
    <t>HA10732~B39R05C14</t>
  </si>
  <si>
    <t>Hs~MGC:BC008803.1~uORF:IOH6345~83.2</t>
  </si>
  <si>
    <t>HA10732~B39R05C15</t>
  </si>
  <si>
    <t>Internal_7414</t>
  </si>
  <si>
    <t>HA10732~B39R05C16</t>
  </si>
  <si>
    <t>HA10732~B39R05C17</t>
  </si>
  <si>
    <t>Internal_2814</t>
  </si>
  <si>
    <t>HA10732~B39R05C18</t>
  </si>
  <si>
    <t>HA10732~B39R05C19</t>
  </si>
  <si>
    <t>Hs~Ref:NM_002149.2~uORF:IOH13481~1060</t>
  </si>
  <si>
    <t>NM_002149.2</t>
  </si>
  <si>
    <t>HA10732~B39R05C20</t>
  </si>
  <si>
    <t>Hs~Ref:NM_002149.2~uORF:IOH13481~1010</t>
  </si>
  <si>
    <t>HA10732~B39R06C01</t>
  </si>
  <si>
    <t>Hs~Ref:NM_031407.1~uORF:IOH1984~38.0</t>
  </si>
  <si>
    <t>NM_031407.1</t>
  </si>
  <si>
    <t>HA10732~B39R06C02</t>
  </si>
  <si>
    <t>Hs~Ref:NM_031407.1~uORF:IOH1984~35.2</t>
  </si>
  <si>
    <t>HA10732~B39R06C03</t>
  </si>
  <si>
    <t>Hs~Ref:NM_032848.1~uORF:IOH13466~63.4</t>
  </si>
  <si>
    <t>NM_032848.1</t>
  </si>
  <si>
    <t>HA10732~B39R06C04</t>
  </si>
  <si>
    <t>Hs~Ref:NM_032848.1~uORF:IOH13466~59.7</t>
  </si>
  <si>
    <t>HA10732~B39R06C05</t>
  </si>
  <si>
    <t>Internal_13737</t>
  </si>
  <si>
    <t>HA10732~B39R06C06</t>
  </si>
  <si>
    <t>HA10732~B39R06C07</t>
  </si>
  <si>
    <t>Hs~Ref:NM_012407.1~uORF:IOH12174~452</t>
  </si>
  <si>
    <t>NM_012407.1</t>
  </si>
  <si>
    <t>HA10732~B39R06C08</t>
  </si>
  <si>
    <t>Hs~Ref:NM_012407.1~uORF:IOH12174~434</t>
  </si>
  <si>
    <t>HA10732~B39R06C09</t>
  </si>
  <si>
    <t>Hs~Ref:NM_004936.2~uORF:IOH12785~570</t>
  </si>
  <si>
    <t>NM_004936.2</t>
  </si>
  <si>
    <t>HA10732~B39R06C10</t>
  </si>
  <si>
    <t>Hs~Ref:NM_004936.2~uORF:IOH12785~530</t>
  </si>
  <si>
    <t>HA10732~B39R06C11</t>
  </si>
  <si>
    <t>Hs~MGC:BC012056.1~uORF:IOH13300~168</t>
  </si>
  <si>
    <t>BC012056.1</t>
  </si>
  <si>
    <t>HA10732~B39R06C12</t>
  </si>
  <si>
    <t>Hs~MGC:BC012056.1~uORF:IOH13300~165</t>
  </si>
  <si>
    <t>HA10732~B39R06C13</t>
  </si>
  <si>
    <t>Hs~MGC:BC010432.2~uORF:IOH22933~172</t>
  </si>
  <si>
    <t>BC010432.2</t>
  </si>
  <si>
    <t>HA10732~B39R06C14</t>
  </si>
  <si>
    <t>Hs~MGC:BC010432.2~uORF:IOH22933~159</t>
  </si>
  <si>
    <t>HA10732~B39R06C15</t>
  </si>
  <si>
    <t>Hs~MGC:BC033025.1~uORF:IOH22485~250</t>
  </si>
  <si>
    <t>BC033025.1</t>
  </si>
  <si>
    <t>HA10732~B39R06C16</t>
  </si>
  <si>
    <t>Hs~MGC:BC033025.1~uORF:IOH22485~240</t>
  </si>
  <si>
    <t>HA10732~B39R06C17</t>
  </si>
  <si>
    <t>Hs~MGC:BC001801.1~uORF:IOH4461~1010</t>
  </si>
  <si>
    <t>BC001801.1</t>
  </si>
  <si>
    <t>HA10732~B39R06C18</t>
  </si>
  <si>
    <t>Hs~MGC:BC001801.1~uORF:IOH4461~982</t>
  </si>
  <si>
    <t>HA10732~B39R06C19</t>
  </si>
  <si>
    <t>Hs~MGC:BC030210.1~uORF:IOH22603~139</t>
  </si>
  <si>
    <t>BC030210.1</t>
  </si>
  <si>
    <t>HA10732~B39R06C20</t>
  </si>
  <si>
    <t>Hs~MGC:BC030210.1~uORF:IOH22603~135</t>
  </si>
  <si>
    <t>HA10732~B39R07C01</t>
  </si>
  <si>
    <t>Hs~MGC:BC021282.1~uORF:IOH12452~199</t>
  </si>
  <si>
    <t>BC021282.1</t>
  </si>
  <si>
    <t>HA10732~B39R07C02</t>
  </si>
  <si>
    <t>Hs~MGC:BC021282.1~uORF:IOH12452~195</t>
  </si>
  <si>
    <t>HA10732~B39R07C03</t>
  </si>
  <si>
    <t>Hs~MGC:BC014020.1~uORF:IOH13375~729</t>
  </si>
  <si>
    <t>BC014020.1</t>
  </si>
  <si>
    <t>HA10732~B39R07C04</t>
  </si>
  <si>
    <t>Hs~MGC:BC014020.1~uORF:IOH13375~692</t>
  </si>
  <si>
    <t>HA10732~B39R07C05</t>
  </si>
  <si>
    <t>HA10732~B39R07C06</t>
  </si>
  <si>
    <t>HA10732~B39R07C07</t>
  </si>
  <si>
    <t>Hs~MGC:BC018049.1~uORF:IOH26801~313</t>
  </si>
  <si>
    <t>BC018049.1</t>
  </si>
  <si>
    <t>HA10732~B39R07C08</t>
  </si>
  <si>
    <t>Hs~MGC:BC018049.1~uORF:IOH26801~301</t>
  </si>
  <si>
    <t>HA10732~B39R07C09</t>
  </si>
  <si>
    <t>Hs~MGC:BC017299.1~uORF:IOH14780~65.0</t>
  </si>
  <si>
    <t>BC017299.1</t>
  </si>
  <si>
    <t>HA10732~B39R07C10</t>
  </si>
  <si>
    <t>Hs~MGC:BC017299.1~uORF:IOH14780~61.9</t>
  </si>
  <si>
    <t>HA10732~B39R07C11</t>
  </si>
  <si>
    <t>Internal_2981</t>
  </si>
  <si>
    <t>HA10732~B39R07C12</t>
  </si>
  <si>
    <t>HA10732~B39R07C13</t>
  </si>
  <si>
    <t>Internal_15024</t>
  </si>
  <si>
    <t>HA10732~B39R07C14</t>
  </si>
  <si>
    <t>HA10732~B39R07C15</t>
  </si>
  <si>
    <t>Hs~MGC:BC012539.1~uORF:IOH12758~339</t>
  </si>
  <si>
    <t>BC012539.1</t>
  </si>
  <si>
    <t>HA10732~B39R07C16</t>
  </si>
  <si>
    <t>Hs~MGC:BC012539.1~uORF:IOH12758~326</t>
  </si>
  <si>
    <t>HA10732~B39R07C17</t>
  </si>
  <si>
    <t>Hs~Ref:NM_006695.2~uORF:IOH5798~698</t>
  </si>
  <si>
    <t>NM_006695.2</t>
  </si>
  <si>
    <t>HA10732~B39R07C18</t>
  </si>
  <si>
    <t>Hs~Ref:NM_006695.2~uORF:IOH5798~674</t>
  </si>
  <si>
    <t>HA10732~B39R07C19</t>
  </si>
  <si>
    <t>Hs~MGC:NM_152682.1~uORF:IOH10053~1240</t>
  </si>
  <si>
    <t>NM_152682.1</t>
  </si>
  <si>
    <t>HA10732~B39R07C20</t>
  </si>
  <si>
    <t>Hs~MGC:NM_152682.1~uORF:IOH10053~1160</t>
  </si>
  <si>
    <t>HA10732~B39R08C01</t>
  </si>
  <si>
    <t>Hs~Ref:NM_000126.1~uORF:IOH10424~81.0</t>
  </si>
  <si>
    <t>NM_000126.1</t>
  </si>
  <si>
    <t>HA10732~B39R08C02</t>
  </si>
  <si>
    <t>Hs~Ref:NM_000126.1~uORF:IOH10424~75.2</t>
  </si>
  <si>
    <t>HA10732~B39R08C03</t>
  </si>
  <si>
    <t>HA10732~B39R08C04</t>
  </si>
  <si>
    <t>HA10732~B39R08C05</t>
  </si>
  <si>
    <t>Hs~Ref:NM_007262.1~uORF:IOH3149~1650</t>
  </si>
  <si>
    <t>NM_007262.1</t>
  </si>
  <si>
    <t>HA10732~B39R08C06</t>
  </si>
  <si>
    <t>Hs~Ref:NM_007262.1~uORF:IOH3149~1510</t>
  </si>
  <si>
    <t>HA10732~B39R08C07</t>
  </si>
  <si>
    <t>Hs~Ref:NM_000398.3~uORF:IOH3023~286</t>
  </si>
  <si>
    <t>NM_000398.3</t>
  </si>
  <si>
    <t>HA10732~B39R08C08</t>
  </si>
  <si>
    <t>Hs~Ref:NM_000398.3~uORF:IOH3023~259</t>
  </si>
  <si>
    <t>HA10732~B39R08C09</t>
  </si>
  <si>
    <t>Hs~MGC:BC000977.2~uORF:IOH2923~321</t>
  </si>
  <si>
    <t>BC000977.2</t>
  </si>
  <si>
    <t>HA10732~B39R08C10</t>
  </si>
  <si>
    <t>Hs~MGC:BC000977.2~uORF:IOH2923~305</t>
  </si>
  <si>
    <t>HA10732~B39R08C11</t>
  </si>
  <si>
    <t>Hs~Ref:NM_002412.1~uORF:IOH3104~1810</t>
  </si>
  <si>
    <t>NM_002412.1</t>
  </si>
  <si>
    <t>HA10732~B39R08C12</t>
  </si>
  <si>
    <t>Hs~Ref:NM_002412.1~uORF:IOH3104~1800</t>
  </si>
  <si>
    <t>HA10732~B39R08C13</t>
  </si>
  <si>
    <t>Hs~MGC:BC029382.1~uORF:IOH23139~105</t>
  </si>
  <si>
    <t>BC029382.1</t>
  </si>
  <si>
    <t>HA10732~B39R08C14</t>
  </si>
  <si>
    <t>Hs~MGC:BC029382.1~uORF:IOH23139~98.6</t>
  </si>
  <si>
    <t>HA10732~B39R08C15</t>
  </si>
  <si>
    <t>HA10732~B39R08C16</t>
  </si>
  <si>
    <t>HA10732~B39R08C17</t>
  </si>
  <si>
    <t>Hs~Ref:NM_139201.1~uORF:IOH3954~184</t>
  </si>
  <si>
    <t>NM_139201.1</t>
  </si>
  <si>
    <t>HA10732~B39R08C18</t>
  </si>
  <si>
    <t>Hs~Ref:NM_139201.1~uORF:IOH3954~177</t>
  </si>
  <si>
    <t>HA10732~B39R08C19</t>
  </si>
  <si>
    <t>Hs~MGC:BC001454.1~uORF:IOH3989~216</t>
  </si>
  <si>
    <t>BC001454.1</t>
  </si>
  <si>
    <t>HA10732~B39R08C20</t>
  </si>
  <si>
    <t>Hs~MGC:BC001454.1~uORF:IOH3989~203</t>
  </si>
  <si>
    <t>HA10732~B39R09C01</t>
  </si>
  <si>
    <t>Hs~MGC:BC041788.1~uORF:IOH27980~63.6</t>
  </si>
  <si>
    <t>BC041788.1</t>
  </si>
  <si>
    <t>HA10732~B39R09C02</t>
  </si>
  <si>
    <t>Hs~MGC:BC041788.1~uORF:IOH27980~60.6</t>
  </si>
  <si>
    <t>HA10732~B39R09C03</t>
  </si>
  <si>
    <t>Hs~Ref:NM_001707.2~uORF:IOH3200~152</t>
  </si>
  <si>
    <t>NM_001707.2</t>
  </si>
  <si>
    <t>HA10732~B39R09C04</t>
  </si>
  <si>
    <t>Hs~Ref:NM_001707.2~uORF:IOH3200~144</t>
  </si>
  <si>
    <t>HA10732~B39R09C05</t>
  </si>
  <si>
    <t>Hs~Ref:NM_016077.1~uORF:IOH3153~115</t>
  </si>
  <si>
    <t>NM_016077.1</t>
  </si>
  <si>
    <t>HA10732~B39R09C06</t>
  </si>
  <si>
    <t>Hs~Ref:NM_016077.1~uORF:IOH3153~110</t>
  </si>
  <si>
    <t>HA10732~B39R09C07</t>
  </si>
  <si>
    <t>Hs~MGC:BC008095.1~uORF:IOH3312~49.3</t>
  </si>
  <si>
    <t>BC008095.1</t>
  </si>
  <si>
    <t>HA10732~B39R09C08</t>
  </si>
  <si>
    <t>Hs~MGC:BC008095.1~uORF:IOH3312~46.6</t>
  </si>
  <si>
    <t>HA10732~B39R09C09</t>
  </si>
  <si>
    <t>Hs~MGC:BC010078.1~uORF:IOH13024~31.7</t>
  </si>
  <si>
    <t>BC010078.1</t>
  </si>
  <si>
    <t>HA10732~B39R09C10</t>
  </si>
  <si>
    <t>Hs~MGC:BC010078.1~uORF:IOH13024~30.7</t>
  </si>
  <si>
    <t>HA10732~B39R09C11</t>
  </si>
  <si>
    <t>Hs~Ref:NM_033416.1~uORF:IOH12991~9.8</t>
  </si>
  <si>
    <t>NM_033416.1</t>
  </si>
  <si>
    <t>HA10732~B39R09C12</t>
  </si>
  <si>
    <t>Hs~Ref:NM_033416.1~uORF:IOH12991~9.53</t>
  </si>
  <si>
    <t>HA10732~B39R09C13</t>
  </si>
  <si>
    <t>Hs~MGC:NM_152587.2~uORF:IOH22568~55.6</t>
  </si>
  <si>
    <t>NM_152587.2</t>
  </si>
  <si>
    <t>HA10732~B39R09C14</t>
  </si>
  <si>
    <t>Hs~MGC:NM_152587.2~uORF:IOH22568~52.8</t>
  </si>
  <si>
    <t>HA10732~B39R09C15</t>
  </si>
  <si>
    <t>Hs~Ref:NM_033177.2~uORF:IOH6217~27.3</t>
  </si>
  <si>
    <t>NM_033177.2</t>
  </si>
  <si>
    <t>HA10732~B39R09C16</t>
  </si>
  <si>
    <t>Hs~Ref:NM_033177.2~uORF:IOH6217~26.6</t>
  </si>
  <si>
    <t>HA10732~B39R09C17</t>
  </si>
  <si>
    <t>Hs~MGC:NM_148975.1~uORF:IOH12787~49.8</t>
  </si>
  <si>
    <t>NM_148975.1</t>
  </si>
  <si>
    <t>HA10732~B39R09C18</t>
  </si>
  <si>
    <t>Hs~MGC:NM_148975.1~uORF:IOH12787~48.1</t>
  </si>
  <si>
    <t>HA10732~B39R09C19</t>
  </si>
  <si>
    <t>Hs~MGC:BC017025.1~uORF:IOH9960~28.3</t>
  </si>
  <si>
    <t>BC017025.1</t>
  </si>
  <si>
    <t>HA10732~B39R09C20</t>
  </si>
  <si>
    <t>Hs~MGC:BC017025.1~uORF:IOH9960~26.9</t>
  </si>
  <si>
    <t>HA10732~B39R10C01</t>
  </si>
  <si>
    <t>Hs~MGC:NM_178122.2~uORF:IOH26674~21.3</t>
  </si>
  <si>
    <t>NM_178122.2</t>
  </si>
  <si>
    <t>HA10732~B39R10C02</t>
  </si>
  <si>
    <t>Hs~MGC:NM_178122.2~uORF:IOH26674~19.8</t>
  </si>
  <si>
    <t>HA10732~B39R10C03</t>
  </si>
  <si>
    <t>Hs~MGC:NM_178540.2~uORF:IOH26200~16.9</t>
  </si>
  <si>
    <t>NM_178540.2</t>
  </si>
  <si>
    <t>HA10732~B39R10C04</t>
  </si>
  <si>
    <t>Hs~MGC:NM_178540.2~uORF:IOH26200~16.0</t>
  </si>
  <si>
    <t>HA10732~B39R10C05</t>
  </si>
  <si>
    <t>Hs~MGC:BC039895.1~uORF:IOH26171~981</t>
  </si>
  <si>
    <t>BC039895.1</t>
  </si>
  <si>
    <t>HA10732~B39R10C06</t>
  </si>
  <si>
    <t>Hs~MGC:BC039895.1~uORF:IOH26171~922</t>
  </si>
  <si>
    <t>HA10732~B39R10C07</t>
  </si>
  <si>
    <t>Hs~MGC:BC036870.1~uORF:IOH25926~20.2</t>
  </si>
  <si>
    <t>BC036870.1</t>
  </si>
  <si>
    <t>HA10732~B39R10C08</t>
  </si>
  <si>
    <t>Hs~MGC:BC036870.1~uORF:IOH25926~18.7</t>
  </si>
  <si>
    <t>HA10732~B39R10C09</t>
  </si>
  <si>
    <t>Hs~MGC:BC035619.1~uORF:IOH27570~176</t>
  </si>
  <si>
    <t>BC035619.1</t>
  </si>
  <si>
    <t>HA10732~B39R10C10</t>
  </si>
  <si>
    <t>Hs~MGC:BC035619.1~uORF:IOH27570~171</t>
  </si>
  <si>
    <t>HA10732~B39R10C11</t>
  </si>
  <si>
    <t>Hs~MGC:BC039856.1~uORF:IOH26187~164</t>
  </si>
  <si>
    <t>BC039856.1</t>
  </si>
  <si>
    <t>HA10732~B39R10C12</t>
  </si>
  <si>
    <t>Hs~MGC:BC039856.1~uORF:IOH26187~158</t>
  </si>
  <si>
    <t>HA10732~B39R10C13</t>
  </si>
  <si>
    <t>Hs~MGC:BC047765.1~uORF:IOH26665~118</t>
  </si>
  <si>
    <t>BC047765.1</t>
  </si>
  <si>
    <t>HA10732~B39R10C14</t>
  </si>
  <si>
    <t>HA10732~B39R10C15</t>
  </si>
  <si>
    <t>Hs~MGC:BC038509.1~uORF:IOH27674~517</t>
  </si>
  <si>
    <t>BC038509.1</t>
  </si>
  <si>
    <t>HA10732~B39R10C16</t>
  </si>
  <si>
    <t>Hs~MGC:BC038509.1~uORF:IOH27674~500</t>
  </si>
  <si>
    <t>HA10732~B39R10C17</t>
  </si>
  <si>
    <t>Hs~MGC:BC021987.2~uORF:IOH27886~53.5</t>
  </si>
  <si>
    <t>BC021987.2</t>
  </si>
  <si>
    <t>HA10732~B39R10C18</t>
  </si>
  <si>
    <t>Hs~MGC:BC021987.2~uORF:IOH27886~50.2</t>
  </si>
  <si>
    <t>HA10732~B39R10C19</t>
  </si>
  <si>
    <t>Hs~Ref:NM_007199.1~uORF:IOH29139~292</t>
  </si>
  <si>
    <t>NM_007199.1</t>
  </si>
  <si>
    <t>HA10732~B39R10C20</t>
  </si>
  <si>
    <t>HA10732~B39R11C01</t>
  </si>
  <si>
    <t>Hs~MGC:BC015912.1~uORF:IOH13084~747</t>
  </si>
  <si>
    <t>BC015912.1</t>
  </si>
  <si>
    <t>HA10732~B39R11C02</t>
  </si>
  <si>
    <t>Hs~MGC:BC015912.1~uORF:IOH13084~741</t>
  </si>
  <si>
    <t>HA10732~B39R11C03</t>
  </si>
  <si>
    <t>Hs~Ref:NM_025165.1~uORF:IOH12994~174</t>
  </si>
  <si>
    <t>NM_025165.1</t>
  </si>
  <si>
    <t>HA10732~B39R11C04</t>
  </si>
  <si>
    <t>Hs~Ref:NM_025165.1~uORF:IOH12994~164</t>
  </si>
  <si>
    <t>HA10732~B39R11C05</t>
  </si>
  <si>
    <t>Hs~Ref:NM_001935.2~uORF:IOH12261~117</t>
  </si>
  <si>
    <t>NM_001935.2</t>
  </si>
  <si>
    <t>HA10732~B39R11C06</t>
  </si>
  <si>
    <t>Hs~Ref:NM_001935.2~uORF:IOH12261~112</t>
  </si>
  <si>
    <t>HA10732~B39R11C07</t>
  </si>
  <si>
    <t>Hs~MGC:BC015350.1~uORF:IOH10316~438</t>
  </si>
  <si>
    <t>BC015350.1</t>
  </si>
  <si>
    <t>HA10732~B39R11C08</t>
  </si>
  <si>
    <t>Hs~MGC:BC015350.1~uORF:IOH10316~412</t>
  </si>
  <si>
    <t>HA10732~B39R11C09</t>
  </si>
  <si>
    <t>Hs~MGC:BC050563.1~uORF:IOH26951~703</t>
  </si>
  <si>
    <t>BC050563.1</t>
  </si>
  <si>
    <t>HA10732~B39R11C10</t>
  </si>
  <si>
    <t>Hs~MGC:BC050563.1~uORF:IOH26951~668</t>
  </si>
  <si>
    <t>HA10732~B39R11C11</t>
  </si>
  <si>
    <t>Hs~Ref:NM_178832.2~uORF:IOH26213~2140</t>
  </si>
  <si>
    <t>NM_178832.2</t>
  </si>
  <si>
    <t>HA10732~B39R11C12</t>
  </si>
  <si>
    <t>Hs~Ref:NM_178832.2~uORF:IOH26213~2070</t>
  </si>
  <si>
    <t>HA10732~B39R11C13</t>
  </si>
  <si>
    <t>Hs~MGC:BC047021.1~uORF:IOH26601~259</t>
  </si>
  <si>
    <t>BC047021.1</t>
  </si>
  <si>
    <t>HA10732~B39R11C14</t>
  </si>
  <si>
    <t>Hs~MGC:BC047021.1~uORF:IOH26601~254</t>
  </si>
  <si>
    <t>HA10732~B39R11C15</t>
  </si>
  <si>
    <t>Hs~Ref:NM_031896.3~uORF:IOH39520~239</t>
  </si>
  <si>
    <t>NM_031896.3</t>
  </si>
  <si>
    <t>HA10732~B39R11C16</t>
  </si>
  <si>
    <t>Hs~Ref:NM_031896.3~uORF:IOH39520~229</t>
  </si>
  <si>
    <t>HA10732~B39R11C17</t>
  </si>
  <si>
    <t>Hs~MGC:BC021560.1~uORF:IOH14110~85.9</t>
  </si>
  <si>
    <t>BC021560.1</t>
  </si>
  <si>
    <t>HA10732~B39R11C18</t>
  </si>
  <si>
    <t>Hs~MGC:BC021560.1~uORF:IOH14110~84.3</t>
  </si>
  <si>
    <t>HA10732~B39R11C19</t>
  </si>
  <si>
    <t>Hs~Ref:NM_001269.2~uORF:IOH6933~883</t>
  </si>
  <si>
    <t>NM_001269.2</t>
  </si>
  <si>
    <t>HA10732~B39R11C20</t>
  </si>
  <si>
    <t>Hs~Ref:NM_001269.2~uORF:IOH6933~890</t>
  </si>
  <si>
    <t>HA10732~B39R12C01</t>
  </si>
  <si>
    <t>Hs~Ref:NM_001790.2~uORF:IOH14569~2120</t>
  </si>
  <si>
    <t>NM_001790.2</t>
  </si>
  <si>
    <t>HA10732~B39R12C02</t>
  </si>
  <si>
    <t>Hs~Ref:NM_001790.2~uORF:IOH14569~2000</t>
  </si>
  <si>
    <t>HA10732~B39R12C03</t>
  </si>
  <si>
    <t>Hs~MGC:BC017371.1~uORF:IOH14347~301</t>
  </si>
  <si>
    <t>BC017371.1</t>
  </si>
  <si>
    <t>HA10732~B39R12C04</t>
  </si>
  <si>
    <t>Hs~MGC:BC017371.1~uORF:IOH14347~270</t>
  </si>
  <si>
    <t>HA10732~B39R12C05</t>
  </si>
  <si>
    <t>Hs~Ref:NM_020854.2~uORF:IOH9686~3020</t>
  </si>
  <si>
    <t>NM_020854.2</t>
  </si>
  <si>
    <t>HA10732~B39R12C06</t>
  </si>
  <si>
    <t>Hs~Ref:NM_020854.2~uORF:IOH9686~2910</t>
  </si>
  <si>
    <t>HA10732~B39R12C07</t>
  </si>
  <si>
    <t>Hs~Ref:NM_031434.2~uORF:IOH3021~3700</t>
  </si>
  <si>
    <t>NM_031434.2</t>
  </si>
  <si>
    <t>HA10732~B39R12C08</t>
  </si>
  <si>
    <t>Hs~Ref:NM_031434.2~uORF:IOH3021~3600</t>
  </si>
  <si>
    <t>HA10732~B39R12C09</t>
  </si>
  <si>
    <t>HA10732~B39R12C10</t>
  </si>
  <si>
    <t>HA10732~B39R12C11</t>
  </si>
  <si>
    <t>HA10732~B39R12C12</t>
  </si>
  <si>
    <t>HA10732~B39R12C13</t>
  </si>
  <si>
    <t>Hs~Ref:NM_018650.1~N/A~729</t>
  </si>
  <si>
    <t>NM_018650.1</t>
  </si>
  <si>
    <t>HA10732~B39R12C14</t>
  </si>
  <si>
    <t>Hs~Ref:NM_018650.1~N/A~706</t>
  </si>
  <si>
    <t>HA10732~B39R12C15</t>
  </si>
  <si>
    <t>Hs~Ref:NM_006281.1~N/A~438</t>
  </si>
  <si>
    <t>NM_006281.1</t>
  </si>
  <si>
    <t>HA10732~B39R12C16</t>
  </si>
  <si>
    <t>Hs~Ref:NM_006281.1~N/A~407</t>
  </si>
  <si>
    <t>HA10732~B39R12C17</t>
  </si>
  <si>
    <t>Hs~Ref:NM_003952.1~N/A~161</t>
  </si>
  <si>
    <t>NM_003952.1</t>
  </si>
  <si>
    <t>HA10732~B39R12C18</t>
  </si>
  <si>
    <t>Hs~Ref:NM_003952.1~N/A~162</t>
  </si>
  <si>
    <t>HA10732~B39R12C19</t>
  </si>
  <si>
    <t>Hs~Ref:NM_006282.1~N/A~861</t>
  </si>
  <si>
    <t>NM_006282.1</t>
  </si>
  <si>
    <t>HA10732~B39R12C20</t>
  </si>
  <si>
    <t>Hs~Ref:NM_006282.1~N/A~833</t>
  </si>
  <si>
    <t>HA10732~B39R13C01</t>
  </si>
  <si>
    <t>Hs~Ref:NM_145275.1~uORF:IOH14017~126</t>
  </si>
  <si>
    <t>NM_145275.1</t>
  </si>
  <si>
    <t>HA10732~B39R13C02</t>
  </si>
  <si>
    <t>Hs~Ref:NM_145275.1~uORF:IOH14017~117</t>
  </si>
  <si>
    <t>HA10732~B39R13C03</t>
  </si>
  <si>
    <t>Hs~Ref:NM_004577.3~uORF:IOH39828~212</t>
  </si>
  <si>
    <t>NM_004577.3</t>
  </si>
  <si>
    <t>HA10732~B39R13C04</t>
  </si>
  <si>
    <t>Hs~Ref:NM_004577.3~uORF:IOH39828~191</t>
  </si>
  <si>
    <t>HA10732~B39R13C05</t>
  </si>
  <si>
    <t>Hs~Ref:NM_005181.2~uORF:IOH1901~527</t>
  </si>
  <si>
    <t>NM_005181.2</t>
  </si>
  <si>
    <t>HA10732~B39R13C06</t>
  </si>
  <si>
    <t>Hs~Ref:NM_005181.2~uORF:IOH1901~503</t>
  </si>
  <si>
    <t>HA10732~B39R13C07</t>
  </si>
  <si>
    <t>Hs~MGC:BC064700.1~uORF:IOH39815~251</t>
  </si>
  <si>
    <t>BC064700.1</t>
  </si>
  <si>
    <t>HA10732~B39R13C08</t>
  </si>
  <si>
    <t>Hs~MGC:BC064700.1~uORF:IOH39815~233</t>
  </si>
  <si>
    <t>HA10732~B39R13C09</t>
  </si>
  <si>
    <t>Hs~MGC:BC020203.1~uORF:IOH14766~692</t>
  </si>
  <si>
    <t>BC020203.1</t>
  </si>
  <si>
    <t>HA10732~B39R13C10</t>
  </si>
  <si>
    <t>Hs~MGC:BC020203.1~uORF:IOH14766~659</t>
  </si>
  <si>
    <t>HA10732~B39R13C11</t>
  </si>
  <si>
    <t>Hs~MGC:BC022964.1~uORF:IOH10646~90.6</t>
  </si>
  <si>
    <t>BC022964.1</t>
  </si>
  <si>
    <t>HA10732~B39R13C12</t>
  </si>
  <si>
    <t>Hs~MGC:BC022964.1~uORF:IOH10646~85.8</t>
  </si>
  <si>
    <t>HA10732~B39R13C13</t>
  </si>
  <si>
    <t>Hs~Ref:NM_002827.2~uORF:IOH14245~356</t>
  </si>
  <si>
    <t>NM_002827.2</t>
  </si>
  <si>
    <t>HA10732~B39R13C14</t>
  </si>
  <si>
    <t>Hs~Ref:NM_002827.2~uORF:IOH14245~332</t>
  </si>
  <si>
    <t>HA10732~B39R13C15</t>
  </si>
  <si>
    <t>Hs~MGC:BC017941.1~uORF:IOH13654~161</t>
  </si>
  <si>
    <t>BC017941.1</t>
  </si>
  <si>
    <t>HA10732~B39R13C16</t>
  </si>
  <si>
    <t>Hs~MGC:BC017941.1~uORF:IOH13654~159</t>
  </si>
  <si>
    <t>HA10732~B39R13C17</t>
  </si>
  <si>
    <t>Hs~Ref:NM_133487.1~uORF:IOH4038~188</t>
  </si>
  <si>
    <t>NM_133487.1</t>
  </si>
  <si>
    <t>HA10732~B39R13C18</t>
  </si>
  <si>
    <t>Hs~Ref:NM_133487.1~uORF:IOH4038~175</t>
  </si>
  <si>
    <t>HA10732~B39R13C19</t>
  </si>
  <si>
    <t>Hs~MGC:BC003166.1~uORF:IOH5044~1170</t>
  </si>
  <si>
    <t>BC003166.1</t>
  </si>
  <si>
    <t>HA10732~B39R13C20</t>
  </si>
  <si>
    <t>Hs~MGC:BC003166.1~uORF:IOH5044~1140</t>
  </si>
  <si>
    <t>HA10732~B39R14C01</t>
  </si>
  <si>
    <t>Hs~Ref:NM_003313.2~uORF:IOH4998~110</t>
  </si>
  <si>
    <t>HA10732~B39R14C02</t>
  </si>
  <si>
    <t>Hs~Ref:NM_003313.2~uORF:IOH4998~105</t>
  </si>
  <si>
    <t>HA10732~B39R14C03</t>
  </si>
  <si>
    <t>Hs~MGC:BC003360.1~uORF:IOH2892~49.1</t>
  </si>
  <si>
    <t>BC003360.1</t>
  </si>
  <si>
    <t>HA10732~B39R14C04</t>
  </si>
  <si>
    <t>Hs~MGC:BC003360.1~uORF:IOH2892~47.6</t>
  </si>
  <si>
    <t>HA10732~B39R14C05</t>
  </si>
  <si>
    <t>Hs~Ref:NM_024736.2~uORF:IOH7017~607</t>
  </si>
  <si>
    <t>NM_024736.2</t>
  </si>
  <si>
    <t>HA10732~B39R14C06</t>
  </si>
  <si>
    <t>Hs~Ref:NM_024736.2~uORF:IOH7017~571</t>
  </si>
  <si>
    <t>HA10732~B39R14C07</t>
  </si>
  <si>
    <t>Hs~MGC:BC014441.1~uORF:IOH13328~246</t>
  </si>
  <si>
    <t>BC014441.1</t>
  </si>
  <si>
    <t>HA10732~B39R14C08</t>
  </si>
  <si>
    <t>Hs~MGC:BC014441.1~uORF:IOH13328~234</t>
  </si>
  <si>
    <t>HA10732~B39R14C09</t>
  </si>
  <si>
    <t>Hs~MGC:BC005982.1~uORF:IOH7502~91.5</t>
  </si>
  <si>
    <t>BC005982.1</t>
  </si>
  <si>
    <t>HA10732~B39R14C10</t>
  </si>
  <si>
    <t>Hs~MGC:BC005982.1~uORF:IOH7502~88.4</t>
  </si>
  <si>
    <t>HA10732~B39R14C11</t>
  </si>
  <si>
    <t>Hs~Ref:NM_002688.2~uORF:IOH12490~152</t>
  </si>
  <si>
    <t>NM_002688.2</t>
  </si>
  <si>
    <t>HA10732~B39R14C12</t>
  </si>
  <si>
    <t>Hs~Ref:NM_002688.2~uORF:IOH12490~146</t>
  </si>
  <si>
    <t>HA10732~B39R14C13</t>
  </si>
  <si>
    <t>HA10732~B39R14C14</t>
  </si>
  <si>
    <t>HA10732~B39R14C15</t>
  </si>
  <si>
    <t>HA10732~B39R14C16</t>
  </si>
  <si>
    <t>HA10732~B39R14C17</t>
  </si>
  <si>
    <t>HA10732~B39R14C18</t>
  </si>
  <si>
    <t>HA10732~B39R14C19</t>
  </si>
  <si>
    <t>HA10732~B39R14C20</t>
  </si>
  <si>
    <t>HA10732~B39R15C01</t>
  </si>
  <si>
    <t>HA10732~B39R15C02</t>
  </si>
  <si>
    <t>HA10732~B39R15C03</t>
  </si>
  <si>
    <t>HA10732~B39R15C04</t>
  </si>
  <si>
    <t>HA10732~B39R15C05</t>
  </si>
  <si>
    <t>HA10732~B39R15C06</t>
  </si>
  <si>
    <t>HA10732~B39R15C07</t>
  </si>
  <si>
    <t>HA10732~B39R15C08</t>
  </si>
  <si>
    <t>HA10732~B39R15C09</t>
  </si>
  <si>
    <t>HA10732~B39R15C10</t>
  </si>
  <si>
    <t>HA10732~B39R15C11</t>
  </si>
  <si>
    <t>HA10732~B39R15C12</t>
  </si>
  <si>
    <t>HA10732~B39R15C13</t>
  </si>
  <si>
    <t>HA10732~B39R15C14</t>
  </si>
  <si>
    <t>HA10732~B39R15C15</t>
  </si>
  <si>
    <t>HA10732~B39R15C16</t>
  </si>
  <si>
    <t>HA10732~B39R15C17</t>
  </si>
  <si>
    <t>HA10732~B39R15C18</t>
  </si>
  <si>
    <t>HA10732~B39R15C19</t>
  </si>
  <si>
    <t>HA10732~B39R15C20</t>
  </si>
  <si>
    <t>HA10732~B39R16C01</t>
  </si>
  <si>
    <t>HA10732~B39R16C02</t>
  </si>
  <si>
    <t>HA10732~B39R16C03</t>
  </si>
  <si>
    <t>HA10732~B39R16C04</t>
  </si>
  <si>
    <t>HA10732~B39R16C05</t>
  </si>
  <si>
    <t>HA10732~B39R16C06</t>
  </si>
  <si>
    <t>HA10732~B39R16C07</t>
  </si>
  <si>
    <t>HA10732~B39R16C08</t>
  </si>
  <si>
    <t>HA10732~B39R16C09</t>
  </si>
  <si>
    <t>HA10732~B39R16C10</t>
  </si>
  <si>
    <t>HA10732~B39R16C11</t>
  </si>
  <si>
    <t>HA10732~B39R16C12</t>
  </si>
  <si>
    <t>HA10732~B39R16C13</t>
  </si>
  <si>
    <t>HA10732~B39R16C14</t>
  </si>
  <si>
    <t>HA10732~B39R16C15</t>
  </si>
  <si>
    <t>HA10732~B39R16C16</t>
  </si>
  <si>
    <t>HA10732~B39R16C17</t>
  </si>
  <si>
    <t>HA10732~B39R16C18</t>
  </si>
  <si>
    <t>HA10732~B39R16C19</t>
  </si>
  <si>
    <t>HA10732~B39R16C20</t>
  </si>
  <si>
    <t>HA10732~B39R17C01</t>
  </si>
  <si>
    <t>HA10732~B39R17C02</t>
  </si>
  <si>
    <t>HA10732~B39R17C03</t>
  </si>
  <si>
    <t>HA10732~B39R17C04</t>
  </si>
  <si>
    <t>HA10732~B39R17C05</t>
  </si>
  <si>
    <t>HA10732~B39R17C06</t>
  </si>
  <si>
    <t>HA10732~B39R17C07</t>
  </si>
  <si>
    <t>HA10732~B39R17C08</t>
  </si>
  <si>
    <t>HA10732~B39R17C09</t>
  </si>
  <si>
    <t>HA10732~B39R17C10</t>
  </si>
  <si>
    <t>HA10732~B39R17C11</t>
  </si>
  <si>
    <t>HA10732~B39R17C12</t>
  </si>
  <si>
    <t>HA10732~B39R17C13</t>
  </si>
  <si>
    <t>HA10732~B39R17C14</t>
  </si>
  <si>
    <t>HA10732~B39R17C15</t>
  </si>
  <si>
    <t>HA10732~B39R17C16</t>
  </si>
  <si>
    <t>HA10732~B39R17C17</t>
  </si>
  <si>
    <t>HA10732~B39R17C18</t>
  </si>
  <si>
    <t>HA10732~B39R17C19</t>
  </si>
  <si>
    <t>HA10732~B39R17C20</t>
  </si>
  <si>
    <t>HA10732~B39R18C01</t>
  </si>
  <si>
    <t>HA10732~B39R18C02</t>
  </si>
  <si>
    <t>HA10732~B39R18C03</t>
  </si>
  <si>
    <t>HA10732~B39R18C04</t>
  </si>
  <si>
    <t>HA10732~B39R18C05</t>
  </si>
  <si>
    <t>HA10732~B39R18C06</t>
  </si>
  <si>
    <t>HA10732~B39R18C07</t>
  </si>
  <si>
    <t>HA10732~B39R18C08</t>
  </si>
  <si>
    <t>HA10732~B39R18C09</t>
  </si>
  <si>
    <t>HA10732~B39R18C10</t>
  </si>
  <si>
    <t>HA10732~B39R18C11</t>
  </si>
  <si>
    <t>HA10732~B39R18C12</t>
  </si>
  <si>
    <t>HA10732~B39R18C13</t>
  </si>
  <si>
    <t>HA10732~B39R18C14</t>
  </si>
  <si>
    <t>HA10732~B39R18C15</t>
  </si>
  <si>
    <t>HA10732~B39R18C16</t>
  </si>
  <si>
    <t>HA10732~B39R18C17</t>
  </si>
  <si>
    <t>HA10732~B39R18C18</t>
  </si>
  <si>
    <t>HA10732~B39R18C19</t>
  </si>
  <si>
    <t>HA10732~B39R18C20</t>
  </si>
  <si>
    <t>HA10732~B39R19C01</t>
  </si>
  <si>
    <t>HA10732~B39R19C02</t>
  </si>
  <si>
    <t>HA10732~B39R19C03</t>
  </si>
  <si>
    <t>HA10732~B39R19C04</t>
  </si>
  <si>
    <t>HA10732~B39R19C05</t>
  </si>
  <si>
    <t>HA10732~B39R19C06</t>
  </si>
  <si>
    <t>HA10732~B39R19C07</t>
  </si>
  <si>
    <t>HA10732~B39R19C08</t>
  </si>
  <si>
    <t>HA10732~B39R19C09</t>
  </si>
  <si>
    <t>HA10732~B39R19C10</t>
  </si>
  <si>
    <t>HA10732~B39R19C11</t>
  </si>
  <si>
    <t>HA10732~B39R19C12</t>
  </si>
  <si>
    <t>HA10732~B39R19C13</t>
  </si>
  <si>
    <t>HA10732~B39R19C14</t>
  </si>
  <si>
    <t>HA10732~B39R19C15</t>
  </si>
  <si>
    <t>HA10732~B39R19C16</t>
  </si>
  <si>
    <t>HA10732~B39R19C17</t>
  </si>
  <si>
    <t>HA10732~B39R19C18</t>
  </si>
  <si>
    <t>HA10732~B39R19C19</t>
  </si>
  <si>
    <t>HA10732~B39R19C20</t>
  </si>
  <si>
    <t>HA10732~B39R20C01</t>
  </si>
  <si>
    <t>HA10732~B39R20C02</t>
  </si>
  <si>
    <t>HA10732~B39R20C03</t>
  </si>
  <si>
    <t>HA10732~B39R20C04</t>
  </si>
  <si>
    <t>HA10732~B39R20C05</t>
  </si>
  <si>
    <t>HA10732~B39R20C06</t>
  </si>
  <si>
    <t>HA10732~B39R20C07</t>
  </si>
  <si>
    <t>HA10732~B39R20C08</t>
  </si>
  <si>
    <t>HA10732~B39R20C09</t>
  </si>
  <si>
    <t>HA10732~B39R20C10</t>
  </si>
  <si>
    <t>HA10732~B39R20C11</t>
  </si>
  <si>
    <t>HA10732~B39R20C12</t>
  </si>
  <si>
    <t>HA10732~B39R20C13</t>
  </si>
  <si>
    <t>HA10732~B39R20C14</t>
  </si>
  <si>
    <t>HA10732~B39R20C15</t>
  </si>
  <si>
    <t>HA10732~B39R20C16</t>
  </si>
  <si>
    <t>HA10732~B39R20C17</t>
  </si>
  <si>
    <t>HA10732~B39R20C18</t>
  </si>
  <si>
    <t>HA10732~B39R20C19</t>
  </si>
  <si>
    <t>HA10732~B39R20C20</t>
  </si>
  <si>
    <t>HA10732~B40R01C01</t>
  </si>
  <si>
    <t>HA10732~B40R01C02</t>
  </si>
  <si>
    <t>HA10732~B40R01C03</t>
  </si>
  <si>
    <t>HA10732~B40R01C04</t>
  </si>
  <si>
    <t>HA10732~B40R01C05</t>
  </si>
  <si>
    <t>HA10732~B40R01C06</t>
  </si>
  <si>
    <t>HA10732~B40R01C07</t>
  </si>
  <si>
    <t>HA10732~B40R01C08</t>
  </si>
  <si>
    <t>HA10732~B40R01C09</t>
  </si>
  <si>
    <t>HA10732~B40R01C10</t>
  </si>
  <si>
    <t>HA10732~B40R01C11</t>
  </si>
  <si>
    <t>HA10732~B40R01C12</t>
  </si>
  <si>
    <t>HA10732~B40R01C13</t>
  </si>
  <si>
    <t>HA10732~B40R01C14</t>
  </si>
  <si>
    <t>HA10732~B40R01C15</t>
  </si>
  <si>
    <t>HA10732~B40R01C16</t>
  </si>
  <si>
    <t>HA10732~B40R01C17</t>
  </si>
  <si>
    <t>HA10732~B40R01C18</t>
  </si>
  <si>
    <t>HA10732~B40R01C19</t>
  </si>
  <si>
    <t>HA10732~B40R01C20</t>
  </si>
  <si>
    <t>HA10732~B40R02C01</t>
  </si>
  <si>
    <t>HA10732~B40R02C02</t>
  </si>
  <si>
    <t>HA10732~B40R02C03</t>
  </si>
  <si>
    <t>HA10732~B40R02C04</t>
  </si>
  <si>
    <t>HA10732~B40R02C05</t>
  </si>
  <si>
    <t>HA10732~B40R02C06</t>
  </si>
  <si>
    <t>HA10732~B40R02C07</t>
  </si>
  <si>
    <t>HA10732~B40R02C08</t>
  </si>
  <si>
    <t>HA10732~B40R02C09</t>
  </si>
  <si>
    <t>HA10732~B40R02C10</t>
  </si>
  <si>
    <t>HA10732~B40R02C11</t>
  </si>
  <si>
    <t>HA10732~B40R02C12</t>
  </si>
  <si>
    <t>HA10732~B40R02C13</t>
  </si>
  <si>
    <t>Hs~Ref:NM_000286.1~uORF:IOH27257~55.6</t>
  </si>
  <si>
    <t>NM_000286.1</t>
  </si>
  <si>
    <t>HA10732~B40R02C14</t>
  </si>
  <si>
    <t>Hs~Ref:NM_000286.1~uORF:IOH27257~52.2</t>
  </si>
  <si>
    <t>HA10732~B40R02C15</t>
  </si>
  <si>
    <t>Hs~MGC:BC009738.1~uORF:IOH9861~604</t>
  </si>
  <si>
    <t>BC009738.1</t>
  </si>
  <si>
    <t>HA10732~B40R02C16</t>
  </si>
  <si>
    <t>Hs~MGC:BC009738.1~uORF:IOH9861~547</t>
  </si>
  <si>
    <t>HA10732~B40R02C17</t>
  </si>
  <si>
    <t>Hs~Ref:NM_017966.1~uORF:IOH5829~91.3</t>
  </si>
  <si>
    <t>NM_017966.1</t>
  </si>
  <si>
    <t>HA10732~B40R02C18</t>
  </si>
  <si>
    <t>Hs~Ref:NM_017966.1~uORF:IOH5829~80.4</t>
  </si>
  <si>
    <t>HA10732~B40R02C19</t>
  </si>
  <si>
    <t>Hs~Ref:NM_144716.1~uORF:IOH13356~443</t>
  </si>
  <si>
    <t>NM_144716.1</t>
  </si>
  <si>
    <t>HA10732~B40R02C20</t>
  </si>
  <si>
    <t>Hs~Ref:NM_144716.1~uORF:IOH13356~389</t>
  </si>
  <si>
    <t>HA10732~B40R03C01</t>
  </si>
  <si>
    <t>Internal_200959</t>
  </si>
  <si>
    <t>HA10732~B40R03C02</t>
  </si>
  <si>
    <t>HA10732~B40R03C03</t>
  </si>
  <si>
    <t>Hs~MGC:NM_024493.1~uORF:IOH6566~309</t>
  </si>
  <si>
    <t>NM_024493.1</t>
  </si>
  <si>
    <t>HA10732~B40R03C04</t>
  </si>
  <si>
    <t>Hs~MGC:NM_024493.1~uORF:IOH6566~284</t>
  </si>
  <si>
    <t>HA10732~B40R03C05</t>
  </si>
  <si>
    <t>Hs~Ref:NM_002028.2~uORF:IOH14750~215</t>
  </si>
  <si>
    <t>NM_002028.2</t>
  </si>
  <si>
    <t>HA10732~B40R03C06</t>
  </si>
  <si>
    <t>Hs~Ref:NM_002028.2~uORF:IOH14750~203</t>
  </si>
  <si>
    <t>HA10732~B40R03C07</t>
  </si>
  <si>
    <t>Hs~MGC:BC005187.1~uORF:IOH7207~33.7</t>
  </si>
  <si>
    <t>BC005187.1</t>
  </si>
  <si>
    <t>HA10732~B40R03C08</t>
  </si>
  <si>
    <t>Hs~MGC:BC005187.1~uORF:IOH7207~32.5</t>
  </si>
  <si>
    <t>HA10732~B40R03C09</t>
  </si>
  <si>
    <t>Hs~MGC:BC027486.1~uORF:IOH22849~261</t>
  </si>
  <si>
    <t>BC027486.1</t>
  </si>
  <si>
    <t>HA10732~B40R03C10</t>
  </si>
  <si>
    <t>Hs~MGC:BC027486.1~uORF:IOH22849~235</t>
  </si>
  <si>
    <t>HA10732~B40R03C11</t>
  </si>
  <si>
    <t>Hs~Ref:NM_016614.1~uORF:IOH10129~200</t>
  </si>
  <si>
    <t>NM_016614.1</t>
  </si>
  <si>
    <t>HA10732~B40R03C12</t>
  </si>
  <si>
    <t>Hs~Ref:NM_016614.1~uORF:IOH10129~195</t>
  </si>
  <si>
    <t>HA10732~B40R03C13</t>
  </si>
  <si>
    <t>Hs~MGC:BC029428.1~uORF:IOH23124~166</t>
  </si>
  <si>
    <t>BC029428.1</t>
  </si>
  <si>
    <t>HA10732~B40R03C14</t>
  </si>
  <si>
    <t>Hs~MGC:BC029428.1~uORF:IOH23124~153</t>
  </si>
  <si>
    <t>HA10732~B40R03C15</t>
  </si>
  <si>
    <t>Internal_18065</t>
  </si>
  <si>
    <t>HA10732~B40R03C16</t>
  </si>
  <si>
    <t>HA10732~B40R03C17</t>
  </si>
  <si>
    <t>Hs~Ref:NM_017706.2~uORF:IOH4301~29.4</t>
  </si>
  <si>
    <t>NM_017706.2</t>
  </si>
  <si>
    <t>HA10732~B40R03C18</t>
  </si>
  <si>
    <t>Hs~Ref:NM_017706.2~uORF:IOH4301~29.2</t>
  </si>
  <si>
    <t>HA10732~B40R03C19</t>
  </si>
  <si>
    <t>Hs~Ref:NM_001671.2~uORF:IOH23108~63.9</t>
  </si>
  <si>
    <t>NM_001671.2</t>
  </si>
  <si>
    <t>HA10732~B40R03C20</t>
  </si>
  <si>
    <t>Hs~Ref:NM_001671.2~uORF:IOH23108~58.8</t>
  </si>
  <si>
    <t>HA10732~B40R04C01</t>
  </si>
  <si>
    <t>Hs~MGC:BC002882.1~uORF:IOH5699~77.2</t>
  </si>
  <si>
    <t>BC002882.1</t>
  </si>
  <si>
    <t>HA10732~B40R04C02</t>
  </si>
  <si>
    <t>Hs~MGC:BC002882.1~uORF:IOH5699~74.0</t>
  </si>
  <si>
    <t>HA10732~B40R04C03</t>
  </si>
  <si>
    <t>Hs~Ref:NM_030773.1~uORF:IOH21834~22.3</t>
  </si>
  <si>
    <t>NM_030773.1</t>
  </si>
  <si>
    <t>HA10732~B40R04C04</t>
  </si>
  <si>
    <t>Hs~Ref:NM_030773.1~uORF:IOH21834~21.5</t>
  </si>
  <si>
    <t>HA10732~B40R04C05</t>
  </si>
  <si>
    <t>Internal_26399</t>
  </si>
  <si>
    <t>HA10732~B40R04C06</t>
  </si>
  <si>
    <t>HA10732~B40R04C07</t>
  </si>
  <si>
    <t>Hs~Ref:NM_145061.1~uORF:IOH12828~64.0</t>
  </si>
  <si>
    <t>NM_145061.1</t>
  </si>
  <si>
    <t>HA10732~B40R04C08</t>
  </si>
  <si>
    <t>Hs~Ref:NM_145061.1~uORF:IOH12828~58.0</t>
  </si>
  <si>
    <t>HA10732~B40R04C09</t>
  </si>
  <si>
    <t>Hs~MGC:BC025990.1~uORF:IOH11070~33.0</t>
  </si>
  <si>
    <t>BC025990.1</t>
  </si>
  <si>
    <t>HA10732~B40R04C10</t>
  </si>
  <si>
    <t>Hs~MGC:BC025990.1~uORF:IOH11070~31.6</t>
  </si>
  <si>
    <t>HA10732~B40R04C11</t>
  </si>
  <si>
    <t>Hs~MGC:BC009047.1~uORF:IOH9807~383</t>
  </si>
  <si>
    <t>BC009047.1</t>
  </si>
  <si>
    <t>HA10732~B40R04C12</t>
  </si>
  <si>
    <t>Hs~MGC:BC009047.1~uORF:IOH9807~367</t>
  </si>
  <si>
    <t>HA10732~B40R04C13</t>
  </si>
  <si>
    <t>Hs~Ref:NM_007249.3~uORF:IOH10654~16.7</t>
  </si>
  <si>
    <t>NM_007249.3</t>
  </si>
  <si>
    <t>HA10732~B40R04C14</t>
  </si>
  <si>
    <t>Hs~Ref:NM_007249.3~uORF:IOH10654~16.1</t>
  </si>
  <si>
    <t>HA10732~B40R04C15</t>
  </si>
  <si>
    <t>Hs~MGC:BC012330.1~uORF:IOH13295~82.3</t>
  </si>
  <si>
    <t>BC012330.1</t>
  </si>
  <si>
    <t>HA10732~B40R04C16</t>
  </si>
  <si>
    <t>Hs~MGC:BC012330.1~uORF:IOH13295~75.0</t>
  </si>
  <si>
    <t>HA10732~B40R04C17</t>
  </si>
  <si>
    <t>Hs~Ref:NM_001084.2~uORF:IOH12981~51.2</t>
  </si>
  <si>
    <t>NM_001084.2</t>
  </si>
  <si>
    <t>HA10732~B40R04C18</t>
  </si>
  <si>
    <t>Hs~Ref:NM_001084.2~uORF:IOH12981~48.9</t>
  </si>
  <si>
    <t>HA10732~B40R04C19</t>
  </si>
  <si>
    <t>Internal_20536</t>
  </si>
  <si>
    <t>HA10732~B40R04C20</t>
  </si>
  <si>
    <t>HA10732~B40R05C01</t>
  </si>
  <si>
    <t>Hs~MGC:BC034483.1~uORF:IOH22297~864</t>
  </si>
  <si>
    <t>BC034483.1</t>
  </si>
  <si>
    <t>HA10732~B40R05C02</t>
  </si>
  <si>
    <t>Hs~MGC:BC034483.1~uORF:IOH22297~780</t>
  </si>
  <si>
    <t>HA10732~B40R05C03</t>
  </si>
  <si>
    <t>Hs~MGC:BC007003.1~uORF:IOH7198~252</t>
  </si>
  <si>
    <t>BC007003.1</t>
  </si>
  <si>
    <t>HA10732~B40R05C04</t>
  </si>
  <si>
    <t>Hs~MGC:BC007003.1~uORF:IOH7198~235</t>
  </si>
  <si>
    <t>HA10732~B40R05C05</t>
  </si>
  <si>
    <t>Hs~Ref:NM_005272.2~uORF:IOH4363~929</t>
  </si>
  <si>
    <t>NM_005272.2</t>
  </si>
  <si>
    <t>HA10732~B40R05C06</t>
  </si>
  <si>
    <t>Hs~Ref:NM_005272.2~uORF:IOH4363~846</t>
  </si>
  <si>
    <t>HA10732~B40R05C07</t>
  </si>
  <si>
    <t>Hs~MGC:BC011400.1~uORF:IOH9691~856</t>
  </si>
  <si>
    <t>BC011400.1</t>
  </si>
  <si>
    <t>HA10732~B40R05C08</t>
  </si>
  <si>
    <t>Hs~MGC:BC011400.1~uORF:IOH9691~832</t>
  </si>
  <si>
    <t>HA10732~B40R05C09</t>
  </si>
  <si>
    <t>Hs~MGC:BC030253.1~uORF:IOH21512~2020</t>
  </si>
  <si>
    <t>BC030253.1</t>
  </si>
  <si>
    <t>HA10732~B40R05C10</t>
  </si>
  <si>
    <t>Hs~MGC:BC030253.1~uORF:IOH21512~1930</t>
  </si>
  <si>
    <t>HA10732~B40R05C11</t>
  </si>
  <si>
    <t>Hs~Ref:NM_022755.2~uORF:IOH10937~151</t>
  </si>
  <si>
    <t>NM_022755.2</t>
  </si>
  <si>
    <t>HA10732~B40R05C12</t>
  </si>
  <si>
    <t>Hs~Ref:NM_022755.2~uORF:IOH10937~144</t>
  </si>
  <si>
    <t>HA10732~B40R05C13</t>
  </si>
  <si>
    <t>Hs~Ref:NM_033661.1~uORF:IOH6391~2700</t>
  </si>
  <si>
    <t>NM_033661.1</t>
  </si>
  <si>
    <t>HA10732~B40R05C14</t>
  </si>
  <si>
    <t>Hs~Ref:NM_033661.1~uORF:IOH6391~2690</t>
  </si>
  <si>
    <t>HA10732~B40R05C15</t>
  </si>
  <si>
    <t>Hs~MGC:BC012881.1~uORF:IOH10296~21.4</t>
  </si>
  <si>
    <t>BC012881.1</t>
  </si>
  <si>
    <t>HA10732~B40R05C16</t>
  </si>
  <si>
    <t>Hs~MGC:BC012881.1~uORF:IOH10296~20.7</t>
  </si>
  <si>
    <t>HA10732~B40R05C17</t>
  </si>
  <si>
    <t>Hs~MGC:NM_000953.2~uORF:IOH26261~215</t>
  </si>
  <si>
    <t>NM_000953.2</t>
  </si>
  <si>
    <t>HA10732~B40R05C18</t>
  </si>
  <si>
    <t>Hs~MGC:NM_000953.2~uORF:IOH26261~205</t>
  </si>
  <si>
    <t>HA10732~B40R05C19</t>
  </si>
  <si>
    <t>HA10732~B40R05C20</t>
  </si>
  <si>
    <t>HA10732~B40R06C01</t>
  </si>
  <si>
    <t>HA10732~B40R06C02</t>
  </si>
  <si>
    <t>HA10732~B40R06C03</t>
  </si>
  <si>
    <t>HA10732~B40R06C04</t>
  </si>
  <si>
    <t>HA10732~B40R06C05</t>
  </si>
  <si>
    <t>Hs~MGC:BC044938.1~uORF:IOH26297~348</t>
  </si>
  <si>
    <t>BC044938.1</t>
  </si>
  <si>
    <t>HA10732~B40R06C06</t>
  </si>
  <si>
    <t>Hs~MGC:BC044938.1~uORF:IOH26297~320</t>
  </si>
  <si>
    <t>HA10732~B40R06C07</t>
  </si>
  <si>
    <t>HA10732~B40R06C08</t>
  </si>
  <si>
    <t>HA10732~B40R06C09</t>
  </si>
  <si>
    <t>HA10732~B40R06C10</t>
  </si>
  <si>
    <t>HA10732~B40R06C11</t>
  </si>
  <si>
    <t>HA10732~B40R06C12</t>
  </si>
  <si>
    <t>HA10732~B40R06C13</t>
  </si>
  <si>
    <t>Hs~Ref:NM_144977.1~uORF:IOH11157~44.6</t>
  </si>
  <si>
    <t>NM_144977.1</t>
  </si>
  <si>
    <t>HA10732~B40R06C14</t>
  </si>
  <si>
    <t>Hs~Ref:NM_144977.1~uORF:IOH11157~42.4</t>
  </si>
  <si>
    <t>HA10732~B40R06C15</t>
  </si>
  <si>
    <t>Hs~Ref:NM_007246.2~uORF:IOH10632~110</t>
  </si>
  <si>
    <t>NM_007246.2</t>
  </si>
  <si>
    <t>HA10732~B40R06C16</t>
  </si>
  <si>
    <t>Hs~Ref:NM_007246.2~uORF:IOH10632~104</t>
  </si>
  <si>
    <t>HA10732~B40R06C17</t>
  </si>
  <si>
    <t>Hs~MGC:BC026349.1~uORF:IOH10888~731</t>
  </si>
  <si>
    <t>BC026349.1</t>
  </si>
  <si>
    <t>HA10732~B40R06C18</t>
  </si>
  <si>
    <t>Hs~MGC:BC026349.1~uORF:IOH10888~659</t>
  </si>
  <si>
    <t>HA10732~B40R06C19</t>
  </si>
  <si>
    <t>Hs~MGC:BC026362.1~uORF:IOH11217~68.8</t>
  </si>
  <si>
    <t>BC026362.1</t>
  </si>
  <si>
    <t>HA10732~B40R06C20</t>
  </si>
  <si>
    <t>Hs~MGC:BC026362.1~uORF:IOH11217~65.0</t>
  </si>
  <si>
    <t>HA10732~B40R07C01</t>
  </si>
  <si>
    <t>Internal_2065</t>
  </si>
  <si>
    <t>HA10732~B40R07C02</t>
  </si>
  <si>
    <t>HA10732~B40R07C03</t>
  </si>
  <si>
    <t>Internal_28201</t>
  </si>
  <si>
    <t>HA10732~B40R07C04</t>
  </si>
  <si>
    <t>HA10732~B40R07C05</t>
  </si>
  <si>
    <t>Hs~MGC:BC003615.1~uORF:IOH3872~196</t>
  </si>
  <si>
    <t>BC003615.1</t>
  </si>
  <si>
    <t>HA10732~B40R07C06</t>
  </si>
  <si>
    <t>Hs~MGC:BC003615.1~uORF:IOH3872~174</t>
  </si>
  <si>
    <t>HA10732~B40R07C07</t>
  </si>
  <si>
    <t>Hs~MGC:BC014181.1~uORF:IOH12954~26.6</t>
  </si>
  <si>
    <t>BC014181.1</t>
  </si>
  <si>
    <t>HA10732~B40R07C08</t>
  </si>
  <si>
    <t>Hs~MGC:BC014181.1~uORF:IOH12954~25.9</t>
  </si>
  <si>
    <t>HA10732~B40R07C09</t>
  </si>
  <si>
    <t>Internal_23387</t>
  </si>
  <si>
    <t>HA10732~B40R07C10</t>
  </si>
  <si>
    <t>HA10732~B40R07C11</t>
  </si>
  <si>
    <t>Hs~MGC:BC010467.1~uORF:IOH11119~60.2</t>
  </si>
  <si>
    <t>BC010467.1</t>
  </si>
  <si>
    <t>HA10732~B40R07C12</t>
  </si>
  <si>
    <t>Hs~MGC:BC010467.1~uORF:IOH11119~55.8</t>
  </si>
  <si>
    <t>HA10732~B40R07C13</t>
  </si>
  <si>
    <t>Hs~Ref:NM_144563.1~uORF:IOH11053~548</t>
  </si>
  <si>
    <t>NM_144563.1</t>
  </si>
  <si>
    <t>HA10732~B40R07C14</t>
  </si>
  <si>
    <t>Hs~Ref:NM_144563.1~uORF:IOH11053~536</t>
  </si>
  <si>
    <t>HA10732~B40R07C15</t>
  </si>
  <si>
    <t>Hs~MGC:NM_152261.1~uORF:IOH10854~749</t>
  </si>
  <si>
    <t>NM_152261.1</t>
  </si>
  <si>
    <t>HA10732~B40R07C16</t>
  </si>
  <si>
    <t>Hs~MGC:NM_152261.1~uORF:IOH10854~703</t>
  </si>
  <si>
    <t>HA10732~B40R07C17</t>
  </si>
  <si>
    <t>Hs~Ref:NM_001311.2~uORF:IOH5361~482</t>
  </si>
  <si>
    <t>NM_001311.2</t>
  </si>
  <si>
    <t>HA10732~B40R07C18</t>
  </si>
  <si>
    <t>Hs~Ref:NM_001311.2~uORF:IOH5361~461</t>
  </si>
  <si>
    <t>HA10732~B40R07C19</t>
  </si>
  <si>
    <t>Internal_327750</t>
  </si>
  <si>
    <t>HA10732~B40R07C20</t>
  </si>
  <si>
    <t>HA10732~B40R08C01</t>
  </si>
  <si>
    <t>Hs~MGC:BC058903.1~uORF:IOH29067~191</t>
  </si>
  <si>
    <t>BC058903.1</t>
  </si>
  <si>
    <t>HA10732~B40R08C02</t>
  </si>
  <si>
    <t>Hs~MGC:BC058903.1~uORF:IOH29067~183</t>
  </si>
  <si>
    <t>HA10732~B40R08C03</t>
  </si>
  <si>
    <t>Hs~MGC:BC033034.2~uORF:IOH28643~1260</t>
  </si>
  <si>
    <t>BC033034.2</t>
  </si>
  <si>
    <t>HA10732~B40R08C04</t>
  </si>
  <si>
    <t>Hs~MGC:BC033034.2~uORF:IOH28643~1200</t>
  </si>
  <si>
    <t>HA10732~B40R08C05</t>
  </si>
  <si>
    <t>Internal_327906</t>
  </si>
  <si>
    <t>HA10732~B40R08C06</t>
  </si>
  <si>
    <t>HA10732~B40R08C07</t>
  </si>
  <si>
    <t>Hs~Ref:NM_032630.2~uORF:IOH4256~139</t>
  </si>
  <si>
    <t>NM_032630.2</t>
  </si>
  <si>
    <t>HA10732~B40R08C08</t>
  </si>
  <si>
    <t>Hs~Ref:NM_032630.2~uORF:IOH4256~130</t>
  </si>
  <si>
    <t>HA10732~B40R08C09</t>
  </si>
  <si>
    <t>Hs~Ref:NM_005028.3~uORF:IOH11029~45.4</t>
  </si>
  <si>
    <t>NM_005028.3</t>
  </si>
  <si>
    <t>HA10732~B40R08C10</t>
  </si>
  <si>
    <t>Hs~Ref:NM_005028.3~uORF:IOH11029~44.3</t>
  </si>
  <si>
    <t>HA10732~B40R08C11</t>
  </si>
  <si>
    <t>Hs~MGC:NM_153649.2~uORF:IOH4696~75.6</t>
  </si>
  <si>
    <t>NM_153649.2</t>
  </si>
  <si>
    <t>HA10732~B40R08C12</t>
  </si>
  <si>
    <t>Hs~MGC:NM_153649.2~uORF:IOH4696~71.3</t>
  </si>
  <si>
    <t>HA10732~B40R08C13</t>
  </si>
  <si>
    <t>Hs~Ref:NM_002754.3~uORF:IOH3435~58.3</t>
  </si>
  <si>
    <t>HA10732~B40R08C14</t>
  </si>
  <si>
    <t>Hs~Ref:NM_002754.3~uORF:IOH3435~55.6</t>
  </si>
  <si>
    <t>HA10732~B40R08C15</t>
  </si>
  <si>
    <t>Internal_14476</t>
  </si>
  <si>
    <t>HA10732~B40R08C16</t>
  </si>
  <si>
    <t>HA10732~B40R08C17</t>
  </si>
  <si>
    <t>Hs~Ref:NM_014764.1~uORF:IOH6730~54.2</t>
  </si>
  <si>
    <t>NM_014764.1</t>
  </si>
  <si>
    <t>HA10732~B40R08C18</t>
  </si>
  <si>
    <t>Hs~Ref:NM_014764.1~uORF:IOH6730~53.2</t>
  </si>
  <si>
    <t>HA10732~B40R08C19</t>
  </si>
  <si>
    <t>Hs~MGC:BC016967.1~uORF:IOH28624~35.3</t>
  </si>
  <si>
    <t>BC016967.1</t>
  </si>
  <si>
    <t>HA10732~B40R08C20</t>
  </si>
  <si>
    <t>Hs~MGC:BC016967.1~uORF:IOH28624~33.7</t>
  </si>
  <si>
    <t>HA10732~B40R09C01</t>
  </si>
  <si>
    <t>Hs~Ref:NM_017924.2~uORF:IOH10782~1630</t>
  </si>
  <si>
    <t>NM_017924.2</t>
  </si>
  <si>
    <t>HA10732~B40R09C02</t>
  </si>
  <si>
    <t>Hs~Ref:NM_017924.2~uORF:IOH10782~1530</t>
  </si>
  <si>
    <t>HA10732~B40R09C03</t>
  </si>
  <si>
    <t>Hs~MGC:BC009294.1~uORF:IOH14145~19.0</t>
  </si>
  <si>
    <t>BC009294.1</t>
  </si>
  <si>
    <t>HA10732~B40R09C04</t>
  </si>
  <si>
    <t>Hs~MGC:BC009294.1~uORF:IOH14145~18.4</t>
  </si>
  <si>
    <t>HA10732~B40R09C05</t>
  </si>
  <si>
    <t>Hs~Ref:NM_017971.1~uORF:IOH13615~38.9</t>
  </si>
  <si>
    <t>NM_017971.1</t>
  </si>
  <si>
    <t>HA10732~B40R09C06</t>
  </si>
  <si>
    <t>Hs~Ref:NM_017971.1~uORF:IOH13615~37.5</t>
  </si>
  <si>
    <t>HA10732~B40R09C07</t>
  </si>
  <si>
    <t>Hs~MGC:BC008437.1~uORF:IOH7418~564</t>
  </si>
  <si>
    <t>BC008437.1</t>
  </si>
  <si>
    <t>HA10732~B40R09C08</t>
  </si>
  <si>
    <t>Hs~MGC:BC008437.1~uORF:IOH7418~524</t>
  </si>
  <si>
    <t>HA10732~B40R09C09</t>
  </si>
  <si>
    <t>Hs~Ref:NM_024114.1~uORF:IOH5233~95.0</t>
  </si>
  <si>
    <t>NM_024114.1</t>
  </si>
  <si>
    <t>HA10732~B40R09C10</t>
  </si>
  <si>
    <t>Hs~Ref:NM_024114.1~uORF:IOH5233~90.5</t>
  </si>
  <si>
    <t>HA10732~B40R09C11</t>
  </si>
  <si>
    <t>Hs~MGC:BC001129.1~uORF:IOH3851~41.7</t>
  </si>
  <si>
    <t>BC001129.1</t>
  </si>
  <si>
    <t>HA10732~B40R09C12</t>
  </si>
  <si>
    <t>Hs~MGC:BC001129.1~uORF:IOH3851~39.6</t>
  </si>
  <si>
    <t>HA10732~B40R09C13</t>
  </si>
  <si>
    <t>Hs~MGC:BC034954.2~uORF:IOH26830~226</t>
  </si>
  <si>
    <t>BC034954.2</t>
  </si>
  <si>
    <t>HA10732~B40R09C14</t>
  </si>
  <si>
    <t>Hs~MGC:BC034954.2~uORF:IOH26830~209</t>
  </si>
  <si>
    <t>HA10732~B40R09C15</t>
  </si>
  <si>
    <t>Hs~MGC:BC029605.1~uORF:IOH21616~82.8</t>
  </si>
  <si>
    <t>BC029605.1</t>
  </si>
  <si>
    <t>HA10732~B40R09C16</t>
  </si>
  <si>
    <t>Hs~MGC:BC029605.1~uORF:IOH21616~75.4</t>
  </si>
  <si>
    <t>HA10732~B40R09C17</t>
  </si>
  <si>
    <t>Hs~MGC:BC010501.1~uORF:IOH10253~3760</t>
  </si>
  <si>
    <t>BC010501.1</t>
  </si>
  <si>
    <t>HA10732~B40R09C18</t>
  </si>
  <si>
    <t>HA10732~B40R09C19</t>
  </si>
  <si>
    <t>Hs~MGC:BC007199.1~uORF:IOH6547~335</t>
  </si>
  <si>
    <t>BC007199.1</t>
  </si>
  <si>
    <t>HA10732~B40R09C20</t>
  </si>
  <si>
    <t>Hs~MGC:BC007199.1~uORF:IOH6547~298</t>
  </si>
  <si>
    <t>HA10732~B40R10C01</t>
  </si>
  <si>
    <t>Hs~MGC:BC031079.1~uORF:IOH22556~84.2</t>
  </si>
  <si>
    <t>BC031079.1</t>
  </si>
  <si>
    <t>HA10732~B40R10C02</t>
  </si>
  <si>
    <t>Hs~MGC:BC031079.1~uORF:IOH22556~78.0</t>
  </si>
  <si>
    <t>HA10732~B40R10C03</t>
  </si>
  <si>
    <t>Hs~Ref:NM_138280.1~uORF:IOH22167~31.5</t>
  </si>
  <si>
    <t>NM_138280.1</t>
  </si>
  <si>
    <t>HA10732~B40R10C04</t>
  </si>
  <si>
    <t>Hs~Ref:NM_138280.1~uORF:IOH22167~29.8</t>
  </si>
  <si>
    <t>HA10732~B40R10C05</t>
  </si>
  <si>
    <t>Hs~Ref:NM_019103.1~uORF:IOH9858~141</t>
  </si>
  <si>
    <t>NM_019103.1</t>
  </si>
  <si>
    <t>HA10732~B40R10C06</t>
  </si>
  <si>
    <t>Hs~Ref:NM_019103.1~uORF:IOH9858~134</t>
  </si>
  <si>
    <t>HA10732~B40R10C07</t>
  </si>
  <si>
    <t>Hs~MGC:BC007414.2~uORF:IOH5824~96.1</t>
  </si>
  <si>
    <t>BC007414.2</t>
  </si>
  <si>
    <t>HA10732~B40R10C08</t>
  </si>
  <si>
    <t>Hs~MGC:BC007414.2~uORF:IOH5824~89.4</t>
  </si>
  <si>
    <t>HA10732~B40R10C09</t>
  </si>
  <si>
    <t>Hs~Ref:NM_032712.1~uORF:IOH6582~63.1</t>
  </si>
  <si>
    <t>NM_032712.1</t>
  </si>
  <si>
    <t>HA10732~B40R10C10</t>
  </si>
  <si>
    <t>Hs~Ref:NM_032712.1~uORF:IOH6582~59.5</t>
  </si>
  <si>
    <t>HA10732~B40R10C11</t>
  </si>
  <si>
    <t>Hs~Ref:NM_022369.2~uORF:IOH13935~47.7</t>
  </si>
  <si>
    <t>NM_022369.2</t>
  </si>
  <si>
    <t>HA10732~B40R10C12</t>
  </si>
  <si>
    <t>Hs~Ref:NM_022369.2~uORF:IOH13935~44.3</t>
  </si>
  <si>
    <t>HA10732~B40R10C13</t>
  </si>
  <si>
    <t>Hs~Ref:NM_006116.2~uORF:IOH26991~1590</t>
  </si>
  <si>
    <t>NM_006116.2</t>
  </si>
  <si>
    <t>HA10732~B40R10C14</t>
  </si>
  <si>
    <t>Hs~Ref:NM_006116.2~uORF:IOH26991~1490</t>
  </si>
  <si>
    <t>HA10732~B40R10C15</t>
  </si>
  <si>
    <t>Hs~Ref:NM_032318.1~uORF:IOH6525~1010</t>
  </si>
  <si>
    <t>NM_032318.1</t>
  </si>
  <si>
    <t>HA10732~B40R10C16</t>
  </si>
  <si>
    <t>Hs~Ref:NM_032318.1~uORF:IOH6525~935</t>
  </si>
  <si>
    <t>HA10732~B40R10C17</t>
  </si>
  <si>
    <t>Hs~Ref:NM_022006.1~uORF:IOH12523~1470</t>
  </si>
  <si>
    <t>NM_022006.1</t>
  </si>
  <si>
    <t>HA10732~B40R10C18</t>
  </si>
  <si>
    <t>Hs~Ref:NM_022006.1~uORF:IOH12523~1290</t>
  </si>
  <si>
    <t>HA10732~B40R10C19</t>
  </si>
  <si>
    <t>Hs~Ref:NM_002429.3~uORF:IOH26664~110</t>
  </si>
  <si>
    <t>NM_002429.3</t>
  </si>
  <si>
    <t>HA10732~B40R10C20</t>
  </si>
  <si>
    <t>Hs~Ref:NM_002429.3~uORF:IOH26664~102</t>
  </si>
  <si>
    <t>HA10732~B40R11C01</t>
  </si>
  <si>
    <t>Hs~Ref:NM_173623.1~uORF:IOH27653~33.8</t>
  </si>
  <si>
    <t>NM_173623.1</t>
  </si>
  <si>
    <t>HA10732~B40R11C02</t>
  </si>
  <si>
    <t>Hs~Ref:NM_173623.1~uORF:IOH27653~32.1</t>
  </si>
  <si>
    <t>HA10732~B40R11C03</t>
  </si>
  <si>
    <t>Hs~MGC:BC011989.1~uORF:IOH11771~161</t>
  </si>
  <si>
    <t>BC011989.1</t>
  </si>
  <si>
    <t>HA10732~B40R11C04</t>
  </si>
  <si>
    <t>Hs~MGC:BC011989.1~uORF:IOH11771~151</t>
  </si>
  <si>
    <t>HA10732~B40R11C05</t>
  </si>
  <si>
    <t>Hs~MGC:BC050603.1~uORF:IOH27069~459</t>
  </si>
  <si>
    <t>BC050603.1</t>
  </si>
  <si>
    <t>HA10732~B40R11C06</t>
  </si>
  <si>
    <t>Hs~MGC:BC050603.1~uORF:IOH27069~429</t>
  </si>
  <si>
    <t>HA10732~B40R11C07</t>
  </si>
  <si>
    <t>Hs~MGC:BC039582.1~uORF:IOH26251~48.8</t>
  </si>
  <si>
    <t>BC039582.1</t>
  </si>
  <si>
    <t>HA10732~B40R11C08</t>
  </si>
  <si>
    <t>Hs~MGC:BC039582.1~uORF:IOH26251~45.6</t>
  </si>
  <si>
    <t>HA10732~B40R11C09</t>
  </si>
  <si>
    <t>Hs~MGC:BC016389.1~uORF:IOH10478~803</t>
  </si>
  <si>
    <t>BC016389.1</t>
  </si>
  <si>
    <t>HA10732~B40R11C10</t>
  </si>
  <si>
    <t>Hs~MGC:BC016389.1~uORF:IOH10478~720</t>
  </si>
  <si>
    <t>HA10732~B40R11C11</t>
  </si>
  <si>
    <t>Hs~MGC:BC047030.1~uORF:IOH26622~116</t>
  </si>
  <si>
    <t>BC047030.1</t>
  </si>
  <si>
    <t>HA10732~B40R11C12</t>
  </si>
  <si>
    <t>Hs~MGC:BC047030.1~uORF:IOH26622~107</t>
  </si>
  <si>
    <t>HA10732~B40R11C13</t>
  </si>
  <si>
    <t>Hs~MGC:BC002655.2~uORF:IOH5256~106</t>
  </si>
  <si>
    <t>BC002655.2</t>
  </si>
  <si>
    <t>HA10732~B40R11C14</t>
  </si>
  <si>
    <t>Hs~MGC:BC002655.2~uORF:IOH5256~99.5</t>
  </si>
  <si>
    <t>HA10732~B40R11C15</t>
  </si>
  <si>
    <t>Hs~Ref:NM_173565.1~uORF:IOH22306~165</t>
  </si>
  <si>
    <t>NM_173565.1</t>
  </si>
  <si>
    <t>HA10732~B40R11C16</t>
  </si>
  <si>
    <t>Hs~Ref:NM_173565.1~uORF:IOH22306~156</t>
  </si>
  <si>
    <t>HA10732~B40R11C17</t>
  </si>
  <si>
    <t>Hs~MGC:BC062459.1~uORF:IOH40000~199</t>
  </si>
  <si>
    <t>BC062459.1</t>
  </si>
  <si>
    <t>HA10732~B40R11C18</t>
  </si>
  <si>
    <t>Hs~MGC:BC062459.1~uORF:IOH40000~184</t>
  </si>
  <si>
    <t>HA10732~B40R11C19</t>
  </si>
  <si>
    <t>Hs~Ref:NM_020929.1~uORF:IOH40882~38.2</t>
  </si>
  <si>
    <t>NM_020929.1</t>
  </si>
  <si>
    <t>HA10732~B40R11C20</t>
  </si>
  <si>
    <t>Hs~Ref:NM_020929.1~uORF:IOH40882~34.6</t>
  </si>
  <si>
    <t>HA10732~B40R12C01</t>
  </si>
  <si>
    <t>Hs~Ref:NM_032111.2~uORF:IOH39958~63.9</t>
  </si>
  <si>
    <t>NM_032111.2</t>
  </si>
  <si>
    <t>HA10732~B40R12C02</t>
  </si>
  <si>
    <t>Hs~Ref:NM_032111.2~uORF:IOH39958~60.7</t>
  </si>
  <si>
    <t>HA10732~B40R12C03</t>
  </si>
  <si>
    <t>Hs~Ref:NM_001002018.1~uORF:IOH40008~1450</t>
  </si>
  <si>
    <t>NM_001002018.1</t>
  </si>
  <si>
    <t>HA10732~B40R12C04</t>
  </si>
  <si>
    <t>Hs~Ref:NM_001002018.1~uORF:IOH40008~1300</t>
  </si>
  <si>
    <t>HA10732~B40R12C05</t>
  </si>
  <si>
    <t>Hs~MGC:BC006429.1~uORF:IOH6564~19.5</t>
  </si>
  <si>
    <t>BC006429.1</t>
  </si>
  <si>
    <t>HA10732~B40R12C06</t>
  </si>
  <si>
    <t>Hs~MGC:BC006429.1~uORF:IOH6564~19.4</t>
  </si>
  <si>
    <t>HA10732~B40R12C07</t>
  </si>
  <si>
    <t>Hs~Ref:NM_002399.2~uORF:IOH13086~77.1</t>
  </si>
  <si>
    <t>NM_002399.2</t>
  </si>
  <si>
    <t>HA10732~B40R12C08</t>
  </si>
  <si>
    <t>Hs~Ref:NM_002399.2~uORF:IOH13086~74.2</t>
  </si>
  <si>
    <t>HA10732~B40R12C09</t>
  </si>
  <si>
    <t>Hs~MGC:BC007894.2~uORF:IOH6720~76.8</t>
  </si>
  <si>
    <t>BC007894.2</t>
  </si>
  <si>
    <t>HA10732~B40R12C10</t>
  </si>
  <si>
    <t>Hs~MGC:BC007894.2~uORF:IOH6720~72.1</t>
  </si>
  <si>
    <t>HA10732~B40R12C11</t>
  </si>
  <si>
    <t>Hs~Ref:NM_016485.3~uORF:IOH7511~125</t>
  </si>
  <si>
    <t>NM_016485.3</t>
  </si>
  <si>
    <t>HA10732~B40R12C12</t>
  </si>
  <si>
    <t>Hs~Ref:NM_016485.3~uORF:IOH7511~119</t>
  </si>
  <si>
    <t>HA10732~B40R12C13</t>
  </si>
  <si>
    <t>Hs~Ref:NM_006399.2~uORF:IOH21626~101</t>
  </si>
  <si>
    <t>NM_006399.2</t>
  </si>
  <si>
    <t>HA10732~B40R12C14</t>
  </si>
  <si>
    <t>Hs~Ref:NM_006399.2~uORF:IOH21626~94.6</t>
  </si>
  <si>
    <t>HA10732~B40R12C15</t>
  </si>
  <si>
    <t>Hs~MGC:BC030557.1~uORF:IOH21719~71.2</t>
  </si>
  <si>
    <t>BC030557.1</t>
  </si>
  <si>
    <t>HA10732~B40R12C16</t>
  </si>
  <si>
    <t>Hs~MGC:BC030557.1~uORF:IOH21719~67.3</t>
  </si>
  <si>
    <t>HA10732~B40R12C17</t>
  </si>
  <si>
    <t>Hs~MGC:BC030524.1~uORF:IOH21689~57.7</t>
  </si>
  <si>
    <t>BC030524.1</t>
  </si>
  <si>
    <t>HA10732~B40R12C18</t>
  </si>
  <si>
    <t>Hs~MGC:BC030524.1~uORF:IOH21689~55.3</t>
  </si>
  <si>
    <t>HA10732~B40R12C19</t>
  </si>
  <si>
    <t>Hs~MGC:BC033872.1~uORF:IOH21882~30.7</t>
  </si>
  <si>
    <t>BC033872.1</t>
  </si>
  <si>
    <t>HA10732~B40R12C20</t>
  </si>
  <si>
    <t>Hs~MGC:BC033872.1~uORF:IOH21882~29.3</t>
  </si>
  <si>
    <t>HA10732~B40R13C01</t>
  </si>
  <si>
    <t>HA10732~B40R13C02</t>
  </si>
  <si>
    <t>HA10732~B40R13C03</t>
  </si>
  <si>
    <t>HA10732~B40R13C04</t>
  </si>
  <si>
    <t>HA10732~B40R13C05</t>
  </si>
  <si>
    <t>HA10732~B40R13C06</t>
  </si>
  <si>
    <t>HA10732~B40R13C07</t>
  </si>
  <si>
    <t>HA10732~B40R13C08</t>
  </si>
  <si>
    <t>HA10732~B40R13C09</t>
  </si>
  <si>
    <t>Hs~MGC:BC007019.1~uORF:IOH7241~272</t>
  </si>
  <si>
    <t>HA10732~B40R13C10</t>
  </si>
  <si>
    <t>Hs~MGC:BC007019.1~uORF:IOH7241~255</t>
  </si>
  <si>
    <t>HA10732~B40R13C11</t>
  </si>
  <si>
    <t>Hs~MGC:BC001772.1~uORF:IOH4925~16.6</t>
  </si>
  <si>
    <t>HA10732~B40R13C12</t>
  </si>
  <si>
    <t>Hs~MGC:BC001772.1~uORF:IOH4925~16.0</t>
  </si>
  <si>
    <t>HA10732~B40R13C13</t>
  </si>
  <si>
    <t>Hs~Ref:NM_021914.3~uORF:IOH14198~52.5</t>
  </si>
  <si>
    <t>NM_021914.3</t>
  </si>
  <si>
    <t>HA10732~B40R13C14</t>
  </si>
  <si>
    <t>Hs~Ref:NM_021914.3~uORF:IOH14198~49.2</t>
  </si>
  <si>
    <t>HA10732~B40R13C15</t>
  </si>
  <si>
    <t>Hs~Ref:NM_001259.5~uORF:IOH28111~61.7</t>
  </si>
  <si>
    <t>HA10732~B40R13C16</t>
  </si>
  <si>
    <t>Hs~Ref:NM_001259.5~uORF:IOH28111~59.5</t>
  </si>
  <si>
    <t>HA10732~B40R13C17</t>
  </si>
  <si>
    <t>HA10732~B40R13C18</t>
  </si>
  <si>
    <t>HA10732~B40R13C19</t>
  </si>
  <si>
    <t>HA10732~B40R13C20</t>
  </si>
  <si>
    <t>HA10732~B40R14C01</t>
  </si>
  <si>
    <t>HA10732~B40R14C02</t>
  </si>
  <si>
    <t>HA10732~B40R14C03</t>
  </si>
  <si>
    <t>HA10732~B40R14C04</t>
  </si>
  <si>
    <t>HA10732~B40R14C05</t>
  </si>
  <si>
    <t>Hs~MGC:BC005984.1~uORF:IOH7476~23.4</t>
  </si>
  <si>
    <t>BC005984.1</t>
  </si>
  <si>
    <t>HA10732~B40R14C06</t>
  </si>
  <si>
    <t>Hs~MGC:BC005984.1~uORF:IOH7476~22.2</t>
  </si>
  <si>
    <t>HA10732~B40R14C07</t>
  </si>
  <si>
    <t>Hs~Ref:NM_005621.1~uORF:IOH40815~62.1</t>
  </si>
  <si>
    <t>NM_005621.1</t>
  </si>
  <si>
    <t>HA10732~B40R14C08</t>
  </si>
  <si>
    <t>Hs~Ref:NM_005621.1~uORF:IOH40815~57.6</t>
  </si>
  <si>
    <t>HA10732~B40R14C09</t>
  </si>
  <si>
    <t>Hs~MGC:BC032954.2~uORF:IOH22415~17.3</t>
  </si>
  <si>
    <t>BC032954.2</t>
  </si>
  <si>
    <t>HA10732~B40R14C10</t>
  </si>
  <si>
    <t>Hs~MGC:BC032954.2~uORF:IOH22415~16.1</t>
  </si>
  <si>
    <t>HA10732~B40R14C11</t>
  </si>
  <si>
    <t>Hs~Ref:NM_024099.2~uORF:IOH40910~55.2</t>
  </si>
  <si>
    <t>NM_024099.2</t>
  </si>
  <si>
    <t>HA10732~B40R14C12</t>
  </si>
  <si>
    <t>Hs~Ref:NM_024099.2~uORF:IOH40910~52.7</t>
  </si>
  <si>
    <t>HA10732~B40R14C13</t>
  </si>
  <si>
    <t>HA10732~B40R14C14</t>
  </si>
  <si>
    <t>HA10732~B40R14C15</t>
  </si>
  <si>
    <t>HA10732~B40R14C16</t>
  </si>
  <si>
    <t>HA10732~B40R14C17</t>
  </si>
  <si>
    <t>HA10732~B40R14C18</t>
  </si>
  <si>
    <t>HA10732~B40R14C19</t>
  </si>
  <si>
    <t>HA10732~B40R14C20</t>
  </si>
  <si>
    <t>HA10732~B40R15C01</t>
  </si>
  <si>
    <t>HA10732~B40R15C02</t>
  </si>
  <si>
    <t>HA10732~B40R15C03</t>
  </si>
  <si>
    <t>HA10732~B40R15C04</t>
  </si>
  <si>
    <t>HA10732~B40R15C05</t>
  </si>
  <si>
    <t>HA10732~B40R15C06</t>
  </si>
  <si>
    <t>HA10732~B40R15C07</t>
  </si>
  <si>
    <t>HA10732~B40R15C08</t>
  </si>
  <si>
    <t>HA10732~B40R15C09</t>
  </si>
  <si>
    <t>HA10732~B40R15C10</t>
  </si>
  <si>
    <t>HA10732~B40R15C11</t>
  </si>
  <si>
    <t>HA10732~B40R15C12</t>
  </si>
  <si>
    <t>HA10732~B40R15C13</t>
  </si>
  <si>
    <t>HA10732~B40R15C14</t>
  </si>
  <si>
    <t>HA10732~B40R15C15</t>
  </si>
  <si>
    <t>HA10732~B40R15C16</t>
  </si>
  <si>
    <t>HA10732~B40R15C17</t>
  </si>
  <si>
    <t>HA10732~B40R15C18</t>
  </si>
  <si>
    <t>HA10732~B40R15C19</t>
  </si>
  <si>
    <t>HA10732~B40R15C20</t>
  </si>
  <si>
    <t>HA10732~B40R16C01</t>
  </si>
  <si>
    <t>HA10732~B40R16C02</t>
  </si>
  <si>
    <t>HA10732~B40R16C03</t>
  </si>
  <si>
    <t>HA10732~B40R16C04</t>
  </si>
  <si>
    <t>HA10732~B40R16C05</t>
  </si>
  <si>
    <t>HA10732~B40R16C06</t>
  </si>
  <si>
    <t>HA10732~B40R16C07</t>
  </si>
  <si>
    <t>HA10732~B40R16C08</t>
  </si>
  <si>
    <t>HA10732~B40R16C09</t>
  </si>
  <si>
    <t>HA10732~B40R16C10</t>
  </si>
  <si>
    <t>HA10732~B40R16C11</t>
  </si>
  <si>
    <t>HA10732~B40R16C12</t>
  </si>
  <si>
    <t>HA10732~B40R16C13</t>
  </si>
  <si>
    <t>HA10732~B40R16C14</t>
  </si>
  <si>
    <t>HA10732~B40R16C15</t>
  </si>
  <si>
    <t>HA10732~B40R16C16</t>
  </si>
  <si>
    <t>HA10732~B40R16C17</t>
  </si>
  <si>
    <t>HA10732~B40R16C18</t>
  </si>
  <si>
    <t>HA10732~B40R16C19</t>
  </si>
  <si>
    <t>HA10732~B40R16C20</t>
  </si>
  <si>
    <t>HA10732~B40R17C01</t>
  </si>
  <si>
    <t>HA10732~B40R17C02</t>
  </si>
  <si>
    <t>HA10732~B40R17C03</t>
  </si>
  <si>
    <t>HA10732~B40R17C04</t>
  </si>
  <si>
    <t>HA10732~B40R17C05</t>
  </si>
  <si>
    <t>HA10732~B40R17C06</t>
  </si>
  <si>
    <t>HA10732~B40R17C07</t>
  </si>
  <si>
    <t>HA10732~B40R17C08</t>
  </si>
  <si>
    <t>HA10732~B40R17C09</t>
  </si>
  <si>
    <t>HA10732~B40R17C10</t>
  </si>
  <si>
    <t>HA10732~B40R17C11</t>
  </si>
  <si>
    <t>HA10732~B40R17C12</t>
  </si>
  <si>
    <t>HA10732~B40R17C13</t>
  </si>
  <si>
    <t>HA10732~B40R17C14</t>
  </si>
  <si>
    <t>HA10732~B40R17C15</t>
  </si>
  <si>
    <t>HA10732~B40R17C16</t>
  </si>
  <si>
    <t>HA10732~B40R17C17</t>
  </si>
  <si>
    <t>HA10732~B40R17C18</t>
  </si>
  <si>
    <t>HA10732~B40R17C19</t>
  </si>
  <si>
    <t>HA10732~B40R17C20</t>
  </si>
  <si>
    <t>HA10732~B40R18C01</t>
  </si>
  <si>
    <t>HA10732~B40R18C02</t>
  </si>
  <si>
    <t>HA10732~B40R18C03</t>
  </si>
  <si>
    <t>HA10732~B40R18C04</t>
  </si>
  <si>
    <t>HA10732~B40R18C05</t>
  </si>
  <si>
    <t>HA10732~B40R18C06</t>
  </si>
  <si>
    <t>HA10732~B40R18C07</t>
  </si>
  <si>
    <t>HA10732~B40R18C08</t>
  </si>
  <si>
    <t>HA10732~B40R18C09</t>
  </si>
  <si>
    <t>HA10732~B40R18C10</t>
  </si>
  <si>
    <t>HA10732~B40R18C11</t>
  </si>
  <si>
    <t>HA10732~B40R18C12</t>
  </si>
  <si>
    <t>HA10732~B40R18C13</t>
  </si>
  <si>
    <t>HA10732~B40R18C14</t>
  </si>
  <si>
    <t>HA10732~B40R18C15</t>
  </si>
  <si>
    <t>HA10732~B40R18C16</t>
  </si>
  <si>
    <t>HA10732~B40R18C17</t>
  </si>
  <si>
    <t>HA10732~B40R18C18</t>
  </si>
  <si>
    <t>HA10732~B40R18C19</t>
  </si>
  <si>
    <t>HA10732~B40R18C20</t>
  </si>
  <si>
    <t>HA10732~B40R19C01</t>
  </si>
  <si>
    <t>HA10732~B40R19C02</t>
  </si>
  <si>
    <t>HA10732~B40R19C03</t>
  </si>
  <si>
    <t>HA10732~B40R19C04</t>
  </si>
  <si>
    <t>HA10732~B40R19C05</t>
  </si>
  <si>
    <t>HA10732~B40R19C06</t>
  </si>
  <si>
    <t>HA10732~B40R19C07</t>
  </si>
  <si>
    <t>HA10732~B40R19C08</t>
  </si>
  <si>
    <t>HA10732~B40R19C09</t>
  </si>
  <si>
    <t>HA10732~B40R19C10</t>
  </si>
  <si>
    <t>HA10732~B40R19C11</t>
  </si>
  <si>
    <t>HA10732~B40R19C12</t>
  </si>
  <si>
    <t>HA10732~B40R19C13</t>
  </si>
  <si>
    <t>HA10732~B40R19C14</t>
  </si>
  <si>
    <t>HA10732~B40R19C15</t>
  </si>
  <si>
    <t>HA10732~B40R19C16</t>
  </si>
  <si>
    <t>HA10732~B40R19C17</t>
  </si>
  <si>
    <t>HA10732~B40R19C18</t>
  </si>
  <si>
    <t>HA10732~B40R19C19</t>
  </si>
  <si>
    <t>HA10732~B40R19C20</t>
  </si>
  <si>
    <t>HA10732~B40R20C01</t>
  </si>
  <si>
    <t>HA10732~B40R20C02</t>
  </si>
  <si>
    <t>HA10732~B40R20C03</t>
  </si>
  <si>
    <t>HA10732~B40R20C04</t>
  </si>
  <si>
    <t>HA10732~B40R20C05</t>
  </si>
  <si>
    <t>HA10732~B40R20C06</t>
  </si>
  <si>
    <t>HA10732~B40R20C07</t>
  </si>
  <si>
    <t>HA10732~B40R20C08</t>
  </si>
  <si>
    <t>HA10732~B40R20C09</t>
  </si>
  <si>
    <t>HA10732~B40R20C10</t>
  </si>
  <si>
    <t>HA10732~B40R20C11</t>
  </si>
  <si>
    <t>HA10732~B40R20C12</t>
  </si>
  <si>
    <t>HA10732~B40R20C13</t>
  </si>
  <si>
    <t>HA10732~B40R20C14</t>
  </si>
  <si>
    <t>HA10732~B40R20C15</t>
  </si>
  <si>
    <t>HA10732~B40R20C16</t>
  </si>
  <si>
    <t>HA10732~B40R20C17</t>
  </si>
  <si>
    <t>HA10732~B40R20C18</t>
  </si>
  <si>
    <t>HA10732~B40R20C19</t>
  </si>
  <si>
    <t>HA10732~B40R20C20</t>
  </si>
  <si>
    <t>HA10732~B41R01C01</t>
  </si>
  <si>
    <t>HA10732~B41R01C02</t>
  </si>
  <si>
    <t>HA10732~B41R01C03</t>
  </si>
  <si>
    <t>HA10732~B41R01C04</t>
  </si>
  <si>
    <t>HA10732~B41R01C05</t>
  </si>
  <si>
    <t>HA10732~B41R01C06</t>
  </si>
  <si>
    <t>HA10732~B41R01C07</t>
  </si>
  <si>
    <t>HA10732~B41R01C08</t>
  </si>
  <si>
    <t>HA10732~B41R01C09</t>
  </si>
  <si>
    <t>HA10732~B41R01C10</t>
  </si>
  <si>
    <t>HA10732~B41R01C11</t>
  </si>
  <si>
    <t>HA10732~B41R01C12</t>
  </si>
  <si>
    <t>HA10732~B41R01C13</t>
  </si>
  <si>
    <t>HA10732~B41R01C14</t>
  </si>
  <si>
    <t>HA10732~B41R01C15</t>
  </si>
  <si>
    <t>HA10732~B41R01C16</t>
  </si>
  <si>
    <t>HA10732~B41R01C17</t>
  </si>
  <si>
    <t>HA10732~B41R01C18</t>
  </si>
  <si>
    <t>HA10732~B41R01C19</t>
  </si>
  <si>
    <t>HA10732~B41R01C20</t>
  </si>
  <si>
    <t>HA10732~B41R02C01</t>
  </si>
  <si>
    <t>HA10732~B41R02C02</t>
  </si>
  <si>
    <t>HA10732~B41R02C03</t>
  </si>
  <si>
    <t>HA10732~B41R02C04</t>
  </si>
  <si>
    <t>HA10732~B41R02C05</t>
  </si>
  <si>
    <t>HA10732~B41R02C06</t>
  </si>
  <si>
    <t>HA10732~B41R02C07</t>
  </si>
  <si>
    <t>HA10732~B41R02C08</t>
  </si>
  <si>
    <t>HA10732~B41R02C09</t>
  </si>
  <si>
    <t>HA10732~B41R02C10</t>
  </si>
  <si>
    <t>HA10732~B41R02C11</t>
  </si>
  <si>
    <t>HA10732~B41R02C12</t>
  </si>
  <si>
    <t>HA10732~B41R02C13</t>
  </si>
  <si>
    <t>Internal_22861</t>
  </si>
  <si>
    <t>HA10732~B41R02C14</t>
  </si>
  <si>
    <t>HA10732~B41R02C15</t>
  </si>
  <si>
    <t>Hs~Ref:NM_016487.1~uORF:IOH12876~82.9</t>
  </si>
  <si>
    <t>NM_016487.1</t>
  </si>
  <si>
    <t>HA10732~B41R02C16</t>
  </si>
  <si>
    <t>Hs~Ref:NM_016487.1~uORF:IOH12876~79.9</t>
  </si>
  <si>
    <t>HA10732~B41R02C17</t>
  </si>
  <si>
    <t>Hs~MGC:BC031964.1~uORF:IOH27669~699</t>
  </si>
  <si>
    <t>BC031964.1</t>
  </si>
  <si>
    <t>HA10732~B41R02C18</t>
  </si>
  <si>
    <t>Hs~MGC:BC031964.1~uORF:IOH27669~683</t>
  </si>
  <si>
    <t>HA10732~B41R02C19</t>
  </si>
  <si>
    <t>Hs~MGC:BC040527.1~uORF:IOH27478~393</t>
  </si>
  <si>
    <t>BC040527.1</t>
  </si>
  <si>
    <t>HA10732~B41R02C20</t>
  </si>
  <si>
    <t>Hs~MGC:BC040527.1~uORF:IOH27478~382</t>
  </si>
  <si>
    <t>HA10732~B41R03C01</t>
  </si>
  <si>
    <t>Hs~Ref:NM_006834.2~uORF:IOH12811~408</t>
  </si>
  <si>
    <t>NM_006834.2</t>
  </si>
  <si>
    <t>HA10732~B41R03C02</t>
  </si>
  <si>
    <t>Hs~Ref:NM_006834.2~uORF:IOH12811~464</t>
  </si>
  <si>
    <t>HA10732~B41R03C03</t>
  </si>
  <si>
    <t>Hs~MGC:BC010901.1~uORF:IOH13498~396</t>
  </si>
  <si>
    <t>BC010901.1</t>
  </si>
  <si>
    <t>HA10732~B41R03C04</t>
  </si>
  <si>
    <t>Hs~MGC:BC010901.1~uORF:IOH13498~383</t>
  </si>
  <si>
    <t>HA10732~B41R03C05</t>
  </si>
  <si>
    <t>Hs~MGC:BC032347.1~uORF:IOH21704~110</t>
  </si>
  <si>
    <t>BC032347.1</t>
  </si>
  <si>
    <t>HA10732~B41R03C06</t>
  </si>
  <si>
    <t>Hs~MGC:BC032347.1~uORF:IOH21704~105</t>
  </si>
  <si>
    <t>HA10732~B41R03C07</t>
  </si>
  <si>
    <t>Hs~MGC:BC040606.1~uORF:IOH27734~74.8</t>
  </si>
  <si>
    <t>BC040606.1</t>
  </si>
  <si>
    <t>HA10732~B41R03C08</t>
  </si>
  <si>
    <t>Hs~MGC:BC040606.1~uORF:IOH27734~73.4</t>
  </si>
  <si>
    <t>HA10732~B41R03C09</t>
  </si>
  <si>
    <t>Internal_12223</t>
  </si>
  <si>
    <t>HA10732~B41R03C10</t>
  </si>
  <si>
    <t>HA10732~B41R03C11</t>
  </si>
  <si>
    <t>Hs~MGC:BC015684.2~uORF:IOH14516~46.0</t>
  </si>
  <si>
    <t>BC015684.2</t>
  </si>
  <si>
    <t>HA10732~B41R03C12</t>
  </si>
  <si>
    <t>Hs~MGC:BC015684.2~uORF:IOH14516~43.3</t>
  </si>
  <si>
    <t>HA10732~B41R03C13</t>
  </si>
  <si>
    <t>Hs~MGC:BC001120.1~uORF:IOH3920~445</t>
  </si>
  <si>
    <t>BC001120.1</t>
  </si>
  <si>
    <t>HA10732~B41R03C14</t>
  </si>
  <si>
    <t>HA10732~B41R03C15</t>
  </si>
  <si>
    <t>Hs~MGC:NM_152267.2~uORF:IOH14506~138</t>
  </si>
  <si>
    <t>NM_152267.2</t>
  </si>
  <si>
    <t>HA10732~B41R03C16</t>
  </si>
  <si>
    <t>Hs~MGC:NM_152267.2~uORF:IOH14506~131</t>
  </si>
  <si>
    <t>HA10732~B41R03C17</t>
  </si>
  <si>
    <t>Hs~MGC:BC011779.2~uORF:IOH14539~195</t>
  </si>
  <si>
    <t>BC011779.2</t>
  </si>
  <si>
    <t>HA10732~B41R03C18</t>
  </si>
  <si>
    <t>Hs~MGC:BC011779.2~uORF:IOH14539~190</t>
  </si>
  <si>
    <t>HA10732~B41R03C19</t>
  </si>
  <si>
    <t>Hs~Ref:NM_018948.2~uORF:IOH14139~48.5</t>
  </si>
  <si>
    <t>NM_018948.2</t>
  </si>
  <si>
    <t>HA10732~B41R03C20</t>
  </si>
  <si>
    <t>Hs~Ref:NM_018948.2~uORF:IOH14139~46.6</t>
  </si>
  <si>
    <t>HA10732~B41R04C01</t>
  </si>
  <si>
    <t>Hs~Ref:NM_021159.2~uORF:IOH3912~155</t>
  </si>
  <si>
    <t>NM_021159.2</t>
  </si>
  <si>
    <t>HA10732~B41R04C02</t>
  </si>
  <si>
    <t>Hs~Ref:NM_021159.2~uORF:IOH3912~177</t>
  </si>
  <si>
    <t>HA10732~B41R04C03</t>
  </si>
  <si>
    <t>Hs~Ref:NM_014380.1~uORF:IOH4519~29.1</t>
  </si>
  <si>
    <t>NM_014380.1</t>
  </si>
  <si>
    <t>HA10732~B41R04C04</t>
  </si>
  <si>
    <t>Hs~Ref:NM_014380.1~uORF:IOH4519~29.0</t>
  </si>
  <si>
    <t>HA10732~B41R04C05</t>
  </si>
  <si>
    <t>Hs~MGC:BC016640.1~uORF:IOH21476~20.6</t>
  </si>
  <si>
    <t>BC016640.1</t>
  </si>
  <si>
    <t>HA10732~B41R04C06</t>
  </si>
  <si>
    <t>Hs~MGC:BC016640.1~uORF:IOH21476~20.3</t>
  </si>
  <si>
    <t>HA10732~B41R04C07</t>
  </si>
  <si>
    <t>Hs~Ref:NM_138470.1~uORF:IOH10205~16.5</t>
  </si>
  <si>
    <t>NM_138470.1</t>
  </si>
  <si>
    <t>HA10732~B41R04C08</t>
  </si>
  <si>
    <t>Hs~Ref:NM_138470.1~uORF:IOH10205~15.9</t>
  </si>
  <si>
    <t>HA10732~B41R04C09</t>
  </si>
  <si>
    <t>Hs~MGC:BC015186.1~uORF:IOH12980~48.6</t>
  </si>
  <si>
    <t>BC015186.1</t>
  </si>
  <si>
    <t>HA10732~B41R04C10</t>
  </si>
  <si>
    <t>Hs~MGC:BC015186.1~uORF:IOH12980~48.3</t>
  </si>
  <si>
    <t>HA10732~B41R04C11</t>
  </si>
  <si>
    <t>Hs~MGC:BC025708.1~uORF:IOH11251~36.8</t>
  </si>
  <si>
    <t>BC025708.1</t>
  </si>
  <si>
    <t>HA10732~B41R04C12</t>
  </si>
  <si>
    <t>Hs~MGC:BC025708.1~uORF:IOH11251~34.6</t>
  </si>
  <si>
    <t>HA10732~B41R04C13</t>
  </si>
  <si>
    <t>Hs~MGC:NM_152634.1~uORF:IOH21490~49.6</t>
  </si>
  <si>
    <t>NM_152634.1</t>
  </si>
  <si>
    <t>HA10732~B41R04C14</t>
  </si>
  <si>
    <t>Hs~MGC:NM_152634.1~uORF:IOH21490~49.5</t>
  </si>
  <si>
    <t>HA10732~B41R04C15</t>
  </si>
  <si>
    <t>Hs~MGC:BC009108.1~uORF:IOH10191~17.6</t>
  </si>
  <si>
    <t>BC009108.1</t>
  </si>
  <si>
    <t>HA10732~B41R04C16</t>
  </si>
  <si>
    <t>Hs~MGC:BC009108.1~uORF:IOH10191~17.4</t>
  </si>
  <si>
    <t>HA10732~B41R04C17</t>
  </si>
  <si>
    <t>Hs~Ref:NM_003656.3~uORF:IOH21059~461</t>
  </si>
  <si>
    <t>NM_003656.3</t>
  </si>
  <si>
    <t>HA10732~B41R04C18</t>
  </si>
  <si>
    <t>Hs~Ref:NM_003656.3~uORF:IOH21059~448</t>
  </si>
  <si>
    <t>HA10732~B41R04C19</t>
  </si>
  <si>
    <t>Hs~Ref:NM_005233.2~uORF:IOH21038~18.4</t>
  </si>
  <si>
    <t>NM_005233.2</t>
  </si>
  <si>
    <t>HA10732~B41R04C20</t>
  </si>
  <si>
    <t>Hs~Ref:NM_005233.2~uORF:IOH21038~17.9</t>
  </si>
  <si>
    <t>HA10732~B41R05C01</t>
  </si>
  <si>
    <t>Hs~Ref:NM_014241.2~uORF:IOH12805~45.6</t>
  </si>
  <si>
    <t>NM_014241.2</t>
  </si>
  <si>
    <t>HA10732~B41R05C02</t>
  </si>
  <si>
    <t>Hs~Ref:NM_014241.2~uORF:IOH12805~46.4</t>
  </si>
  <si>
    <t>HA10732~B41R05C03</t>
  </si>
  <si>
    <t>Hs~Ref:NM_002070.1~uORF:IOH14604~3760</t>
  </si>
  <si>
    <t>NM_002070.1</t>
  </si>
  <si>
    <t>HA10732~B41R05C04</t>
  </si>
  <si>
    <t>HA10732~B41R05C05</t>
  </si>
  <si>
    <t>Hs~MGC:BC001280.1~N/A~635</t>
  </si>
  <si>
    <t>BC001280.1</t>
  </si>
  <si>
    <t>HA10732~B41R05C06</t>
  </si>
  <si>
    <t>Hs~MGC:BC001280.1~N/A~633</t>
  </si>
  <si>
    <t>HA10732~B41R05C07</t>
  </si>
  <si>
    <t>Hs~Ref:NM_001893.3~N/A~128</t>
  </si>
  <si>
    <t>NM_001893.3</t>
  </si>
  <si>
    <t>HA10732~B41R05C08</t>
  </si>
  <si>
    <t>HA10732~B41R05C09</t>
  </si>
  <si>
    <t>Hs~Ref:NM_006861.2~uORF:IOH10011~1950</t>
  </si>
  <si>
    <t>NM_006861.2</t>
  </si>
  <si>
    <t>HA10732~B41R05C10</t>
  </si>
  <si>
    <t>Hs~Ref:NM_006861.2~uORF:IOH10011~1900</t>
  </si>
  <si>
    <t>HA10732~B41R05C11</t>
  </si>
  <si>
    <t>Hs~Ref:NM_016301.2~uORF:IOH7464~43.3</t>
  </si>
  <si>
    <t>NM_016301.2</t>
  </si>
  <si>
    <t>HA10732~B41R05C12</t>
  </si>
  <si>
    <t>Hs~Ref:NM_016301.2~uORF:IOH7464~42.2</t>
  </si>
  <si>
    <t>HA10732~B41R05C13</t>
  </si>
  <si>
    <t>Hs~Ref:NM_016440.1~N/A~2610</t>
  </si>
  <si>
    <t>NM_016440.1</t>
  </si>
  <si>
    <t>HA10732~B41R05C14</t>
  </si>
  <si>
    <t>Hs~Ref:NM_016440.1~N/A~2630</t>
  </si>
  <si>
    <t>HA10732~B41R05C15</t>
  </si>
  <si>
    <t>Hs~Ref:NM_001616.2~N/A~3200</t>
  </si>
  <si>
    <t>NM_001616.2</t>
  </si>
  <si>
    <t>HA10732~B41R05C16</t>
  </si>
  <si>
    <t>Hs~Ref:NM_001616.2~N/A~3350</t>
  </si>
  <si>
    <t>HA10732~B41R05C17</t>
  </si>
  <si>
    <t>Hs~MGC:BC012362.1~uORF:IOH12046~201</t>
  </si>
  <si>
    <t>BC012362.1</t>
  </si>
  <si>
    <t>HA10732~B41R05C18</t>
  </si>
  <si>
    <t>Hs~MGC:BC012362.1~uORF:IOH12046~192</t>
  </si>
  <si>
    <t>HA10732~B41R05C19</t>
  </si>
  <si>
    <t>Hs~MGC:BC017079.1~uORF:IOH10377~89.3</t>
  </si>
  <si>
    <t>BC017079.1</t>
  </si>
  <si>
    <t>HA10732~B41R05C20</t>
  </si>
  <si>
    <t>Hs~MGC:BC017079.1~uORF:IOH10377~85.4</t>
  </si>
  <si>
    <t>HA10732~B41R06C01</t>
  </si>
  <si>
    <t>Hs~Ref:NM_004450.1~uORF:IOH14288~478</t>
  </si>
  <si>
    <t>NM_004450.1</t>
  </si>
  <si>
    <t>HA10732~B41R06C02</t>
  </si>
  <si>
    <t>Hs~Ref:NM_004450.1~uORF:IOH14288~532</t>
  </si>
  <si>
    <t>HA10732~B41R06C03</t>
  </si>
  <si>
    <t>Hs~Ref:NM_016009.2~uORF:IOH5827~237</t>
  </si>
  <si>
    <t>NM_016009.2</t>
  </si>
  <si>
    <t>HA10732~B41R06C04</t>
  </si>
  <si>
    <t>Hs~Ref:NM_016009.2~uORF:IOH5827~224</t>
  </si>
  <si>
    <t>HA10732~B41R06C05</t>
  </si>
  <si>
    <t>Hs~Ref:NM_006805.2~uORF:IOH10215~26.8</t>
  </si>
  <si>
    <t>NM_006805.2</t>
  </si>
  <si>
    <t>HA10732~B41R06C06</t>
  </si>
  <si>
    <t>Hs~Ref:NM_006805.2~uORF:IOH10215~26.5</t>
  </si>
  <si>
    <t>HA10732~B41R06C07</t>
  </si>
  <si>
    <t>Hs~MGC:BC015944.1~uORF:IOH10042~725</t>
  </si>
  <si>
    <t>BC015944.1</t>
  </si>
  <si>
    <t>HA10732~B41R06C08</t>
  </si>
  <si>
    <t>Hs~MGC:BC015944.1~uORF:IOH10042~732</t>
  </si>
  <si>
    <t>HA10732~B41R06C09</t>
  </si>
  <si>
    <t>Hs~Ref:NM_003562.2~uORF:IOH10089~81.4</t>
  </si>
  <si>
    <t>NM_003562.2</t>
  </si>
  <si>
    <t>HA10732~B41R06C10</t>
  </si>
  <si>
    <t>Hs~Ref:NM_003562.2~uORF:IOH10089~81.0</t>
  </si>
  <si>
    <t>HA10732~B41R06C11</t>
  </si>
  <si>
    <t>Hs~Ref:NM_001207.2~uORF:IOH5823~25.2</t>
  </si>
  <si>
    <t>NM_001207.2</t>
  </si>
  <si>
    <t>HA10732~B41R06C12</t>
  </si>
  <si>
    <t>Hs~Ref:NM_001207.2~uORF:IOH5823~24.9</t>
  </si>
  <si>
    <t>HA10732~B41R06C13</t>
  </si>
  <si>
    <t>Hs~MGC:BC000162.2~uORF:IOH2911~122</t>
  </si>
  <si>
    <t>BC000162.2</t>
  </si>
  <si>
    <t>HA10732~B41R06C14</t>
  </si>
  <si>
    <t>Hs~MGC:BC000162.2~uORF:IOH2911~116</t>
  </si>
  <si>
    <t>HA10732~B41R06C15</t>
  </si>
  <si>
    <t>Hs~Ref:NM_004544.1~uORF:IOH3043~46.3</t>
  </si>
  <si>
    <t>NM_004544.1</t>
  </si>
  <si>
    <t>HA10732~B41R06C16</t>
  </si>
  <si>
    <t>Hs~Ref:NM_004544.1~uORF:IOH3043~43.1</t>
  </si>
  <si>
    <t>HA10732~B41R06C17</t>
  </si>
  <si>
    <t>Hs~MGC:NM_033082.1~uORF:IOH7469~189</t>
  </si>
  <si>
    <t>NM_033082.1</t>
  </si>
  <si>
    <t>HA10732~B41R06C18</t>
  </si>
  <si>
    <t>Hs~MGC:NM_033082.1~uORF:IOH7469~183</t>
  </si>
  <si>
    <t>HA10732~B41R06C19</t>
  </si>
  <si>
    <t>Hs~MGC:BC005253.1~uORF:IOH7296~745</t>
  </si>
  <si>
    <t>BC005253.1</t>
  </si>
  <si>
    <t>HA10732~B41R06C20</t>
  </si>
  <si>
    <t>Hs~MGC:BC005253.1~uORF:IOH7296~719</t>
  </si>
  <si>
    <t>HA10732~B41R07C01</t>
  </si>
  <si>
    <t>Hs~Ref:NM_005111.4~uORF:IOH22501~1230</t>
  </si>
  <si>
    <t>NM_005111.4</t>
  </si>
  <si>
    <t>HA10732~B41R07C02</t>
  </si>
  <si>
    <t>Hs~Ref:NM_005111.4~uORF:IOH22501~1290</t>
  </si>
  <si>
    <t>HA10732~B41R07C03</t>
  </si>
  <si>
    <t>Internal_30286</t>
  </si>
  <si>
    <t>HA10732~B41R07C04</t>
  </si>
  <si>
    <t>HA10732~B41R07C05</t>
  </si>
  <si>
    <t>Hs~Ref:NM_014868.1~uORF:IOH9787~442</t>
  </si>
  <si>
    <t>NM_014868.1</t>
  </si>
  <si>
    <t>HA10732~B41R07C06</t>
  </si>
  <si>
    <t>Hs~Ref:NM_014868.1~uORF:IOH9787~428</t>
  </si>
  <si>
    <t>HA10732~B41R07C07</t>
  </si>
  <si>
    <t>Hs~MGC:BC010456.1~uORF:IOH9643~31.8</t>
  </si>
  <si>
    <t>BC010456.1</t>
  </si>
  <si>
    <t>HA10732~B41R07C08</t>
  </si>
  <si>
    <t>Hs~MGC:BC010456.1~uORF:IOH9643~31.0</t>
  </si>
  <si>
    <t>HA10732~B41R07C09</t>
  </si>
  <si>
    <t>Hs~MGC:BC036364.1~uORF:IOH27636~473</t>
  </si>
  <si>
    <t>BC036364.1</t>
  </si>
  <si>
    <t>HA10732~B41R07C10</t>
  </si>
  <si>
    <t>Hs~MGC:BC036364.1~uORF:IOH27636~470</t>
  </si>
  <si>
    <t>HA10732~B41R07C11</t>
  </si>
  <si>
    <t>Hs~MGC:BC036422.1~uORF:IOH27623~92.0</t>
  </si>
  <si>
    <t>BC036422.1</t>
  </si>
  <si>
    <t>HA10732~B41R07C12</t>
  </si>
  <si>
    <t>Hs~MGC:BC036422.1~uORF:IOH27623~89.8</t>
  </si>
  <si>
    <t>HA10732~B41R07C13</t>
  </si>
  <si>
    <t>Internal_86237</t>
  </si>
  <si>
    <t>HA10732~B41R07C14</t>
  </si>
  <si>
    <t>HA10732~B41R07C15</t>
  </si>
  <si>
    <t>Internal_327674</t>
  </si>
  <si>
    <t>HA10732~B41R07C16</t>
  </si>
  <si>
    <t>HA10732~B41R07C17</t>
  </si>
  <si>
    <t>Hs~MGC:BC028675.1~uORF:IOH23010~291</t>
  </si>
  <si>
    <t>BC028675.1</t>
  </si>
  <si>
    <t>HA10732~B41R07C18</t>
  </si>
  <si>
    <t>Hs~MGC:BC028675.1~uORF:IOH23010~275</t>
  </si>
  <si>
    <t>HA10732~B41R07C19</t>
  </si>
  <si>
    <t>Hs~MGC:BC059364.1~uORF:IOH29285~267</t>
  </si>
  <si>
    <t>BC059364.1</t>
  </si>
  <si>
    <t>HA10732~B41R07C20</t>
  </si>
  <si>
    <t>Hs~MGC:BC059364.1~uORF:IOH29285~258</t>
  </si>
  <si>
    <t>HA10732~B41R08C01</t>
  </si>
  <si>
    <t>Internal_268739</t>
  </si>
  <si>
    <t>HA10732~B41R08C02</t>
  </si>
  <si>
    <t>HA10732~B41R08C03</t>
  </si>
  <si>
    <t>Hs~MGC:BC001274.1~uORF:IOH3095~45.8</t>
  </si>
  <si>
    <t>HA10732~B41R08C04</t>
  </si>
  <si>
    <t>Hs~MGC:BC001274.1~uORF:IOH3095~44.0</t>
  </si>
  <si>
    <t>HA10732~B41R08C05</t>
  </si>
  <si>
    <t>Hs~Ref:NM_006827.2~uORF:IOH5148~197</t>
  </si>
  <si>
    <t>NM_006827.2</t>
  </si>
  <si>
    <t>HA10732~B41R08C06</t>
  </si>
  <si>
    <t>Hs~Ref:NM_006827.2~uORF:IOH5148~187</t>
  </si>
  <si>
    <t>HA10732~B41R08C07</t>
  </si>
  <si>
    <t>Hs~Ref:NM_015640.1~uORF:IOH22934~112</t>
  </si>
  <si>
    <t>NM_015640.1</t>
  </si>
  <si>
    <t>HA10732~B41R08C08</t>
  </si>
  <si>
    <t>Hs~Ref:NM_015640.1~uORF:IOH22934~107</t>
  </si>
  <si>
    <t>HA10732~B41R08C09</t>
  </si>
  <si>
    <t>Internal_1483</t>
  </si>
  <si>
    <t>HA10732~B41R08C10</t>
  </si>
  <si>
    <t>HA10732~B41R08C11</t>
  </si>
  <si>
    <t>Hs~Ref:NM_002492.1~uORF:IOH22925~570</t>
  </si>
  <si>
    <t>NM_002492.1</t>
  </si>
  <si>
    <t>HA10732~B41R08C12</t>
  </si>
  <si>
    <t>Hs~Ref:NM_002492.1~uORF:IOH22925~554</t>
  </si>
  <si>
    <t>HA10732~B41R08C13</t>
  </si>
  <si>
    <t>Hs~MGC:NM_153212.1~uORF:IOH22179~626</t>
  </si>
  <si>
    <t>NM_153212.1</t>
  </si>
  <si>
    <t>HA10732~B41R08C14</t>
  </si>
  <si>
    <t>Hs~MGC:NM_153212.1~uORF:IOH22179~603</t>
  </si>
  <si>
    <t>HA10732~B41R08C15</t>
  </si>
  <si>
    <t>Hs~MGC:BC031427.1~uORF:IOH22113~61.7</t>
  </si>
  <si>
    <t>BC031427.1</t>
  </si>
  <si>
    <t>HA10732~B41R08C16</t>
  </si>
  <si>
    <t>Hs~MGC:BC031427.1~uORF:IOH22113~57.3</t>
  </si>
  <si>
    <t>HA10732~B41R08C17</t>
  </si>
  <si>
    <t>Hs~Ref:NM_002001.1~uORF:IOH7481~89.2</t>
  </si>
  <si>
    <t>NM_002001.1</t>
  </si>
  <si>
    <t>HA10732~B41R08C18</t>
  </si>
  <si>
    <t>Hs~Ref:NM_002001.1~uORF:IOH7481~85.2</t>
  </si>
  <si>
    <t>HA10732~B41R08C19</t>
  </si>
  <si>
    <t>Hs~Ref:NM_033030.2~uORF:IOH21808~68.5</t>
  </si>
  <si>
    <t>NM_033030.2</t>
  </si>
  <si>
    <t>HA10732~B41R08C20</t>
  </si>
  <si>
    <t>Hs~Ref:NM_033030.2~uORF:IOH21808~65.6</t>
  </si>
  <si>
    <t>HA10732~B41R09C01</t>
  </si>
  <si>
    <t>Hs~MGC:BC015813.1~uORF:IOH10085~1080</t>
  </si>
  <si>
    <t>BC015813.1</t>
  </si>
  <si>
    <t>HA10732~B41R09C02</t>
  </si>
  <si>
    <t>Hs~MGC:BC015813.1~uORF:IOH10085~1150</t>
  </si>
  <si>
    <t>HA10732~B41R09C03</t>
  </si>
  <si>
    <t>Hs~Ref:NM_000666.1~uORF:IOH4147~537</t>
  </si>
  <si>
    <t>NM_000666.1</t>
  </si>
  <si>
    <t>HA10732~B41R09C04</t>
  </si>
  <si>
    <t>Hs~Ref:NM_000666.1~uORF:IOH4147~517</t>
  </si>
  <si>
    <t>HA10732~B41R09C05</t>
  </si>
  <si>
    <t>Hs~MGC:BC010741.1~uORF:IOH9986~33.8</t>
  </si>
  <si>
    <t>BC010741.1</t>
  </si>
  <si>
    <t>HA10732~B41R09C06</t>
  </si>
  <si>
    <t>Hs~MGC:BC010741.1~uORF:IOH9986~34.0</t>
  </si>
  <si>
    <t>HA10732~B41R09C07</t>
  </si>
  <si>
    <t>Hs~Ref:NM_000984.2~uORF:IOH13591~33.5</t>
  </si>
  <si>
    <t>NM_000984.2</t>
  </si>
  <si>
    <t>HA10732~B41R09C08</t>
  </si>
  <si>
    <t>Hs~Ref:NM_000984.2~uORF:IOH13591~32.6</t>
  </si>
  <si>
    <t>HA10732~B41R09C09</t>
  </si>
  <si>
    <t>Hs~MGC:BC030805.1~uORF:IOH23050~74.4</t>
  </si>
  <si>
    <t>BC030805.1</t>
  </si>
  <si>
    <t>HA10732~B41R09C10</t>
  </si>
  <si>
    <t>Hs~MGC:BC030805.1~uORF:IOH23050~72.6</t>
  </si>
  <si>
    <t>HA10732~B41R09C11</t>
  </si>
  <si>
    <t>Hs~Ref:NM_002964.3~uORF:IOH7407~223</t>
  </si>
  <si>
    <t>NM_002964.3</t>
  </si>
  <si>
    <t>HA10732~B41R09C12</t>
  </si>
  <si>
    <t>Hs~Ref:NM_002964.3~uORF:IOH7407~215</t>
  </si>
  <si>
    <t>HA10732~B41R09C13</t>
  </si>
  <si>
    <t>Hs~Ref:NM_006555.2~uORF:IOH5843~258</t>
  </si>
  <si>
    <t>NM_006555.2</t>
  </si>
  <si>
    <t>HA10732~B41R09C14</t>
  </si>
  <si>
    <t>Hs~Ref:NM_006555.2~uORF:IOH5843~242</t>
  </si>
  <si>
    <t>HA10732~B41R09C15</t>
  </si>
  <si>
    <t>Hs~Ref:NM_080387.1~uORF:IOH21717~42.2</t>
  </si>
  <si>
    <t>NM_080387.1</t>
  </si>
  <si>
    <t>HA10732~B41R09C16</t>
  </si>
  <si>
    <t>Hs~Ref:NM_080387.1~uORF:IOH21717~40.6</t>
  </si>
  <si>
    <t>HA10732~B41R09C17</t>
  </si>
  <si>
    <t>Hs~MGC:BC018728.1~uORF:IOH14027~210</t>
  </si>
  <si>
    <t>BC018728.1</t>
  </si>
  <si>
    <t>HA10732~B41R09C18</t>
  </si>
  <si>
    <t>Hs~MGC:BC018728.1~uORF:IOH14027~198</t>
  </si>
  <si>
    <t>HA10732~B41R09C19</t>
  </si>
  <si>
    <t>Hs~Ref:NM_022758.2~uORF:IOH14405~238</t>
  </si>
  <si>
    <t>NM_022758.2</t>
  </si>
  <si>
    <t>HA10732~B41R09C20</t>
  </si>
  <si>
    <t>Hs~Ref:NM_022758.2~uORF:IOH14405~235</t>
  </si>
  <si>
    <t>HA10732~B41R10C01</t>
  </si>
  <si>
    <t>Hs~MGC:BC014008.1~uORF:IOH13883~273</t>
  </si>
  <si>
    <t>BC014008.1</t>
  </si>
  <si>
    <t>HA10732~B41R10C02</t>
  </si>
  <si>
    <t>Hs~MGC:BC014008.1~uORF:IOH13883~292</t>
  </si>
  <si>
    <t>HA10732~B41R10C03</t>
  </si>
  <si>
    <t>Hs~Ref:NM_000993.2~uORF:IOH14051~349</t>
  </si>
  <si>
    <t>NM_000993.2</t>
  </si>
  <si>
    <t>HA10732~B41R10C04</t>
  </si>
  <si>
    <t>Hs~Ref:NM_000993.2~uORF:IOH14051~335</t>
  </si>
  <si>
    <t>HA10732~B41R10C05</t>
  </si>
  <si>
    <t>Hs~MGC:BC005408.1~uORF:IOH3257~69.1</t>
  </si>
  <si>
    <t>HA10732~B41R10C06</t>
  </si>
  <si>
    <t>Hs~MGC:BC005408.1~uORF:IOH3257~65.8</t>
  </si>
  <si>
    <t>HA10732~B41R10C07</t>
  </si>
  <si>
    <t>Hs~Ref:NM_024055.2~uORF:IOH3071~146</t>
  </si>
  <si>
    <t>NM_024055.2</t>
  </si>
  <si>
    <t>HA10732~B41R10C08</t>
  </si>
  <si>
    <t>Hs~Ref:NM_024055.2~uORF:IOH3071~143</t>
  </si>
  <si>
    <t>HA10732~B41R10C09</t>
  </si>
  <si>
    <t>Hs~MGC:BC002606.1~uORF:IOH4132~67.9</t>
  </si>
  <si>
    <t>BC002606.1</t>
  </si>
  <si>
    <t>HA10732~B41R10C10</t>
  </si>
  <si>
    <t>Hs~MGC:BC002606.1~uORF:IOH4132~66.7</t>
  </si>
  <si>
    <t>HA10732~B41R10C11</t>
  </si>
  <si>
    <t>Hs~Ref:NM_003874.1~uORF:IOH11227~102</t>
  </si>
  <si>
    <t>NM_003874.1</t>
  </si>
  <si>
    <t>HA10732~B41R10C12</t>
  </si>
  <si>
    <t>Hs~Ref:NM_003874.1~uORF:IOH11227~100</t>
  </si>
  <si>
    <t>HA10732~B41R10C13</t>
  </si>
  <si>
    <t>Hs~Ref:NM_016150.3~uORF:IOH21720~82.0</t>
  </si>
  <si>
    <t>NM_016150.3</t>
  </si>
  <si>
    <t>HA10732~B41R10C14</t>
  </si>
  <si>
    <t>Hs~Ref:NM_016150.3~uORF:IOH21720~75.8</t>
  </si>
  <si>
    <t>HA10732~B41R10C15</t>
  </si>
  <si>
    <t>Hs~MGC:BC032499.1~uORF:IOH21893~492</t>
  </si>
  <si>
    <t>BC032499.1</t>
  </si>
  <si>
    <t>HA10732~B41R10C16</t>
  </si>
  <si>
    <t>Hs~MGC:BC032499.1~uORF:IOH21893~471</t>
  </si>
  <si>
    <t>HA10732~B41R10C17</t>
  </si>
  <si>
    <t>Hs~MGC:BC033827.1~uORF:IOH21889~184</t>
  </si>
  <si>
    <t>BC033827.1</t>
  </si>
  <si>
    <t>HA10732~B41R10C18</t>
  </si>
  <si>
    <t>Hs~MGC:BC033827.1~uORF:IOH21889~180</t>
  </si>
  <si>
    <t>HA10732~B41R10C19</t>
  </si>
  <si>
    <t>Hs~MGC:BC016922.2~uORF:IOH11182~165</t>
  </si>
  <si>
    <t>BC016922.2</t>
  </si>
  <si>
    <t>HA10732~B41R10C20</t>
  </si>
  <si>
    <t>Hs~MGC:BC016922.2~uORF:IOH11182~162</t>
  </si>
  <si>
    <t>HA10732~B41R11C01</t>
  </si>
  <si>
    <t>Hs~MGC:BC029377.1~uORF:IOH23194~126</t>
  </si>
  <si>
    <t>BC029377.1</t>
  </si>
  <si>
    <t>HA10732~B41R11C02</t>
  </si>
  <si>
    <t>Hs~MGC:BC029377.1~uORF:IOH23194~127</t>
  </si>
  <si>
    <t>HA10732~B41R11C03</t>
  </si>
  <si>
    <t>Hs~MGC:BC020622.1~uORF:IOH12066~1350</t>
  </si>
  <si>
    <t>BC020622.1</t>
  </si>
  <si>
    <t>HA10732~B41R11C04</t>
  </si>
  <si>
    <t>Hs~MGC:BC020622.1~uORF:IOH12066~1310</t>
  </si>
  <si>
    <t>HA10732~B41R11C05</t>
  </si>
  <si>
    <t>Hs~Ref:NM_021627.2~uORF:IOH26311~113</t>
  </si>
  <si>
    <t>NM_021627.2</t>
  </si>
  <si>
    <t>HA10732~B41R11C06</t>
  </si>
  <si>
    <t>Hs~Ref:NM_021627.2~uORF:IOH26311~109</t>
  </si>
  <si>
    <t>HA10732~B41R11C07</t>
  </si>
  <si>
    <t>Hs~MGC:BC014949.1~uORF:IOH13331~928</t>
  </si>
  <si>
    <t>BC014949.1</t>
  </si>
  <si>
    <t>HA10732~B41R11C08</t>
  </si>
  <si>
    <t>Hs~MGC:BC014949.1~uORF:IOH13331~871</t>
  </si>
  <si>
    <t>HA10732~B41R11C09</t>
  </si>
  <si>
    <t>Hs~Ref:NM_006754.2~uORF:IOH39858~1440</t>
  </si>
  <si>
    <t>NM_006754.2</t>
  </si>
  <si>
    <t>HA10732~B41R11C10</t>
  </si>
  <si>
    <t>Hs~Ref:NM_006754.2~uORF:IOH39858~1390</t>
  </si>
  <si>
    <t>HA10732~B41R11C11</t>
  </si>
  <si>
    <t>Hs~Ref:NM_012232.2~uORF:IOH39825~478</t>
  </si>
  <si>
    <t>NM_012232.2</t>
  </si>
  <si>
    <t>HA10732~B41R11C12</t>
  </si>
  <si>
    <t>Hs~Ref:NM_012232.2~uORF:IOH39825~465</t>
  </si>
  <si>
    <t>HA10732~B41R11C13</t>
  </si>
  <si>
    <t>Hs~Ref:NM_130809.2~uORF:IOH40868~2380</t>
  </si>
  <si>
    <t>NM_130809.2</t>
  </si>
  <si>
    <t>HA10732~B41R11C14</t>
  </si>
  <si>
    <t>Hs~Ref:NM_130809.2~uORF:IOH40868~2300</t>
  </si>
  <si>
    <t>HA10732~B41R11C15</t>
  </si>
  <si>
    <t>Hs~Ref:NM_019617.2~uORF:IOH39863~659</t>
  </si>
  <si>
    <t>NM_019617.2</t>
  </si>
  <si>
    <t>HA10732~B41R11C16</t>
  </si>
  <si>
    <t>Hs~Ref:NM_019617.2~uORF:IOH39863~634</t>
  </si>
  <si>
    <t>HA10732~B41R11C17</t>
  </si>
  <si>
    <t>Hs~Ref:NM_017897.1~uORF:IOH3173~244</t>
  </si>
  <si>
    <t>NM_017897.1</t>
  </si>
  <si>
    <t>HA10732~B41R11C18</t>
  </si>
  <si>
    <t>Hs~Ref:NM_017897.1~uORF:IOH3173~238</t>
  </si>
  <si>
    <t>HA10732~B41R11C19</t>
  </si>
  <si>
    <t>Hs~Ref:NM_203350.1~uORF:IOH36832~1230</t>
  </si>
  <si>
    <t>NM_203350.1</t>
  </si>
  <si>
    <t>HA10732~B41R11C20</t>
  </si>
  <si>
    <t>Hs~Ref:NM_203350.1~uORF:IOH36832~1180</t>
  </si>
  <si>
    <t>HA10732~B41R12C01</t>
  </si>
  <si>
    <t>Hs~Ref:NM_033102.1~uORF:IOH26726~106</t>
  </si>
  <si>
    <t>NM_033102.1</t>
  </si>
  <si>
    <t>HA10732~B41R12C02</t>
  </si>
  <si>
    <t>Hs~Ref:NM_033102.1~uORF:IOH26726~108</t>
  </si>
  <si>
    <t>HA10732~B41R12C03</t>
  </si>
  <si>
    <t>Hs~Ref:NM_017515.3~uORF:IOH25755~2460</t>
  </si>
  <si>
    <t>NM_017515.3</t>
  </si>
  <si>
    <t>HA10732~B41R12C04</t>
  </si>
  <si>
    <t>Hs~Ref:NM_017515.3~uORF:IOH25755~2270</t>
  </si>
  <si>
    <t>HA10732~B41R12C05</t>
  </si>
  <si>
    <t>Hs~Ref:NM_007019.1~uORF:IOH10068~54.4</t>
  </si>
  <si>
    <t>NM_007019.1</t>
  </si>
  <si>
    <t>HA10732~B41R12C06</t>
  </si>
  <si>
    <t>Hs~Ref:NM_007019.1~uORF:IOH10068~51.6</t>
  </si>
  <si>
    <t>HA10732~B41R12C07</t>
  </si>
  <si>
    <t>Hs~Ref:NM_006443.2~uORF:IOH12302~31.1</t>
  </si>
  <si>
    <t>NM_006443.2</t>
  </si>
  <si>
    <t>HA10732~B41R12C08</t>
  </si>
  <si>
    <t>Hs~Ref:NM_006443.2~uORF:IOH12302~29.6</t>
  </si>
  <si>
    <t>HA10732~B41R12C09</t>
  </si>
  <si>
    <t>Hs~MGC:BC015732.1~uORF:IOH13370~21.1</t>
  </si>
  <si>
    <t>BC015732.1</t>
  </si>
  <si>
    <t>HA10732~B41R12C10</t>
  </si>
  <si>
    <t>Hs~MGC:BC015732.1~uORF:IOH13370~20.4</t>
  </si>
  <si>
    <t>HA10732~B41R12C11</t>
  </si>
  <si>
    <t>Hs~MGC:BC018140.1~uORF:IOH11816~52.4</t>
  </si>
  <si>
    <t>BC018140.1</t>
  </si>
  <si>
    <t>HA10732~B41R12C12</t>
  </si>
  <si>
    <t>Hs~MGC:BC018140.1~uORF:IOH11816~51.5</t>
  </si>
  <si>
    <t>HA10732~B41R12C13</t>
  </si>
  <si>
    <t>Hs~Ref:NM_005694.1~uORF:IOH12906~692</t>
  </si>
  <si>
    <t>NM_005694.1</t>
  </si>
  <si>
    <t>HA10732~B41R12C14</t>
  </si>
  <si>
    <t>Hs~Ref:NM_005694.1~uORF:IOH12906~689</t>
  </si>
  <si>
    <t>HA10732~B41R12C15</t>
  </si>
  <si>
    <t>Hs~Ref:NM_138809.1~uORF:IOH11307~305</t>
  </si>
  <si>
    <t>NM_138809.1</t>
  </si>
  <si>
    <t>HA10732~B41R12C16</t>
  </si>
  <si>
    <t>Hs~Ref:NM_138809.1~uORF:IOH11307~288</t>
  </si>
  <si>
    <t>HA10732~B41R12C17</t>
  </si>
  <si>
    <t>Hs~Ref:NM_138777.1~uORF:IOH10791~15.0</t>
  </si>
  <si>
    <t>NM_138777.1</t>
  </si>
  <si>
    <t>HA10732~B41R12C18</t>
  </si>
  <si>
    <t>Hs~Ref:NM_138777.1~uORF:IOH10791~14.4</t>
  </si>
  <si>
    <t>HA10732~B41R12C19</t>
  </si>
  <si>
    <t>Hs~MGC:BC043346.2~uORF:IOH28804~83.1</t>
  </si>
  <si>
    <t>BC043346.2</t>
  </si>
  <si>
    <t>HA10732~B41R12C20</t>
  </si>
  <si>
    <t>Hs~MGC:BC043346.2~uORF:IOH28804~80.1</t>
  </si>
  <si>
    <t>HA10732~B41R13C01</t>
  </si>
  <si>
    <t>Hs~Ref:NM_013233.1~N/A~40.8</t>
  </si>
  <si>
    <t>NM_013233.1</t>
  </si>
  <si>
    <t>HA10732~B41R13C02</t>
  </si>
  <si>
    <t>Hs~Ref:NM_013233.1~N/A~40.5</t>
  </si>
  <si>
    <t>HA10732~B41R13C03</t>
  </si>
  <si>
    <t>Hs~Ref:NM_025195.1~N/A~104</t>
  </si>
  <si>
    <t>NM_025195.1</t>
  </si>
  <si>
    <t>HA10732~B41R13C04</t>
  </si>
  <si>
    <t>Hs~Ref:NM_025195.1~N/A~99.5</t>
  </si>
  <si>
    <t>HA10732~B41R13C05</t>
  </si>
  <si>
    <t>Hs~Ref:NM_006852.1~N/A~34.9</t>
  </si>
  <si>
    <t>NM_006852.1</t>
  </si>
  <si>
    <t>HA10732~B41R13C06</t>
  </si>
  <si>
    <t>Hs~Ref:NM_006852.1~N/A~33.7</t>
  </si>
  <si>
    <t>HA10732~B41R13C07</t>
  </si>
  <si>
    <t>Hs~MGC:BC005364.1~uORF:IOH7240~24.1</t>
  </si>
  <si>
    <t>BC005364.1</t>
  </si>
  <si>
    <t>HA10732~B41R13C08</t>
  </si>
  <si>
    <t>Hs~MGC:BC005364.1~uORF:IOH7240~23.4</t>
  </si>
  <si>
    <t>HA10732~B41R13C09</t>
  </si>
  <si>
    <t>Hs~Ref:NM_007277.3~uORF:IOH40459~22.4</t>
  </si>
  <si>
    <t>NM_007277.3</t>
  </si>
  <si>
    <t>HA10732~B41R13C10</t>
  </si>
  <si>
    <t>Hs~Ref:NM_007277.3~uORF:IOH40459~21.3</t>
  </si>
  <si>
    <t>HA10732~B41R13C11</t>
  </si>
  <si>
    <t>Hs~Ref:NM_004164.2~uORF:IOH40388~16.0</t>
  </si>
  <si>
    <t>NM_004164.2</t>
  </si>
  <si>
    <t>HA10732~B41R13C12</t>
  </si>
  <si>
    <t>Hs~Ref:NM_004164.2~uORF:IOH40388~15.5</t>
  </si>
  <si>
    <t>HA10732~B41R13C13</t>
  </si>
  <si>
    <t>Hs~Ref:NM_181900.2~uORF:IOH40592~39.7</t>
  </si>
  <si>
    <t>NM_181900.2</t>
  </si>
  <si>
    <t>HA10732~B41R13C14</t>
  </si>
  <si>
    <t>HA10732~B41R13C15</t>
  </si>
  <si>
    <t>Hs~Ref:NM_033201.1~uORF:IOH40574~43.7</t>
  </si>
  <si>
    <t>NM_033201.1</t>
  </si>
  <si>
    <t>HA10732~B41R13C16</t>
  </si>
  <si>
    <t>Hs~Ref:NM_033201.1~uORF:IOH40574~43.4</t>
  </si>
  <si>
    <t>HA10732~B41R13C17</t>
  </si>
  <si>
    <t>Hs~MGC:BC015244.1~uORF:IOH21465~109</t>
  </si>
  <si>
    <t>BC015244.1</t>
  </si>
  <si>
    <t>HA10732~B41R13C18</t>
  </si>
  <si>
    <t>Hs~MGC:BC015244.1~uORF:IOH21465~103</t>
  </si>
  <si>
    <t>HA10732~B41R13C19</t>
  </si>
  <si>
    <t>Hs~Ref:NM_025160.1~uORF:IOH21455~20.9</t>
  </si>
  <si>
    <t>NM_025160.1</t>
  </si>
  <si>
    <t>HA10732~B41R13C20</t>
  </si>
  <si>
    <t>Hs~Ref:NM_025160.1~uORF:IOH21455~20.1</t>
  </si>
  <si>
    <t>HA10732~B41R14C01</t>
  </si>
  <si>
    <t>Hs~MGC:BC024223.2~uORF:IOH14706~193</t>
  </si>
  <si>
    <t>BC024223.2</t>
  </si>
  <si>
    <t>HA10732~B41R14C02</t>
  </si>
  <si>
    <t>Hs~MGC:BC024223.2~uORF:IOH14706~202</t>
  </si>
  <si>
    <t>HA10732~B41R14C03</t>
  </si>
  <si>
    <t>Hs~MGC:BC027889.1~uORF:IOH11487~21.2</t>
  </si>
  <si>
    <t>BC027889.1</t>
  </si>
  <si>
    <t>HA10732~B41R14C04</t>
  </si>
  <si>
    <t>Hs~MGC:BC027889.1~uORF:IOH11487~20.2</t>
  </si>
  <si>
    <t>HA10732~B41R14C05</t>
  </si>
  <si>
    <t>Hs~MGC:BC039831.1~uORF:IOH26290~65.7</t>
  </si>
  <si>
    <t>BC039831.1</t>
  </si>
  <si>
    <t>HA10732~B41R14C06</t>
  </si>
  <si>
    <t>Hs~MGC:BC039831.1~uORF:IOH26290~63.2</t>
  </si>
  <si>
    <t>HA10732~B41R14C07</t>
  </si>
  <si>
    <t>Hs~MGC:BC047703.2~uORF:IOH26704~27.4</t>
  </si>
  <si>
    <t>BC047703.2</t>
  </si>
  <si>
    <t>HA10732~B41R14C08</t>
  </si>
  <si>
    <t>Hs~MGC:BC047703.2~uORF:IOH26704~26.5</t>
  </si>
  <si>
    <t>HA10732~B41R14C09</t>
  </si>
  <si>
    <t>Hs~MGC:BC043391.1~uORF:IOH26414~48.2</t>
  </si>
  <si>
    <t>BC043391.1</t>
  </si>
  <si>
    <t>HA10732~B41R14C10</t>
  </si>
  <si>
    <t>Hs~MGC:BC043391.1~uORF:IOH26414~48.9</t>
  </si>
  <si>
    <t>HA10732~B41R14C11</t>
  </si>
  <si>
    <t>Hs~MGC:BC041158.1~uORF:IOH26191~27.1</t>
  </si>
  <si>
    <t>BC041158.1</t>
  </si>
  <si>
    <t>HA10732~B41R14C12</t>
  </si>
  <si>
    <t>Hs~MGC:BC041158.1~uORF:IOH26191~25.9</t>
  </si>
  <si>
    <t>HA10732~B41R14C13</t>
  </si>
  <si>
    <t>HA10732~B41R14C14</t>
  </si>
  <si>
    <t>HA10732~B41R14C15</t>
  </si>
  <si>
    <t>HA10732~B41R14C16</t>
  </si>
  <si>
    <t>HA10732~B41R14C17</t>
  </si>
  <si>
    <t>HA10732~B41R14C18</t>
  </si>
  <si>
    <t>HA10732~B41R14C19</t>
  </si>
  <si>
    <t>HA10732~B41R14C20</t>
  </si>
  <si>
    <t>HA10732~B41R15C01</t>
  </si>
  <si>
    <t>HA10732~B41R15C02</t>
  </si>
  <si>
    <t>HA10732~B41R15C03</t>
  </si>
  <si>
    <t>HA10732~B41R15C04</t>
  </si>
  <si>
    <t>HA10732~B41R15C05</t>
  </si>
  <si>
    <t>HA10732~B41R15C06</t>
  </si>
  <si>
    <t>HA10732~B41R15C07</t>
  </si>
  <si>
    <t>HA10732~B41R15C08</t>
  </si>
  <si>
    <t>HA10732~B41R15C09</t>
  </si>
  <si>
    <t>HA10732~B41R15C10</t>
  </si>
  <si>
    <t>HA10732~B41R15C11</t>
  </si>
  <si>
    <t>HA10732~B41R15C12</t>
  </si>
  <si>
    <t>HA10732~B41R15C13</t>
  </si>
  <si>
    <t>HA10732~B41R15C14</t>
  </si>
  <si>
    <t>HA10732~B41R15C15</t>
  </si>
  <si>
    <t>HA10732~B41R15C16</t>
  </si>
  <si>
    <t>HA10732~B41R15C17</t>
  </si>
  <si>
    <t>HA10732~B41R15C18</t>
  </si>
  <si>
    <t>HA10732~B41R15C19</t>
  </si>
  <si>
    <t>HA10732~B41R15C20</t>
  </si>
  <si>
    <t>HA10732~B41R16C01</t>
  </si>
  <si>
    <t>HA10732~B41R16C02</t>
  </si>
  <si>
    <t>HA10732~B41R16C03</t>
  </si>
  <si>
    <t>HA10732~B41R16C04</t>
  </si>
  <si>
    <t>HA10732~B41R16C05</t>
  </si>
  <si>
    <t>HA10732~B41R16C06</t>
  </si>
  <si>
    <t>HA10732~B41R16C07</t>
  </si>
  <si>
    <t>HA10732~B41R16C08</t>
  </si>
  <si>
    <t>HA10732~B41R16C09</t>
  </si>
  <si>
    <t>HA10732~B41R16C10</t>
  </si>
  <si>
    <t>HA10732~B41R16C11</t>
  </si>
  <si>
    <t>HA10732~B41R16C12</t>
  </si>
  <si>
    <t>HA10732~B41R16C13</t>
  </si>
  <si>
    <t>HA10732~B41R16C14</t>
  </si>
  <si>
    <t>HA10732~B41R16C15</t>
  </si>
  <si>
    <t>HA10732~B41R16C16</t>
  </si>
  <si>
    <t>HA10732~B41R16C17</t>
  </si>
  <si>
    <t>HA10732~B41R16C18</t>
  </si>
  <si>
    <t>HA10732~B41R16C19</t>
  </si>
  <si>
    <t>HA10732~B41R16C20</t>
  </si>
  <si>
    <t>HA10732~B41R17C01</t>
  </si>
  <si>
    <t>HA10732~B41R17C02</t>
  </si>
  <si>
    <t>HA10732~B41R17C03</t>
  </si>
  <si>
    <t>HA10732~B41R17C04</t>
  </si>
  <si>
    <t>HA10732~B41R17C05</t>
  </si>
  <si>
    <t>HA10732~B41R17C06</t>
  </si>
  <si>
    <t>HA10732~B41R17C07</t>
  </si>
  <si>
    <t>HA10732~B41R17C08</t>
  </si>
  <si>
    <t>HA10732~B41R17C09</t>
  </si>
  <si>
    <t>HA10732~B41R17C10</t>
  </si>
  <si>
    <t>HA10732~B41R17C11</t>
  </si>
  <si>
    <t>HA10732~B41R17C12</t>
  </si>
  <si>
    <t>HA10732~B41R17C13</t>
  </si>
  <si>
    <t>HA10732~B41R17C14</t>
  </si>
  <si>
    <t>HA10732~B41R17C15</t>
  </si>
  <si>
    <t>HA10732~B41R17C16</t>
  </si>
  <si>
    <t>HA10732~B41R17C17</t>
  </si>
  <si>
    <t>HA10732~B41R17C18</t>
  </si>
  <si>
    <t>HA10732~B41R17C19</t>
  </si>
  <si>
    <t>HA10732~B41R17C20</t>
  </si>
  <si>
    <t>HA10732~B41R18C01</t>
  </si>
  <si>
    <t>HA10732~B41R18C02</t>
  </si>
  <si>
    <t>HA10732~B41R18C03</t>
  </si>
  <si>
    <t>HA10732~B41R18C04</t>
  </si>
  <si>
    <t>HA10732~B41R18C05</t>
  </si>
  <si>
    <t>HA10732~B41R18C06</t>
  </si>
  <si>
    <t>HA10732~B41R18C07</t>
  </si>
  <si>
    <t>HA10732~B41R18C08</t>
  </si>
  <si>
    <t>HA10732~B41R18C09</t>
  </si>
  <si>
    <t>HA10732~B41R18C10</t>
  </si>
  <si>
    <t>HA10732~B41R18C11</t>
  </si>
  <si>
    <t>HA10732~B41R18C12</t>
  </si>
  <si>
    <t>HA10732~B41R18C13</t>
  </si>
  <si>
    <t>HA10732~B41R18C14</t>
  </si>
  <si>
    <t>HA10732~B41R18C15</t>
  </si>
  <si>
    <t>HA10732~B41R18C16</t>
  </si>
  <si>
    <t>HA10732~B41R18C17</t>
  </si>
  <si>
    <t>HA10732~B41R18C18</t>
  </si>
  <si>
    <t>HA10732~B41R18C19</t>
  </si>
  <si>
    <t>HA10732~B41R18C20</t>
  </si>
  <si>
    <t>HA10732~B41R19C01</t>
  </si>
  <si>
    <t>HA10732~B41R19C02</t>
  </si>
  <si>
    <t>HA10732~B41R19C03</t>
  </si>
  <si>
    <t>HA10732~B41R19C04</t>
  </si>
  <si>
    <t>HA10732~B41R19C05</t>
  </si>
  <si>
    <t>HA10732~B41R19C06</t>
  </si>
  <si>
    <t>HA10732~B41R19C07</t>
  </si>
  <si>
    <t>HA10732~B41R19C08</t>
  </si>
  <si>
    <t>HA10732~B41R19C09</t>
  </si>
  <si>
    <t>HA10732~B41R19C10</t>
  </si>
  <si>
    <t>HA10732~B41R19C11</t>
  </si>
  <si>
    <t>HA10732~B41R19C12</t>
  </si>
  <si>
    <t>HA10732~B41R19C13</t>
  </si>
  <si>
    <t>HA10732~B41R19C14</t>
  </si>
  <si>
    <t>HA10732~B41R19C15</t>
  </si>
  <si>
    <t>HA10732~B41R19C16</t>
  </si>
  <si>
    <t>HA10732~B41R19C17</t>
  </si>
  <si>
    <t>HA10732~B41R19C18</t>
  </si>
  <si>
    <t>HA10732~B41R19C19</t>
  </si>
  <si>
    <t>HA10732~B41R19C20</t>
  </si>
  <si>
    <t>HA10732~B41R20C01</t>
  </si>
  <si>
    <t>HA10732~B41R20C02</t>
  </si>
  <si>
    <t>HA10732~B41R20C03</t>
  </si>
  <si>
    <t>HA10732~B41R20C04</t>
  </si>
  <si>
    <t>HA10732~B41R20C05</t>
  </si>
  <si>
    <t>HA10732~B41R20C06</t>
  </si>
  <si>
    <t>HA10732~B41R20C07</t>
  </si>
  <si>
    <t>HA10732~B41R20C08</t>
  </si>
  <si>
    <t>HA10732~B41R20C09</t>
  </si>
  <si>
    <t>HA10732~B41R20C10</t>
  </si>
  <si>
    <t>HA10732~B41R20C11</t>
  </si>
  <si>
    <t>HA10732~B41R20C12</t>
  </si>
  <si>
    <t>HA10732~B41R20C13</t>
  </si>
  <si>
    <t>HA10732~B41R20C14</t>
  </si>
  <si>
    <t>HA10732~B41R20C15</t>
  </si>
  <si>
    <t>HA10732~B41R20C16</t>
  </si>
  <si>
    <t>HA10732~B41R20C17</t>
  </si>
  <si>
    <t>HA10732~B41R20C18</t>
  </si>
  <si>
    <t>HA10732~B41R20C19</t>
  </si>
  <si>
    <t>HA10732~B41R20C20</t>
  </si>
  <si>
    <t>HA10732~B42R01C01</t>
  </si>
  <si>
    <t>HA10732~B42R01C02</t>
  </si>
  <si>
    <t>HA10732~B42R01C03</t>
  </si>
  <si>
    <t>HA10732~B42R01C04</t>
  </si>
  <si>
    <t>HA10732~B42R01C05</t>
  </si>
  <si>
    <t>HA10732~B42R01C06</t>
  </si>
  <si>
    <t>HA10732~B42R01C07</t>
  </si>
  <si>
    <t>HA10732~B42R01C08</t>
  </si>
  <si>
    <t>HA10732~B42R01C09</t>
  </si>
  <si>
    <t>HA10732~B42R01C10</t>
  </si>
  <si>
    <t>HA10732~B42R01C11</t>
  </si>
  <si>
    <t>HA10732~B42R01C12</t>
  </si>
  <si>
    <t>HA10732~B42R01C13</t>
  </si>
  <si>
    <t>HA10732~B42R01C14</t>
  </si>
  <si>
    <t>HA10732~B42R01C15</t>
  </si>
  <si>
    <t>HA10732~B42R01C16</t>
  </si>
  <si>
    <t>HA10732~B42R01C17</t>
  </si>
  <si>
    <t>HA10732~B42R01C18</t>
  </si>
  <si>
    <t>HA10732~B42R01C19</t>
  </si>
  <si>
    <t>HA10732~B42R01C20</t>
  </si>
  <si>
    <t>HA10732~B42R02C01</t>
  </si>
  <si>
    <t>HA10732~B42R02C02</t>
  </si>
  <si>
    <t>HA10732~B42R02C03</t>
  </si>
  <si>
    <t>HA10732~B42R02C04</t>
  </si>
  <si>
    <t>HA10732~B42R02C05</t>
  </si>
  <si>
    <t>HA10732~B42R02C06</t>
  </si>
  <si>
    <t>HA10732~B42R02C07</t>
  </si>
  <si>
    <t>HA10732~B42R02C08</t>
  </si>
  <si>
    <t>HA10732~B42R02C09</t>
  </si>
  <si>
    <t>HA10732~B42R02C10</t>
  </si>
  <si>
    <t>HA10732~B42R02C11</t>
  </si>
  <si>
    <t>HA10732~B42R02C12</t>
  </si>
  <si>
    <t>HA10732~B42R02C13</t>
  </si>
  <si>
    <t>Internal_6145</t>
  </si>
  <si>
    <t>HA10732~B42R02C14</t>
  </si>
  <si>
    <t>HA10732~B42R02C15</t>
  </si>
  <si>
    <t>Hs~MGC:NM_152576.1~uORF:IOH23047~1330</t>
  </si>
  <si>
    <t>NM_152576.1</t>
  </si>
  <si>
    <t>HA10732~B42R02C16</t>
  </si>
  <si>
    <t>Hs~MGC:NM_152576.1~uORF:IOH23047~1280</t>
  </si>
  <si>
    <t>HA10732~B42R02C17</t>
  </si>
  <si>
    <t>Hs~Ref:NM_002095.1~uORF:IOH22963~981</t>
  </si>
  <si>
    <t>NM_002095.1</t>
  </si>
  <si>
    <t>HA10732~B42R02C18</t>
  </si>
  <si>
    <t>Hs~Ref:NM_002095.1~uORF:IOH22963~910</t>
  </si>
  <si>
    <t>HA10732~B42R02C19</t>
  </si>
  <si>
    <t>Hs~MGC:BC009006.1~uORF:IOH10201~1780</t>
  </si>
  <si>
    <t>BC009006.1</t>
  </si>
  <si>
    <t>HA10732~B42R02C20</t>
  </si>
  <si>
    <t>Hs~MGC:BC009006.1~uORF:IOH10201~1580</t>
  </si>
  <si>
    <t>HA10732~B42R03C01</t>
  </si>
  <si>
    <t>Hs~Ref:NM_139169.2~uORF:IOH22254~914</t>
  </si>
  <si>
    <t>NM_139169.2</t>
  </si>
  <si>
    <t>HA10732~B42R03C02</t>
  </si>
  <si>
    <t>Hs~Ref:NM_139169.2~uORF:IOH22254~870</t>
  </si>
  <si>
    <t>HA10732~B42R03C03</t>
  </si>
  <si>
    <t>Hs~MGC:BC031827.1~uORF:IOH22190~1540</t>
  </si>
  <si>
    <t>BC031827.1</t>
  </si>
  <si>
    <t>HA10732~B42R03C04</t>
  </si>
  <si>
    <t>Hs~MGC:BC031827.1~uORF:IOH22190~1420</t>
  </si>
  <si>
    <t>HA10732~B42R03C05</t>
  </si>
  <si>
    <t>Hs~MGC:BC000091.1~uORF:IOH4587~324</t>
  </si>
  <si>
    <t>BC000091.1</t>
  </si>
  <si>
    <t>HA10732~B42R03C06</t>
  </si>
  <si>
    <t>Hs~MGC:BC000091.1~uORF:IOH4587~317</t>
  </si>
  <si>
    <t>HA10732~B42R03C07</t>
  </si>
  <si>
    <t>Hs~Ref:NM_018279.2~uORF:IOH10199~1250</t>
  </si>
  <si>
    <t>NM_018279.2</t>
  </si>
  <si>
    <t>HA10732~B42R03C08</t>
  </si>
  <si>
    <t>Hs~Ref:NM_018279.2~uORF:IOH10199~1230</t>
  </si>
  <si>
    <t>HA10732~B42R03C09</t>
  </si>
  <si>
    <t>Internal_23108</t>
  </si>
  <si>
    <t>HA10732~B42R03C10</t>
  </si>
  <si>
    <t>HA10732~B42R03C11</t>
  </si>
  <si>
    <t>Hs~Ref:NM_006658.1~uORF:IOH21548~96.6</t>
  </si>
  <si>
    <t>NM_006658.1</t>
  </si>
  <si>
    <t>HA10732~B42R03C12</t>
  </si>
  <si>
    <t>Hs~Ref:NM_006658.1~uORF:IOH21548~100</t>
  </si>
  <si>
    <t>HA10732~B42R03C13</t>
  </si>
  <si>
    <t>Hs~MGC:AB065630.1~uORF:IOH28294~14.8</t>
  </si>
  <si>
    <t>AB065630.1</t>
  </si>
  <si>
    <t>HA10732~B42R03C14</t>
  </si>
  <si>
    <t>Hs~MGC:AB065630.1~uORF:IOH28294~14.4</t>
  </si>
  <si>
    <t>HA10732~B42R03C15</t>
  </si>
  <si>
    <t>Internal_28056</t>
  </si>
  <si>
    <t>HA10732~B42R03C16</t>
  </si>
  <si>
    <t>HA10732~B42R03C17</t>
  </si>
  <si>
    <t>Internal_25900</t>
  </si>
  <si>
    <t>HA10732~B42R03C18</t>
  </si>
  <si>
    <t>HA10732~B42R03C19</t>
  </si>
  <si>
    <t>Hs~Ref:NM_006307.2~uORF:IOH13589~9.47</t>
  </si>
  <si>
    <t>NM_006307.2</t>
  </si>
  <si>
    <t>HA10732~B42R03C20</t>
  </si>
  <si>
    <t>Hs~Ref:NM_006307.2~uORF:IOH13589~9.14</t>
  </si>
  <si>
    <t>HA10732~B42R04C01</t>
  </si>
  <si>
    <t>Hs~Ref:NM_014234.3~uORF:IOH3322~149</t>
  </si>
  <si>
    <t>NM_014234.3</t>
  </si>
  <si>
    <t>HA10732~B42R04C02</t>
  </si>
  <si>
    <t>Hs~Ref:NM_014234.3~uORF:IOH3322~146</t>
  </si>
  <si>
    <t>HA10732~B42R04C03</t>
  </si>
  <si>
    <t>Hs~MGC:NM_138730.1~uORF:IOH9857~50.7</t>
  </si>
  <si>
    <t>NM_138730.1</t>
  </si>
  <si>
    <t>HA10732~B42R04C04</t>
  </si>
  <si>
    <t>Hs~MGC:NM_138730.1~uORF:IOH9857~49.0</t>
  </si>
  <si>
    <t>HA10732~B42R04C05</t>
  </si>
  <si>
    <t>Hs~Ref:NM_012191.1~uORF:IOH5628~108</t>
  </si>
  <si>
    <t>NM_012191.1</t>
  </si>
  <si>
    <t>HA10732~B42R04C06</t>
  </si>
  <si>
    <t>Hs~Ref:NM_012191.1~uORF:IOH5628~103</t>
  </si>
  <si>
    <t>HA10732~B42R04C07</t>
  </si>
  <si>
    <t>Hs~Ref:NM_015926.2~uORF:IOH5918~238</t>
  </si>
  <si>
    <t>NM_015926.2</t>
  </si>
  <si>
    <t>HA10732~B42R04C08</t>
  </si>
  <si>
    <t>Hs~Ref:NM_015926.2~uORF:IOH5918~232</t>
  </si>
  <si>
    <t>HA10732~B42R04C09</t>
  </si>
  <si>
    <t>HA10732~B42R04C10</t>
  </si>
  <si>
    <t>HA10732~B42R04C11</t>
  </si>
  <si>
    <t>Internal_12008</t>
  </si>
  <si>
    <t>HA10732~B42R04C12</t>
  </si>
  <si>
    <t>HA10732~B42R04C13</t>
  </si>
  <si>
    <t>Hs~MGC:BC000645.1~uORF:IOH4240~27.1</t>
  </si>
  <si>
    <t>BC000645.1</t>
  </si>
  <si>
    <t>HA10732~B42R04C14</t>
  </si>
  <si>
    <t>Hs~MGC:BC000645.1~uORF:IOH4240~26.5</t>
  </si>
  <si>
    <t>HA10732~B42R04C15</t>
  </si>
  <si>
    <t>Hs~Ref:NM_000358.1~uORF:IOH5136~12.1</t>
  </si>
  <si>
    <t>NM_000358.1</t>
  </si>
  <si>
    <t>HA10732~B42R04C16</t>
  </si>
  <si>
    <t>Hs~Ref:NM_000358.1~uORF:IOH5136~11.7</t>
  </si>
  <si>
    <t>HA10732~B42R04C17</t>
  </si>
  <si>
    <t>Hs~Ref:NM_024322.1~uORF:IOH5713~302</t>
  </si>
  <si>
    <t>NM_024322.1</t>
  </si>
  <si>
    <t>HA10732~B42R04C18</t>
  </si>
  <si>
    <t>Hs~Ref:NM_024322.1~uORF:IOH5713~289</t>
  </si>
  <si>
    <t>HA10732~B42R04C19</t>
  </si>
  <si>
    <t>Hs~MGC:BC021573.1~uORF:IOH14848~107</t>
  </si>
  <si>
    <t>BC021573.1</t>
  </si>
  <si>
    <t>HA10732~B42R04C20</t>
  </si>
  <si>
    <t>Hs~MGC:BC021573.1~uORF:IOH14848~104</t>
  </si>
  <si>
    <t>HA10732~B42R05C01</t>
  </si>
  <si>
    <t>Hs~Ref:NM_005965.2~N/A~167</t>
  </si>
  <si>
    <t>NM_005965.2</t>
  </si>
  <si>
    <t>HA10732~B42R05C02</t>
  </si>
  <si>
    <t>Hs~Ref:NM_005965.2~N/A~151</t>
  </si>
  <si>
    <t>HA10732~B42R05C03</t>
  </si>
  <si>
    <t>Hs~Ref:NM_002745.2~N/A~87.3</t>
  </si>
  <si>
    <t>NM_002745.2</t>
  </si>
  <si>
    <t>HA10732~B42R05C04</t>
  </si>
  <si>
    <t>Hs~Ref:NM_002745.2~N/A~84.4</t>
  </si>
  <si>
    <t>HA10732~B42R05C05</t>
  </si>
  <si>
    <t>Internal_394</t>
  </si>
  <si>
    <t>HA10732~B42R05C06</t>
  </si>
  <si>
    <t>HA10732~B42R05C07</t>
  </si>
  <si>
    <t>Hs~Ref:NM_004938.1~N/A~67.7</t>
  </si>
  <si>
    <t>NM_004938.1</t>
  </si>
  <si>
    <t>HA10732~B42R05C08</t>
  </si>
  <si>
    <t>Hs~Ref:NM_004938.1~N/A~65.2</t>
  </si>
  <si>
    <t>HA10732~B42R05C09</t>
  </si>
  <si>
    <t>Hs~Ref:NM_004442.3~N/A~1460</t>
  </si>
  <si>
    <t>NM_004442.3</t>
  </si>
  <si>
    <t>HA10732~B42R05C10</t>
  </si>
  <si>
    <t>Hs~Ref:NM_004442.3~N/A~1410</t>
  </si>
  <si>
    <t>HA10732~B42R05C11</t>
  </si>
  <si>
    <t>Hs~Ref:NM_012424.2~N/A~60.1</t>
  </si>
  <si>
    <t>NM_012424.2</t>
  </si>
  <si>
    <t>HA10732~B42R05C12</t>
  </si>
  <si>
    <t>Hs~Ref:NM_012424.2~N/A~58.7</t>
  </si>
  <si>
    <t>HA10732~B42R05C13</t>
  </si>
  <si>
    <t>Hs~Ref:NM_003948.2~N/A~417</t>
  </si>
  <si>
    <t>NM_003948.2</t>
  </si>
  <si>
    <t>HA10732~B42R05C14</t>
  </si>
  <si>
    <t>Hs~Ref:NM_003948.2~N/A~383</t>
  </si>
  <si>
    <t>HA10732~B42R05C15</t>
  </si>
  <si>
    <t>Internal_67</t>
  </si>
  <si>
    <t>HA10732~B42R05C16</t>
  </si>
  <si>
    <t>HA10732~B42R05C17</t>
  </si>
  <si>
    <t>Hs~Ref:NM_024048.2~uORF:IOH27955~32.4</t>
  </si>
  <si>
    <t>NM_024048.2</t>
  </si>
  <si>
    <t>HA10732~B42R05C18</t>
  </si>
  <si>
    <t>Hs~Ref:NM_024048.2~uORF:IOH27955~31.4</t>
  </si>
  <si>
    <t>HA10732~B42R05C19</t>
  </si>
  <si>
    <t>Hs~MGC:BC000916.1~uORF:IOH2891~192</t>
  </si>
  <si>
    <t>BC000916.1</t>
  </si>
  <si>
    <t>HA10732~B42R05C20</t>
  </si>
  <si>
    <t>Hs~MGC:BC000916.1~uORF:IOH2891~182</t>
  </si>
  <si>
    <t>HA10732~B42R06C01</t>
  </si>
  <si>
    <t>Hs~MGC:BC002559.1~uORF:IOH4053~705</t>
  </si>
  <si>
    <t>BC002559.1</t>
  </si>
  <si>
    <t>HA10732~B42R06C02</t>
  </si>
  <si>
    <t>Hs~MGC:BC002559.1~uORF:IOH4053~685</t>
  </si>
  <si>
    <t>HA10732~B42R06C03</t>
  </si>
  <si>
    <t>Hs~Ref:NM_014765.1~uORF:IOH3218~822</t>
  </si>
  <si>
    <t>NM_014765.1</t>
  </si>
  <si>
    <t>HA10732~B42R06C04</t>
  </si>
  <si>
    <t>Hs~Ref:NM_014765.1~uORF:IOH3218~787</t>
  </si>
  <si>
    <t>HA10732~B42R06C05</t>
  </si>
  <si>
    <t>Hs~MGC:BC039859.1~uORF:IOH26212~44.2</t>
  </si>
  <si>
    <t>BC039859.1</t>
  </si>
  <si>
    <t>HA10732~B42R06C06</t>
  </si>
  <si>
    <t>Hs~MGC:BC039859.1~uORF:IOH26212~41.4</t>
  </si>
  <si>
    <t>HA10732~B42R06C07</t>
  </si>
  <si>
    <t>Hs~Ref:NM_005294.1~uORF:IOH28358~39.7</t>
  </si>
  <si>
    <t>NM_005294.1</t>
  </si>
  <si>
    <t>HA10732~B42R06C08</t>
  </si>
  <si>
    <t>Hs~Ref:NM_005294.1~uORF:IOH28358~37.2</t>
  </si>
  <si>
    <t>HA10732~B42R06C09</t>
  </si>
  <si>
    <t>Internal_29553</t>
  </si>
  <si>
    <t>HA10732~B42R06C10</t>
  </si>
  <si>
    <t>HA10732~B42R06C11</t>
  </si>
  <si>
    <t>Hs~Ref:NM_005572.1~uORF:IOH3580~1810</t>
  </si>
  <si>
    <t>NM_005572.1</t>
  </si>
  <si>
    <t>HA10732~B42R06C12</t>
  </si>
  <si>
    <t>Hs~Ref:NM_005572.1~uORF:IOH3580~1710</t>
  </si>
  <si>
    <t>HA10732~B42R06C13</t>
  </si>
  <si>
    <t>Hs~Ref:NM_016599.2~uORF:IOH7360~41.5</t>
  </si>
  <si>
    <t>NM_016599.2</t>
  </si>
  <si>
    <t>HA10732~B42R06C14</t>
  </si>
  <si>
    <t>Hs~Ref:NM_016599.2~uORF:IOH7360~39.1</t>
  </si>
  <si>
    <t>HA10732~B42R06C15</t>
  </si>
  <si>
    <t>Hs~MGC:BC005895.1~uORF:IOH7427~79.2</t>
  </si>
  <si>
    <t>BC005895.1</t>
  </si>
  <si>
    <t>HA10732~B42R06C16</t>
  </si>
  <si>
    <t>Hs~MGC:BC005895.1~uORF:IOH7427~77.5</t>
  </si>
  <si>
    <t>HA10732~B42R06C17</t>
  </si>
  <si>
    <t>Hs~MGC:BC016341.1~uORF:IOH13791~401</t>
  </si>
  <si>
    <t>BC016341.1</t>
  </si>
  <si>
    <t>HA10732~B42R06C18</t>
  </si>
  <si>
    <t>Hs~MGC:BC016341.1~uORF:IOH13791~365</t>
  </si>
  <si>
    <t>HA10732~B42R06C19</t>
  </si>
  <si>
    <t>Internal_19591</t>
  </si>
  <si>
    <t>HA10732~B42R06C20</t>
  </si>
  <si>
    <t>HA10732~B42R07C01</t>
  </si>
  <si>
    <t>Hs~Ref:NM_030908.1~uORF:IOH28404~225</t>
  </si>
  <si>
    <t>NM_030908.1</t>
  </si>
  <si>
    <t>HA10732~B42R07C02</t>
  </si>
  <si>
    <t>Hs~Ref:NM_030908.1~uORF:IOH28404~216</t>
  </si>
  <si>
    <t>HA10732~B42R07C03</t>
  </si>
  <si>
    <t>Hs~MGC:BC003400.1~uORF:IOH3003~59.6</t>
  </si>
  <si>
    <t>BC003400.1</t>
  </si>
  <si>
    <t>HA10732~B42R07C04</t>
  </si>
  <si>
    <t>Hs~MGC:BC003400.1~uORF:IOH3003~58.0</t>
  </si>
  <si>
    <t>HA10732~B42R07C05</t>
  </si>
  <si>
    <t>Hs~MGC:BC021256.2~uORF:IOH29344~68.0</t>
  </si>
  <si>
    <t>BC021256.2</t>
  </si>
  <si>
    <t>HA10732~B42R07C06</t>
  </si>
  <si>
    <t>Hs~MGC:BC021256.2~uORF:IOH29344~65.9</t>
  </si>
  <si>
    <t>HA10732~B42R07C07</t>
  </si>
  <si>
    <t>Hs~MGC:BC036572.2~uORF:IOH28725~71.8</t>
  </si>
  <si>
    <t>BC036572.2</t>
  </si>
  <si>
    <t>HA10732~B42R07C08</t>
  </si>
  <si>
    <t>Hs~MGC:BC036572.2~uORF:IOH28725~69.4</t>
  </si>
  <si>
    <t>HA10732~B42R07C09</t>
  </si>
  <si>
    <t>Internal_86343</t>
  </si>
  <si>
    <t>HA10732~B42R07C10</t>
  </si>
  <si>
    <t>HA10732~B42R07C11</t>
  </si>
  <si>
    <t>Hs~MGC:BC045532.1~uORF:IOH26774~45.6</t>
  </si>
  <si>
    <t>BC045532.1</t>
  </si>
  <si>
    <t>HA10732~B42R07C12</t>
  </si>
  <si>
    <t>Hs~MGC:BC045532.1~uORF:IOH26774~43.2</t>
  </si>
  <si>
    <t>HA10732~B42R07C13</t>
  </si>
  <si>
    <t>Hs~MGC:BC042036.1~uORF:IOH26443~335</t>
  </si>
  <si>
    <t>BC042036.1</t>
  </si>
  <si>
    <t>HA10732~B42R07C14</t>
  </si>
  <si>
    <t>Hs~MGC:BC042036.1~uORF:IOH26443~324</t>
  </si>
  <si>
    <t>HA10732~B42R07C15</t>
  </si>
  <si>
    <t>Internal_86232</t>
  </si>
  <si>
    <t>HA10732~B42R07C16</t>
  </si>
  <si>
    <t>HA10732~B42R07C17</t>
  </si>
  <si>
    <t>Hs~MGC:BC040036.1~uORF:IOH26343~180</t>
  </si>
  <si>
    <t>BC040036.1</t>
  </si>
  <si>
    <t>HA10732~B42R07C18</t>
  </si>
  <si>
    <t>Hs~MGC:BC040036.1~uORF:IOH26343~170</t>
  </si>
  <si>
    <t>HA10732~B42R07C19</t>
  </si>
  <si>
    <t>Hs~MGC:NM_175630.1~uORF:IOH27070~1070</t>
  </si>
  <si>
    <t>NM_175630.1</t>
  </si>
  <si>
    <t>HA10732~B42R07C20</t>
  </si>
  <si>
    <t>Hs~MGC:NM_175630.1~uORF:IOH27070~1010</t>
  </si>
  <si>
    <t>HA10732~B42R08C01</t>
  </si>
  <si>
    <t>Hs~Ref:NM_004271.1~uORF:IOH26154~116</t>
  </si>
  <si>
    <t>NM_004271.1</t>
  </si>
  <si>
    <t>HA10732~B42R08C02</t>
  </si>
  <si>
    <t>Hs~Ref:NM_004271.1~uORF:IOH26154~114</t>
  </si>
  <si>
    <t>HA10732~B42R08C03</t>
  </si>
  <si>
    <t>Hs~MGC:NM_182553.1~uORF:IOH26395~437</t>
  </si>
  <si>
    <t>NM_182553.1</t>
  </si>
  <si>
    <t>HA10732~B42R08C04</t>
  </si>
  <si>
    <t>Hs~MGC:NM_182553.1~uORF:IOH26395~419</t>
  </si>
  <si>
    <t>HA10732~B42R08C05</t>
  </si>
  <si>
    <t>HA10732~B42R08C06</t>
  </si>
  <si>
    <t>HA10732~B42R08C07</t>
  </si>
  <si>
    <t>HA10732~B42R08C08</t>
  </si>
  <si>
    <t>HA10732~B42R08C09</t>
  </si>
  <si>
    <t>HA10732~B42R08C10</t>
  </si>
  <si>
    <t>HA10732~B42R08C11</t>
  </si>
  <si>
    <t>HA10732~B42R08C12</t>
  </si>
  <si>
    <t>HA10732~B42R08C13</t>
  </si>
  <si>
    <t>Hs~Ref:NM_145810.1~uORF:IOH11712~78.5</t>
  </si>
  <si>
    <t>NM_145810.1</t>
  </si>
  <si>
    <t>HA10732~B42R08C14</t>
  </si>
  <si>
    <t>Hs~Ref:NM_145810.1~uORF:IOH11712~76.5</t>
  </si>
  <si>
    <t>HA10732~B42R08C15</t>
  </si>
  <si>
    <t>Hs~MGC:BC001511.1~uORF:IOH14531~511</t>
  </si>
  <si>
    <t>BC001511.1</t>
  </si>
  <si>
    <t>HA10732~B42R08C16</t>
  </si>
  <si>
    <t>Hs~MGC:BC001511.1~uORF:IOH14531~486</t>
  </si>
  <si>
    <t>HA10732~B42R08C17</t>
  </si>
  <si>
    <t>Hs~MGC:NM_178234.1~uORF:IOH13614~50.3</t>
  </si>
  <si>
    <t>NM_178234.1</t>
  </si>
  <si>
    <t>HA10732~B42R08C18</t>
  </si>
  <si>
    <t>Hs~MGC:NM_178234.1~uORF:IOH13614~48.2</t>
  </si>
  <si>
    <t>HA10732~B42R08C19</t>
  </si>
  <si>
    <t>Hs~Ref:NM_003673.2~uORF:IOH13813~1750</t>
  </si>
  <si>
    <t>NM_003673.2</t>
  </si>
  <si>
    <t>HA10732~B42R08C20</t>
  </si>
  <si>
    <t>Hs~Ref:NM_003673.2~uORF:IOH13813~1670</t>
  </si>
  <si>
    <t>HA10732~B42R09C01</t>
  </si>
  <si>
    <t>Hs~MGC:NM_014089.2~uORF:IOH4601~303</t>
  </si>
  <si>
    <t>NM_014089.2</t>
  </si>
  <si>
    <t>HA10732~B42R09C02</t>
  </si>
  <si>
    <t>Hs~MGC:NM_014089.2~uORF:IOH4601~298</t>
  </si>
  <si>
    <t>HA10732~B42R09C03</t>
  </si>
  <si>
    <t>Hs~MGC:BC016365.1~uORF:IOH27881~454</t>
  </si>
  <si>
    <t>BC016365.1</t>
  </si>
  <si>
    <t>HA10732~B42R09C04</t>
  </si>
  <si>
    <t>Hs~MGC:BC016365.1~uORF:IOH27881~432</t>
  </si>
  <si>
    <t>HA10732~B42R09C05</t>
  </si>
  <si>
    <t>Hs~Ref:NM_025136.1~uORF:IOH6524~245</t>
  </si>
  <si>
    <t>NM_025136.1</t>
  </si>
  <si>
    <t>HA10732~B42R09C06</t>
  </si>
  <si>
    <t>Hs~Ref:NM_025136.1~uORF:IOH6524~235</t>
  </si>
  <si>
    <t>HA10732~B42R09C07</t>
  </si>
  <si>
    <t>Internal_7446</t>
  </si>
  <si>
    <t>HA10732~B42R09C08</t>
  </si>
  <si>
    <t>HA10732~B42R09C09</t>
  </si>
  <si>
    <t>Hs~MGC:BC018122.1~uORF:IOH10873~861</t>
  </si>
  <si>
    <t>BC018122.1</t>
  </si>
  <si>
    <t>HA10732~B42R09C10</t>
  </si>
  <si>
    <t>Hs~MGC:BC018122.1~uORF:IOH10873~849</t>
  </si>
  <si>
    <t>HA10732~B42R09C11</t>
  </si>
  <si>
    <t>Hs~MGC:BC021245.2~uORF:IOH12158~69.8</t>
  </si>
  <si>
    <t>BC021245.2</t>
  </si>
  <si>
    <t>HA10732~B42R09C12</t>
  </si>
  <si>
    <t>Hs~MGC:BC021245.2~uORF:IOH12158~66.8</t>
  </si>
  <si>
    <t>HA10732~B42R09C13</t>
  </si>
  <si>
    <t>Hs~Ref:NM_138326.1~uORF:IOH12970~70.9</t>
  </si>
  <si>
    <t>NM_138326.1</t>
  </si>
  <si>
    <t>HA10732~B42R09C14</t>
  </si>
  <si>
    <t>Hs~Ref:NM_138326.1~uORF:IOH12970~68.0</t>
  </si>
  <si>
    <t>HA10732~B42R09C15</t>
  </si>
  <si>
    <t>Hs~Ref:NM_032042.2~uORF:IOH11050~471</t>
  </si>
  <si>
    <t>NM_032042.2</t>
  </si>
  <si>
    <t>HA10732~B42R09C16</t>
  </si>
  <si>
    <t>Hs~Ref:NM_032042.2~uORF:IOH11050~441</t>
  </si>
  <si>
    <t>HA10732~B42R09C17</t>
  </si>
  <si>
    <t>Hs~MGC:BC027475.1~uORF:IOH28681~111</t>
  </si>
  <si>
    <t>BC027475.1</t>
  </si>
  <si>
    <t>HA10732~B42R09C18</t>
  </si>
  <si>
    <t>Hs~MGC:BC027475.1~uORF:IOH28681~107</t>
  </si>
  <si>
    <t>HA10732~B42R09C19</t>
  </si>
  <si>
    <t>Hs~Ref:NM_006687.2~uORF:IOH10967~118</t>
  </si>
  <si>
    <t>NM_006687.2</t>
  </si>
  <si>
    <t>HA10732~B42R09C20</t>
  </si>
  <si>
    <t>Hs~Ref:NM_006687.2~uORF:IOH10967~115</t>
  </si>
  <si>
    <t>HA10732~B42R10C01</t>
  </si>
  <si>
    <t>Hs~Ref:NM_005226.2~uORF:IOH29184~328</t>
  </si>
  <si>
    <t>NM_005226.2</t>
  </si>
  <si>
    <t>HA10732~B42R10C02</t>
  </si>
  <si>
    <t>Hs~Ref:NM_005226.2~uORF:IOH29184~310</t>
  </si>
  <si>
    <t>HA10732~B42R10C03</t>
  </si>
  <si>
    <t>Hs~Ref:NM_003891.1~uORF:IOH29585~90.2</t>
  </si>
  <si>
    <t>NM_003891.1</t>
  </si>
  <si>
    <t>HA10732~B42R10C04</t>
  </si>
  <si>
    <t>Hs~Ref:NM_003891.1~uORF:IOH29585~86.4</t>
  </si>
  <si>
    <t>HA10732~B42R10C05</t>
  </si>
  <si>
    <t>Hs~MGC:BC004514.1~uORF:IOH5664~3760</t>
  </si>
  <si>
    <t>BC004514.1</t>
  </si>
  <si>
    <t>HA10732~B42R10C06</t>
  </si>
  <si>
    <t>HA10732~B42R10C07</t>
  </si>
  <si>
    <t>Hs~Ref:NM_002140.2~uORF:IOH3670~1740</t>
  </si>
  <si>
    <t>NM_002140.2</t>
  </si>
  <si>
    <t>HA10732~B42R10C08</t>
  </si>
  <si>
    <t>Hs~Ref:NM_002140.2~uORF:IOH3670~1710</t>
  </si>
  <si>
    <t>HA10732~B42R10C09</t>
  </si>
  <si>
    <t>Hs~Ref:NM_012413.2~uORF:IOH26698~180</t>
  </si>
  <si>
    <t>NM_012413.2</t>
  </si>
  <si>
    <t>HA10732~B42R10C10</t>
  </si>
  <si>
    <t>Hs~Ref:NM_012413.2~uORF:IOH26698~170</t>
  </si>
  <si>
    <t>HA10732~B42R10C11</t>
  </si>
  <si>
    <t>Hs~MGC:BC044569.1~uORF:IOH26901~108</t>
  </si>
  <si>
    <t>BC044569.1</t>
  </si>
  <si>
    <t>HA10732~B42R10C12</t>
  </si>
  <si>
    <t>Hs~MGC:BC044569.1~uORF:IOH26901~105</t>
  </si>
  <si>
    <t>HA10732~B42R10C13</t>
  </si>
  <si>
    <t>Hs~Ref:NM_004055.3~uORF:IOH10878~1230</t>
  </si>
  <si>
    <t>NM_004055.3</t>
  </si>
  <si>
    <t>HA10732~B42R10C14</t>
  </si>
  <si>
    <t>Hs~Ref:NM_004055.3~uORF:IOH10878~1150</t>
  </si>
  <si>
    <t>HA10732~B42R10C15</t>
  </si>
  <si>
    <t>Hs~MGC:BC032485.1~uORF:IOH21724~1820</t>
  </si>
  <si>
    <t>BC032485.1</t>
  </si>
  <si>
    <t>HA10732~B42R10C16</t>
  </si>
  <si>
    <t>Hs~MGC:BC032485.1~uORF:IOH21724~1790</t>
  </si>
  <si>
    <t>HA10732~B42R10C17</t>
  </si>
  <si>
    <t>Hs~Ref:NM_153276.1~uORF:IOH21851~344</t>
  </si>
  <si>
    <t>NM_153276.1</t>
  </si>
  <si>
    <t>HA10732~B42R10C18</t>
  </si>
  <si>
    <t>Hs~Ref:NM_153276.1~uORF:IOH21851~319</t>
  </si>
  <si>
    <t>HA10732~B42R10C19</t>
  </si>
  <si>
    <t>Hs~MGC:BC052303.1~uORF:IOH28113~1460</t>
  </si>
  <si>
    <t>BC052303.1</t>
  </si>
  <si>
    <t>HA10732~B42R10C20</t>
  </si>
  <si>
    <t>Hs~MGC:BC052303.1~uORF:IOH28113~1330</t>
  </si>
  <si>
    <t>HA10732~B42R11C01</t>
  </si>
  <si>
    <t>Hs~Ref:NM_002211.2~uORF:IOH21479~242</t>
  </si>
  <si>
    <t>NM_002211.2</t>
  </si>
  <si>
    <t>HA10732~B42R11C02</t>
  </si>
  <si>
    <t>Hs~Ref:NM_002211.2~uORF:IOH21479~222</t>
  </si>
  <si>
    <t>HA10732~B42R11C03</t>
  </si>
  <si>
    <t>Hs~MGC:BC031870.2~uORF:IOH22046~1350</t>
  </si>
  <si>
    <t>BC031870.2</t>
  </si>
  <si>
    <t>HA10732~B42R11C04</t>
  </si>
  <si>
    <t>Hs~MGC:BC031870.2~uORF:IOH22046~1280</t>
  </si>
  <si>
    <t>HA10732~B42R11C05</t>
  </si>
  <si>
    <t>Hs~Ref:NM_016338.3~uORF:IOH21768~90.8</t>
  </si>
  <si>
    <t>NM_016338.3</t>
  </si>
  <si>
    <t>HA10732~B42R11C06</t>
  </si>
  <si>
    <t>Hs~Ref:NM_016338.3~uORF:IOH21768~86.6</t>
  </si>
  <si>
    <t>HA10732~B42R11C07</t>
  </si>
  <si>
    <t>Hs~Ref:NM_017491.3~uORF:IOH3975~233</t>
  </si>
  <si>
    <t>NM_017491.3</t>
  </si>
  <si>
    <t>HA10732~B42R11C08</t>
  </si>
  <si>
    <t>Hs~Ref:NM_017491.3~uORF:IOH3975~214</t>
  </si>
  <si>
    <t>HA10732~B42R11C09</t>
  </si>
  <si>
    <t>Hs~Ref:NM_152420.1~uORF:IOH23039~512</t>
  </si>
  <si>
    <t>NM_152420.1</t>
  </si>
  <si>
    <t>HA10732~B42R11C10</t>
  </si>
  <si>
    <t>Hs~Ref:NM_152420.1~uORF:IOH23039~488</t>
  </si>
  <si>
    <t>HA10732~B42R11C11</t>
  </si>
  <si>
    <t>Hs~Ref:NM_001183.3~uORF:IOH4722~32.1</t>
  </si>
  <si>
    <t>NM_001183.3</t>
  </si>
  <si>
    <t>HA10732~B42R11C12</t>
  </si>
  <si>
    <t>Hs~Ref:NM_001183.3~uORF:IOH4722~29.2</t>
  </si>
  <si>
    <t>HA10732~B42R11C13</t>
  </si>
  <si>
    <t>Hs~Ref:NM_014435.2~uORF:IOH40605~145</t>
  </si>
  <si>
    <t>NM_014435.2</t>
  </si>
  <si>
    <t>HA10732~B42R11C14</t>
  </si>
  <si>
    <t>Hs~Ref:NM_014435.2~uORF:IOH40605~136</t>
  </si>
  <si>
    <t>HA10732~B42R11C15</t>
  </si>
  <si>
    <t>Hs~Ref:NM_016204.1~uORF:IOH40347~132</t>
  </si>
  <si>
    <t>NM_016204.1</t>
  </si>
  <si>
    <t>HA10732~B42R11C16</t>
  </si>
  <si>
    <t>Hs~Ref:NM_016204.1~uORF:IOH40347~127</t>
  </si>
  <si>
    <t>HA10732~B42R11C17</t>
  </si>
  <si>
    <t>Hs~Ref:NM_004656.2~uORF:IOH4938~388</t>
  </si>
  <si>
    <t>NM_004656.2</t>
  </si>
  <si>
    <t>HA10732~B42R11C18</t>
  </si>
  <si>
    <t>Hs~Ref:NM_004656.2~uORF:IOH4938~370</t>
  </si>
  <si>
    <t>HA10732~B42R11C19</t>
  </si>
  <si>
    <t>Hs~Ref:NM_003504.3~uORF:IOH6286~322</t>
  </si>
  <si>
    <t>NM_003504.3</t>
  </si>
  <si>
    <t>HA10732~B42R11C20</t>
  </si>
  <si>
    <t>Hs~Ref:NM_003504.3~uORF:IOH6286~318</t>
  </si>
  <si>
    <t>HA10732~B42R12C01</t>
  </si>
  <si>
    <t>Hs~Ref:NM_031496.1~uORF:IOH4571~89.7</t>
  </si>
  <si>
    <t>NM_031496.1</t>
  </si>
  <si>
    <t>HA10732~B42R12C02</t>
  </si>
  <si>
    <t>Hs~Ref:NM_031496.1~uORF:IOH4571~85.7</t>
  </si>
  <si>
    <t>HA10732~B42R12C03</t>
  </si>
  <si>
    <t>Hs~MGC:BC034937.1~uORF:IOH23263~131</t>
  </si>
  <si>
    <t>BC034937.1</t>
  </si>
  <si>
    <t>HA10732~B42R12C04</t>
  </si>
  <si>
    <t>Hs~MGC:BC034937.1~uORF:IOH23263~123</t>
  </si>
  <si>
    <t>HA10732~B42R12C05</t>
  </si>
  <si>
    <t>Hs~Ref:NM_003362.2~uORF:IOH11675~42.5</t>
  </si>
  <si>
    <t>NM_003362.2</t>
  </si>
  <si>
    <t>HA10732~B42R12C06</t>
  </si>
  <si>
    <t>Hs~Ref:NM_003362.2~uORF:IOH11675~39.8</t>
  </si>
  <si>
    <t>HA10732~B42R12C07</t>
  </si>
  <si>
    <t>Hs~MGC:BC041009.2~uORF:IOH25834~305</t>
  </si>
  <si>
    <t>BC041009.2</t>
  </si>
  <si>
    <t>HA10732~B42R12C08</t>
  </si>
  <si>
    <t>Hs~MGC:BC041009.2~uORF:IOH25834~293</t>
  </si>
  <si>
    <t>HA10732~B42R12C09</t>
  </si>
  <si>
    <t>Hs~MGC:BC051687.1~uORF:IOH26538~78.3</t>
  </si>
  <si>
    <t>BC051687.1</t>
  </si>
  <si>
    <t>HA10732~B42R12C10</t>
  </si>
  <si>
    <t>Hs~MGC:BC051687.1~uORF:IOH26538~74.4</t>
  </si>
  <si>
    <t>HA10732~B42R12C11</t>
  </si>
  <si>
    <t>Hs~Ref:NM_002061.1~uORF:IOH25898~226</t>
  </si>
  <si>
    <t>NM_002061.1</t>
  </si>
  <si>
    <t>HA10732~B42R12C12</t>
  </si>
  <si>
    <t>Hs~Ref:NM_002061.1~uORF:IOH25898~212</t>
  </si>
  <si>
    <t>HA10732~B42R12C13</t>
  </si>
  <si>
    <t>Hs~MGC:BC008892.1~uORF:IOH6264~87.4</t>
  </si>
  <si>
    <t>BC008892.1</t>
  </si>
  <si>
    <t>HA10732~B42R12C14</t>
  </si>
  <si>
    <t>Hs~MGC:BC008892.1~uORF:IOH6264~84.9</t>
  </si>
  <si>
    <t>HA10732~B42R12C15</t>
  </si>
  <si>
    <t>Hs~Ref:NM_016073.2~uORF:IOH10649~66.7</t>
  </si>
  <si>
    <t>NM_016073.2</t>
  </si>
  <si>
    <t>HA10732~B42R12C16</t>
  </si>
  <si>
    <t>Hs~Ref:NM_016073.2~uORF:IOH10649~66.4</t>
  </si>
  <si>
    <t>HA10732~B42R12C17</t>
  </si>
  <si>
    <t>Hs~MGC:BC002680.1~uORF:IOH5302~103</t>
  </si>
  <si>
    <t>BC002680.1</t>
  </si>
  <si>
    <t>HA10732~B42R12C18</t>
  </si>
  <si>
    <t>Hs~MGC:BC002680.1~uORF:IOH5302~96.1</t>
  </si>
  <si>
    <t>HA10732~B42R12C19</t>
  </si>
  <si>
    <t>Hs~MGC:BC012895.1~uORF:IOH9632~217</t>
  </si>
  <si>
    <t>BC012895.1</t>
  </si>
  <si>
    <t>HA10732~B42R12C20</t>
  </si>
  <si>
    <t>Hs~MGC:BC012895.1~uORF:IOH9632~213</t>
  </si>
  <si>
    <t>HA10732~B42R13C01</t>
  </si>
  <si>
    <t>Hs~Ref:NM_006575.2~N/A~680</t>
  </si>
  <si>
    <t>NM_006575.2</t>
  </si>
  <si>
    <t>HA10732~B42R13C02</t>
  </si>
  <si>
    <t>Hs~Ref:NM_006575.2~N/A~654</t>
  </si>
  <si>
    <t>HA10732~B42R13C03</t>
  </si>
  <si>
    <t>HA10732~B42R13C04</t>
  </si>
  <si>
    <t>HA10732~B42R13C05</t>
  </si>
  <si>
    <t>Hs~Ref:NM_006282.1~N/A~853</t>
  </si>
  <si>
    <t>HA10732~B42R13C06</t>
  </si>
  <si>
    <t>Hs~Ref:NM_006282.1~N/A~768</t>
  </si>
  <si>
    <t>HA10732~B42R13C07</t>
  </si>
  <si>
    <t>HA10732~B42R13C08</t>
  </si>
  <si>
    <t>HA10732~B42R13C09</t>
  </si>
  <si>
    <t>Hs~Ref:NM_005160.2~N/A~1270</t>
  </si>
  <si>
    <t>NM_005160.2</t>
  </si>
  <si>
    <t>HA10732~B42R13C10</t>
  </si>
  <si>
    <t>Hs~Ref:NM_005160.2~N/A~1230</t>
  </si>
  <si>
    <t>HA10732~B42R13C11</t>
  </si>
  <si>
    <t>Hs~IVGN:PM_2116~Ext:CTL2116~172000</t>
  </si>
  <si>
    <t>CTL2116</t>
  </si>
  <si>
    <t>HA10732~B42R13C12</t>
  </si>
  <si>
    <t>HA10732~B42R13C13</t>
  </si>
  <si>
    <t>Hs~MGC:NM_182493.1~N/A~1490</t>
  </si>
  <si>
    <t>NM_182493.1</t>
  </si>
  <si>
    <t>HA10732~B42R13C14</t>
  </si>
  <si>
    <t>Hs~MGC:NM_182493.1~N/A~1420</t>
  </si>
  <si>
    <t>HA10732~B42R13C15</t>
  </si>
  <si>
    <t>Hs~Ref:NM_153831.2~N/A~659</t>
  </si>
  <si>
    <t>NM_153831.2</t>
  </si>
  <si>
    <t>HA10732~B42R13C16</t>
  </si>
  <si>
    <t>Hs~Ref:NM_153831.2~N/A~595</t>
  </si>
  <si>
    <t>HA10732~B42R13C17</t>
  </si>
  <si>
    <t>Hs~Ref:NM_177938.1~uORF:IOH40630~39.6</t>
  </si>
  <si>
    <t>NM_177938.1</t>
  </si>
  <si>
    <t>HA10732~B42R13C18</t>
  </si>
  <si>
    <t>Hs~Ref:NM_177938.1~uORF:IOH40630~38.9</t>
  </si>
  <si>
    <t>HA10732~B42R13C19</t>
  </si>
  <si>
    <t>Hs~Ref:NM_144679.1~uORF:IOH40679~564</t>
  </si>
  <si>
    <t>NM_144679.1</t>
  </si>
  <si>
    <t>HA10732~B42R13C20</t>
  </si>
  <si>
    <t>Hs~Ref:NM_144679.1~uORF:IOH40679~516</t>
  </si>
  <si>
    <t>HA10732~B42R14C01</t>
  </si>
  <si>
    <t>Hs~MGC:BC062688.1~uORF:IOH40726~90.8</t>
  </si>
  <si>
    <t>BC062688.1</t>
  </si>
  <si>
    <t>HA10732~B42R14C02</t>
  </si>
  <si>
    <t>Hs~MGC:BC062688.1~uORF:IOH40726~86.3</t>
  </si>
  <si>
    <t>HA10732~B42R14C03</t>
  </si>
  <si>
    <t>Hs~Ref:NM_007172.2~uORF:IOH40805~122</t>
  </si>
  <si>
    <t>NM_007172.2</t>
  </si>
  <si>
    <t>HA10732~B42R14C04</t>
  </si>
  <si>
    <t>Hs~Ref:NM_007172.2~uORF:IOH40805~119</t>
  </si>
  <si>
    <t>HA10732~B42R14C05</t>
  </si>
  <si>
    <t>Hs~MGC:BC050328.1~uORF:IOH26426~204</t>
  </si>
  <si>
    <t>BC050328.1</t>
  </si>
  <si>
    <t>HA10732~B42R14C06</t>
  </si>
  <si>
    <t>Hs~MGC:BC050328.1~uORF:IOH26426~192</t>
  </si>
  <si>
    <t>HA10732~B42R14C07</t>
  </si>
  <si>
    <t>Hs~Ref:NM_003845.1~uORF:IOH21591~31.3</t>
  </si>
  <si>
    <t>NM_003845.1</t>
  </si>
  <si>
    <t>HA10732~B42R14C08</t>
  </si>
  <si>
    <t>Hs~Ref:NM_003845.1~uORF:IOH21591~30.0</t>
  </si>
  <si>
    <t>HA10732~B42R14C09</t>
  </si>
  <si>
    <t>Hs~MGC:BC047420.1~uORF:IOH26512~48.0</t>
  </si>
  <si>
    <t>BC047420.1</t>
  </si>
  <si>
    <t>HA10732~B42R14C10</t>
  </si>
  <si>
    <t>Hs~MGC:BC047420.1~uORF:IOH26512~46.0</t>
  </si>
  <si>
    <t>HA10732~B42R14C11</t>
  </si>
  <si>
    <t>Hs~MGC:BC006105.1~uORF:IOH5992~762</t>
  </si>
  <si>
    <t>BC006105.1</t>
  </si>
  <si>
    <t>HA10732~B42R14C12</t>
  </si>
  <si>
    <t>Hs~MGC:BC006105.1~uORF:IOH5992~687</t>
  </si>
  <si>
    <t>HA10732~B42R14C13</t>
  </si>
  <si>
    <t>HA10732~B42R14C14</t>
  </si>
  <si>
    <t>HA10732~B42R14C15</t>
  </si>
  <si>
    <t>HA10732~B42R14C16</t>
  </si>
  <si>
    <t>HA10732~B42R14C17</t>
  </si>
  <si>
    <t>HA10732~B42R14C18</t>
  </si>
  <si>
    <t>HA10732~B42R14C19</t>
  </si>
  <si>
    <t>HA10732~B42R14C20</t>
  </si>
  <si>
    <t>HA10732~B42R15C01</t>
  </si>
  <si>
    <t>HA10732~B42R15C02</t>
  </si>
  <si>
    <t>HA10732~B42R15C03</t>
  </si>
  <si>
    <t>HA10732~B42R15C04</t>
  </si>
  <si>
    <t>HA10732~B42R15C05</t>
  </si>
  <si>
    <t>HA10732~B42R15C06</t>
  </si>
  <si>
    <t>HA10732~B42R15C07</t>
  </si>
  <si>
    <t>HA10732~B42R15C08</t>
  </si>
  <si>
    <t>HA10732~B42R15C09</t>
  </si>
  <si>
    <t>HA10732~B42R15C10</t>
  </si>
  <si>
    <t>HA10732~B42R15C11</t>
  </si>
  <si>
    <t>HA10732~B42R15C12</t>
  </si>
  <si>
    <t>HA10732~B42R15C13</t>
  </si>
  <si>
    <t>HA10732~B42R15C14</t>
  </si>
  <si>
    <t>HA10732~B42R15C15</t>
  </si>
  <si>
    <t>HA10732~B42R15C16</t>
  </si>
  <si>
    <t>HA10732~B42R15C17</t>
  </si>
  <si>
    <t>HA10732~B42R15C18</t>
  </si>
  <si>
    <t>HA10732~B42R15C19</t>
  </si>
  <si>
    <t>HA10732~B42R15C20</t>
  </si>
  <si>
    <t>HA10732~B42R16C01</t>
  </si>
  <si>
    <t>HA10732~B42R16C02</t>
  </si>
  <si>
    <t>HA10732~B42R16C03</t>
  </si>
  <si>
    <t>HA10732~B42R16C04</t>
  </si>
  <si>
    <t>HA10732~B42R16C05</t>
  </si>
  <si>
    <t>HA10732~B42R16C06</t>
  </si>
  <si>
    <t>HA10732~B42R16C07</t>
  </si>
  <si>
    <t>HA10732~B42R16C08</t>
  </si>
  <si>
    <t>HA10732~B42R16C09</t>
  </si>
  <si>
    <t>HA10732~B42R16C10</t>
  </si>
  <si>
    <t>HA10732~B42R16C11</t>
  </si>
  <si>
    <t>HA10732~B42R16C12</t>
  </si>
  <si>
    <t>HA10732~B42R16C13</t>
  </si>
  <si>
    <t>HA10732~B42R16C14</t>
  </si>
  <si>
    <t>HA10732~B42R16C15</t>
  </si>
  <si>
    <t>HA10732~B42R16C16</t>
  </si>
  <si>
    <t>HA10732~B42R16C17</t>
  </si>
  <si>
    <t>HA10732~B42R16C18</t>
  </si>
  <si>
    <t>HA10732~B42R16C19</t>
  </si>
  <si>
    <t>HA10732~B42R16C20</t>
  </si>
  <si>
    <t>HA10732~B42R17C01</t>
  </si>
  <si>
    <t>HA10732~B42R17C02</t>
  </si>
  <si>
    <t>HA10732~B42R17C03</t>
  </si>
  <si>
    <t>HA10732~B42R17C04</t>
  </si>
  <si>
    <t>HA10732~B42R17C05</t>
  </si>
  <si>
    <t>HA10732~B42R17C06</t>
  </si>
  <si>
    <t>HA10732~B42R17C07</t>
  </si>
  <si>
    <t>HA10732~B42R17C08</t>
  </si>
  <si>
    <t>HA10732~B42R17C09</t>
  </si>
  <si>
    <t>HA10732~B42R17C10</t>
  </si>
  <si>
    <t>HA10732~B42R17C11</t>
  </si>
  <si>
    <t>HA10732~B42R17C12</t>
  </si>
  <si>
    <t>HA10732~B42R17C13</t>
  </si>
  <si>
    <t>HA10732~B42R17C14</t>
  </si>
  <si>
    <t>HA10732~B42R17C15</t>
  </si>
  <si>
    <t>HA10732~B42R17C16</t>
  </si>
  <si>
    <t>HA10732~B42R17C17</t>
  </si>
  <si>
    <t>HA10732~B42R17C18</t>
  </si>
  <si>
    <t>HA10732~B42R17C19</t>
  </si>
  <si>
    <t>HA10732~B42R17C20</t>
  </si>
  <si>
    <t>HA10732~B42R18C01</t>
  </si>
  <si>
    <t>HA10732~B42R18C02</t>
  </si>
  <si>
    <t>HA10732~B42R18C03</t>
  </si>
  <si>
    <t>HA10732~B42R18C04</t>
  </si>
  <si>
    <t>HA10732~B42R18C05</t>
  </si>
  <si>
    <t>HA10732~B42R18C06</t>
  </si>
  <si>
    <t>HA10732~B42R18C07</t>
  </si>
  <si>
    <t>HA10732~B42R18C08</t>
  </si>
  <si>
    <t>HA10732~B42R18C09</t>
  </si>
  <si>
    <t>HA10732~B42R18C10</t>
  </si>
  <si>
    <t>HA10732~B42R18C11</t>
  </si>
  <si>
    <t>HA10732~B42R18C12</t>
  </si>
  <si>
    <t>HA10732~B42R18C13</t>
  </si>
  <si>
    <t>HA10732~B42R18C14</t>
  </si>
  <si>
    <t>HA10732~B42R18C15</t>
  </si>
  <si>
    <t>HA10732~B42R18C16</t>
  </si>
  <si>
    <t>HA10732~B42R18C17</t>
  </si>
  <si>
    <t>HA10732~B42R18C18</t>
  </si>
  <si>
    <t>HA10732~B42R18C19</t>
  </si>
  <si>
    <t>HA10732~B42R18C20</t>
  </si>
  <si>
    <t>HA10732~B42R19C01</t>
  </si>
  <si>
    <t>HA10732~B42R19C02</t>
  </si>
  <si>
    <t>HA10732~B42R19C03</t>
  </si>
  <si>
    <t>HA10732~B42R19C04</t>
  </si>
  <si>
    <t>HA10732~B42R19C05</t>
  </si>
  <si>
    <t>HA10732~B42R19C06</t>
  </si>
  <si>
    <t>HA10732~B42R19C07</t>
  </si>
  <si>
    <t>HA10732~B42R19C08</t>
  </si>
  <si>
    <t>HA10732~B42R19C09</t>
  </si>
  <si>
    <t>HA10732~B42R19C10</t>
  </si>
  <si>
    <t>HA10732~B42R19C11</t>
  </si>
  <si>
    <t>HA10732~B42R19C12</t>
  </si>
  <si>
    <t>HA10732~B42R19C13</t>
  </si>
  <si>
    <t>HA10732~B42R19C14</t>
  </si>
  <si>
    <t>HA10732~B42R19C15</t>
  </si>
  <si>
    <t>HA10732~B42R19C16</t>
  </si>
  <si>
    <t>HA10732~B42R19C17</t>
  </si>
  <si>
    <t>HA10732~B42R19C18</t>
  </si>
  <si>
    <t>HA10732~B42R19C19</t>
  </si>
  <si>
    <t>HA10732~B42R19C20</t>
  </si>
  <si>
    <t>HA10732~B42R20C01</t>
  </si>
  <si>
    <t>HA10732~B42R20C02</t>
  </si>
  <si>
    <t>HA10732~B42R20C03</t>
  </si>
  <si>
    <t>HA10732~B42R20C04</t>
  </si>
  <si>
    <t>HA10732~B42R20C05</t>
  </si>
  <si>
    <t>HA10732~B42R20C06</t>
  </si>
  <si>
    <t>HA10732~B42R20C07</t>
  </si>
  <si>
    <t>HA10732~B42R20C08</t>
  </si>
  <si>
    <t>HA10732~B42R20C09</t>
  </si>
  <si>
    <t>HA10732~B42R20C10</t>
  </si>
  <si>
    <t>HA10732~B42R20C11</t>
  </si>
  <si>
    <t>HA10732~B42R20C12</t>
  </si>
  <si>
    <t>HA10732~B42R20C13</t>
  </si>
  <si>
    <t>HA10732~B42R20C14</t>
  </si>
  <si>
    <t>HA10732~B42R20C15</t>
  </si>
  <si>
    <t>HA10732~B42R20C16</t>
  </si>
  <si>
    <t>HA10732~B42R20C17</t>
  </si>
  <si>
    <t>HA10732~B42R20C18</t>
  </si>
  <si>
    <t>HA10732~B42R20C19</t>
  </si>
  <si>
    <t>HA10732~B42R20C20</t>
  </si>
  <si>
    <t>HA10732~B43R01C01</t>
  </si>
  <si>
    <t>HA10732~B43R01C02</t>
  </si>
  <si>
    <t>HA10732~B43R01C03</t>
  </si>
  <si>
    <t>HA10732~B43R01C04</t>
  </si>
  <si>
    <t>HA10732~B43R01C05</t>
  </si>
  <si>
    <t>HA10732~B43R01C06</t>
  </si>
  <si>
    <t>HA10732~B43R01C07</t>
  </si>
  <si>
    <t>HA10732~B43R01C08</t>
  </si>
  <si>
    <t>HA10732~B43R01C09</t>
  </si>
  <si>
    <t>HA10732~B43R01C10</t>
  </si>
  <si>
    <t>HA10732~B43R01C11</t>
  </si>
  <si>
    <t>HA10732~B43R01C12</t>
  </si>
  <si>
    <t>HA10732~B43R01C13</t>
  </si>
  <si>
    <t>HA10732~B43R01C14</t>
  </si>
  <si>
    <t>HA10732~B43R01C15</t>
  </si>
  <si>
    <t>HA10732~B43R01C16</t>
  </si>
  <si>
    <t>HA10732~B43R01C17</t>
  </si>
  <si>
    <t>HA10732~B43R01C18</t>
  </si>
  <si>
    <t>HA10732~B43R01C19</t>
  </si>
  <si>
    <t>HA10732~B43R01C20</t>
  </si>
  <si>
    <t>HA10732~B43R02C01</t>
  </si>
  <si>
    <t>HA10732~B43R02C02</t>
  </si>
  <si>
    <t>HA10732~B43R02C03</t>
  </si>
  <si>
    <t>HA10732~B43R02C04</t>
  </si>
  <si>
    <t>HA10732~B43R02C05</t>
  </si>
  <si>
    <t>HA10732~B43R02C06</t>
  </si>
  <si>
    <t>HA10732~B43R02C07</t>
  </si>
  <si>
    <t>HA10732~B43R02C08</t>
  </si>
  <si>
    <t>HA10732~B43R02C09</t>
  </si>
  <si>
    <t>HA10732~B43R02C10</t>
  </si>
  <si>
    <t>HA10732~B43R02C11</t>
  </si>
  <si>
    <t>HA10732~B43R02C12</t>
  </si>
  <si>
    <t>HA10732~B43R02C13</t>
  </si>
  <si>
    <t>Internal_201048</t>
  </si>
  <si>
    <t>HA10732~B43R02C14</t>
  </si>
  <si>
    <t>HA10732~B43R02C15</t>
  </si>
  <si>
    <t>Internal_25138</t>
  </si>
  <si>
    <t>HA10732~B43R02C16</t>
  </si>
  <si>
    <t>HA10732~B43R02C17</t>
  </si>
  <si>
    <t>Hs~MGC:BC039306.1~uORF:IOH27482~629</t>
  </si>
  <si>
    <t>BC039306.1</t>
  </si>
  <si>
    <t>HA10732~B43R02C18</t>
  </si>
  <si>
    <t>Hs~MGC:BC039306.1~uORF:IOH27482~592</t>
  </si>
  <si>
    <t>HA10732~B43R02C19</t>
  </si>
  <si>
    <t>Hs~MGC:BC030578.1~uORF:IOH26854~86.4</t>
  </si>
  <si>
    <t>BC030578.1</t>
  </si>
  <si>
    <t>HA10732~B43R02C20</t>
  </si>
  <si>
    <t>Hs~MGC:BC030578.1~uORF:IOH26854~82.8</t>
  </si>
  <si>
    <t>HA10732~B43R03C01</t>
  </si>
  <si>
    <t>Hs~Ref:NM_016289.2~uORF:IOH10730~351</t>
  </si>
  <si>
    <t>NM_016289.2</t>
  </si>
  <si>
    <t>HA10732~B43R03C02</t>
  </si>
  <si>
    <t>Hs~Ref:NM_016289.2~uORF:IOH10730~320</t>
  </si>
  <si>
    <t>HA10732~B43R03C03</t>
  </si>
  <si>
    <t>Hs~Ref:NM_002197.1~uORF:IOH11817~592</t>
  </si>
  <si>
    <t>HA10732~B43R03C04</t>
  </si>
  <si>
    <t>Hs~Ref:NM_002197.1~uORF:IOH11817~591</t>
  </si>
  <si>
    <t>HA10732~B43R03C05</t>
  </si>
  <si>
    <t>Hs~MGC:BC032852.2~uORF:IOH27153~389</t>
  </si>
  <si>
    <t>BC032852.2</t>
  </si>
  <si>
    <t>HA10732~B43R03C06</t>
  </si>
  <si>
    <t>Hs~MGC:BC032852.2~uORF:IOH27153~378</t>
  </si>
  <si>
    <t>HA10732~B43R03C07</t>
  </si>
  <si>
    <t>Hs~MGC:NM_182623.1~uORF:IOH27355~242</t>
  </si>
  <si>
    <t>NM_182623.1</t>
  </si>
  <si>
    <t>HA10732~B43R03C08</t>
  </si>
  <si>
    <t>Hs~MGC:NM_182623.1~uORF:IOH27355~229</t>
  </si>
  <si>
    <t>HA10732~B43R03C09</t>
  </si>
  <si>
    <t>Hs~Ref:NM_015492.2~uORF:IOH4170~754</t>
  </si>
  <si>
    <t>NM_015492.2</t>
  </si>
  <si>
    <t>HA10732~B43R03C10</t>
  </si>
  <si>
    <t>Hs~Ref:NM_015492.2~uORF:IOH4170~738</t>
  </si>
  <si>
    <t>HA10732~B43R03C11</t>
  </si>
  <si>
    <t>Hs~MGC:BC000535.1~uORF:IOH4145~55.9</t>
  </si>
  <si>
    <t>BC000535.1</t>
  </si>
  <si>
    <t>HA10732~B43R03C12</t>
  </si>
  <si>
    <t>Hs~MGC:BC000535.1~uORF:IOH4145~52.7</t>
  </si>
  <si>
    <t>HA10732~B43R03C13</t>
  </si>
  <si>
    <t>Hs~MGC:BC012919.1~uORF:IOH11176~43.2</t>
  </si>
  <si>
    <t>BC012919.1</t>
  </si>
  <si>
    <t>HA10732~B43R03C14</t>
  </si>
  <si>
    <t>Hs~MGC:BC012919.1~uORF:IOH11176~41.3</t>
  </si>
  <si>
    <t>HA10732~B43R03C15</t>
  </si>
  <si>
    <t>Hs~Ref:NM_003825.2~uORF:IOH3269~42.1</t>
  </si>
  <si>
    <t>NM_003825.2</t>
  </si>
  <si>
    <t>HA10732~B43R03C16</t>
  </si>
  <si>
    <t>Hs~Ref:NM_003825.2~uORF:IOH3269~38.1</t>
  </si>
  <si>
    <t>HA10732~B43R03C17</t>
  </si>
  <si>
    <t>Hs~Ref:NM_018124.2~uORF:IOH4130~57.8</t>
  </si>
  <si>
    <t>NM_018124.2</t>
  </si>
  <si>
    <t>HA10732~B43R03C18</t>
  </si>
  <si>
    <t>Hs~Ref:NM_018124.2~uORF:IOH4130~54.6</t>
  </si>
  <si>
    <t>HA10732~B43R03C19</t>
  </si>
  <si>
    <t>Hs~Ref:NM_024033.1~uORF:IOH2894~259</t>
  </si>
  <si>
    <t>NM_024033.1</t>
  </si>
  <si>
    <t>HA10732~B43R03C20</t>
  </si>
  <si>
    <t>Hs~Ref:NM_024033.1~uORF:IOH2894~229</t>
  </si>
  <si>
    <t>HA10732~B43R04C01</t>
  </si>
  <si>
    <t>Hs~Ref:NM_024093.1~uORF:IOH3089~13.1</t>
  </si>
  <si>
    <t>NM_024093.1</t>
  </si>
  <si>
    <t>HA10732~B43R04C02</t>
  </si>
  <si>
    <t>Hs~Ref:NM_024093.1~uORF:IOH3089~13.7</t>
  </si>
  <si>
    <t>HA10732~B43R04C03</t>
  </si>
  <si>
    <t>Hs~MGC:BC010959.1~uORF:IOH13742~63.0</t>
  </si>
  <si>
    <t>BC010959.1</t>
  </si>
  <si>
    <t>HA10732~B43R04C04</t>
  </si>
  <si>
    <t>Hs~MGC:BC010959.1~uORF:IOH13742~59.1</t>
  </si>
  <si>
    <t>HA10732~B43R04C05</t>
  </si>
  <si>
    <t>Hs~MGC:BC018206.1~uORF:IOH10533~434</t>
  </si>
  <si>
    <t>HA10732~B43R04C06</t>
  </si>
  <si>
    <t>Hs~MGC:BC018206.1~uORF:IOH10533~407</t>
  </si>
  <si>
    <t>HA10732~B43R04C07</t>
  </si>
  <si>
    <t>Hs~MGC:BC007872.1~uORF:IOH6779~949</t>
  </si>
  <si>
    <t>BC007872.1</t>
  </si>
  <si>
    <t>HA10732~B43R04C08</t>
  </si>
  <si>
    <t>Hs~MGC:BC007872.1~uORF:IOH6779~894</t>
  </si>
  <si>
    <t>HA10732~B43R04C09</t>
  </si>
  <si>
    <t>Hs~Ref:NM_002044.1~uORF:IOH4633~271</t>
  </si>
  <si>
    <t>NM_002044.1</t>
  </si>
  <si>
    <t>HA10732~B43R04C10</t>
  </si>
  <si>
    <t>Hs~Ref:NM_002044.1~uORF:IOH4633~268</t>
  </si>
  <si>
    <t>HA10732~B43R04C11</t>
  </si>
  <si>
    <t>Hs~MGC:BC001258.1~uORF:IOH3053~1000</t>
  </si>
  <si>
    <t>BC001258.1</t>
  </si>
  <si>
    <t>HA10732~B43R04C12</t>
  </si>
  <si>
    <t>Hs~MGC:BC001258.1~uORF:IOH3053~965</t>
  </si>
  <si>
    <t>HA10732~B43R04C13</t>
  </si>
  <si>
    <t>Hs~MGC:BC004219.1~uORF:IOH5155~91.8</t>
  </si>
  <si>
    <t>BC004219.1</t>
  </si>
  <si>
    <t>HA10732~B43R04C14</t>
  </si>
  <si>
    <t>Hs~MGC:BC004219.1~uORF:IOH5155~91.9</t>
  </si>
  <si>
    <t>HA10732~B43R04C15</t>
  </si>
  <si>
    <t>Hs~MGC:BC010640.1~uORF:IOH9738~190</t>
  </si>
  <si>
    <t>BC010640.1</t>
  </si>
  <si>
    <t>HA10732~B43R04C16</t>
  </si>
  <si>
    <t>Hs~MGC:BC010640.1~uORF:IOH9738~179</t>
  </si>
  <si>
    <t>HA10732~B43R04C17</t>
  </si>
  <si>
    <t>Hs~Ref:NM_033019.1~uORF:IOH6258~346</t>
  </si>
  <si>
    <t>NM_033019.1</t>
  </si>
  <si>
    <t>HA10732~B43R04C18</t>
  </si>
  <si>
    <t>Hs~Ref:NM_033019.1~uORF:IOH6258~326</t>
  </si>
  <si>
    <t>HA10732~B43R04C19</t>
  </si>
  <si>
    <t>Hs~Ref:NM_001827.1~uORF:IOH5978~1300</t>
  </si>
  <si>
    <t>NM_001827.1</t>
  </si>
  <si>
    <t>HA10732~B43R04C20</t>
  </si>
  <si>
    <t>Hs~Ref:NM_001827.1~uORF:IOH5978~1250</t>
  </si>
  <si>
    <t>HA10732~B43R05C01</t>
  </si>
  <si>
    <t>Hs~Ref:NM_021252.2~uORF:IOH10139~3090</t>
  </si>
  <si>
    <t>NM_021252.2</t>
  </si>
  <si>
    <t>HA10732~B43R05C02</t>
  </si>
  <si>
    <t>Hs~Ref:NM_021252.2~uORF:IOH10139~2970</t>
  </si>
  <si>
    <t>HA10732~B43R05C03</t>
  </si>
  <si>
    <t>Hs~Ref:NM_000075.2~N/A~580</t>
  </si>
  <si>
    <t>NM_000075.2</t>
  </si>
  <si>
    <t>HA10732~B43R05C04</t>
  </si>
  <si>
    <t>Hs~Ref:NM_000075.2~N/A~588</t>
  </si>
  <si>
    <t>HA10732~B43R05C05</t>
  </si>
  <si>
    <t>Hs~Ref:NM_022972.1~N/A~368</t>
  </si>
  <si>
    <t>NM_022972.1</t>
  </si>
  <si>
    <t>HA10732~B43R05C06</t>
  </si>
  <si>
    <t>Hs~Ref:NM_022972.1~N/A~339</t>
  </si>
  <si>
    <t>HA10732~B43R05C07</t>
  </si>
  <si>
    <t>Hs~Ref:NM_005030.2~N/A~103</t>
  </si>
  <si>
    <t>NM_005030.2</t>
  </si>
  <si>
    <t>HA10732~B43R05C08</t>
  </si>
  <si>
    <t>Hs~Ref:NM_005030.2~N/A~94.7</t>
  </si>
  <si>
    <t>HA10732~B43R05C09</t>
  </si>
  <si>
    <t>Hs~Ref:NM_020299.2~uORF:IOH6697~693</t>
  </si>
  <si>
    <t>NM_020299.2</t>
  </si>
  <si>
    <t>HA10732~B43R05C10</t>
  </si>
  <si>
    <t>Hs~Ref:NM_020299.2~uORF:IOH6697~672</t>
  </si>
  <si>
    <t>HA10732~B43R05C11</t>
  </si>
  <si>
    <t>Hs~Ref:NM_002867.2~uORF:IOH6672~3760</t>
  </si>
  <si>
    <t>NM_002867.2</t>
  </si>
  <si>
    <t>HA10732~B43R05C12</t>
  </si>
  <si>
    <t>Hs~Ref:NM_002867.2~uORF:IOH6672~3750</t>
  </si>
  <si>
    <t>HA10732~B43R05C13</t>
  </si>
  <si>
    <t>Hs~Ref:NM_001259.2~N/A~1810</t>
  </si>
  <si>
    <t>NM_001259.2</t>
  </si>
  <si>
    <t>HA10732~B43R05C14</t>
  </si>
  <si>
    <t>Hs~Ref:NM_001259.2~N/A~1780</t>
  </si>
  <si>
    <t>HA10732~B43R05C15</t>
  </si>
  <si>
    <t>Hs~Ref:NM_020547.1~N/A~263</t>
  </si>
  <si>
    <t>NM_020547.1</t>
  </si>
  <si>
    <t>HA10732~B43R05C16</t>
  </si>
  <si>
    <t>Hs~Ref:NM_020547.1~N/A~253</t>
  </si>
  <si>
    <t>HA10732~B43R05C17</t>
  </si>
  <si>
    <t>Hs~Ref:NM_007198.1~uORF:IOH12511~587</t>
  </si>
  <si>
    <t>NM_007198.1</t>
  </si>
  <si>
    <t>HA10732~B43R05C18</t>
  </si>
  <si>
    <t>Hs~Ref:NM_007198.1~uORF:IOH12511~586</t>
  </si>
  <si>
    <t>HA10732~B43R05C19</t>
  </si>
  <si>
    <t>Hs~Ref:NM_015484.1~uORF:IOH9828~224</t>
  </si>
  <si>
    <t>NM_015484.1</t>
  </si>
  <si>
    <t>HA10732~B43R05C20</t>
  </si>
  <si>
    <t>Hs~Ref:NM_015484.1~uORF:IOH9828~210</t>
  </si>
  <si>
    <t>HA10732~B43R06C01</t>
  </si>
  <si>
    <t>Hs~MGC:BC013424.1~uORF:IOH9880~57.8</t>
  </si>
  <si>
    <t>BC013424.1</t>
  </si>
  <si>
    <t>HA10732~B43R06C02</t>
  </si>
  <si>
    <t>Hs~MGC:BC013424.1~uORF:IOH9880~56.6</t>
  </si>
  <si>
    <t>HA10732~B43R06C03</t>
  </si>
  <si>
    <t>Hs~MGC:BC035690.1~uORF:IOH26051~270</t>
  </si>
  <si>
    <t>BC035690.1</t>
  </si>
  <si>
    <t>HA10732~B43R06C04</t>
  </si>
  <si>
    <t>Hs~MGC:BC035690.1~uORF:IOH26051~263</t>
  </si>
  <si>
    <t>HA10732~B43R06C05</t>
  </si>
  <si>
    <t>Hs~MGC:BC014602.2~uORF:IOH10869~18.8</t>
  </si>
  <si>
    <t>BC014602.2</t>
  </si>
  <si>
    <t>HA10732~B43R06C06</t>
  </si>
  <si>
    <t>Hs~MGC:BC014602.2~uORF:IOH10869~18.0</t>
  </si>
  <si>
    <t>HA10732~B43R06C07</t>
  </si>
  <si>
    <t>HA10732~B43R06C08</t>
  </si>
  <si>
    <t>HA10732~B43R06C09</t>
  </si>
  <si>
    <t>Hs~Ref:NM_002614.2~uORF:IOH5807~299</t>
  </si>
  <si>
    <t>NM_002614.2</t>
  </si>
  <si>
    <t>HA10732~B43R06C10</t>
  </si>
  <si>
    <t>Hs~Ref:NM_002614.2~uORF:IOH5807~287</t>
  </si>
  <si>
    <t>HA10732~B43R06C11</t>
  </si>
  <si>
    <t>Hs~Ref:NM_002904.4~uORF:IOH14621~109</t>
  </si>
  <si>
    <t>NM_002904.4</t>
  </si>
  <si>
    <t>HA10732~B43R06C12</t>
  </si>
  <si>
    <t>Hs~Ref:NM_002904.4~uORF:IOH14621~103</t>
  </si>
  <si>
    <t>HA10732~B43R06C13</t>
  </si>
  <si>
    <t>Hs~MGC:BC015557.2~uORF:IOH14423~30.7</t>
  </si>
  <si>
    <t>BC015557.2</t>
  </si>
  <si>
    <t>HA10732~B43R06C14</t>
  </si>
  <si>
    <t>Hs~MGC:BC015557.2~uORF:IOH14423~29.5</t>
  </si>
  <si>
    <t>HA10732~B43R06C15</t>
  </si>
  <si>
    <t>Hs~Ref:NM_000107.1~uORF:IOH4740~22.1</t>
  </si>
  <si>
    <t>NM_000107.1</t>
  </si>
  <si>
    <t>HA10732~B43R06C16</t>
  </si>
  <si>
    <t>Hs~Ref:NM_000107.1~uORF:IOH4740~21.6</t>
  </si>
  <si>
    <t>HA10732~B43R06C17</t>
  </si>
  <si>
    <t>Hs~Ref:NM_001688.2~uORF:IOH7382~28.2</t>
  </si>
  <si>
    <t>NM_001688.2</t>
  </si>
  <si>
    <t>HA10732~B43R06C18</t>
  </si>
  <si>
    <t>Hs~Ref:NM_001688.2~uORF:IOH7382~26.9</t>
  </si>
  <si>
    <t>HA10732~B43R06C19</t>
  </si>
  <si>
    <t>Hs~Ref:NM_005872.1~uORF:IOH7255~203</t>
  </si>
  <si>
    <t>NM_005872.1</t>
  </si>
  <si>
    <t>HA10732~B43R06C20</t>
  </si>
  <si>
    <t>Hs~Ref:NM_005872.1~uORF:IOH7255~189</t>
  </si>
  <si>
    <t>HA10732~B43R07C01</t>
  </si>
  <si>
    <t>Hs~MGC:BC010125.1~uORF:IOH13046~71.7</t>
  </si>
  <si>
    <t>BC010125.1</t>
  </si>
  <si>
    <t>HA10732~B43R07C02</t>
  </si>
  <si>
    <t>Hs~MGC:BC010125.1~uORF:IOH13046~71.8</t>
  </si>
  <si>
    <t>HA10732~B43R07C03</t>
  </si>
  <si>
    <t>Internal_10864</t>
  </si>
  <si>
    <t>HA10732~B43R07C04</t>
  </si>
  <si>
    <t>HA10732~B43R07C05</t>
  </si>
  <si>
    <t>Hs~MGC:BC001045.1~uORF:IOH4660~245</t>
  </si>
  <si>
    <t>BC001045.1</t>
  </si>
  <si>
    <t>HA10732~B43R07C06</t>
  </si>
  <si>
    <t>HA10732~B43R07C07</t>
  </si>
  <si>
    <t>Hs~MGC:BC025254.1~uORF:IOH12449~103</t>
  </si>
  <si>
    <t>BC025254.1</t>
  </si>
  <si>
    <t>HA10732~B43R07C08</t>
  </si>
  <si>
    <t>Hs~MGC:BC025254.1~uORF:IOH12449~95.9</t>
  </si>
  <si>
    <t>HA10732~B43R07C09</t>
  </si>
  <si>
    <t>Hs~MGC:BC035634.1~uORF:IOH27582~71.1</t>
  </si>
  <si>
    <t>BC035634.1</t>
  </si>
  <si>
    <t>HA10732~B43R07C10</t>
  </si>
  <si>
    <t>Hs~MGC:BC035634.1~uORF:IOH27582~66.4</t>
  </si>
  <si>
    <t>HA10732~B43R07C11</t>
  </si>
  <si>
    <t>Hs~MGC:BC037567.1~uORF:IOH27585~702</t>
  </si>
  <si>
    <t>BC037567.1</t>
  </si>
  <si>
    <t>HA10732~B43R07C12</t>
  </si>
  <si>
    <t>Hs~MGC:BC037567.1~uORF:IOH27585~699</t>
  </si>
  <si>
    <t>HA10732~B43R07C13</t>
  </si>
  <si>
    <t>Hs~MGC:BC033537.1~uORF:IOH27639~717</t>
  </si>
  <si>
    <t>BC033537.1</t>
  </si>
  <si>
    <t>HA10732~B43R07C14</t>
  </si>
  <si>
    <t>Hs~MGC:BC033537.1~uORF:IOH27639~690</t>
  </si>
  <si>
    <t>HA10732~B43R07C15</t>
  </si>
  <si>
    <t>Hs~MGC:BC035636.1~uORF:IOH27581~271</t>
  </si>
  <si>
    <t>HA10732~B43R07C16</t>
  </si>
  <si>
    <t>Hs~MGC:BC035636.1~uORF:IOH27581~253</t>
  </si>
  <si>
    <t>HA10732~B43R07C17</t>
  </si>
  <si>
    <t>Hs~MGC:BC038838.1~uORF:IOH28760~604</t>
  </si>
  <si>
    <t>BC038838.1</t>
  </si>
  <si>
    <t>HA10732~B43R07C18</t>
  </si>
  <si>
    <t>Hs~MGC:BC038838.1~uORF:IOH28760~601</t>
  </si>
  <si>
    <t>HA10732~B43R07C19</t>
  </si>
  <si>
    <t>Hs~MGC:BC012761.1~uORF:IOH14564~161</t>
  </si>
  <si>
    <t>HA10732~B43R07C20</t>
  </si>
  <si>
    <t>Hs~MGC:BC012761.1~uORF:IOH14564~155</t>
  </si>
  <si>
    <t>HA10732~B43R08C01</t>
  </si>
  <si>
    <t>Hs~MGC:BC056259.1~uORF:IOH29452~140</t>
  </si>
  <si>
    <t>BC056259.1</t>
  </si>
  <si>
    <t>HA10732~B43R08C02</t>
  </si>
  <si>
    <t>HA10732~B43R08C03</t>
  </si>
  <si>
    <t>Hs~MGC:BC060833.1~uORF:IOH29230~655</t>
  </si>
  <si>
    <t>BC060833.1</t>
  </si>
  <si>
    <t>HA10732~B43R08C04</t>
  </si>
  <si>
    <t>Hs~MGC:BC060833.1~uORF:IOH29230~635</t>
  </si>
  <si>
    <t>HA10732~B43R08C05</t>
  </si>
  <si>
    <t>Hs~Ref:NM_006854.2~uORF:IOH5849~244</t>
  </si>
  <si>
    <t>NM_006854.2</t>
  </si>
  <si>
    <t>HA10732~B43R08C06</t>
  </si>
  <si>
    <t>Hs~Ref:NM_006854.2~uORF:IOH5849~224</t>
  </si>
  <si>
    <t>HA10732~B43R08C07</t>
  </si>
  <si>
    <t>Hs~MGC:BC012266.2~uORF:IOH10538~653</t>
  </si>
  <si>
    <t>BC012266.2</t>
  </si>
  <si>
    <t>HA10732~B43R08C08</t>
  </si>
  <si>
    <t>Hs~MGC:BC012266.2~uORF:IOH10538~630</t>
  </si>
  <si>
    <t>HA10732~B43R08C09</t>
  </si>
  <si>
    <t>Hs~MGC:NM_152238.1~uORF:IOH10394~269</t>
  </si>
  <si>
    <t>NM_152238.1</t>
  </si>
  <si>
    <t>HA10732~B43R08C10</t>
  </si>
  <si>
    <t>Hs~MGC:NM_152238.1~uORF:IOH10394~254</t>
  </si>
  <si>
    <t>HA10732~B43R08C11</t>
  </si>
  <si>
    <t>Internal_4848</t>
  </si>
  <si>
    <t>HA10732~B43R08C12</t>
  </si>
  <si>
    <t>HA10732~B43R08C13</t>
  </si>
  <si>
    <t>Hs~Ref:NM_023079.2~uORF:IOH10095~531</t>
  </si>
  <si>
    <t>NM_023079.2</t>
  </si>
  <si>
    <t>HA10732~B43R08C14</t>
  </si>
  <si>
    <t>Hs~Ref:NM_023079.2~uORF:IOH10095~493</t>
  </si>
  <si>
    <t>HA10732~B43R08C15</t>
  </si>
  <si>
    <t>Hs~MGC:NM_152732.2~uORF:IOH22555~446</t>
  </si>
  <si>
    <t>NM_152732.2</t>
  </si>
  <si>
    <t>HA10732~B43R08C16</t>
  </si>
  <si>
    <t>Hs~MGC:NM_152732.2~uORF:IOH22555~423</t>
  </si>
  <si>
    <t>HA10732~B43R08C17</t>
  </si>
  <si>
    <t>Hs~MGC:BC031606.1~uORF:IOH22809~59.0</t>
  </si>
  <si>
    <t>BC031606.1</t>
  </si>
  <si>
    <t>HA10732~B43R08C18</t>
  </si>
  <si>
    <t>Hs~MGC:BC031606.1~uORF:IOH22809~57.5</t>
  </si>
  <si>
    <t>HA10732~B43R08C19</t>
  </si>
  <si>
    <t>Hs~MGC:BC009623.1~uORF:IOH9844~1090</t>
  </si>
  <si>
    <t>BC009623.1</t>
  </si>
  <si>
    <t>HA10732~B43R08C20</t>
  </si>
  <si>
    <t>Hs~MGC:BC009623.1~uORF:IOH9844~1030</t>
  </si>
  <si>
    <t>HA10732~B43R09C01</t>
  </si>
  <si>
    <t>Hs~MGC:BC018111.1~uORF:IOH11272~713</t>
  </si>
  <si>
    <t>HA10732~B43R09C02</t>
  </si>
  <si>
    <t>Hs~MGC:BC018111.1~uORF:IOH11272~677</t>
  </si>
  <si>
    <t>HA10732~B43R09C03</t>
  </si>
  <si>
    <t>Hs~Ref:NM_022372.2~uORF:IOH11516~52.1</t>
  </si>
  <si>
    <t>NM_022372.2</t>
  </si>
  <si>
    <t>HA10732~B43R09C04</t>
  </si>
  <si>
    <t>Hs~Ref:NM_022372.2~uORF:IOH11516~49.5</t>
  </si>
  <si>
    <t>HA10732~B43R09C05</t>
  </si>
  <si>
    <t>Hs~MGC:NM_153326.1~uORF:IOH4326~634</t>
  </si>
  <si>
    <t>NM_153326.1</t>
  </si>
  <si>
    <t>HA10732~B43R09C06</t>
  </si>
  <si>
    <t>Hs~MGC:NM_153326.1~uORF:IOH4326~616</t>
  </si>
  <si>
    <t>HA10732~B43R09C07</t>
  </si>
  <si>
    <t>Hs~MGC:NM_005533.2~uORF:IOH3930~58.6</t>
  </si>
  <si>
    <t>NM_005533.2</t>
  </si>
  <si>
    <t>HA10732~B43R09C08</t>
  </si>
  <si>
    <t>Hs~MGC:NM_005533.2~uORF:IOH3930~57.7</t>
  </si>
  <si>
    <t>HA10732~B43R09C09</t>
  </si>
  <si>
    <t>Hs~MGC:NM_174896.2~uORF:IOH23052~131</t>
  </si>
  <si>
    <t>NM_174896.2</t>
  </si>
  <si>
    <t>HA10732~B43R09C10</t>
  </si>
  <si>
    <t>Hs~MGC:NM_174896.2~uORF:IOH23052~124</t>
  </si>
  <si>
    <t>HA10732~B43R09C11</t>
  </si>
  <si>
    <t>Hs~MGC:BC022363.1~uORF:IOH23061~83.2</t>
  </si>
  <si>
    <t>BC022363.1</t>
  </si>
  <si>
    <t>HA10732~B43R09C12</t>
  </si>
  <si>
    <t>Hs~MGC:BC022363.1~uORF:IOH23061~80.8</t>
  </si>
  <si>
    <t>HA10732~B43R09C13</t>
  </si>
  <si>
    <t>Hs~Ref:NM_002572.1~uORF:IOH3561~230</t>
  </si>
  <si>
    <t>NM_002572.1</t>
  </si>
  <si>
    <t>HA10732~B43R09C14</t>
  </si>
  <si>
    <t>Hs~Ref:NM_002572.1~uORF:IOH3561~225</t>
  </si>
  <si>
    <t>HA10732~B43R09C15</t>
  </si>
  <si>
    <t>Hs~Ref:NM_032345.1~uORF:IOH6625~251</t>
  </si>
  <si>
    <t>NM_032345.1</t>
  </si>
  <si>
    <t>HA10732~B43R09C16</t>
  </si>
  <si>
    <t>Hs~Ref:NM_032345.1~uORF:IOH6625~235</t>
  </si>
  <si>
    <t>HA10732~B43R09C17</t>
  </si>
  <si>
    <t>Hs~Ref:NM_004492.1~uORF:IOH6006~271</t>
  </si>
  <si>
    <t>NM_004492.1</t>
  </si>
  <si>
    <t>HA10732~B43R09C18</t>
  </si>
  <si>
    <t>Hs~Ref:NM_004492.1~uORF:IOH6006~275</t>
  </si>
  <si>
    <t>HA10732~B43R09C19</t>
  </si>
  <si>
    <t>Hs~Ref:NM_007002.1~uORF:IOH13967~3520</t>
  </si>
  <si>
    <t>NM_007002.1</t>
  </si>
  <si>
    <t>HA10732~B43R09C20</t>
  </si>
  <si>
    <t>Hs~Ref:NM_007002.1~uORF:IOH13967~3470</t>
  </si>
  <si>
    <t>HA10732~B43R10C01</t>
  </si>
  <si>
    <t>Hs~MGC:BC017407.1~uORF:IOH14158~95.8</t>
  </si>
  <si>
    <t>BC017407.1</t>
  </si>
  <si>
    <t>HA10732~B43R10C02</t>
  </si>
  <si>
    <t>Hs~MGC:BC017407.1~uORF:IOH14158~91.2</t>
  </si>
  <si>
    <t>HA10732~B43R10C03</t>
  </si>
  <si>
    <t>Hs~Ref:NM_002413.3~uORF:IOH13576~824</t>
  </si>
  <si>
    <t>NM_002413.3</t>
  </si>
  <si>
    <t>HA10732~B43R10C04</t>
  </si>
  <si>
    <t>Hs~Ref:NM_002413.3~uORF:IOH13576~802</t>
  </si>
  <si>
    <t>HA10732~B43R10C05</t>
  </si>
  <si>
    <t>Hs~Ref:NM_003244.1~uORF:IOH3086~38.9</t>
  </si>
  <si>
    <t>NM_003244.1</t>
  </si>
  <si>
    <t>HA10732~B43R10C06</t>
  </si>
  <si>
    <t>Hs~Ref:NM_003244.1~uORF:IOH3086~36.2</t>
  </si>
  <si>
    <t>HA10732~B43R10C07</t>
  </si>
  <si>
    <t>Hs~Ref:NM_001757.1~uORF:IOH3944~40.8</t>
  </si>
  <si>
    <t>NM_001757.1</t>
  </si>
  <si>
    <t>HA10732~B43R10C08</t>
  </si>
  <si>
    <t>Hs~Ref:NM_001757.1~uORF:IOH3944~40.0</t>
  </si>
  <si>
    <t>HA10732~B43R10C09</t>
  </si>
  <si>
    <t>Hs~Ref:NM_138775.1~uORF:IOH10820~56.3</t>
  </si>
  <si>
    <t>NM_138775.1</t>
  </si>
  <si>
    <t>HA10732~B43R10C10</t>
  </si>
  <si>
    <t>Hs~Ref:NM_138775.1~uORF:IOH10820~54.8</t>
  </si>
  <si>
    <t>HA10732~B43R10C11</t>
  </si>
  <si>
    <t>Hs~Ref:NM_025026.1~uORF:IOH10990~124</t>
  </si>
  <si>
    <t>NM_025026.1</t>
  </si>
  <si>
    <t>HA10732~B43R10C12</t>
  </si>
  <si>
    <t>Hs~Ref:NM_025026.1~uORF:IOH10990~120</t>
  </si>
  <si>
    <t>HA10732~B43R10C13</t>
  </si>
  <si>
    <t>Hs~Ref:NM_001008388.1~uORF:IOH21642~421</t>
  </si>
  <si>
    <t>NM_001008388.1</t>
  </si>
  <si>
    <t>HA10732~B43R10C14</t>
  </si>
  <si>
    <t>Hs~Ref:NM_001008388.1~uORF:IOH21642~398</t>
  </si>
  <si>
    <t>HA10732~B43R10C15</t>
  </si>
  <si>
    <t>Hs~Ref:NM_153346.2~uORF:IOH27113~219</t>
  </si>
  <si>
    <t>NM_153346.2</t>
  </si>
  <si>
    <t>HA10732~B43R10C16</t>
  </si>
  <si>
    <t>Hs~Ref:NM_153346.2~uORF:IOH27113~217</t>
  </si>
  <si>
    <t>HA10732~B43R10C17</t>
  </si>
  <si>
    <t>Hs~Ref:NM_001871.2~uORF:IOH11321~72.4</t>
  </si>
  <si>
    <t>NM_001871.2</t>
  </si>
  <si>
    <t>HA10732~B43R10C18</t>
  </si>
  <si>
    <t>Hs~Ref:NM_001871.2~uORF:IOH11321~68.5</t>
  </si>
  <si>
    <t>HA10732~B43R10C19</t>
  </si>
  <si>
    <t>Hs~Ref:NM_002076.2~uORF:IOH11299~305</t>
  </si>
  <si>
    <t>NM_002076.2</t>
  </si>
  <si>
    <t>HA10732~B43R10C20</t>
  </si>
  <si>
    <t>Hs~Ref:NM_002076.2~uORF:IOH11299~291</t>
  </si>
  <si>
    <t>HA10732~B43R11C01</t>
  </si>
  <si>
    <t>Hs~Ref:NM_014872.1~uORF:IOH12976~66.4</t>
  </si>
  <si>
    <t>NM_014872.1</t>
  </si>
  <si>
    <t>HA10732~B43R11C02</t>
  </si>
  <si>
    <t>Hs~Ref:NM_014872.1~uORF:IOH12976~64.3</t>
  </si>
  <si>
    <t>HA10732~B43R11C03</t>
  </si>
  <si>
    <t>Hs~MGC:BC029444.1~uORF:IOH23178~358</t>
  </si>
  <si>
    <t>BC029444.1</t>
  </si>
  <si>
    <t>HA10732~B43R11C04</t>
  </si>
  <si>
    <t>Hs~MGC:BC029444.1~uORF:IOH23178~335</t>
  </si>
  <si>
    <t>HA10732~B43R11C05</t>
  </si>
  <si>
    <t>Hs~MGC:BC029359.1~uORF:IOH23174~950</t>
  </si>
  <si>
    <t>BC029359.1</t>
  </si>
  <si>
    <t>HA10732~B43R11C06</t>
  </si>
  <si>
    <t>Hs~MGC:BC029359.1~uORF:IOH23174~901</t>
  </si>
  <si>
    <t>HA10732~B43R11C07</t>
  </si>
  <si>
    <t>Hs~Ref:NM_014270.3~uORF:IOH12317~365</t>
  </si>
  <si>
    <t>NM_014270.3</t>
  </si>
  <si>
    <t>HA10732~B43R11C08</t>
  </si>
  <si>
    <t>Hs~Ref:NM_014270.3~uORF:IOH12317~343</t>
  </si>
  <si>
    <t>HA10732~B43R11C09</t>
  </si>
  <si>
    <t>Hs~Ref:NM_016062.1~uORF:IOH4424~3190</t>
  </si>
  <si>
    <t>NM_016062.1</t>
  </si>
  <si>
    <t>HA10732~B43R11C10</t>
  </si>
  <si>
    <t>Hs~Ref:NM_016062.1~uORF:IOH4424~3180</t>
  </si>
  <si>
    <t>HA10732~B43R11C11</t>
  </si>
  <si>
    <t>Hs~Ref:NM_001007098.1~uORF:IOH39860~197</t>
  </si>
  <si>
    <t>NM_001007098.1</t>
  </si>
  <si>
    <t>HA10732~B43R11C12</t>
  </si>
  <si>
    <t>Hs~Ref:NM_001007098.1~uORF:IOH39860~189</t>
  </si>
  <si>
    <t>HA10732~B43R11C13</t>
  </si>
  <si>
    <t>Hs~Ref:NM_001011538.1~uORF:IOH39826~530</t>
  </si>
  <si>
    <t>NM_001011538.1</t>
  </si>
  <si>
    <t>HA10732~B43R11C14</t>
  </si>
  <si>
    <t>Hs~Ref:NM_001011538.1~uORF:IOH39826~509</t>
  </si>
  <si>
    <t>HA10732~B43R11C15</t>
  </si>
  <si>
    <t>Hs~Ref:NM_152688.1~uORF:IOH22222~339</t>
  </si>
  <si>
    <t>NM_152688.1</t>
  </si>
  <si>
    <t>HA10732~B43R11C16</t>
  </si>
  <si>
    <t>Hs~Ref:NM_152688.1~uORF:IOH22222~328</t>
  </si>
  <si>
    <t>HA10732~B43R11C17</t>
  </si>
  <si>
    <t>Hs~MGC:BC044584.1~uORF:IOH26743~375</t>
  </si>
  <si>
    <t>BC044584.1</t>
  </si>
  <si>
    <t>HA10732~B43R11C18</t>
  </si>
  <si>
    <t>Hs~MGC:BC044584.1~uORF:IOH26743~369</t>
  </si>
  <si>
    <t>HA10732~B43R11C19</t>
  </si>
  <si>
    <t>Hs~Ref:NM_005441.2~uORF:IOH13577~690</t>
  </si>
  <si>
    <t>NM_005441.2</t>
  </si>
  <si>
    <t>HA10732~B43R11C20</t>
  </si>
  <si>
    <t>Hs~Ref:NM_005441.2~uORF:IOH13577~647</t>
  </si>
  <si>
    <t>HA10732~B43R12C01</t>
  </si>
  <si>
    <t>Hs~Ref:NM_177398.1~uORF:IOH34878~127</t>
  </si>
  <si>
    <t>NM_177398.1</t>
  </si>
  <si>
    <t>HA10732~B43R12C02</t>
  </si>
  <si>
    <t>Hs~Ref:NM_177398.1~uORF:IOH34878~119</t>
  </si>
  <si>
    <t>HA10732~B43R12C03</t>
  </si>
  <si>
    <t>Hs~Ref:NM_173618.1~uORF:IOH26714~1370</t>
  </si>
  <si>
    <t>NM_173618.1</t>
  </si>
  <si>
    <t>HA10732~B43R12C04</t>
  </si>
  <si>
    <t>Hs~Ref:NM_173618.1~uORF:IOH26714~1270</t>
  </si>
  <si>
    <t>HA10732~B43R12C05</t>
  </si>
  <si>
    <t>Hs~Ref:NM_005326.2~uORF:IOH3130~26.3</t>
  </si>
  <si>
    <t>NM_005326.2</t>
  </si>
  <si>
    <t>HA10732~B43R12C06</t>
  </si>
  <si>
    <t>Hs~Ref:NM_005326.2~uORF:IOH3130~23.1</t>
  </si>
  <si>
    <t>HA10732~B43R12C07</t>
  </si>
  <si>
    <t>Hs~MGC:BC050551.1~uORF:IOH26948~12.3</t>
  </si>
  <si>
    <t>BC050551.1</t>
  </si>
  <si>
    <t>HA10732~B43R12C08</t>
  </si>
  <si>
    <t>Hs~MGC:BC050551.1~uORF:IOH26948~11.6</t>
  </si>
  <si>
    <t>HA10732~B43R12C09</t>
  </si>
  <si>
    <t>Hs~MGC:BC031695.1~uORF:IOH21499~96.0</t>
  </si>
  <si>
    <t>BC031695.1</t>
  </si>
  <si>
    <t>HA10732~B43R12C10</t>
  </si>
  <si>
    <t>Hs~MGC:BC031695.1~uORF:IOH21499~92.5</t>
  </si>
  <si>
    <t>HA10732~B43R12C11</t>
  </si>
  <si>
    <t>Hs~MGC:BC015749.1~uORF:IOH13588~209</t>
  </si>
  <si>
    <t>BC015749.1</t>
  </si>
  <si>
    <t>HA10732~B43R12C12</t>
  </si>
  <si>
    <t>Hs~MGC:BC015749.1~uORF:IOH13588~199</t>
  </si>
  <si>
    <t>HA10732~B43R12C13</t>
  </si>
  <si>
    <t>Hs~MGC:BC010993.2~uORF:IOH12098~416</t>
  </si>
  <si>
    <t>BC010993.2</t>
  </si>
  <si>
    <t>HA10732~B43R12C14</t>
  </si>
  <si>
    <t>Hs~MGC:BC010993.2~uORF:IOH12098~379</t>
  </si>
  <si>
    <t>HA10732~B43R12C15</t>
  </si>
  <si>
    <t>Hs~MGC:BC014298.1~uORF:IOH13449~72.8</t>
  </si>
  <si>
    <t>BC014298.1</t>
  </si>
  <si>
    <t>HA10732~B43R12C16</t>
  </si>
  <si>
    <t>Hs~MGC:BC014298.1~uORF:IOH13449~69.3</t>
  </si>
  <si>
    <t>HA10732~B43R12C17</t>
  </si>
  <si>
    <t>Hs~Ref:NM_001975.2~uORF:IOH2253~105</t>
  </si>
  <si>
    <t>NM_001975.2</t>
  </si>
  <si>
    <t>HA10732~B43R12C18</t>
  </si>
  <si>
    <t>Hs~Ref:NM_001975.2~uORF:IOH2253~99.5</t>
  </si>
  <si>
    <t>HA10732~B43R12C19</t>
  </si>
  <si>
    <t>Hs~MGC:BC009390.1~uORF:IOH27829~98.0</t>
  </si>
  <si>
    <t>BC009390.1</t>
  </si>
  <si>
    <t>HA10732~B43R12C20</t>
  </si>
  <si>
    <t>Hs~MGC:BC009390.1~uORF:IOH27829~89.5</t>
  </si>
  <si>
    <t>HA10732~B43R13C01</t>
  </si>
  <si>
    <t>Hs~Ref:NM_017593.2~N/A~26.2</t>
  </si>
  <si>
    <t>NM_017593.2</t>
  </si>
  <si>
    <t>HA10732~B43R13C02</t>
  </si>
  <si>
    <t>Hs~Ref:NM_017593.2~N/A~23.9</t>
  </si>
  <si>
    <t>HA10732~B43R13C03</t>
  </si>
  <si>
    <t>Hs~Ref:NM_020397.1~N/A~105</t>
  </si>
  <si>
    <t>NM_020397.1</t>
  </si>
  <si>
    <t>HA10732~B43R13C04</t>
  </si>
  <si>
    <t>Hs~Ref:NM_020397.1~N/A~102</t>
  </si>
  <si>
    <t>HA10732~B43R13C05</t>
  </si>
  <si>
    <t>Hs~Ref:NM_005884.2~N/A~25.9</t>
  </si>
  <si>
    <t>HA10732~B43R13C06</t>
  </si>
  <si>
    <t>Hs~Ref:NM_005884.2~N/A~24.9</t>
  </si>
  <si>
    <t>HA10732~B43R13C07</t>
  </si>
  <si>
    <t>Hs~Ref:NM_006321.1~uORF:IOH3683~214</t>
  </si>
  <si>
    <t>NM_006321.1</t>
  </si>
  <si>
    <t>HA10732~B43R13C08</t>
  </si>
  <si>
    <t>Hs~Ref:NM_006321.1~uORF:IOH3683~202</t>
  </si>
  <si>
    <t>HA10732~B43R13C09</t>
  </si>
  <si>
    <t>Hs~Ref:NM_004394.1~uORF:IOH40583~96.8</t>
  </si>
  <si>
    <t>NM_004394.1</t>
  </si>
  <si>
    <t>HA10732~B43R13C10</t>
  </si>
  <si>
    <t>Hs~Ref:NM_004394.1~uORF:IOH40583~92.7</t>
  </si>
  <si>
    <t>HA10732~B43R13C11</t>
  </si>
  <si>
    <t>Hs~MGC:BC012584.1~uORF:IOH40613~27.1</t>
  </si>
  <si>
    <t>BC012584.1</t>
  </si>
  <si>
    <t>HA10732~B43R13C12</t>
  </si>
  <si>
    <t>Hs~MGC:BC012584.1~uORF:IOH40613~25.8</t>
  </si>
  <si>
    <t>HA10732~B43R13C13</t>
  </si>
  <si>
    <t>Hs~Ref:NM_032017.1~uORF:IOH40615~15.7</t>
  </si>
  <si>
    <t>NM_032017.1</t>
  </si>
  <si>
    <t>HA10732~B43R13C14</t>
  </si>
  <si>
    <t>Hs~Ref:NM_032017.1~uORF:IOH40615~15.0</t>
  </si>
  <si>
    <t>HA10732~B43R13C15</t>
  </si>
  <si>
    <t>Hs~Ref:NM_033345.1~uORF:IOH40371~9.65</t>
  </si>
  <si>
    <t>NM_033345.1</t>
  </si>
  <si>
    <t>HA10732~B43R13C16</t>
  </si>
  <si>
    <t>Hs~Ref:NM_033345.1~uORF:IOH40371~9.19</t>
  </si>
  <si>
    <t>HA10732~B43R13C17</t>
  </si>
  <si>
    <t>Hs~Ref:NM_021914.3~uORF:IOH14198~138</t>
  </si>
  <si>
    <t>HA10732~B43R13C18</t>
  </si>
  <si>
    <t>Hs~Ref:NM_021914.3~uORF:IOH14198~131</t>
  </si>
  <si>
    <t>HA10732~B43R13C19</t>
  </si>
  <si>
    <t>Hs~MGC:BC012289.1~uORF:IOH11447~142</t>
  </si>
  <si>
    <t>BC012289.1</t>
  </si>
  <si>
    <t>HA10732~B43R13C20</t>
  </si>
  <si>
    <t>Hs~MGC:BC012289.1~uORF:IOH11447~131</t>
  </si>
  <si>
    <t>HA10732~B43R14C01</t>
  </si>
  <si>
    <t>Hs~MGC:BC011461.1~uORF:IOH11995~57.6</t>
  </si>
  <si>
    <t>BC011461.1</t>
  </si>
  <si>
    <t>HA10732~B43R14C02</t>
  </si>
  <si>
    <t>Hs~MGC:BC011461.1~uORF:IOH11995~55.0</t>
  </si>
  <si>
    <t>HA10732~B43R14C03</t>
  </si>
  <si>
    <t>Hs~Ref:NM_001641.2~uORF:IOH5081~298</t>
  </si>
  <si>
    <t>HA10732~B43R14C04</t>
  </si>
  <si>
    <t>Hs~Ref:NM_001641.2~uORF:IOH5081~294</t>
  </si>
  <si>
    <t>HA10732~B43R14C05</t>
  </si>
  <si>
    <t>Hs~MGC:BC050645.1~uORF:IOH27032~200</t>
  </si>
  <si>
    <t>BC050645.1</t>
  </si>
  <si>
    <t>HA10732~B43R14C06</t>
  </si>
  <si>
    <t>Hs~MGC:BC050645.1~uORF:IOH27032~195</t>
  </si>
  <si>
    <t>HA10732~B43R14C07</t>
  </si>
  <si>
    <t>Hs~MGC:BC038953.1~uORF:IOH26135~65.3</t>
  </si>
  <si>
    <t>BC038953.1</t>
  </si>
  <si>
    <t>HA10732~B43R14C08</t>
  </si>
  <si>
    <t>Hs~MGC:BC038953.1~uORF:IOH26135~64.0</t>
  </si>
  <si>
    <t>HA10732~B43R14C09</t>
  </si>
  <si>
    <t>Hs~Ref:NM_006977.1~uORF:IOH26026~18.8</t>
  </si>
  <si>
    <t>NM_006977.1</t>
  </si>
  <si>
    <t>HA10732~B43R14C10</t>
  </si>
  <si>
    <t>Hs~Ref:NM_006977.1~uORF:IOH26026~18.2</t>
  </si>
  <si>
    <t>HA10732~B43R14C11</t>
  </si>
  <si>
    <t>Hs~MGC:NM_178543.3~uORF:IOH26296~32.8</t>
  </si>
  <si>
    <t>NM_178543.3</t>
  </si>
  <si>
    <t>HA10732~B43R14C12</t>
  </si>
  <si>
    <t>Hs~MGC:NM_178543.3~uORF:IOH26296~31.4</t>
  </si>
  <si>
    <t>HA10732~B43R14C13</t>
  </si>
  <si>
    <t>HA10732~B43R14C14</t>
  </si>
  <si>
    <t>HA10732~B43R14C15</t>
  </si>
  <si>
    <t>HA10732~B43R14C16</t>
  </si>
  <si>
    <t>HA10732~B43R14C17</t>
  </si>
  <si>
    <t>HA10732~B43R14C18</t>
  </si>
  <si>
    <t>HA10732~B43R14C19</t>
  </si>
  <si>
    <t>HA10732~B43R14C20</t>
  </si>
  <si>
    <t>HA10732~B43R15C01</t>
  </si>
  <si>
    <t>HA10732~B43R15C02</t>
  </si>
  <si>
    <t>HA10732~B43R15C03</t>
  </si>
  <si>
    <t>HA10732~B43R15C04</t>
  </si>
  <si>
    <t>HA10732~B43R15C05</t>
  </si>
  <si>
    <t>HA10732~B43R15C06</t>
  </si>
  <si>
    <t>HA10732~B43R15C07</t>
  </si>
  <si>
    <t>HA10732~B43R15C08</t>
  </si>
  <si>
    <t>HA10732~B43R15C09</t>
  </si>
  <si>
    <t>HA10732~B43R15C10</t>
  </si>
  <si>
    <t>HA10732~B43R15C11</t>
  </si>
  <si>
    <t>HA10732~B43R15C12</t>
  </si>
  <si>
    <t>HA10732~B43R15C13</t>
  </si>
  <si>
    <t>HA10732~B43R15C14</t>
  </si>
  <si>
    <t>HA10732~B43R15C15</t>
  </si>
  <si>
    <t>HA10732~B43R15C16</t>
  </si>
  <si>
    <t>HA10732~B43R15C17</t>
  </si>
  <si>
    <t>HA10732~B43R15C18</t>
  </si>
  <si>
    <t>HA10732~B43R15C19</t>
  </si>
  <si>
    <t>HA10732~B43R15C20</t>
  </si>
  <si>
    <t>HA10732~B43R16C01</t>
  </si>
  <si>
    <t>HA10732~B43R16C02</t>
  </si>
  <si>
    <t>HA10732~B43R16C03</t>
  </si>
  <si>
    <t>HA10732~B43R16C04</t>
  </si>
  <si>
    <t>HA10732~B43R16C05</t>
  </si>
  <si>
    <t>HA10732~B43R16C06</t>
  </si>
  <si>
    <t>HA10732~B43R16C07</t>
  </si>
  <si>
    <t>HA10732~B43R16C08</t>
  </si>
  <si>
    <t>HA10732~B43R16C09</t>
  </si>
  <si>
    <t>HA10732~B43R16C10</t>
  </si>
  <si>
    <t>HA10732~B43R16C11</t>
  </si>
  <si>
    <t>HA10732~B43R16C12</t>
  </si>
  <si>
    <t>HA10732~B43R16C13</t>
  </si>
  <si>
    <t>HA10732~B43R16C14</t>
  </si>
  <si>
    <t>HA10732~B43R16C15</t>
  </si>
  <si>
    <t>HA10732~B43R16C16</t>
  </si>
  <si>
    <t>HA10732~B43R16C17</t>
  </si>
  <si>
    <t>HA10732~B43R16C18</t>
  </si>
  <si>
    <t>HA10732~B43R16C19</t>
  </si>
  <si>
    <t>HA10732~B43R16C20</t>
  </si>
  <si>
    <t>HA10732~B43R17C01</t>
  </si>
  <si>
    <t>HA10732~B43R17C02</t>
  </si>
  <si>
    <t>HA10732~B43R17C03</t>
  </si>
  <si>
    <t>HA10732~B43R17C04</t>
  </si>
  <si>
    <t>HA10732~B43R17C05</t>
  </si>
  <si>
    <t>HA10732~B43R17C06</t>
  </si>
  <si>
    <t>HA10732~B43R17C07</t>
  </si>
  <si>
    <t>HA10732~B43R17C08</t>
  </si>
  <si>
    <t>HA10732~B43R17C09</t>
  </si>
  <si>
    <t>HA10732~B43R17C10</t>
  </si>
  <si>
    <t>HA10732~B43R17C11</t>
  </si>
  <si>
    <t>HA10732~B43R17C12</t>
  </si>
  <si>
    <t>HA10732~B43R17C13</t>
  </si>
  <si>
    <t>HA10732~B43R17C14</t>
  </si>
  <si>
    <t>HA10732~B43R17C15</t>
  </si>
  <si>
    <t>HA10732~B43R17C16</t>
  </si>
  <si>
    <t>HA10732~B43R17C17</t>
  </si>
  <si>
    <t>HA10732~B43R17C18</t>
  </si>
  <si>
    <t>HA10732~B43R17C19</t>
  </si>
  <si>
    <t>HA10732~B43R17C20</t>
  </si>
  <si>
    <t>HA10732~B43R18C01</t>
  </si>
  <si>
    <t>HA10732~B43R18C02</t>
  </si>
  <si>
    <t>HA10732~B43R18C03</t>
  </si>
  <si>
    <t>HA10732~B43R18C04</t>
  </si>
  <si>
    <t>HA10732~B43R18C05</t>
  </si>
  <si>
    <t>HA10732~B43R18C06</t>
  </si>
  <si>
    <t>HA10732~B43R18C07</t>
  </si>
  <si>
    <t>HA10732~B43R18C08</t>
  </si>
  <si>
    <t>HA10732~B43R18C09</t>
  </si>
  <si>
    <t>HA10732~B43R18C10</t>
  </si>
  <si>
    <t>HA10732~B43R18C11</t>
  </si>
  <si>
    <t>HA10732~B43R18C12</t>
  </si>
  <si>
    <t>HA10732~B43R18C13</t>
  </si>
  <si>
    <t>HA10732~B43R18C14</t>
  </si>
  <si>
    <t>HA10732~B43R18C15</t>
  </si>
  <si>
    <t>HA10732~B43R18C16</t>
  </si>
  <si>
    <t>HA10732~B43R18C17</t>
  </si>
  <si>
    <t>HA10732~B43R18C18</t>
  </si>
  <si>
    <t>HA10732~B43R18C19</t>
  </si>
  <si>
    <t>HA10732~B43R18C20</t>
  </si>
  <si>
    <t>HA10732~B43R19C01</t>
  </si>
  <si>
    <t>HA10732~B43R19C02</t>
  </si>
  <si>
    <t>HA10732~B43R19C03</t>
  </si>
  <si>
    <t>HA10732~B43R19C04</t>
  </si>
  <si>
    <t>HA10732~B43R19C05</t>
  </si>
  <si>
    <t>HA10732~B43R19C06</t>
  </si>
  <si>
    <t>HA10732~B43R19C07</t>
  </si>
  <si>
    <t>HA10732~B43R19C08</t>
  </si>
  <si>
    <t>HA10732~B43R19C09</t>
  </si>
  <si>
    <t>HA10732~B43R19C10</t>
  </si>
  <si>
    <t>HA10732~B43R19C11</t>
  </si>
  <si>
    <t>HA10732~B43R19C12</t>
  </si>
  <si>
    <t>HA10732~B43R19C13</t>
  </si>
  <si>
    <t>HA10732~B43R19C14</t>
  </si>
  <si>
    <t>HA10732~B43R19C15</t>
  </si>
  <si>
    <t>HA10732~B43R19C16</t>
  </si>
  <si>
    <t>HA10732~B43R19C17</t>
  </si>
  <si>
    <t>HA10732~B43R19C18</t>
  </si>
  <si>
    <t>HA10732~B43R19C19</t>
  </si>
  <si>
    <t>HA10732~B43R19C20</t>
  </si>
  <si>
    <t>HA10732~B43R20C01</t>
  </si>
  <si>
    <t>HA10732~B43R20C02</t>
  </si>
  <si>
    <t>HA10732~B43R20C03</t>
  </si>
  <si>
    <t>HA10732~B43R20C04</t>
  </si>
  <si>
    <t>HA10732~B43R20C05</t>
  </si>
  <si>
    <t>HA10732~B43R20C06</t>
  </si>
  <si>
    <t>HA10732~B43R20C07</t>
  </si>
  <si>
    <t>HA10732~B43R20C08</t>
  </si>
  <si>
    <t>HA10732~B43R20C09</t>
  </si>
  <si>
    <t>HA10732~B43R20C10</t>
  </si>
  <si>
    <t>HA10732~B43R20C11</t>
  </si>
  <si>
    <t>HA10732~B43R20C12</t>
  </si>
  <si>
    <t>HA10732~B43R20C13</t>
  </si>
  <si>
    <t>HA10732~B43R20C14</t>
  </si>
  <si>
    <t>HA10732~B43R20C15</t>
  </si>
  <si>
    <t>HA10732~B43R20C16</t>
  </si>
  <si>
    <t>HA10732~B43R20C17</t>
  </si>
  <si>
    <t>HA10732~B43R20C18</t>
  </si>
  <si>
    <t>HA10732~B43R20C19</t>
  </si>
  <si>
    <t>HA10732~B43R20C20</t>
  </si>
  <si>
    <t>HA10732~B44R01C01</t>
  </si>
  <si>
    <t>HA10732~B44R01C02</t>
  </si>
  <si>
    <t>HA10732~B44R01C03</t>
  </si>
  <si>
    <t>HA10732~B44R01C04</t>
  </si>
  <si>
    <t>HA10732~B44R01C05</t>
  </si>
  <si>
    <t>HA10732~B44R01C06</t>
  </si>
  <si>
    <t>HA10732~B44R01C07</t>
  </si>
  <si>
    <t>HA10732~B44R01C08</t>
  </si>
  <si>
    <t>HA10732~B44R01C09</t>
  </si>
  <si>
    <t>HA10732~B44R01C10</t>
  </si>
  <si>
    <t>HA10732~B44R01C11</t>
  </si>
  <si>
    <t>HA10732~B44R01C12</t>
  </si>
  <si>
    <t>HA10732~B44R01C13</t>
  </si>
  <si>
    <t>HA10732~B44R01C14</t>
  </si>
  <si>
    <t>HA10732~B44R01C15</t>
  </si>
  <si>
    <t>HA10732~B44R01C16</t>
  </si>
  <si>
    <t>HA10732~B44R01C17</t>
  </si>
  <si>
    <t>HA10732~B44R01C18</t>
  </si>
  <si>
    <t>HA10732~B44R01C19</t>
  </si>
  <si>
    <t>HA10732~B44R01C20</t>
  </si>
  <si>
    <t>HA10732~B44R02C01</t>
  </si>
  <si>
    <t>HA10732~B44R02C02</t>
  </si>
  <si>
    <t>HA10732~B44R02C03</t>
  </si>
  <si>
    <t>HA10732~B44R02C04</t>
  </si>
  <si>
    <t>HA10732~B44R02C05</t>
  </si>
  <si>
    <t>HA10732~B44R02C06</t>
  </si>
  <si>
    <t>HA10732~B44R02C07</t>
  </si>
  <si>
    <t>HA10732~B44R02C08</t>
  </si>
  <si>
    <t>HA10732~B44R02C09</t>
  </si>
  <si>
    <t>HA10732~B44R02C10</t>
  </si>
  <si>
    <t>HA10732~B44R02C11</t>
  </si>
  <si>
    <t>HA10732~B44R02C12</t>
  </si>
  <si>
    <t>HA10732~B44R02C13</t>
  </si>
  <si>
    <t>Hs~Ref:NM_053006.1~uORF:IOH27746~250</t>
  </si>
  <si>
    <t>NM_053006.1</t>
  </si>
  <si>
    <t>HA10732~B44R02C14</t>
  </si>
  <si>
    <t>Hs~Ref:NM_053006.1~uORF:IOH27746~239</t>
  </si>
  <si>
    <t>HA10732~B44R02C15</t>
  </si>
  <si>
    <t>Hs~Ref:NM_032908.1~uORF:IOH6765~893</t>
  </si>
  <si>
    <t>NM_032908.1</t>
  </si>
  <si>
    <t>HA10732~B44R02C16</t>
  </si>
  <si>
    <t>Hs~Ref:NM_032908.1~uORF:IOH6765~836</t>
  </si>
  <si>
    <t>HA10732~B44R02C17</t>
  </si>
  <si>
    <t>Hs~Ref:NM_031297.1~uORF:IOH10314~2940</t>
  </si>
  <si>
    <t>NM_031297.1</t>
  </si>
  <si>
    <t>HA10732~B44R02C18</t>
  </si>
  <si>
    <t>Hs~Ref:NM_031297.1~uORF:IOH10314~2950</t>
  </si>
  <si>
    <t>HA10732~B44R02C19</t>
  </si>
  <si>
    <t>Hs~Ref:NM_003792.1~uORF:IOH10852~108</t>
  </si>
  <si>
    <t>NM_003792.1</t>
  </si>
  <si>
    <t>HA10732~B44R02C20</t>
  </si>
  <si>
    <t>Hs~Ref:NM_003792.1~uORF:IOH10852~102</t>
  </si>
  <si>
    <t>HA10732~B44R03C01</t>
  </si>
  <si>
    <t>Hs~MGC:XM_291436.1~uORF:IOH28529~215</t>
  </si>
  <si>
    <t>XM_291436.1</t>
  </si>
  <si>
    <t>HA10732~B44R03C02</t>
  </si>
  <si>
    <t>Hs~MGC:XM_291436.1~uORF:IOH28529~194</t>
  </si>
  <si>
    <t>HA10732~B44R03C03</t>
  </si>
  <si>
    <t>Hs~Ref:NM_000281.1~uORF:IOH6468~207</t>
  </si>
  <si>
    <t>NM_000281.1</t>
  </si>
  <si>
    <t>HA10732~B44R03C04</t>
  </si>
  <si>
    <t>Hs~Ref:NM_000281.1~uORF:IOH6468~192</t>
  </si>
  <si>
    <t>HA10732~B44R03C05</t>
  </si>
  <si>
    <t>Hs~Ref:NM_058169.1~uORF:IOH10242~71.4</t>
  </si>
  <si>
    <t>NM_058169.1</t>
  </si>
  <si>
    <t>HA10732~B44R03C06</t>
  </si>
  <si>
    <t>Hs~Ref:NM_058169.1~uORF:IOH10242~68.3</t>
  </si>
  <si>
    <t>HA10732~B44R03C07</t>
  </si>
  <si>
    <t>Hs~Ref:NM_015423.2~uORF:IOH11246~1190</t>
  </si>
  <si>
    <t>NM_015423.2</t>
  </si>
  <si>
    <t>HA10732~B44R03C08</t>
  </si>
  <si>
    <t>Hs~Ref:NM_015423.2~uORF:IOH11246~1250</t>
  </si>
  <si>
    <t>HA10732~B44R03C09</t>
  </si>
  <si>
    <t>Internal_21610</t>
  </si>
  <si>
    <t>HA10732~B44R03C10</t>
  </si>
  <si>
    <t>HA10732~B44R03C11</t>
  </si>
  <si>
    <t>Hs~Ref:NM_145280.1~uORF:IOH21779~540</t>
  </si>
  <si>
    <t>NM_145280.1</t>
  </si>
  <si>
    <t>HA10732~B44R03C12</t>
  </si>
  <si>
    <t>Hs~Ref:NM_145280.1~uORF:IOH21779~477</t>
  </si>
  <si>
    <t>HA10732~B44R03C13</t>
  </si>
  <si>
    <t>Internal_12027</t>
  </si>
  <si>
    <t>HA10732~B44R03C14</t>
  </si>
  <si>
    <t>HA10732~B44R03C15</t>
  </si>
  <si>
    <t>Hs~Ref:NM_005040.1~uORF:IOH13548~13.5</t>
  </si>
  <si>
    <t>NM_005040.1</t>
  </si>
  <si>
    <t>HA10732~B44R03C16</t>
  </si>
  <si>
    <t>Hs~Ref:NM_005040.1~uORF:IOH13548~13.1</t>
  </si>
  <si>
    <t>HA10732~B44R03C17</t>
  </si>
  <si>
    <t>HA10732~B44R03C18</t>
  </si>
  <si>
    <t>HA10732~B44R03C19</t>
  </si>
  <si>
    <t>Hs~MGC:BC007581.1~uORF:IOH6857~357</t>
  </si>
  <si>
    <t>BC007581.1</t>
  </si>
  <si>
    <t>HA10732~B44R03C20</t>
  </si>
  <si>
    <t>Hs~MGC:BC007581.1~uORF:IOH6857~328</t>
  </si>
  <si>
    <t>HA10732~B44R04C01</t>
  </si>
  <si>
    <t>Hs~MGC:BC022270.1~uORF:IOH12872~37.5</t>
  </si>
  <si>
    <t>BC022270.1</t>
  </si>
  <si>
    <t>HA10732~B44R04C02</t>
  </si>
  <si>
    <t>Hs~MGC:BC022270.1~uORF:IOH12872~36.4</t>
  </si>
  <si>
    <t>HA10732~B44R04C03</t>
  </si>
  <si>
    <t>Hs~MGC:BC031592.1~uORF:IOH22703~78.8</t>
  </si>
  <si>
    <t>BC031592.1</t>
  </si>
  <si>
    <t>HA10732~B44R04C04</t>
  </si>
  <si>
    <t>Hs~MGC:BC031592.1~uORF:IOH22703~77.1</t>
  </si>
  <si>
    <t>HA10732~B44R04C05</t>
  </si>
  <si>
    <t>HA10732~B44R04C06</t>
  </si>
  <si>
    <t>HA10732~B44R04C07</t>
  </si>
  <si>
    <t>HA10732~B44R04C08</t>
  </si>
  <si>
    <t>HA10732~B44R04C09</t>
  </si>
  <si>
    <t>Internal_6821</t>
  </si>
  <si>
    <t>HA10732~B44R04C10</t>
  </si>
  <si>
    <t>HA10732~B44R04C11</t>
  </si>
  <si>
    <t>Internal_13761</t>
  </si>
  <si>
    <t>HA10732~B44R04C12</t>
  </si>
  <si>
    <t>HA10732~B44R04C13</t>
  </si>
  <si>
    <t>Hs~MGC:BC005134.1~uORF:IOH5666~44.6</t>
  </si>
  <si>
    <t>BC005134.1</t>
  </si>
  <si>
    <t>HA10732~B44R04C14</t>
  </si>
  <si>
    <t>Hs~MGC:BC005134.1~uORF:IOH5666~41.9</t>
  </si>
  <si>
    <t>HA10732~B44R04C15</t>
  </si>
  <si>
    <t>Hs~MGC:BC004349.1~uORF:IOH4355~65.1</t>
  </si>
  <si>
    <t>BC004349.1</t>
  </si>
  <si>
    <t>HA10732~B44R04C16</t>
  </si>
  <si>
    <t>Hs~MGC:BC004349.1~uORF:IOH4355~58.1</t>
  </si>
  <si>
    <t>HA10732~B44R04C17</t>
  </si>
  <si>
    <t>Internal_595</t>
  </si>
  <si>
    <t>HA10732~B44R04C18</t>
  </si>
  <si>
    <t>HA10732~B44R04C19</t>
  </si>
  <si>
    <t>HA10732~B44R04C20</t>
  </si>
  <si>
    <t>HA10732~B44R05C01</t>
  </si>
  <si>
    <t>Hs~Ref:NM_005228.1~N/A~110</t>
  </si>
  <si>
    <t>NM_005228.1</t>
  </si>
  <si>
    <t>HA10732~B44R05C02</t>
  </si>
  <si>
    <t>Hs~Ref:NM_005228.1~N/A~104</t>
  </si>
  <si>
    <t>HA10732~B44R05C03</t>
  </si>
  <si>
    <t>Hs~Ref:NM_002578.1~N/A~7.21</t>
  </si>
  <si>
    <t>NM_002578.1</t>
  </si>
  <si>
    <t>HA10732~B44R05C04</t>
  </si>
  <si>
    <t>Hs~Ref:NM_002578.1~N/A~6.43</t>
  </si>
  <si>
    <t>HA10732~B44R05C05</t>
  </si>
  <si>
    <t>Hs~MGC:BC011668.1~N/A~230</t>
  </si>
  <si>
    <t>BC011668.1</t>
  </si>
  <si>
    <t>HA10732~B44R05C06</t>
  </si>
  <si>
    <t>Hs~MGC:BC011668.1~N/A~208</t>
  </si>
  <si>
    <t>HA10732~B44R05C07</t>
  </si>
  <si>
    <t>Hs~Ref:NM_003384.1~N/A~30.5</t>
  </si>
  <si>
    <t>NM_003384.1</t>
  </si>
  <si>
    <t>HA10732~B44R05C08</t>
  </si>
  <si>
    <t>Hs~Ref:NM_003384.1~N/A~28.2</t>
  </si>
  <si>
    <t>HA10732~B44R05C09</t>
  </si>
  <si>
    <t>Hs~Ref:NM_005417.2~N/A~270</t>
  </si>
  <si>
    <t>NM_005417.2</t>
  </si>
  <si>
    <t>HA10732~B44R05C10</t>
  </si>
  <si>
    <t>Hs~Ref:NM_005417.2~N/A~251</t>
  </si>
  <si>
    <t>HA10732~B44R05C11</t>
  </si>
  <si>
    <t>Hs~Ref:NM_031414.2~N/A~275</t>
  </si>
  <si>
    <t>NM_031414.2</t>
  </si>
  <si>
    <t>HA10732~B44R05C12</t>
  </si>
  <si>
    <t>Hs~Ref:NM_031414.2~N/A~250</t>
  </si>
  <si>
    <t>HA10732~B44R05C13</t>
  </si>
  <si>
    <t>Hs~MGC:BC000251.1~N/A~81.2</t>
  </si>
  <si>
    <t>BC000251.1</t>
  </si>
  <si>
    <t>HA10732~B44R05C14</t>
  </si>
  <si>
    <t>Hs~MGC:BC000251.1~N/A~77.6</t>
  </si>
  <si>
    <t>HA10732~B44R05C15</t>
  </si>
  <si>
    <t>Hs~Ref:NM_003942.1~N/A~177</t>
  </si>
  <si>
    <t>NM_003942.1</t>
  </si>
  <si>
    <t>HA10732~B44R05C16</t>
  </si>
  <si>
    <t>Hs~Ref:NM_003942.1~N/A~167</t>
  </si>
  <si>
    <t>HA10732~B44R05C17</t>
  </si>
  <si>
    <t>Hs~Ref:NM_002823.2~uORF:IOH27923~1850</t>
  </si>
  <si>
    <t>NM_002823.2</t>
  </si>
  <si>
    <t>HA10732~B44R05C18</t>
  </si>
  <si>
    <t>Hs~Ref:NM_002823.2~uORF:IOH27923~1720</t>
  </si>
  <si>
    <t>HA10732~B44R05C19</t>
  </si>
  <si>
    <t>Hs~MGC:BC000797.1~uORF:IOH3049~270</t>
  </si>
  <si>
    <t>BC000797.1</t>
  </si>
  <si>
    <t>HA10732~B44R05C20</t>
  </si>
  <si>
    <t>Hs~MGC:BC000797.1~uORF:IOH3049~250</t>
  </si>
  <si>
    <t>HA10732~B44R06C01</t>
  </si>
  <si>
    <t>Hs~Ref:NM_024096.1~uORF:IOH3203~3250</t>
  </si>
  <si>
    <t>NM_024096.1</t>
  </si>
  <si>
    <t>HA10732~B44R06C02</t>
  </si>
  <si>
    <t>Hs~Ref:NM_024096.1~uORF:IOH3203~3050</t>
  </si>
  <si>
    <t>HA10732~B44R06C03</t>
  </si>
  <si>
    <t>Hs~MGC:BC051874.1~uORF:IOH27064~338</t>
  </si>
  <si>
    <t>BC051874.1</t>
  </si>
  <si>
    <t>HA10732~B44R06C04</t>
  </si>
  <si>
    <t>Hs~MGC:BC051874.1~uORF:IOH27064~317</t>
  </si>
  <si>
    <t>HA10732~B44R06C05</t>
  </si>
  <si>
    <t>Hs~MGC:BC051366.1~uORF:IOH28071~1530</t>
  </si>
  <si>
    <t>BC051366.1</t>
  </si>
  <si>
    <t>HA10732~B44R06C06</t>
  </si>
  <si>
    <t>Hs~MGC:BC051366.1~uORF:IOH28071~1450</t>
  </si>
  <si>
    <t>HA10732~B44R06C07</t>
  </si>
  <si>
    <t>Hs~MGC:BC000921.2~uORF:IOH2975~177</t>
  </si>
  <si>
    <t>BC000921.2</t>
  </si>
  <si>
    <t>HA10732~B44R06C08</t>
  </si>
  <si>
    <t>Hs~MGC:BC000921.2~uORF:IOH2975~170</t>
  </si>
  <si>
    <t>HA10732~B44R06C09</t>
  </si>
  <si>
    <t>Internal_4043</t>
  </si>
  <si>
    <t>HA10732~B44R06C10</t>
  </si>
  <si>
    <t>HA10732~B44R06C11</t>
  </si>
  <si>
    <t>Hs~Ref:NM_002857.1~uORF:IOH3467~460</t>
  </si>
  <si>
    <t>NM_002857.1</t>
  </si>
  <si>
    <t>HA10732~B44R06C12</t>
  </si>
  <si>
    <t>Hs~Ref:NM_002857.1~uORF:IOH3467~432</t>
  </si>
  <si>
    <t>HA10732~B44R06C13</t>
  </si>
  <si>
    <t>Hs~Ref:NM_004542.1~uORF:IOH14726~131</t>
  </si>
  <si>
    <t>NM_004542.1</t>
  </si>
  <si>
    <t>HA10732~B44R06C14</t>
  </si>
  <si>
    <t>HA10732~B44R06C15</t>
  </si>
  <si>
    <t>Hs~Ref:NM_144971.1~uORF:IOH10719~82.7</t>
  </si>
  <si>
    <t>NM_144971.1</t>
  </si>
  <si>
    <t>HA10732~B44R06C16</t>
  </si>
  <si>
    <t>Hs~Ref:NM_144971.1~uORF:IOH10719~77.1</t>
  </si>
  <si>
    <t>HA10732~B44R06C17</t>
  </si>
  <si>
    <t>Hs~MGC:BC005249.1~uORF:IOH7355~74.1</t>
  </si>
  <si>
    <t>BC005249.1</t>
  </si>
  <si>
    <t>HA10732~B44R06C18</t>
  </si>
  <si>
    <t>Hs~MGC:BC005249.1~uORF:IOH7355~67.4</t>
  </si>
  <si>
    <t>HA10732~B44R06C19</t>
  </si>
  <si>
    <t>Hs~Ref:NM_000045.2~uORF:IOH14233~530</t>
  </si>
  <si>
    <t>NM_000045.2</t>
  </si>
  <si>
    <t>HA10732~B44R06C20</t>
  </si>
  <si>
    <t>Hs~Ref:NM_000045.2~uORF:IOH14233~481</t>
  </si>
  <si>
    <t>HA10732~B44R07C01</t>
  </si>
  <si>
    <t>Hs~MGC:BC013955.2~uORF:IOH29308~70.4</t>
  </si>
  <si>
    <t>BC013955.2</t>
  </si>
  <si>
    <t>HA10732~B44R07C02</t>
  </si>
  <si>
    <t>Hs~MGC:BC013955.2~uORF:IOH29308~65.8</t>
  </si>
  <si>
    <t>HA10732~B44R07C03</t>
  </si>
  <si>
    <t>Hs~MGC:BC051841.1~uORF:IOH28892~86.3</t>
  </si>
  <si>
    <t>BC051841.1</t>
  </si>
  <si>
    <t>HA10732~B44R07C04</t>
  </si>
  <si>
    <t>Hs~MGC:BC051841.1~uORF:IOH28892~81.0</t>
  </si>
  <si>
    <t>HA10732~B44R07C05</t>
  </si>
  <si>
    <t>Hs~MGC:BC060847.1~uORF:IOH29212~111</t>
  </si>
  <si>
    <t>BC060847.1</t>
  </si>
  <si>
    <t>HA10732~B44R07C06</t>
  </si>
  <si>
    <t>Hs~MGC:BC060847.1~uORF:IOH29212~104</t>
  </si>
  <si>
    <t>HA10732~B44R07C07</t>
  </si>
  <si>
    <t>Hs~MGC:BC000914.1~uORF:IOH2971~840</t>
  </si>
  <si>
    <t>BC000914.1</t>
  </si>
  <si>
    <t>HA10732~B44R07C08</t>
  </si>
  <si>
    <t>Hs~MGC:BC000914.1~uORF:IOH2971~816</t>
  </si>
  <si>
    <t>HA10732~B44R07C09</t>
  </si>
  <si>
    <t>Hs~MGC:BC032108.1~uORF:IOH23020~930</t>
  </si>
  <si>
    <t>BC032108.1</t>
  </si>
  <si>
    <t>HA10732~B44R07C10</t>
  </si>
  <si>
    <t>Hs~MGC:BC032108.1~uORF:IOH23020~878</t>
  </si>
  <si>
    <t>HA10732~B44R07C11</t>
  </si>
  <si>
    <t>Internal_268560</t>
  </si>
  <si>
    <t>HA10732~B44R07C12</t>
  </si>
  <si>
    <t>HA10732~B44R07C13</t>
  </si>
  <si>
    <t>Hs~MGC:BC023560.1~uORF:IOH27849~146</t>
  </si>
  <si>
    <t>BC023560.1</t>
  </si>
  <si>
    <t>HA10732~B44R07C14</t>
  </si>
  <si>
    <t>Hs~MGC:BC023560.1~uORF:IOH27849~132</t>
  </si>
  <si>
    <t>HA10732~B44R07C15</t>
  </si>
  <si>
    <t>Hs~MGC:BC023514.2~uORF:IOH27789~315</t>
  </si>
  <si>
    <t>BC023514.2</t>
  </si>
  <si>
    <t>HA10732~B44R07C16</t>
  </si>
  <si>
    <t>Hs~MGC:BC023514.2~uORF:IOH27789~291</t>
  </si>
  <si>
    <t>HA10732~B44R07C17</t>
  </si>
  <si>
    <t>Hs~MGC:BC048095.1~uORF:IOH26751~187</t>
  </si>
  <si>
    <t>BC048095.1</t>
  </si>
  <si>
    <t>HA10732~B44R07C18</t>
  </si>
  <si>
    <t>Hs~MGC:BC048095.1~uORF:IOH26751~177</t>
  </si>
  <si>
    <t>HA10732~B44R07C19</t>
  </si>
  <si>
    <t>Hs~MGC:BC050444.1~uORF:IOH26738~822</t>
  </si>
  <si>
    <t>BC050444.1</t>
  </si>
  <si>
    <t>HA10732~B44R07C20</t>
  </si>
  <si>
    <t>Hs~MGC:BC050444.1~uORF:IOH26738~742</t>
  </si>
  <si>
    <t>HA10732~B44R08C01</t>
  </si>
  <si>
    <t>Hs~Ref:NM_006356.1~uORF:IOH26157~180</t>
  </si>
  <si>
    <t>NM_006356.1</t>
  </si>
  <si>
    <t>HA10732~B44R08C02</t>
  </si>
  <si>
    <t>Hs~Ref:NM_006356.1~uORF:IOH26157~165</t>
  </si>
  <si>
    <t>HA10732~B44R08C03</t>
  </si>
  <si>
    <t>Internal_268888</t>
  </si>
  <si>
    <t>HA10732~B44R08C04</t>
  </si>
  <si>
    <t>HA10732~B44R08C05</t>
  </si>
  <si>
    <t>HA10732~B44R08C06</t>
  </si>
  <si>
    <t>HA10732~B44R08C07</t>
  </si>
  <si>
    <t>HA10732~B44R08C08</t>
  </si>
  <si>
    <t>HA10732~B44R08C09</t>
  </si>
  <si>
    <t>HA10732~B44R08C10</t>
  </si>
  <si>
    <t>HA10732~B44R08C11</t>
  </si>
  <si>
    <t>HA10732~B44R08C12</t>
  </si>
  <si>
    <t>HA10732~B44R08C13</t>
  </si>
  <si>
    <t>Hs~MGC:BC025703.1~uORF:IOH11991~353</t>
  </si>
  <si>
    <t>BC025703.1</t>
  </si>
  <si>
    <t>HA10732~B44R08C14</t>
  </si>
  <si>
    <t>Hs~MGC:BC025703.1~uORF:IOH11991~335</t>
  </si>
  <si>
    <t>HA10732~B44R08C15</t>
  </si>
  <si>
    <t>Hs~MGC:NM_174891.2~uORF:IOH11682~130</t>
  </si>
  <si>
    <t>NM_174891.2</t>
  </si>
  <si>
    <t>HA10732~B44R08C16</t>
  </si>
  <si>
    <t>Hs~MGC:NM_174891.2~uORF:IOH11682~119</t>
  </si>
  <si>
    <t>HA10732~B44R08C17</t>
  </si>
  <si>
    <t>Hs~Ref:NM_000687.1~uORF:IOH14308~326</t>
  </si>
  <si>
    <t>NM_000687.1</t>
  </si>
  <si>
    <t>HA10732~B44R08C18</t>
  </si>
  <si>
    <t>Hs~Ref:NM_000687.1~uORF:IOH14308~323</t>
  </si>
  <si>
    <t>HA10732~B44R08C19</t>
  </si>
  <si>
    <t>HA10732~B44R08C20</t>
  </si>
  <si>
    <t>HA10732~B44R09C01</t>
  </si>
  <si>
    <t>Hs~Ref:NM_001448.2~uORF:IOH25750~89.7</t>
  </si>
  <si>
    <t>NM_001448.2</t>
  </si>
  <si>
    <t>HA10732~B44R09C02</t>
  </si>
  <si>
    <t>Hs~Ref:NM_001448.2~uORF:IOH25750~86.4</t>
  </si>
  <si>
    <t>HA10732~B44R09C03</t>
  </si>
  <si>
    <t>Hs~MGC:BC008623.1~uORF:IOH3309~688</t>
  </si>
  <si>
    <t>BC008623.1</t>
  </si>
  <si>
    <t>HA10732~B44R09C04</t>
  </si>
  <si>
    <t>Hs~MGC:BC008623.1~uORF:IOH3309~653</t>
  </si>
  <si>
    <t>HA10732~B44R09C05</t>
  </si>
  <si>
    <t>Hs~MGC:BC018823.2~uORF:IOH14860~372</t>
  </si>
  <si>
    <t>BC018823.2</t>
  </si>
  <si>
    <t>HA10732~B44R09C06</t>
  </si>
  <si>
    <t>Hs~MGC:BC018823.2~uORF:IOH14860~363</t>
  </si>
  <si>
    <t>HA10732~B44R09C07</t>
  </si>
  <si>
    <t>Hs~MGC:BC030642.2~uORF:IOH22273~83.7</t>
  </si>
  <si>
    <t>BC030642.2</t>
  </si>
  <si>
    <t>HA10732~B44R09C08</t>
  </si>
  <si>
    <t>Hs~MGC:BC030642.2~uORF:IOH22273~78.3</t>
  </si>
  <si>
    <t>HA10732~B44R09C09</t>
  </si>
  <si>
    <t>Hs~Ref:NM_002059.3~uORF:IOH12292~186</t>
  </si>
  <si>
    <t>NM_002059.3</t>
  </si>
  <si>
    <t>HA10732~B44R09C10</t>
  </si>
  <si>
    <t>Hs~Ref:NM_002059.3~uORF:IOH12292~179</t>
  </si>
  <si>
    <t>HA10732~B44R09C11</t>
  </si>
  <si>
    <t>Hs~Ref:NM_145299.1~uORF:IOH11298~63.6</t>
  </si>
  <si>
    <t>NM_145299.1</t>
  </si>
  <si>
    <t>HA10732~B44R09C12</t>
  </si>
  <si>
    <t>Hs~Ref:NM_145299.1~uORF:IOH11298~61.3</t>
  </si>
  <si>
    <t>HA10732~B44R09C13</t>
  </si>
  <si>
    <t>Hs~Ref:NM_000963.1~uORF:IOH11237~85.9</t>
  </si>
  <si>
    <t>NM_000963.1</t>
  </si>
  <si>
    <t>HA10732~B44R09C14</t>
  </si>
  <si>
    <t>Hs~Ref:NM_000963.1~uORF:IOH11237~80.1</t>
  </si>
  <si>
    <t>HA10732~B44R09C15</t>
  </si>
  <si>
    <t>Hs~MGC:BC016755.1~uORF:IOH12873~78.7</t>
  </si>
  <si>
    <t>BC016755.1</t>
  </si>
  <si>
    <t>HA10732~B44R09C16</t>
  </si>
  <si>
    <t>Hs~MGC:BC016755.1~uORF:IOH12873~74.3</t>
  </si>
  <si>
    <t>HA10732~B44R09C17</t>
  </si>
  <si>
    <t>Hs~MGC:BC054892.1~uORF:IOH29485~2370</t>
  </si>
  <si>
    <t>BC054892.1</t>
  </si>
  <si>
    <t>HA10732~B44R09C18</t>
  </si>
  <si>
    <t>Hs~MGC:BC054892.1~uORF:IOH29485~2210</t>
  </si>
  <si>
    <t>HA10732~B44R09C19</t>
  </si>
  <si>
    <t>Hs~MGC:BC043619.1~uORF:IOH26417~732</t>
  </si>
  <si>
    <t>BC043619.1</t>
  </si>
  <si>
    <t>HA10732~B44R09C20</t>
  </si>
  <si>
    <t>Hs~MGC:BC043619.1~uORF:IOH26417~667</t>
  </si>
  <si>
    <t>HA10732~B44R10C01</t>
  </si>
  <si>
    <t>Hs~MGC:BC052995.2~uORF:IOH28910~804</t>
  </si>
  <si>
    <t>BC052995.2</t>
  </si>
  <si>
    <t>HA10732~B44R10C02</t>
  </si>
  <si>
    <t>Hs~MGC:BC052995.2~uORF:IOH28910~753</t>
  </si>
  <si>
    <t>HA10732~B44R10C03</t>
  </si>
  <si>
    <t>Hs~Ref:NM_152736.2~uORF:IOH14153~540</t>
  </si>
  <si>
    <t>NM_152736.2</t>
  </si>
  <si>
    <t>HA10732~B44R10C04</t>
  </si>
  <si>
    <t>Hs~Ref:NM_152736.2~uORF:IOH14153~514</t>
  </si>
  <si>
    <t>HA10732~B44R10C05</t>
  </si>
  <si>
    <t>Hs~Ref:NM_005610.1~uORF:IOH4480~982</t>
  </si>
  <si>
    <t>NM_005610.1</t>
  </si>
  <si>
    <t>HA10732~B44R10C06</t>
  </si>
  <si>
    <t>Hs~Ref:NM_005610.1~uORF:IOH4480~944</t>
  </si>
  <si>
    <t>HA10732~B44R10C07</t>
  </si>
  <si>
    <t>Hs~MGC:BC006252.1~uORF:IOH6330~1970</t>
  </si>
  <si>
    <t>BC006252.1</t>
  </si>
  <si>
    <t>HA10732~B44R10C08</t>
  </si>
  <si>
    <t>Hs~MGC:BC006252.1~uORF:IOH6330~1870</t>
  </si>
  <si>
    <t>HA10732~B44R10C09</t>
  </si>
  <si>
    <t>Hs~Ref:NM_002104.1~uORF:IOH26030~90.7</t>
  </si>
  <si>
    <t>NM_002104.1</t>
  </si>
  <si>
    <t>HA10732~B44R10C10</t>
  </si>
  <si>
    <t>Hs~Ref:NM_002104.1~uORF:IOH26030~84.1</t>
  </si>
  <si>
    <t>HA10732~B44R10C11</t>
  </si>
  <si>
    <t>Hs~MGC:BC044612.1~uORF:IOH26756~2440</t>
  </si>
  <si>
    <t>BC044612.1</t>
  </si>
  <si>
    <t>HA10732~B44R10C12</t>
  </si>
  <si>
    <t>Hs~MGC:BC044612.1~uORF:IOH26756~2290</t>
  </si>
  <si>
    <t>HA10732~B44R10C13</t>
  </si>
  <si>
    <t>Hs~Ref:NM_022480.2~uORF:IOH21555~340</t>
  </si>
  <si>
    <t>NM_022480.2</t>
  </si>
  <si>
    <t>HA10732~B44R10C14</t>
  </si>
  <si>
    <t>Hs~Ref:NM_022480.2~uORF:IOH21555~327</t>
  </si>
  <si>
    <t>HA10732~B44R10C15</t>
  </si>
  <si>
    <t>Hs~MGC:BC033790.1~uORF:IOH21793~127</t>
  </si>
  <si>
    <t>BC033790.1</t>
  </si>
  <si>
    <t>HA10732~B44R10C16</t>
  </si>
  <si>
    <t>Hs~MGC:BC033790.1~uORF:IOH21793~118</t>
  </si>
  <si>
    <t>HA10732~B44R10C17</t>
  </si>
  <si>
    <t>Hs~Ref:NM_133375.2~uORF:IOH13442~147</t>
  </si>
  <si>
    <t>NM_133375.2</t>
  </si>
  <si>
    <t>HA10732~B44R10C18</t>
  </si>
  <si>
    <t>Hs~Ref:NM_133375.2~uORF:IOH13442~141</t>
  </si>
  <si>
    <t>HA10732~B44R10C19</t>
  </si>
  <si>
    <t>Hs~Ref:NM_012175.3~uORF:IOH26934~684</t>
  </si>
  <si>
    <t>NM_012175.3</t>
  </si>
  <si>
    <t>HA10732~B44R10C20</t>
  </si>
  <si>
    <t>Hs~Ref:NM_012175.3~uORF:IOH26934~629</t>
  </si>
  <si>
    <t>HA10732~B44R11C01</t>
  </si>
  <si>
    <t>Hs~MGC:BC032654.1~uORF:IOH21978~814</t>
  </si>
  <si>
    <t>BC032654.1</t>
  </si>
  <si>
    <t>HA10732~B44R11C02</t>
  </si>
  <si>
    <t>Hs~MGC:BC032654.1~uORF:IOH21978~778</t>
  </si>
  <si>
    <t>HA10732~B44R11C03</t>
  </si>
  <si>
    <t>Hs~MGC:BC033621.2~uORF:IOH21688~2200</t>
  </si>
  <si>
    <t>BC033621.2</t>
  </si>
  <si>
    <t>HA10732~B44R11C04</t>
  </si>
  <si>
    <t>Hs~MGC:BC033621.2~uORF:IOH21688~1970</t>
  </si>
  <si>
    <t>HA10732~B44R11C05</t>
  </si>
  <si>
    <t>Hs~MGC:BC033692.1~uORF:IOH21876~80.0</t>
  </si>
  <si>
    <t>BC033692.1</t>
  </si>
  <si>
    <t>HA10732~B44R11C06</t>
  </si>
  <si>
    <t>Hs~MGC:BC033692.1~uORF:IOH21876~75.3</t>
  </si>
  <si>
    <t>HA10732~B44R11C07</t>
  </si>
  <si>
    <t>Hs~MGC:BC001371.2~uORF:IOH3977~155</t>
  </si>
  <si>
    <t>BC001371.2</t>
  </si>
  <si>
    <t>HA10732~B44R11C08</t>
  </si>
  <si>
    <t>Hs~MGC:BC001371.2~uORF:IOH3977~147</t>
  </si>
  <si>
    <t>HA10732~B44R11C09</t>
  </si>
  <si>
    <t>Hs~Ref:NM_032620.1~uORF:IOH14031~748</t>
  </si>
  <si>
    <t>NM_032620.1</t>
  </si>
  <si>
    <t>HA10732~B44R11C10</t>
  </si>
  <si>
    <t>Hs~Ref:NM_032620.1~uORF:IOH14031~753</t>
  </si>
  <si>
    <t>HA10732~B44R11C11</t>
  </si>
  <si>
    <t>Hs~MGC:BC062613.1~uORF:IOH40444~51.7</t>
  </si>
  <si>
    <t>BC062613.1</t>
  </si>
  <si>
    <t>HA10732~B44R11C12</t>
  </si>
  <si>
    <t>Hs~MGC:BC062613.1~uORF:IOH40444~49.4</t>
  </si>
  <si>
    <t>HA10732~B44R11C13</t>
  </si>
  <si>
    <t>Hs~Ref:NM_025076.2~uORF:IOH40624~42.7</t>
  </si>
  <si>
    <t>NM_025076.2</t>
  </si>
  <si>
    <t>HA10732~B44R11C14</t>
  </si>
  <si>
    <t>Hs~Ref:NM_025076.2~uORF:IOH40624~41.8</t>
  </si>
  <si>
    <t>HA10732~B44R11C15</t>
  </si>
  <si>
    <t>Hs~Ref:NM_152850.2~uORF:IOH40494~67.7</t>
  </si>
  <si>
    <t>NM_152850.2</t>
  </si>
  <si>
    <t>HA10732~B44R11C16</t>
  </si>
  <si>
    <t>Hs~Ref:NM_152850.2~uORF:IOH40494~65.4</t>
  </si>
  <si>
    <t>HA10732~B44R11C17</t>
  </si>
  <si>
    <t>Hs~MGC:BC033178.1~uORF:IOH23236~136</t>
  </si>
  <si>
    <t>BC033178.1</t>
  </si>
  <si>
    <t>HA10732~B44R11C18</t>
  </si>
  <si>
    <t>Hs~MGC:BC033178.1~uORF:IOH23236~131</t>
  </si>
  <si>
    <t>HA10732~B44R11C19</t>
  </si>
  <si>
    <t>Hs~Ref:NM_014251.1~uORF:IOH13160~116</t>
  </si>
  <si>
    <t>NM_014251.1</t>
  </si>
  <si>
    <t>HA10732~B44R11C20</t>
  </si>
  <si>
    <t>Hs~Ref:NM_014251.1~uORF:IOH13160~109</t>
  </si>
  <si>
    <t>HA10732~B44R12C01</t>
  </si>
  <si>
    <t>Hs~Ref:NM_003146.2~uORF:IOH4845~1820</t>
  </si>
  <si>
    <t>NM_003146.2</t>
  </si>
  <si>
    <t>HA10732~B44R12C02</t>
  </si>
  <si>
    <t>Hs~Ref:NM_003146.2~uORF:IOH4845~1770</t>
  </si>
  <si>
    <t>HA10732~B44R12C03</t>
  </si>
  <si>
    <t>Hs~MGC:BC014640.1~uORF:IOH12428~90.9</t>
  </si>
  <si>
    <t>BC014640.1</t>
  </si>
  <si>
    <t>HA10732~B44R12C04</t>
  </si>
  <si>
    <t>Hs~MGC:BC014640.1~uORF:IOH12428~87.1</t>
  </si>
  <si>
    <t>HA10732~B44R12C05</t>
  </si>
  <si>
    <t>Hs~Ref:NM_153450.1~uORF:IOH27352~95.7</t>
  </si>
  <si>
    <t>NM_153450.1</t>
  </si>
  <si>
    <t>HA10732~B44R12C06</t>
  </si>
  <si>
    <t>Hs~Ref:NM_153450.1~uORF:IOH27352~92.3</t>
  </si>
  <si>
    <t>HA10732~B44R12C07</t>
  </si>
  <si>
    <t>Hs~Ref:NM_173468.2~uORF:IOH27138~76.7</t>
  </si>
  <si>
    <t>NM_173468.2</t>
  </si>
  <si>
    <t>HA10732~B44R12C08</t>
  </si>
  <si>
    <t>Hs~Ref:NM_173468.2~uORF:IOH27138~73.7</t>
  </si>
  <si>
    <t>HA10732~B44R12C09</t>
  </si>
  <si>
    <t>Hs~Ref:NM_153345.1~uORF:IOH27468~120</t>
  </si>
  <si>
    <t>NM_153345.1</t>
  </si>
  <si>
    <t>HA10732~B44R12C10</t>
  </si>
  <si>
    <t>Hs~Ref:NM_153345.1~uORF:IOH27468~119</t>
  </si>
  <si>
    <t>HA10732~B44R12C11</t>
  </si>
  <si>
    <t>Hs~Ref:NM_014667.1~uORF:IOH29305~194</t>
  </si>
  <si>
    <t>NM_014667.1</t>
  </si>
  <si>
    <t>HA10732~B44R12C12</t>
  </si>
  <si>
    <t>Hs~Ref:NM_014667.1~uORF:IOH29305~189</t>
  </si>
  <si>
    <t>HA10732~B44R12C13</t>
  </si>
  <si>
    <t>Hs~Ref:NM_004094.2~uORF:IOH4059~105</t>
  </si>
  <si>
    <t>NM_004094.2</t>
  </si>
  <si>
    <t>HA10732~B44R12C14</t>
  </si>
  <si>
    <t>Hs~Ref:NM_004094.2~uORF:IOH4059~100</t>
  </si>
  <si>
    <t>HA10732~B44R12C15</t>
  </si>
  <si>
    <t>Hs~Ref:NM_006439.3~uORF:IOH12221~107</t>
  </si>
  <si>
    <t>NM_006439.3</t>
  </si>
  <si>
    <t>HA10732~B44R12C16</t>
  </si>
  <si>
    <t>Hs~Ref:NM_006439.3~uORF:IOH12221~102</t>
  </si>
  <si>
    <t>HA10732~B44R12C17</t>
  </si>
  <si>
    <t>Hs~Ref:NM_031299.2~uORF:IOH4043~144</t>
  </si>
  <si>
    <t>NM_031299.2</t>
  </si>
  <si>
    <t>HA10732~B44R12C18</t>
  </si>
  <si>
    <t>Hs~Ref:NM_031299.2~uORF:IOH4043~137</t>
  </si>
  <si>
    <t>HA10732~B44R12C19</t>
  </si>
  <si>
    <t>Hs~MGC:BC013031.1~uORF:IOH13433~85.1</t>
  </si>
  <si>
    <t>BC013031.1</t>
  </si>
  <si>
    <t>HA10732~B44R12C20</t>
  </si>
  <si>
    <t>Hs~MGC:BC013031.1~uORF:IOH13433~78.6</t>
  </si>
  <si>
    <t>HA10732~B44R13C01</t>
  </si>
  <si>
    <t>Hs~IVGN:PM_2109~Ext:CTL2109~132000</t>
  </si>
  <si>
    <t>CTL2109</t>
  </si>
  <si>
    <t>HA10732~B44R13C02</t>
  </si>
  <si>
    <t>HA10732~B44R13C03</t>
  </si>
  <si>
    <t>Hs~IVGN:PM_2113~Ext:CTL2113~125000</t>
  </si>
  <si>
    <t>CTL2113</t>
  </si>
  <si>
    <t>HA10732~B44R13C04</t>
  </si>
  <si>
    <t>HA10732~B44R13C05</t>
  </si>
  <si>
    <t>Hs~IVGN:PM_2102~Ext:CTL2102~185000</t>
  </si>
  <si>
    <t>CTL2102</t>
  </si>
  <si>
    <t>HA10732~B44R13C06</t>
  </si>
  <si>
    <t>HA10732~B44R13C07</t>
  </si>
  <si>
    <t>HA10732~B44R13C08</t>
  </si>
  <si>
    <t>HA10732~B44R13C09</t>
  </si>
  <si>
    <t>Hs~Ref:NP_005219.2~N/A~1040</t>
  </si>
  <si>
    <t>NP_005219.2</t>
  </si>
  <si>
    <t>HA10732~B44R13C10</t>
  </si>
  <si>
    <t>Hs~Ref:NP_005219.2~N/A~999</t>
  </si>
  <si>
    <t>HA10732~B44R13C11</t>
  </si>
  <si>
    <t>HA10732~B44R13C12</t>
  </si>
  <si>
    <t>HA10732~B44R13C13</t>
  </si>
  <si>
    <t>HA10732~B44R13C14</t>
  </si>
  <si>
    <t>HA10732~B44R13C15</t>
  </si>
  <si>
    <t>HA10732~B44R13C16</t>
  </si>
  <si>
    <t>HA10732~B44R13C17</t>
  </si>
  <si>
    <t>Hs~MGC:BC008744.2~uORF:IOH40663~148</t>
  </si>
  <si>
    <t>BC008744.2</t>
  </si>
  <si>
    <t>HA10732~B44R13C18</t>
  </si>
  <si>
    <t>Hs~MGC:BC008744.2~uORF:IOH40663~142</t>
  </si>
  <si>
    <t>HA10732~B44R13C19</t>
  </si>
  <si>
    <t>Hs~Ref:NM_080621.3~uORF:IOH40705~76.4</t>
  </si>
  <si>
    <t>NM_080621.3</t>
  </si>
  <si>
    <t>HA10732~B44R13C20</t>
  </si>
  <si>
    <t>Hs~Ref:NM_080621.3~uORF:IOH40705~69.1</t>
  </si>
  <si>
    <t>HA10732~B44R14C01</t>
  </si>
  <si>
    <t>Hs~Ref:NM_032831.1~uORF:IOH40779~50.0</t>
  </si>
  <si>
    <t>NM_032831.1</t>
  </si>
  <si>
    <t>HA10732~B44R14C02</t>
  </si>
  <si>
    <t>Hs~Ref:NM_032831.1~uORF:IOH40779~47.2</t>
  </si>
  <si>
    <t>HA10732~B44R14C03</t>
  </si>
  <si>
    <t>Hs~Ref:NM_053067.1~uORF:IOH40632~53.5</t>
  </si>
  <si>
    <t>NM_053067.1</t>
  </si>
  <si>
    <t>HA10732~B44R14C04</t>
  </si>
  <si>
    <t>Hs~Ref:NM_053067.1~uORF:IOH40632~50.5</t>
  </si>
  <si>
    <t>HA10732~B44R14C05</t>
  </si>
  <si>
    <t>Hs~MGC:BC031073.1~uORF:IOH22537~13.7</t>
  </si>
  <si>
    <t>BC031073.1</t>
  </si>
  <si>
    <t>HA10732~B44R14C06</t>
  </si>
  <si>
    <t>Hs~MGC:BC031073.1~uORF:IOH22537~12.8</t>
  </si>
  <si>
    <t>HA10732~B44R14C07</t>
  </si>
  <si>
    <t>Hs~MGC:BC051374.1~uORF:IOH28132~189</t>
  </si>
  <si>
    <t>BC051374.1</t>
  </si>
  <si>
    <t>HA10732~B44R14C08</t>
  </si>
  <si>
    <t>Hs~MGC:BC051374.1~uORF:IOH28132~178</t>
  </si>
  <si>
    <t>HA10732~B44R14C09</t>
  </si>
  <si>
    <t>Hs~Ref:NM_152324.1~uORF:IOH22764~191</t>
  </si>
  <si>
    <t>NM_152324.1</t>
  </si>
  <si>
    <t>HA10732~B44R14C10</t>
  </si>
  <si>
    <t>Hs~Ref:NM_152324.1~uORF:IOH22764~178</t>
  </si>
  <si>
    <t>HA10732~B44R14C11</t>
  </si>
  <si>
    <t>Hs~Ref:NM_152772.1~uORF:IOH21739~871</t>
  </si>
  <si>
    <t>HA10732~B44R14C12</t>
  </si>
  <si>
    <t>Hs~Ref:NM_152772.1~uORF:IOH21739~810</t>
  </si>
  <si>
    <t>HA10732~B44R14C13</t>
  </si>
  <si>
    <t>HA10732~B44R14C14</t>
  </si>
  <si>
    <t>HA10732~B44R14C15</t>
  </si>
  <si>
    <t>HA10732~B44R14C16</t>
  </si>
  <si>
    <t>HA10732~B44R14C17</t>
  </si>
  <si>
    <t>HA10732~B44R14C18</t>
  </si>
  <si>
    <t>HA10732~B44R14C19</t>
  </si>
  <si>
    <t>HA10732~B44R14C20</t>
  </si>
  <si>
    <t>HA10732~B44R15C01</t>
  </si>
  <si>
    <t>HA10732~B44R15C02</t>
  </si>
  <si>
    <t>HA10732~B44R15C03</t>
  </si>
  <si>
    <t>HA10732~B44R15C04</t>
  </si>
  <si>
    <t>HA10732~B44R15C05</t>
  </si>
  <si>
    <t>HA10732~B44R15C06</t>
  </si>
  <si>
    <t>HA10732~B44R15C07</t>
  </si>
  <si>
    <t>HA10732~B44R15C08</t>
  </si>
  <si>
    <t>HA10732~B44R15C09</t>
  </si>
  <si>
    <t>HA10732~B44R15C10</t>
  </si>
  <si>
    <t>HA10732~B44R15C11</t>
  </si>
  <si>
    <t>HA10732~B44R15C12</t>
  </si>
  <si>
    <t>HA10732~B44R15C13</t>
  </si>
  <si>
    <t>HA10732~B44R15C14</t>
  </si>
  <si>
    <t>HA10732~B44R15C15</t>
  </si>
  <si>
    <t>HA10732~B44R15C16</t>
  </si>
  <si>
    <t>HA10732~B44R15C17</t>
  </si>
  <si>
    <t>HA10732~B44R15C18</t>
  </si>
  <si>
    <t>HA10732~B44R15C19</t>
  </si>
  <si>
    <t>HA10732~B44R15C20</t>
  </si>
  <si>
    <t>HA10732~B44R16C01</t>
  </si>
  <si>
    <t>HA10732~B44R16C02</t>
  </si>
  <si>
    <t>HA10732~B44R16C03</t>
  </si>
  <si>
    <t>HA10732~B44R16C04</t>
  </si>
  <si>
    <t>HA10732~B44R16C05</t>
  </si>
  <si>
    <t>HA10732~B44R16C06</t>
  </si>
  <si>
    <t>HA10732~B44R16C07</t>
  </si>
  <si>
    <t>HA10732~B44R16C08</t>
  </si>
  <si>
    <t>HA10732~B44R16C09</t>
  </si>
  <si>
    <t>HA10732~B44R16C10</t>
  </si>
  <si>
    <t>HA10732~B44R16C11</t>
  </si>
  <si>
    <t>HA10732~B44R16C12</t>
  </si>
  <si>
    <t>HA10732~B44R16C13</t>
  </si>
  <si>
    <t>HA10732~B44R16C14</t>
  </si>
  <si>
    <t>HA10732~B44R16C15</t>
  </si>
  <si>
    <t>HA10732~B44R16C16</t>
  </si>
  <si>
    <t>HA10732~B44R16C17</t>
  </si>
  <si>
    <t>HA10732~B44R16C18</t>
  </si>
  <si>
    <t>HA10732~B44R16C19</t>
  </si>
  <si>
    <t>HA10732~B44R16C20</t>
  </si>
  <si>
    <t>HA10732~B44R17C01</t>
  </si>
  <si>
    <t>HA10732~B44R17C02</t>
  </si>
  <si>
    <t>HA10732~B44R17C03</t>
  </si>
  <si>
    <t>HA10732~B44R17C04</t>
  </si>
  <si>
    <t>HA10732~B44R17C05</t>
  </si>
  <si>
    <t>HA10732~B44R17C06</t>
  </si>
  <si>
    <t>HA10732~B44R17C07</t>
  </si>
  <si>
    <t>HA10732~B44R17C08</t>
  </si>
  <si>
    <t>HA10732~B44R17C09</t>
  </si>
  <si>
    <t>HA10732~B44R17C10</t>
  </si>
  <si>
    <t>HA10732~B44R17C11</t>
  </si>
  <si>
    <t>HA10732~B44R17C12</t>
  </si>
  <si>
    <t>HA10732~B44R17C13</t>
  </si>
  <si>
    <t>HA10732~B44R17C14</t>
  </si>
  <si>
    <t>HA10732~B44R17C15</t>
  </si>
  <si>
    <t>HA10732~B44R17C16</t>
  </si>
  <si>
    <t>HA10732~B44R17C17</t>
  </si>
  <si>
    <t>HA10732~B44R17C18</t>
  </si>
  <si>
    <t>HA10732~B44R17C19</t>
  </si>
  <si>
    <t>HA10732~B44R17C20</t>
  </si>
  <si>
    <t>HA10732~B44R18C01</t>
  </si>
  <si>
    <t>HA10732~B44R18C02</t>
  </si>
  <si>
    <t>HA10732~B44R18C03</t>
  </si>
  <si>
    <t>HA10732~B44R18C04</t>
  </si>
  <si>
    <t>HA10732~B44R18C05</t>
  </si>
  <si>
    <t>HA10732~B44R18C06</t>
  </si>
  <si>
    <t>HA10732~B44R18C07</t>
  </si>
  <si>
    <t>HA10732~B44R18C08</t>
  </si>
  <si>
    <t>HA10732~B44R18C09</t>
  </si>
  <si>
    <t>HA10732~B44R18C10</t>
  </si>
  <si>
    <t>HA10732~B44R18C11</t>
  </si>
  <si>
    <t>HA10732~B44R18C12</t>
  </si>
  <si>
    <t>HA10732~B44R18C13</t>
  </si>
  <si>
    <t>HA10732~B44R18C14</t>
  </si>
  <si>
    <t>HA10732~B44R18C15</t>
  </si>
  <si>
    <t>HA10732~B44R18C16</t>
  </si>
  <si>
    <t>HA10732~B44R18C17</t>
  </si>
  <si>
    <t>HA10732~B44R18C18</t>
  </si>
  <si>
    <t>HA10732~B44R18C19</t>
  </si>
  <si>
    <t>HA10732~B44R18C20</t>
  </si>
  <si>
    <t>HA10732~B44R19C01</t>
  </si>
  <si>
    <t>HA10732~B44R19C02</t>
  </si>
  <si>
    <t>HA10732~B44R19C03</t>
  </si>
  <si>
    <t>HA10732~B44R19C04</t>
  </si>
  <si>
    <t>HA10732~B44R19C05</t>
  </si>
  <si>
    <t>HA10732~B44R19C06</t>
  </si>
  <si>
    <t>HA10732~B44R19C07</t>
  </si>
  <si>
    <t>HA10732~B44R19C08</t>
  </si>
  <si>
    <t>HA10732~B44R19C09</t>
  </si>
  <si>
    <t>HA10732~B44R19C10</t>
  </si>
  <si>
    <t>HA10732~B44R19C11</t>
  </si>
  <si>
    <t>HA10732~B44R19C12</t>
  </si>
  <si>
    <t>HA10732~B44R19C13</t>
  </si>
  <si>
    <t>HA10732~B44R19C14</t>
  </si>
  <si>
    <t>HA10732~B44R19C15</t>
  </si>
  <si>
    <t>HA10732~B44R19C16</t>
  </si>
  <si>
    <t>HA10732~B44R19C17</t>
  </si>
  <si>
    <t>HA10732~B44R19C18</t>
  </si>
  <si>
    <t>HA10732~B44R19C19</t>
  </si>
  <si>
    <t>HA10732~B44R19C20</t>
  </si>
  <si>
    <t>HA10732~B44R20C01</t>
  </si>
  <si>
    <t>HA10732~B44R20C02</t>
  </si>
  <si>
    <t>HA10732~B44R20C03</t>
  </si>
  <si>
    <t>HA10732~B44R20C04</t>
  </si>
  <si>
    <t>HA10732~B44R20C05</t>
  </si>
  <si>
    <t>HA10732~B44R20C06</t>
  </si>
  <si>
    <t>HA10732~B44R20C07</t>
  </si>
  <si>
    <t>HA10732~B44R20C08</t>
  </si>
  <si>
    <t>HA10732~B44R20C09</t>
  </si>
  <si>
    <t>HA10732~B44R20C10</t>
  </si>
  <si>
    <t>HA10732~B44R20C11</t>
  </si>
  <si>
    <t>HA10732~B44R20C12</t>
  </si>
  <si>
    <t>HA10732~B44R20C13</t>
  </si>
  <si>
    <t>HA10732~B44R20C14</t>
  </si>
  <si>
    <t>HA10732~B44R20C15</t>
  </si>
  <si>
    <t>HA10732~B44R20C16</t>
  </si>
  <si>
    <t>HA10732~B44R20C17</t>
  </si>
  <si>
    <t>HA10732~B44R20C18</t>
  </si>
  <si>
    <t>HA10732~B44R20C19</t>
  </si>
  <si>
    <t>HA10732~B44R20C20</t>
  </si>
  <si>
    <t>HA10732~B45R01C01</t>
  </si>
  <si>
    <t>HA10732~B45R01C02</t>
  </si>
  <si>
    <t>HA10732~B45R01C03</t>
  </si>
  <si>
    <t>HA10732~B45R01C04</t>
  </si>
  <si>
    <t>HA10732~B45R01C05</t>
  </si>
  <si>
    <t>HA10732~B45R01C06</t>
  </si>
  <si>
    <t>HA10732~B45R01C07</t>
  </si>
  <si>
    <t>HA10732~B45R01C08</t>
  </si>
  <si>
    <t>HA10732~B45R01C09</t>
  </si>
  <si>
    <t>HA10732~B45R01C10</t>
  </si>
  <si>
    <t>HA10732~B45R01C11</t>
  </si>
  <si>
    <t>HA10732~B45R01C12</t>
  </si>
  <si>
    <t>HA10732~B45R01C13</t>
  </si>
  <si>
    <t>HA10732~B45R01C14</t>
  </si>
  <si>
    <t>HA10732~B45R01C15</t>
  </si>
  <si>
    <t>HA10732~B45R01C16</t>
  </si>
  <si>
    <t>HA10732~B45R01C17</t>
  </si>
  <si>
    <t>HA10732~B45R01C18</t>
  </si>
  <si>
    <t>HA10732~B45R01C19</t>
  </si>
  <si>
    <t>HA10732~B45R01C20</t>
  </si>
  <si>
    <t>HA10732~B45R02C01</t>
  </si>
  <si>
    <t>HA10732~B45R02C02</t>
  </si>
  <si>
    <t>HA10732~B45R02C03</t>
  </si>
  <si>
    <t>HA10732~B45R02C04</t>
  </si>
  <si>
    <t>HA10732~B45R02C05</t>
  </si>
  <si>
    <t>HA10732~B45R02C06</t>
  </si>
  <si>
    <t>HA10732~B45R02C07</t>
  </si>
  <si>
    <t>HA10732~B45R02C08</t>
  </si>
  <si>
    <t>HA10732~B45R02C09</t>
  </si>
  <si>
    <t>HA10732~B45R02C10</t>
  </si>
  <si>
    <t>HA10732~B45R02C11</t>
  </si>
  <si>
    <t>HA10732~B45R02C12</t>
  </si>
  <si>
    <t>HA10732~B45R02C13</t>
  </si>
  <si>
    <t>Internal_201182</t>
  </si>
  <si>
    <t>HA10732~B45R02C14</t>
  </si>
  <si>
    <t>HA10732~B45R02C15</t>
  </si>
  <si>
    <t>Hs~Ref:NM_007284.1~uORF:IOH5114~1380</t>
  </si>
  <si>
    <t>NM_007284.1</t>
  </si>
  <si>
    <t>HA10732~B45R02C16</t>
  </si>
  <si>
    <t>Hs~Ref:NM_007284.1~uORF:IOH5114~1210</t>
  </si>
  <si>
    <t>HA10732~B45R02C17</t>
  </si>
  <si>
    <t>Hs~MGC:NM_005702.1~uORF:IOH13346~67.7</t>
  </si>
  <si>
    <t>NM_005702.1</t>
  </si>
  <si>
    <t>HA10732~B45R02C18</t>
  </si>
  <si>
    <t>Hs~MGC:NM_005702.1~uORF:IOH13346~61.8</t>
  </si>
  <si>
    <t>HA10732~B45R02C19</t>
  </si>
  <si>
    <t>Hs~MGC:BC022407.1~uORF:IOH13027~1820</t>
  </si>
  <si>
    <t>BC022407.1</t>
  </si>
  <si>
    <t>HA10732~B45R02C20</t>
  </si>
  <si>
    <t>Hs~MGC:BC022407.1~uORF:IOH13027~1620</t>
  </si>
  <si>
    <t>HA10732~B45R03C01</t>
  </si>
  <si>
    <t>Hs~Ref:NM_005666.1~uORF:IOH13657~35.6</t>
  </si>
  <si>
    <t>NM_005666.1</t>
  </si>
  <si>
    <t>HA10732~B45R03C02</t>
  </si>
  <si>
    <t>Hs~Ref:NM_005666.1~uORF:IOH13657~35.5</t>
  </si>
  <si>
    <t>HA10732~B45R03C03</t>
  </si>
  <si>
    <t>Hs~MGC:BC017572.1~uORF:IOH14665~86.9</t>
  </si>
  <si>
    <t>BC017572.1</t>
  </si>
  <si>
    <t>HA10732~B45R03C04</t>
  </si>
  <si>
    <t>Hs~MGC:BC017572.1~uORF:IOH14665~83.6</t>
  </si>
  <si>
    <t>HA10732~B45R03C05</t>
  </si>
  <si>
    <t>Hs~MGC:BC020843.1~uORF:IOH12055~60.1</t>
  </si>
  <si>
    <t>BC020843.1</t>
  </si>
  <si>
    <t>HA10732~B45R03C06</t>
  </si>
  <si>
    <t>Hs~MGC:BC020843.1~uORF:IOH12055~57.7</t>
  </si>
  <si>
    <t>HA10732~B45R03C07</t>
  </si>
  <si>
    <t>Hs~MGC:BC017864.1~uORF:IOH12322~256</t>
  </si>
  <si>
    <t>BC017864.1</t>
  </si>
  <si>
    <t>HA10732~B45R03C08</t>
  </si>
  <si>
    <t>Hs~MGC:BC017864.1~uORF:IOH12322~240</t>
  </si>
  <si>
    <t>HA10732~B45R03C09</t>
  </si>
  <si>
    <t>Hs~Ref:NM_016052.1~uORF:IOH13661~464</t>
  </si>
  <si>
    <t>NM_016052.1</t>
  </si>
  <si>
    <t>HA10732~B45R03C10</t>
  </si>
  <si>
    <t>Hs~Ref:NM_016052.1~uORF:IOH13661~405</t>
  </si>
  <si>
    <t>HA10732~B45R03C11</t>
  </si>
  <si>
    <t>Hs~Ref:NM_006002.2~uORF:IOH11751~3750</t>
  </si>
  <si>
    <t>NM_006002.2</t>
  </si>
  <si>
    <t>HA10732~B45R03C12</t>
  </si>
  <si>
    <t>HA10732~B45R03C13</t>
  </si>
  <si>
    <t>Hs~MGC:BC024269.1~uORF:IOH13934~103</t>
  </si>
  <si>
    <t>BC024269.1</t>
  </si>
  <si>
    <t>HA10732~B45R03C14</t>
  </si>
  <si>
    <t>Hs~MGC:BC024269.1~uORF:IOH13934~95.3</t>
  </si>
  <si>
    <t>HA10732~B45R03C15</t>
  </si>
  <si>
    <t>Hs~Ref:NM_017952.2~uORF:IOH14124~495</t>
  </si>
  <si>
    <t>NM_017952.2</t>
  </si>
  <si>
    <t>HA10732~B45R03C16</t>
  </si>
  <si>
    <t>Hs~Ref:NM_017952.2~uORF:IOH14124~465</t>
  </si>
  <si>
    <t>HA10732~B45R03C17</t>
  </si>
  <si>
    <t>Hs~MGC:BC009820.2~uORF:IOH12615~3590</t>
  </si>
  <si>
    <t>BC009820.2</t>
  </si>
  <si>
    <t>HA10732~B45R03C18</t>
  </si>
  <si>
    <t>Hs~MGC:BC009820.2~uORF:IOH12615~3400</t>
  </si>
  <si>
    <t>HA10732~B45R03C19</t>
  </si>
  <si>
    <t>Hs~MGC:BC001743.1~uORF:IOH4884~179</t>
  </si>
  <si>
    <t>BC001743.1</t>
  </si>
  <si>
    <t>HA10732~B45R03C20</t>
  </si>
  <si>
    <t>Hs~MGC:BC001743.1~uORF:IOH4884~161</t>
  </si>
  <si>
    <t>HA10732~B45R04C01</t>
  </si>
  <si>
    <t>Hs~Ref:NM_003315.1~uORF:IOH14566~276</t>
  </si>
  <si>
    <t>NM_003315.1</t>
  </si>
  <si>
    <t>HA10732~B45R04C02</t>
  </si>
  <si>
    <t>Hs~Ref:NM_003315.1~uORF:IOH14566~258</t>
  </si>
  <si>
    <t>HA10732~B45R04C03</t>
  </si>
  <si>
    <t>Hs~Ref:NM_052845.1~uORF:IOH13544~3380</t>
  </si>
  <si>
    <t>NM_052845.1</t>
  </si>
  <si>
    <t>HA10732~B45R04C04</t>
  </si>
  <si>
    <t>Hs~Ref:NM_052845.1~uORF:IOH13544~3300</t>
  </si>
  <si>
    <t>HA10732~B45R04C05</t>
  </si>
  <si>
    <t>Hs~MGC:BC011578.1~uORF:IOH12646~51.5</t>
  </si>
  <si>
    <t>BC011578.1</t>
  </si>
  <si>
    <t>HA10732~B45R04C06</t>
  </si>
  <si>
    <t>Hs~MGC:BC011578.1~uORF:IOH12646~49.0</t>
  </si>
  <si>
    <t>HA10732~B45R04C07</t>
  </si>
  <si>
    <t>Internal_25614</t>
  </si>
  <si>
    <t>HA10732~B45R04C08</t>
  </si>
  <si>
    <t>HA10732~B45R04C09</t>
  </si>
  <si>
    <t>Hs~Ref:NM_006147.1~uORF:IOH10956~622</t>
  </si>
  <si>
    <t>NM_006147.1</t>
  </si>
  <si>
    <t>HA10732~B45R04C10</t>
  </si>
  <si>
    <t>Hs~Ref:NM_006147.1~uORF:IOH10956~558</t>
  </si>
  <si>
    <t>HA10732~B45R04C11</t>
  </si>
  <si>
    <t>Hs~Ref:NM_144588.2~uORF:IOH22403~79.6</t>
  </si>
  <si>
    <t>NM_144588.2</t>
  </si>
  <si>
    <t>HA10732~B45R04C12</t>
  </si>
  <si>
    <t>Hs~Ref:NM_144588.2~uORF:IOH22403~74.1</t>
  </si>
  <si>
    <t>HA10732~B45R04C13</t>
  </si>
  <si>
    <t>Hs~MGC:NM_006216.2~uORF:IOH12816~239</t>
  </si>
  <si>
    <t>NM_006216.2</t>
  </si>
  <si>
    <t>HA10732~B45R04C14</t>
  </si>
  <si>
    <t>Hs~MGC:NM_006216.2~uORF:IOH12816~225</t>
  </si>
  <si>
    <t>HA10732~B45R04C15</t>
  </si>
  <si>
    <t>Hs~MGC:BC011713.2~uORF:IOH22973~245</t>
  </si>
  <si>
    <t>BC011713.2</t>
  </si>
  <si>
    <t>HA10732~B45R04C16</t>
  </si>
  <si>
    <t>Hs~MGC:BC011713.2~uORF:IOH22973~218</t>
  </si>
  <si>
    <t>HA10732~B45R04C17</t>
  </si>
  <si>
    <t>Hs~MGC:BC013796.1~uORF:IOH21478~19.4</t>
  </si>
  <si>
    <t>BC013796.1</t>
  </si>
  <si>
    <t>HA10732~B45R04C18</t>
  </si>
  <si>
    <t>Hs~MGC:BC013796.1~uORF:IOH21478~17.7</t>
  </si>
  <si>
    <t>HA10732~B45R04C19</t>
  </si>
  <si>
    <t>Hs~MGC:BC009207.2~uORF:IOH14435~271</t>
  </si>
  <si>
    <t>BC009207.2</t>
  </si>
  <si>
    <t>HA10732~B45R04C20</t>
  </si>
  <si>
    <t>Hs~MGC:BC009207.2~uORF:IOH14435~249</t>
  </si>
  <si>
    <t>HA10732~B45R05C01</t>
  </si>
  <si>
    <t>Hs~Ref:NM_005274.1~uORF:IOH4556~295</t>
  </si>
  <si>
    <t>NM_005274.1</t>
  </si>
  <si>
    <t>HA10732~B45R05C02</t>
  </si>
  <si>
    <t>Hs~Ref:NM_005274.1~uORF:IOH4556~291</t>
  </si>
  <si>
    <t>HA10732~B45R05C03</t>
  </si>
  <si>
    <t>Internal_12510</t>
  </si>
  <si>
    <t>HA10732~B45R05C04</t>
  </si>
  <si>
    <t>HA10732~B45R05C05</t>
  </si>
  <si>
    <t>Hs~Ref:NM_004102.2~uORF:IOH7163~3570</t>
  </si>
  <si>
    <t>NM_004102.2</t>
  </si>
  <si>
    <t>HA10732~B45R05C06</t>
  </si>
  <si>
    <t>Hs~Ref:NM_004102.2~uORF:IOH7163~3600</t>
  </si>
  <si>
    <t>HA10732~B45R05C07</t>
  </si>
  <si>
    <t>Hs~Ref:NM_145313.1~uORF:IOH10825~24.9</t>
  </si>
  <si>
    <t>NM_145313.1</t>
  </si>
  <si>
    <t>HA10732~B45R05C08</t>
  </si>
  <si>
    <t>Hs~Ref:NM_145313.1~uORF:IOH10825~23.5</t>
  </si>
  <si>
    <t>HA10732~B45R05C09</t>
  </si>
  <si>
    <t>Hs~MGC:BC003366.1~uORF:IOH2912~23.9</t>
  </si>
  <si>
    <t>BC003366.1</t>
  </si>
  <si>
    <t>HA10732~B45R05C10</t>
  </si>
  <si>
    <t>Hs~MGC:BC003366.1~uORF:IOH2912~23.6</t>
  </si>
  <si>
    <t>HA10732~B45R05C11</t>
  </si>
  <si>
    <t>Hs~MGC:BC013687.1~uORF:IOH10463~21.3</t>
  </si>
  <si>
    <t>BC013687.1</t>
  </si>
  <si>
    <t>HA10732~B45R05C12</t>
  </si>
  <si>
    <t>Hs~MGC:BC013687.1~uORF:IOH10463~19.9</t>
  </si>
  <si>
    <t>HA10732~B45R05C13</t>
  </si>
  <si>
    <t>Hs~MGC:NM_152773.2~uORF:IOH11669~490</t>
  </si>
  <si>
    <t>NM_152773.2</t>
  </si>
  <si>
    <t>HA10732~B45R05C14</t>
  </si>
  <si>
    <t>Hs~MGC:NM_152773.2~uORF:IOH11669~454</t>
  </si>
  <si>
    <t>HA10732~B45R05C15</t>
  </si>
  <si>
    <t>Hs~Ref:NM_054033.1~uORF:IOH4141~348</t>
  </si>
  <si>
    <t>NM_054033.1</t>
  </si>
  <si>
    <t>HA10732~B45R05C16</t>
  </si>
  <si>
    <t>Hs~Ref:NM_054033.1~uORF:IOH4141~322</t>
  </si>
  <si>
    <t>HA10732~B45R05C17</t>
  </si>
  <si>
    <t>Hs~MGC:BC008375.1~uORF:IOH7243~412</t>
  </si>
  <si>
    <t>BC008375.1</t>
  </si>
  <si>
    <t>HA10732~B45R05C18</t>
  </si>
  <si>
    <t>Hs~MGC:BC008375.1~uORF:IOH7243~404</t>
  </si>
  <si>
    <t>HA10732~B45R05C19</t>
  </si>
  <si>
    <t>Hs~MGC:XM_376503.1~uORF:IOH11280~78.7</t>
  </si>
  <si>
    <t>XM_376503.1</t>
  </si>
  <si>
    <t>HA10732~B45R05C20</t>
  </si>
  <si>
    <t>Hs~MGC:XM_376503.1~uORF:IOH11280~72.5</t>
  </si>
  <si>
    <t>HA10732~B45R06C01</t>
  </si>
  <si>
    <t>Internal_8790</t>
  </si>
  <si>
    <t>HA10732~B45R06C02</t>
  </si>
  <si>
    <t>HA10732~B45R06C03</t>
  </si>
  <si>
    <t>Hs~Ref:NM_000454.1~uORF:IOH4089~183</t>
  </si>
  <si>
    <t>NM_000454.1</t>
  </si>
  <si>
    <t>HA10732~B45R06C04</t>
  </si>
  <si>
    <t>Hs~Ref:NM_000454.1~uORF:IOH4089~171</t>
  </si>
  <si>
    <t>HA10732~B45R06C05</t>
  </si>
  <si>
    <t>Internal_549</t>
  </si>
  <si>
    <t>HA10732~B45R06C06</t>
  </si>
  <si>
    <t>HA10732~B45R06C07</t>
  </si>
  <si>
    <t>Hs~MGC:BC002509.1~uORF:IOH3968~282</t>
  </si>
  <si>
    <t>BC002509.1</t>
  </si>
  <si>
    <t>HA10732~B45R06C08</t>
  </si>
  <si>
    <t>Hs~MGC:BC002509.1~uORF:IOH3968~267</t>
  </si>
  <si>
    <t>HA10732~B45R06C09</t>
  </si>
  <si>
    <t>Internal_29388</t>
  </si>
  <si>
    <t>HA10732~B45R06C10</t>
  </si>
  <si>
    <t>HA10732~B45R06C11</t>
  </si>
  <si>
    <t>Hs~MGC:BC000043.1~uORF:IOH4765~132</t>
  </si>
  <si>
    <t>BC000043.1</t>
  </si>
  <si>
    <t>HA10732~B45R06C12</t>
  </si>
  <si>
    <t>Hs~MGC:BC000043.1~uORF:IOH4765~125</t>
  </si>
  <si>
    <t>HA10732~B45R06C13</t>
  </si>
  <si>
    <t>Hs~MGC:BC012528.2~uORF:IOH22912~67.4</t>
  </si>
  <si>
    <t>BC012528.2</t>
  </si>
  <si>
    <t>HA10732~B45R06C14</t>
  </si>
  <si>
    <t>Hs~MGC:BC012528.2~uORF:IOH22912~64.3</t>
  </si>
  <si>
    <t>HA10732~B45R06C15</t>
  </si>
  <si>
    <t>Hs~MGC:BC009262.2~uORF:IOH22956~201</t>
  </si>
  <si>
    <t>BC009262.2</t>
  </si>
  <si>
    <t>HA10732~B45R06C16</t>
  </si>
  <si>
    <t>Hs~MGC:BC009262.2~uORF:IOH22956~185</t>
  </si>
  <si>
    <t>HA10732~B45R06C17</t>
  </si>
  <si>
    <t>Internal_30325</t>
  </si>
  <si>
    <t>HA10732~B45R06C18</t>
  </si>
  <si>
    <t>HA10732~B45R06C19</t>
  </si>
  <si>
    <t>Hs~Ref:NM_020412.1~uORF:IOH22953~42.7</t>
  </si>
  <si>
    <t>NM_020412.1</t>
  </si>
  <si>
    <t>HA10732~B45R06C20</t>
  </si>
  <si>
    <t>Hs~Ref:NM_020412.1~uORF:IOH22953~40.0</t>
  </si>
  <si>
    <t>HA10732~B45R07C01</t>
  </si>
  <si>
    <t>Hs~MGC:BC029877.1~uORF:IOH22783~1210</t>
  </si>
  <si>
    <t>BC029877.1</t>
  </si>
  <si>
    <t>HA10732~B45R07C02</t>
  </si>
  <si>
    <t>Hs~MGC:BC029877.1~uORF:IOH22783~1320</t>
  </si>
  <si>
    <t>HA10732~B45R07C03</t>
  </si>
  <si>
    <t>Hs~MGC:BC017901.1~uORF:IOH12549~536</t>
  </si>
  <si>
    <t>BC017901.1</t>
  </si>
  <si>
    <t>HA10732~B45R07C04</t>
  </si>
  <si>
    <t>Hs~MGC:BC017901.1~uORF:IOH12549~475</t>
  </si>
  <si>
    <t>HA10732~B45R07C05</t>
  </si>
  <si>
    <t>Hs~MGC:BC029439.1~uORF:IOH23158~750</t>
  </si>
  <si>
    <t>BC029439.1</t>
  </si>
  <si>
    <t>HA10732~B45R07C06</t>
  </si>
  <si>
    <t>Hs~MGC:BC029439.1~uORF:IOH23158~725</t>
  </si>
  <si>
    <t>HA10732~B45R07C07</t>
  </si>
  <si>
    <t>Internal_10142</t>
  </si>
  <si>
    <t>HA10732~B45R07C08</t>
  </si>
  <si>
    <t>HA10732~B45R07C09</t>
  </si>
  <si>
    <t>Hs~MGC:BC011635.1~uORF:IOH14421~230</t>
  </si>
  <si>
    <t>BC011635.1</t>
  </si>
  <si>
    <t>HA10732~B45R07C10</t>
  </si>
  <si>
    <t>Hs~MGC:BC011635.1~uORF:IOH14421~217</t>
  </si>
  <si>
    <t>HA10732~B45R07C11</t>
  </si>
  <si>
    <t>Hs~MGC:BC017355.1~uORF:IOH14046~257</t>
  </si>
  <si>
    <t>BC017355.1</t>
  </si>
  <si>
    <t>HA10732~B45R07C12</t>
  </si>
  <si>
    <t>Hs~MGC:BC017355.1~uORF:IOH14046~234</t>
  </si>
  <si>
    <t>HA10732~B45R07C13</t>
  </si>
  <si>
    <t>Hs~MGC:BC017440.1~uORF:IOH14659~296</t>
  </si>
  <si>
    <t>BC017440.1</t>
  </si>
  <si>
    <t>HA10732~B45R07C14</t>
  </si>
  <si>
    <t>Hs~MGC:BC017440.1~uORF:IOH14659~271</t>
  </si>
  <si>
    <t>HA10732~B45R07C15</t>
  </si>
  <si>
    <t>Hs~MGC:NM_153001.1~uORF:IOH13837~434</t>
  </si>
  <si>
    <t>NM_153001.1</t>
  </si>
  <si>
    <t>HA10732~B45R07C16</t>
  </si>
  <si>
    <t>Hs~MGC:NM_153001.1~uORF:IOH13837~398</t>
  </si>
  <si>
    <t>HA10732~B45R07C17</t>
  </si>
  <si>
    <t>Hs~Ref:NM_001902.2~uORF:IOH10106~772</t>
  </si>
  <si>
    <t>NM_001902.2</t>
  </si>
  <si>
    <t>HA10732~B45R07C18</t>
  </si>
  <si>
    <t>Hs~Ref:NM_001902.2~uORF:IOH10106~745</t>
  </si>
  <si>
    <t>HA10732~B45R07C19</t>
  </si>
  <si>
    <t>Hs~MGC:BC016854.1~uORF:IOH10430~1410</t>
  </si>
  <si>
    <t>BC016854.1</t>
  </si>
  <si>
    <t>HA10732~B45R07C20</t>
  </si>
  <si>
    <t>Hs~MGC:BC016854.1~uORF:IOH10430~1310</t>
  </si>
  <si>
    <t>HA10732~B45R08C01</t>
  </si>
  <si>
    <t>Hs~Ref:NM_003407.1~uORF:IOH9945~61.6</t>
  </si>
  <si>
    <t>NM_003407.1</t>
  </si>
  <si>
    <t>HA10732~B45R08C02</t>
  </si>
  <si>
    <t>Hs~Ref:NM_003407.1~uORF:IOH9945~59.1</t>
  </si>
  <si>
    <t>HA10732~B45R08C03</t>
  </si>
  <si>
    <t>Hs~Ref:NM_145265.1~uORF:IOH10426~209</t>
  </si>
  <si>
    <t>NM_145265.1</t>
  </si>
  <si>
    <t>HA10732~B45R08C04</t>
  </si>
  <si>
    <t>Hs~Ref:NM_145265.1~uORF:IOH10426~206</t>
  </si>
  <si>
    <t>HA10732~B45R08C05</t>
  </si>
  <si>
    <t>Internal_201225</t>
  </si>
  <si>
    <t>HA10732~B45R08C06</t>
  </si>
  <si>
    <t>HA10732~B45R08C07</t>
  </si>
  <si>
    <t>Hs~MGC:BC029176.1~uORF:IOH22643~56.5</t>
  </si>
  <si>
    <t>BC029176.1</t>
  </si>
  <si>
    <t>HA10732~B45R08C08</t>
  </si>
  <si>
    <t>Hs~MGC:BC029176.1~uORF:IOH22643~54.9</t>
  </si>
  <si>
    <t>HA10732~B45R08C09</t>
  </si>
  <si>
    <t>Hs~Ref:NM_024750.1~uORF:IOH22657~82.6</t>
  </si>
  <si>
    <t>NM_024750.1</t>
  </si>
  <si>
    <t>HA10732~B45R08C10</t>
  </si>
  <si>
    <t>Hs~Ref:NM_024750.1~uORF:IOH22657~77.1</t>
  </si>
  <si>
    <t>HA10732~B45R08C11</t>
  </si>
  <si>
    <t>Hs~MGC:NM_153237.1~uORF:IOH22672~703</t>
  </si>
  <si>
    <t>NM_153237.1</t>
  </si>
  <si>
    <t>HA10732~B45R08C12</t>
  </si>
  <si>
    <t>Hs~MGC:NM_153237.1~uORF:IOH22672~700</t>
  </si>
  <si>
    <t>HA10732~B45R08C13</t>
  </si>
  <si>
    <t>Hs~MGC:BC003651.1~uORF:IOH5212~41.4</t>
  </si>
  <si>
    <t>BC003651.1</t>
  </si>
  <si>
    <t>HA10732~B45R08C14</t>
  </si>
  <si>
    <t>Hs~MGC:BC003651.1~uORF:IOH5212~41.1</t>
  </si>
  <si>
    <t>HA10732~B45R08C15</t>
  </si>
  <si>
    <t>Hs~MGC:BC032350.1~uORF:IOH21707~44.1</t>
  </si>
  <si>
    <t>BC032350.1</t>
  </si>
  <si>
    <t>HA10732~B45R08C16</t>
  </si>
  <si>
    <t>Hs~MGC:BC032350.1~uORF:IOH21707~42.9</t>
  </si>
  <si>
    <t>HA10732~B45R08C17</t>
  </si>
  <si>
    <t>Hs~Ref:NM_001756.2~uORF:IOH2195~55.0</t>
  </si>
  <si>
    <t>NM_001756.2</t>
  </si>
  <si>
    <t>HA10732~B45R08C18</t>
  </si>
  <si>
    <t>Hs~Ref:NM_001756.2~uORF:IOH2195~52.2</t>
  </si>
  <si>
    <t>HA10732~B45R08C19</t>
  </si>
  <si>
    <t>Hs~MGC:BC020647.1~uORF:IOH12765~64.4</t>
  </si>
  <si>
    <t>BC020647.1</t>
  </si>
  <si>
    <t>HA10732~B45R08C20</t>
  </si>
  <si>
    <t>Hs~MGC:BC020647.1~uORF:IOH12765~60.0</t>
  </si>
  <si>
    <t>HA10732~B45R09C01</t>
  </si>
  <si>
    <t>Hs~MGC:NM_152394.2~uORF:IOH21592~29.9</t>
  </si>
  <si>
    <t>NM_152394.2</t>
  </si>
  <si>
    <t>HA10732~B45R09C02</t>
  </si>
  <si>
    <t>Hs~MGC:NM_152394.2~uORF:IOH21592~28.4</t>
  </si>
  <si>
    <t>HA10732~B45R09C03</t>
  </si>
  <si>
    <t>Hs~MGC:BC034468.1~uORF:IOH22282~32.4</t>
  </si>
  <si>
    <t>BC034468.1</t>
  </si>
  <si>
    <t>HA10732~B45R09C04</t>
  </si>
  <si>
    <t>Hs~MGC:BC034468.1~uORF:IOH22282~30.8</t>
  </si>
  <si>
    <t>HA10732~B45R09C05</t>
  </si>
  <si>
    <t>Hs~MGC:BC032249.1~uORF:IOH21538~30.8</t>
  </si>
  <si>
    <t>BC032249.1</t>
  </si>
  <si>
    <t>HA10732~B45R09C06</t>
  </si>
  <si>
    <t>Hs~MGC:BC032249.1~uORF:IOH21538~29.6</t>
  </si>
  <si>
    <t>HA10732~B45R09C07</t>
  </si>
  <si>
    <t>Hs~MGC:BC010900.1~uORF:IOH12898~90.8</t>
  </si>
  <si>
    <t>BC010900.1</t>
  </si>
  <si>
    <t>HA10732~B45R09C08</t>
  </si>
  <si>
    <t>Hs~MGC:BC010900.1~uORF:IOH12898~83.1</t>
  </si>
  <si>
    <t>HA10732~B45R09C09</t>
  </si>
  <si>
    <t>Hs~Ref:NM_145006.1~uORF:IOH10868~40.1</t>
  </si>
  <si>
    <t>NM_145006.1</t>
  </si>
  <si>
    <t>HA10732~B45R09C10</t>
  </si>
  <si>
    <t>Hs~Ref:NM_145006.1~uORF:IOH10868~38.4</t>
  </si>
  <si>
    <t>HA10732~B45R09C11</t>
  </si>
  <si>
    <t>Hs~Ref:NM_015975.3~uORF:IOH14186~88.4</t>
  </si>
  <si>
    <t>NM_015975.3</t>
  </si>
  <si>
    <t>HA10732~B45R09C12</t>
  </si>
  <si>
    <t>Hs~Ref:NM_015975.3~uORF:IOH14186~84.0</t>
  </si>
  <si>
    <t>HA10732~B45R09C13</t>
  </si>
  <si>
    <t>Hs~MGC:BC010642.1~uORF:IOH9701~23.5</t>
  </si>
  <si>
    <t>BC010642.1</t>
  </si>
  <si>
    <t>HA10732~B45R09C14</t>
  </si>
  <si>
    <t>Hs~MGC:BC010642.1~uORF:IOH9701~22.0</t>
  </si>
  <si>
    <t>HA10732~B45R09C15</t>
  </si>
  <si>
    <t>Hs~MGC:BC009762.2~uORF:IOH14113~69.9</t>
  </si>
  <si>
    <t>BC009762.2</t>
  </si>
  <si>
    <t>HA10732~B45R09C16</t>
  </si>
  <si>
    <t>Hs~MGC:BC009762.2~uORF:IOH14113~65.0</t>
  </si>
  <si>
    <t>HA10732~B45R09C17</t>
  </si>
  <si>
    <t>Hs~MGC:BC060766.1~uORF:IOH29281~33.8</t>
  </si>
  <si>
    <t>BC060766.1</t>
  </si>
  <si>
    <t>HA10732~B45R09C18</t>
  </si>
  <si>
    <t>Hs~MGC:BC060766.1~uORF:IOH29281~32.4</t>
  </si>
  <si>
    <t>HA10732~B45R09C19</t>
  </si>
  <si>
    <t>Hs~MGC:BC013116.1~uORF:IOH28618~21.5</t>
  </si>
  <si>
    <t>BC013116.1</t>
  </si>
  <si>
    <t>HA10732~B45R09C20</t>
  </si>
  <si>
    <t>Hs~MGC:BC013116.1~uORF:IOH28618~21.1</t>
  </si>
  <si>
    <t>HA10732~B45R10C01</t>
  </si>
  <si>
    <t>Hs~MGC:BC014385.1~uORF:IOH29333~132</t>
  </si>
  <si>
    <t>BC014385.1</t>
  </si>
  <si>
    <t>HA10732~B45R10C02</t>
  </si>
  <si>
    <t>Hs~MGC:BC014385.1~uORF:IOH29333~121</t>
  </si>
  <si>
    <t>HA10732~B45R10C03</t>
  </si>
  <si>
    <t>Hs~Ref:NM_024331.1~uORF:IOH3905~76.4</t>
  </si>
  <si>
    <t>NM_024331.1</t>
  </si>
  <si>
    <t>HA10732~B45R10C04</t>
  </si>
  <si>
    <t>Hs~Ref:NM_024331.1~uORF:IOH3905~70.4</t>
  </si>
  <si>
    <t>HA10732~B45R10C05</t>
  </si>
  <si>
    <t>Hs~MGC:BC011250.1~uORF:IOH10217~1300</t>
  </si>
  <si>
    <t>BC011250.1</t>
  </si>
  <si>
    <t>HA10732~B45R10C06</t>
  </si>
  <si>
    <t>Hs~MGC:BC011250.1~uORF:IOH10217~1310</t>
  </si>
  <si>
    <t>HA10732~B45R10C07</t>
  </si>
  <si>
    <t>Hs~MGC:BC056253.1~uORF:IOH29437~28.1</t>
  </si>
  <si>
    <t>BC056253.1</t>
  </si>
  <si>
    <t>HA10732~B45R10C08</t>
  </si>
  <si>
    <t>Hs~MGC:BC056253.1~uORF:IOH29437~25.7</t>
  </si>
  <si>
    <t>HA10732~B45R10C09</t>
  </si>
  <si>
    <t>Hs~MGC:BC051911.1~uORF:IOH27047~155</t>
  </si>
  <si>
    <t>BC051911.1</t>
  </si>
  <si>
    <t>HA10732~B45R10C10</t>
  </si>
  <si>
    <t>Hs~MGC:BC051911.1~uORF:IOH27047~146</t>
  </si>
  <si>
    <t>HA10732~B45R10C11</t>
  </si>
  <si>
    <t>Hs~MGC:BC044242.1~uORF:IOH28797~91.0</t>
  </si>
  <si>
    <t>BC044242.1</t>
  </si>
  <si>
    <t>HA10732~B45R10C12</t>
  </si>
  <si>
    <t>Hs~MGC:BC044242.1~uORF:IOH28797~85.9</t>
  </si>
  <si>
    <t>HA10732~B45R10C13</t>
  </si>
  <si>
    <t>Hs~Ref:NM_182631.1~uORF:IOH28980~194</t>
  </si>
  <si>
    <t>NM_182631.1</t>
  </si>
  <si>
    <t>HA10732~B45R10C14</t>
  </si>
  <si>
    <t>Hs~Ref:NM_182631.1~uORF:IOH28980~183</t>
  </si>
  <si>
    <t>HA10732~B45R10C15</t>
  </si>
  <si>
    <t>Hs~MGC:BC040173.1~uORF:IOH27622~491</t>
  </si>
  <si>
    <t>BC040173.1</t>
  </si>
  <si>
    <t>HA10732~B45R10C16</t>
  </si>
  <si>
    <t>Hs~MGC:BC040173.1~uORF:IOH27622~471</t>
  </si>
  <si>
    <t>HA10732~B45R10C17</t>
  </si>
  <si>
    <t>Hs~MGC:BC050622.1~uORF:IOH27083~412</t>
  </si>
  <si>
    <t>BC050622.1</t>
  </si>
  <si>
    <t>HA10732~B45R10C18</t>
  </si>
  <si>
    <t>Hs~MGC:BC050622.1~uORF:IOH27083~394</t>
  </si>
  <si>
    <t>HA10732~B45R10C19</t>
  </si>
  <si>
    <t>Hs~MGC:BC042482.1~uORF:IOH27444~1130</t>
  </si>
  <si>
    <t>BC042482.1</t>
  </si>
  <si>
    <t>HA10732~B45R10C20</t>
  </si>
  <si>
    <t>Hs~MGC:BC042482.1~uORF:IOH27444~1050</t>
  </si>
  <si>
    <t>HA10732~B45R11C01</t>
  </si>
  <si>
    <t>Hs~Ref:NM_001018.2~uORF:IOH1683~177</t>
  </si>
  <si>
    <t>NM_001018.2</t>
  </si>
  <si>
    <t>HA10732~B45R11C02</t>
  </si>
  <si>
    <t>HA10732~B45R11C03</t>
  </si>
  <si>
    <t>Hs~Ref:NM_002009.2~uORF:IOH1782~79.2</t>
  </si>
  <si>
    <t>NM_002009.2</t>
  </si>
  <si>
    <t>HA10732~B45R11C04</t>
  </si>
  <si>
    <t>Hs~Ref:NM_002009.2~uORF:IOH1782~74.3</t>
  </si>
  <si>
    <t>HA10732~B45R11C05</t>
  </si>
  <si>
    <t>Hs~Ref:NM_006118.2~uORF:IOH1939~1210</t>
  </si>
  <si>
    <t>NM_006118.2</t>
  </si>
  <si>
    <t>HA10732~B45R11C06</t>
  </si>
  <si>
    <t>Hs~Ref:NM_006118.2~uORF:IOH1939~1180</t>
  </si>
  <si>
    <t>HA10732~B45R11C07</t>
  </si>
  <si>
    <t>Hs~MGC:NM_006857.1~uORF:IOH13197~304</t>
  </si>
  <si>
    <t>NM_006857.1</t>
  </si>
  <si>
    <t>HA10732~B45R11C08</t>
  </si>
  <si>
    <t>Hs~MGC:NM_006857.1~uORF:IOH13197~289</t>
  </si>
  <si>
    <t>HA10732~B45R11C09</t>
  </si>
  <si>
    <t>Hs~Ref:NM_016013.2~uORF:IOH4599~204</t>
  </si>
  <si>
    <t>NM_016013.2</t>
  </si>
  <si>
    <t>HA10732~B45R11C10</t>
  </si>
  <si>
    <t>Hs~Ref:NM_016013.2~uORF:IOH4599~192</t>
  </si>
  <si>
    <t>HA10732~B45R11C11</t>
  </si>
  <si>
    <t>Hs~MGC:BC019358.1~uORF:IOH14809~1460</t>
  </si>
  <si>
    <t>BC019358.1</t>
  </si>
  <si>
    <t>HA10732~B45R11C12</t>
  </si>
  <si>
    <t>Hs~MGC:BC019358.1~uORF:IOH14809~1370</t>
  </si>
  <si>
    <t>HA10732~B45R11C13</t>
  </si>
  <si>
    <t>Hs~Ref:NM_006779.2~uORF:IOH14061~3470</t>
  </si>
  <si>
    <t>NM_006779.2</t>
  </si>
  <si>
    <t>HA10732~B45R11C14</t>
  </si>
  <si>
    <t>Hs~Ref:NM_006779.2~uORF:IOH14061~3400</t>
  </si>
  <si>
    <t>HA10732~B45R11C15</t>
  </si>
  <si>
    <t>Hs~MGC:BC032125.2~uORF:IOH23100~755</t>
  </si>
  <si>
    <t>BC032125.2</t>
  </si>
  <si>
    <t>HA10732~B45R11C16</t>
  </si>
  <si>
    <t>Hs~MGC:BC032125.2~uORF:IOH23100~722</t>
  </si>
  <si>
    <t>HA10732~B45R11C17</t>
  </si>
  <si>
    <t>Hs~MGC:BC005858.1~uORF:IOH5967~3760</t>
  </si>
  <si>
    <t>BC005858.1</t>
  </si>
  <si>
    <t>HA10732~B45R11C18</t>
  </si>
  <si>
    <t>HA10732~B45R11C19</t>
  </si>
  <si>
    <t>Hs~MGC:BC013073.1~uORF:IOH10173~256</t>
  </si>
  <si>
    <t>BC013073.1</t>
  </si>
  <si>
    <t>HA10732~B45R11C20</t>
  </si>
  <si>
    <t>Hs~MGC:BC013073.1~uORF:IOH10173~238</t>
  </si>
  <si>
    <t>HA10732~B45R12C01</t>
  </si>
  <si>
    <t>Hs~MGC:BC014891.1~uORF:IOH10029~79.7</t>
  </si>
  <si>
    <t>BC014891.1</t>
  </si>
  <si>
    <t>HA10732~B45R12C02</t>
  </si>
  <si>
    <t>Hs~MGC:BC014891.1~uORF:IOH10029~74.4</t>
  </si>
  <si>
    <t>HA10732~B45R12C03</t>
  </si>
  <si>
    <t>Hs~MGC:BC005922.1~uORF:IOH7526~169</t>
  </si>
  <si>
    <t>BC005922.1</t>
  </si>
  <si>
    <t>HA10732~B45R12C04</t>
  </si>
  <si>
    <t>Hs~MGC:BC005922.1~uORF:IOH7526~164</t>
  </si>
  <si>
    <t>HA10732~B45R12C05</t>
  </si>
  <si>
    <t>Hs~Ref:NM_016462.1~uORF:IOH3937~1870</t>
  </si>
  <si>
    <t>NM_016462.1</t>
  </si>
  <si>
    <t>HA10732~B45R12C06</t>
  </si>
  <si>
    <t>HA10732~B45R12C07</t>
  </si>
  <si>
    <t>Hs~Ref:NM_032693.1~uORF:IOH6370~2940</t>
  </si>
  <si>
    <t>NM_032693.1</t>
  </si>
  <si>
    <t>HA10732~B45R12C08</t>
  </si>
  <si>
    <t>Hs~Ref:NM_032693.1~uORF:IOH6370~2930</t>
  </si>
  <si>
    <t>HA10732~B45R12C09</t>
  </si>
  <si>
    <t>Hs~Ref:NM_001889.2~uORF:IOH26287~712</t>
  </si>
  <si>
    <t>NM_001889.2</t>
  </si>
  <si>
    <t>HA10732~B45R12C10</t>
  </si>
  <si>
    <t>Hs~Ref:NM_001889.2~uORF:IOH26287~657</t>
  </si>
  <si>
    <t>HA10732~B45R12C11</t>
  </si>
  <si>
    <t>Hs~Ref:NM_152770.1~uORF:IOH22874~1780</t>
  </si>
  <si>
    <t>NM_152770.1</t>
  </si>
  <si>
    <t>HA10732~B45R12C12</t>
  </si>
  <si>
    <t>Hs~Ref:NM_152770.1~uORF:IOH22874~1630</t>
  </si>
  <si>
    <t>HA10732~B45R12C13</t>
  </si>
  <si>
    <t>Hs~Ref:NM_000519.2~uORF:IOH40232~206</t>
  </si>
  <si>
    <t>NM_000519.2</t>
  </si>
  <si>
    <t>HA10732~B45R12C14</t>
  </si>
  <si>
    <t>Hs~Ref:NM_000519.2~uORF:IOH40232~198</t>
  </si>
  <si>
    <t>HA10732~B45R12C15</t>
  </si>
  <si>
    <t>Hs~Ref:NM_005813.2~N/A~5.34</t>
  </si>
  <si>
    <t>NM_005813.2</t>
  </si>
  <si>
    <t>HA10732~B45R12C16</t>
  </si>
  <si>
    <t>Hs~Ref:NM_005813.2~N/A~5.13</t>
  </si>
  <si>
    <t>HA10732~B45R12C17</t>
  </si>
  <si>
    <t>Hs~Ref:NM_020328.1~N/A~120</t>
  </si>
  <si>
    <t>NM_020328.1</t>
  </si>
  <si>
    <t>HA10732~B45R12C18</t>
  </si>
  <si>
    <t>Hs~Ref:NM_020328.1~N/A~112</t>
  </si>
  <si>
    <t>HA10732~B45R12C19</t>
  </si>
  <si>
    <t>Hs~Ref:NM_013257.2~N/A~101</t>
  </si>
  <si>
    <t>NM_013257.2</t>
  </si>
  <si>
    <t>HA10732~B45R12C20</t>
  </si>
  <si>
    <t>Hs~Ref:NM_013257.2~N/A~93.9</t>
  </si>
  <si>
    <t>HA10732~B45R13C01</t>
  </si>
  <si>
    <t>Hs~MGC:BC015505.1~uORF:IOH9981~345</t>
  </si>
  <si>
    <t>BC015505.1</t>
  </si>
  <si>
    <t>HA10732~B45R13C02</t>
  </si>
  <si>
    <t>Hs~MGC:BC015505.1~uORF:IOH9981~366</t>
  </si>
  <si>
    <t>HA10732~B45R13C03</t>
  </si>
  <si>
    <t>Hs~MGC:BC008715.2~uORF:IOH5750~124</t>
  </si>
  <si>
    <t>BC008715.2</t>
  </si>
  <si>
    <t>HA10732~B45R13C04</t>
  </si>
  <si>
    <t>Hs~MGC:BC008715.2~uORF:IOH5750~119</t>
  </si>
  <si>
    <t>HA10732~B45R13C05</t>
  </si>
  <si>
    <t>Hs~MGC:BC010852.1~uORF:IOH9927~493</t>
  </si>
  <si>
    <t>BC010852.1</t>
  </si>
  <si>
    <t>HA10732~B45R13C06</t>
  </si>
  <si>
    <t>Hs~MGC:BC010852.1~uORF:IOH9927~473</t>
  </si>
  <si>
    <t>HA10732~B45R13C07</t>
  </si>
  <si>
    <t>Hs~Ref:NM_003363.2~uORF:IOH39442~98.0</t>
  </si>
  <si>
    <t>NM_003363.2</t>
  </si>
  <si>
    <t>HA10732~B45R13C08</t>
  </si>
  <si>
    <t>Hs~Ref:NM_003363.2~uORF:IOH39442~92.7</t>
  </si>
  <si>
    <t>HA10732~B45R13C09</t>
  </si>
  <si>
    <t>Hs~MGC:BC010537.1~uORF:IOH10170~665</t>
  </si>
  <si>
    <t>BC010537.1</t>
  </si>
  <si>
    <t>HA10732~B45R13C10</t>
  </si>
  <si>
    <t>Hs~MGC:BC010537.1~uORF:IOH10170~662</t>
  </si>
  <si>
    <t>HA10732~B45R13C11</t>
  </si>
  <si>
    <t>Hs~MGC:NM_170679.1~uORF:IOH13678~702</t>
  </si>
  <si>
    <t>NM_170679.1</t>
  </si>
  <si>
    <t>HA10732~B45R13C12</t>
  </si>
  <si>
    <t>Hs~MGC:NM_170679.1~uORF:IOH13678~684</t>
  </si>
  <si>
    <t>HA10732~B45R13C13</t>
  </si>
  <si>
    <t>Hs~MGC:BC007724.1~uORF:IOH6498~75.0</t>
  </si>
  <si>
    <t>BC007724.1</t>
  </si>
  <si>
    <t>HA10732~B45R13C14</t>
  </si>
  <si>
    <t>Hs~MGC:BC007724.1~uORF:IOH6498~74.1</t>
  </si>
  <si>
    <t>HA10732~B45R13C15</t>
  </si>
  <si>
    <t>Hs~Ref:NM_013232.2~uORF:IOH10469~323</t>
  </si>
  <si>
    <t>NM_013232.2</t>
  </si>
  <si>
    <t>HA10732~B45R13C16</t>
  </si>
  <si>
    <t>Hs~Ref:NM_013232.2~uORF:IOH10469~303</t>
  </si>
  <si>
    <t>HA10732~B45R13C17</t>
  </si>
  <si>
    <t>Hs~Ref:NM_020661.1~uORF:IOH6382~269</t>
  </si>
  <si>
    <t>NM_020661.1</t>
  </si>
  <si>
    <t>HA10732~B45R13C18</t>
  </si>
  <si>
    <t>Hs~Ref:NM_020661.1~uORF:IOH6382~250</t>
  </si>
  <si>
    <t>HA10732~B45R13C19</t>
  </si>
  <si>
    <t>Hs~MGC:BC007704.1~uORF:IOH6307~48.2</t>
  </si>
  <si>
    <t>BC007704.1</t>
  </si>
  <si>
    <t>HA10732~B45R13C20</t>
  </si>
  <si>
    <t>Hs~MGC:BC007704.1~uORF:IOH6307~46.0</t>
  </si>
  <si>
    <t>HA10732~B45R14C01</t>
  </si>
  <si>
    <t>Hs~Ref:NM_016306.2~uORF:IOH4824~595</t>
  </si>
  <si>
    <t>HA10732~B45R14C02</t>
  </si>
  <si>
    <t>Hs~Ref:NM_016306.2~uORF:IOH4824~575</t>
  </si>
  <si>
    <t>HA10732~B45R14C03</t>
  </si>
  <si>
    <t>Hs~MGC:BC003551.1~uORF:IOH4964~433</t>
  </si>
  <si>
    <t>BC003551.1</t>
  </si>
  <si>
    <t>HA10732~B45R14C04</t>
  </si>
  <si>
    <t>Hs~MGC:BC003551.1~uORF:IOH4964~404</t>
  </si>
  <si>
    <t>HA10732~B45R14C05</t>
  </si>
  <si>
    <t>Hs~MGC:BC028203.1~uORF:IOH11607~166</t>
  </si>
  <si>
    <t>BC028203.1</t>
  </si>
  <si>
    <t>HA10732~B45R14C06</t>
  </si>
  <si>
    <t>Hs~MGC:BC028203.1~uORF:IOH11607~156</t>
  </si>
  <si>
    <t>HA10732~B45R14C07</t>
  </si>
  <si>
    <t>Hs~MGC:BC017763.1~uORF:IOH14236~209</t>
  </si>
  <si>
    <t>BC017763.1</t>
  </si>
  <si>
    <t>HA10732~B45R14C08</t>
  </si>
  <si>
    <t>Hs~MGC:BC017763.1~uORF:IOH14236~200</t>
  </si>
  <si>
    <t>HA10732~B45R14C09</t>
  </si>
  <si>
    <t>Hs~MGC:BC007949.1~uORF:IOH6744~240</t>
  </si>
  <si>
    <t>BC007949.1</t>
  </si>
  <si>
    <t>HA10732~B45R14C10</t>
  </si>
  <si>
    <t>Hs~MGC:BC007949.1~uORF:IOH6744~234</t>
  </si>
  <si>
    <t>HA10732~B45R14C11</t>
  </si>
  <si>
    <t>Hs~MGC:BC022302.1~uORF:IOH14393~321</t>
  </si>
  <si>
    <t>BC022302.1</t>
  </si>
  <si>
    <t>HA10732~B45R14C12</t>
  </si>
  <si>
    <t>Hs~MGC:BC022302.1~uORF:IOH14393~301</t>
  </si>
  <si>
    <t>HA10732~B45R14C13</t>
  </si>
  <si>
    <t>HA10732~B45R14C14</t>
  </si>
  <si>
    <t>HA10732~B45R14C15</t>
  </si>
  <si>
    <t>HA10732~B45R14C16</t>
  </si>
  <si>
    <t>HA10732~B45R14C17</t>
  </si>
  <si>
    <t>HA10732~B45R14C18</t>
  </si>
  <si>
    <t>HA10732~B45R14C19</t>
  </si>
  <si>
    <t>HA10732~B45R14C20</t>
  </si>
  <si>
    <t>HA10732~B45R15C01</t>
  </si>
  <si>
    <t>HA10732~B45R15C02</t>
  </si>
  <si>
    <t>HA10732~B45R15C03</t>
  </si>
  <si>
    <t>HA10732~B45R15C04</t>
  </si>
  <si>
    <t>HA10732~B45R15C05</t>
  </si>
  <si>
    <t>HA10732~B45R15C06</t>
  </si>
  <si>
    <t>HA10732~B45R15C07</t>
  </si>
  <si>
    <t>HA10732~B45R15C08</t>
  </si>
  <si>
    <t>HA10732~B45R15C09</t>
  </si>
  <si>
    <t>HA10732~B45R15C10</t>
  </si>
  <si>
    <t>HA10732~B45R15C11</t>
  </si>
  <si>
    <t>HA10732~B45R15C12</t>
  </si>
  <si>
    <t>HA10732~B45R15C13</t>
  </si>
  <si>
    <t>HA10732~B45R15C14</t>
  </si>
  <si>
    <t>HA10732~B45R15C15</t>
  </si>
  <si>
    <t>HA10732~B45R15C16</t>
  </si>
  <si>
    <t>HA10732~B45R15C17</t>
  </si>
  <si>
    <t>HA10732~B45R15C18</t>
  </si>
  <si>
    <t>HA10732~B45R15C19</t>
  </si>
  <si>
    <t>HA10732~B45R15C20</t>
  </si>
  <si>
    <t>HA10732~B45R16C01</t>
  </si>
  <si>
    <t>HA10732~B45R16C02</t>
  </si>
  <si>
    <t>HA10732~B45R16C03</t>
  </si>
  <si>
    <t>HA10732~B45R16C04</t>
  </si>
  <si>
    <t>HA10732~B45R16C05</t>
  </si>
  <si>
    <t>HA10732~B45R16C06</t>
  </si>
  <si>
    <t>HA10732~B45R16C07</t>
  </si>
  <si>
    <t>HA10732~B45R16C08</t>
  </si>
  <si>
    <t>HA10732~B45R16C09</t>
  </si>
  <si>
    <t>HA10732~B45R16C10</t>
  </si>
  <si>
    <t>HA10732~B45R16C11</t>
  </si>
  <si>
    <t>HA10732~B45R16C12</t>
  </si>
  <si>
    <t>HA10732~B45R16C13</t>
  </si>
  <si>
    <t>HA10732~B45R16C14</t>
  </si>
  <si>
    <t>HA10732~B45R16C15</t>
  </si>
  <si>
    <t>HA10732~B45R16C16</t>
  </si>
  <si>
    <t>HA10732~B45R16C17</t>
  </si>
  <si>
    <t>HA10732~B45R16C18</t>
  </si>
  <si>
    <t>HA10732~B45R16C19</t>
  </si>
  <si>
    <t>HA10732~B45R16C20</t>
  </si>
  <si>
    <t>HA10732~B45R17C01</t>
  </si>
  <si>
    <t>HA10732~B45R17C02</t>
  </si>
  <si>
    <t>HA10732~B45R17C03</t>
  </si>
  <si>
    <t>HA10732~B45R17C04</t>
  </si>
  <si>
    <t>HA10732~B45R17C05</t>
  </si>
  <si>
    <t>HA10732~B45R17C06</t>
  </si>
  <si>
    <t>HA10732~B45R17C07</t>
  </si>
  <si>
    <t>HA10732~B45R17C08</t>
  </si>
  <si>
    <t>HA10732~B45R17C09</t>
  </si>
  <si>
    <t>HA10732~B45R17C10</t>
  </si>
  <si>
    <t>HA10732~B45R17C11</t>
  </si>
  <si>
    <t>HA10732~B45R17C12</t>
  </si>
  <si>
    <t>HA10732~B45R17C13</t>
  </si>
  <si>
    <t>HA10732~B45R17C14</t>
  </si>
  <si>
    <t>HA10732~B45R17C15</t>
  </si>
  <si>
    <t>HA10732~B45R17C16</t>
  </si>
  <si>
    <t>HA10732~B45R17C17</t>
  </si>
  <si>
    <t>HA10732~B45R17C18</t>
  </si>
  <si>
    <t>HA10732~B45R17C19</t>
  </si>
  <si>
    <t>HA10732~B45R17C20</t>
  </si>
  <si>
    <t>HA10732~B45R18C01</t>
  </si>
  <si>
    <t>HA10732~B45R18C02</t>
  </si>
  <si>
    <t>HA10732~B45R18C03</t>
  </si>
  <si>
    <t>HA10732~B45R18C04</t>
  </si>
  <si>
    <t>HA10732~B45R18C05</t>
  </si>
  <si>
    <t>HA10732~B45R18C06</t>
  </si>
  <si>
    <t>HA10732~B45R18C07</t>
  </si>
  <si>
    <t>HA10732~B45R18C08</t>
  </si>
  <si>
    <t>HA10732~B45R18C09</t>
  </si>
  <si>
    <t>HA10732~B45R18C10</t>
  </si>
  <si>
    <t>HA10732~B45R18C11</t>
  </si>
  <si>
    <t>HA10732~B45R18C12</t>
  </si>
  <si>
    <t>HA10732~B45R18C13</t>
  </si>
  <si>
    <t>HA10732~B45R18C14</t>
  </si>
  <si>
    <t>HA10732~B45R18C15</t>
  </si>
  <si>
    <t>HA10732~B45R18C16</t>
  </si>
  <si>
    <t>HA10732~B45R18C17</t>
  </si>
  <si>
    <t>HA10732~B45R18C18</t>
  </si>
  <si>
    <t>HA10732~B45R18C19</t>
  </si>
  <si>
    <t>HA10732~B45R18C20</t>
  </si>
  <si>
    <t>HA10732~B45R19C01</t>
  </si>
  <si>
    <t>HA10732~B45R19C02</t>
  </si>
  <si>
    <t>HA10732~B45R19C03</t>
  </si>
  <si>
    <t>HA10732~B45R19C04</t>
  </si>
  <si>
    <t>HA10732~B45R19C05</t>
  </si>
  <si>
    <t>HA10732~B45R19C06</t>
  </si>
  <si>
    <t>HA10732~B45R19C07</t>
  </si>
  <si>
    <t>HA10732~B45R19C08</t>
  </si>
  <si>
    <t>HA10732~B45R19C09</t>
  </si>
  <si>
    <t>HA10732~B45R19C10</t>
  </si>
  <si>
    <t>HA10732~B45R19C11</t>
  </si>
  <si>
    <t>HA10732~B45R19C12</t>
  </si>
  <si>
    <t>HA10732~B45R19C13</t>
  </si>
  <si>
    <t>HA10732~B45R19C14</t>
  </si>
  <si>
    <t>HA10732~B45R19C15</t>
  </si>
  <si>
    <t>HA10732~B45R19C16</t>
  </si>
  <si>
    <t>HA10732~B45R19C17</t>
  </si>
  <si>
    <t>HA10732~B45R19C18</t>
  </si>
  <si>
    <t>HA10732~B45R19C19</t>
  </si>
  <si>
    <t>HA10732~B45R19C20</t>
  </si>
  <si>
    <t>HA10732~B45R20C01</t>
  </si>
  <si>
    <t>HA10732~B45R20C02</t>
  </si>
  <si>
    <t>HA10732~B45R20C03</t>
  </si>
  <si>
    <t>HA10732~B45R20C04</t>
  </si>
  <si>
    <t>HA10732~B45R20C05</t>
  </si>
  <si>
    <t>HA10732~B45R20C06</t>
  </si>
  <si>
    <t>HA10732~B45R20C07</t>
  </si>
  <si>
    <t>HA10732~B45R20C08</t>
  </si>
  <si>
    <t>HA10732~B45R20C09</t>
  </si>
  <si>
    <t>HA10732~B45R20C10</t>
  </si>
  <si>
    <t>HA10732~B45R20C11</t>
  </si>
  <si>
    <t>HA10732~B45R20C12</t>
  </si>
  <si>
    <t>HA10732~B45R20C13</t>
  </si>
  <si>
    <t>HA10732~B45R20C14</t>
  </si>
  <si>
    <t>HA10732~B45R20C15</t>
  </si>
  <si>
    <t>HA10732~B45R20C16</t>
  </si>
  <si>
    <t>HA10732~B45R20C17</t>
  </si>
  <si>
    <t>HA10732~B45R20C18</t>
  </si>
  <si>
    <t>HA10732~B45R20C19</t>
  </si>
  <si>
    <t>HA10732~B45R20C20</t>
  </si>
  <si>
    <t>HA10732~B46R01C01</t>
  </si>
  <si>
    <t>HA10732~B46R01C02</t>
  </si>
  <si>
    <t>HA10732~B46R01C03</t>
  </si>
  <si>
    <t>HA10732~B46R01C04</t>
  </si>
  <si>
    <t>HA10732~B46R01C05</t>
  </si>
  <si>
    <t>HA10732~B46R01C06</t>
  </si>
  <si>
    <t>HA10732~B46R01C07</t>
  </si>
  <si>
    <t>HA10732~B46R01C08</t>
  </si>
  <si>
    <t>HA10732~B46R01C09</t>
  </si>
  <si>
    <t>HA10732~B46R01C10</t>
  </si>
  <si>
    <t>HA10732~B46R01C11</t>
  </si>
  <si>
    <t>HA10732~B46R01C12</t>
  </si>
  <si>
    <t>HA10732~B46R01C13</t>
  </si>
  <si>
    <t>HA10732~B46R01C14</t>
  </si>
  <si>
    <t>HA10732~B46R01C15</t>
  </si>
  <si>
    <t>HA10732~B46R01C16</t>
  </si>
  <si>
    <t>HA10732~B46R01C17</t>
  </si>
  <si>
    <t>HA10732~B46R01C18</t>
  </si>
  <si>
    <t>HA10732~B46R01C19</t>
  </si>
  <si>
    <t>HA10732~B46R01C20</t>
  </si>
  <si>
    <t>HA10732~B46R02C01</t>
  </si>
  <si>
    <t>HA10732~B46R02C02</t>
  </si>
  <si>
    <t>HA10732~B46R02C03</t>
  </si>
  <si>
    <t>HA10732~B46R02C04</t>
  </si>
  <si>
    <t>HA10732~B46R02C05</t>
  </si>
  <si>
    <t>HA10732~B46R02C06</t>
  </si>
  <si>
    <t>HA10732~B46R02C07</t>
  </si>
  <si>
    <t>HA10732~B46R02C08</t>
  </si>
  <si>
    <t>HA10732~B46R02C09</t>
  </si>
  <si>
    <t>HA10732~B46R02C10</t>
  </si>
  <si>
    <t>HA10732~B46R02C11</t>
  </si>
  <si>
    <t>HA10732~B46R02C12</t>
  </si>
  <si>
    <t>HA10732~B46R02C13</t>
  </si>
  <si>
    <t>Hs~Ref:NM_014061.3~uORF:IOH10824~123</t>
  </si>
  <si>
    <t>NM_014061.3</t>
  </si>
  <si>
    <t>HA10732~B46R02C14</t>
  </si>
  <si>
    <t>Hs~Ref:NM_014061.3~uORF:IOH10824~116</t>
  </si>
  <si>
    <t>HA10732~B46R02C15</t>
  </si>
  <si>
    <t>Hs~MGC:BC013437.1~uORF:IOH9908~103</t>
  </si>
  <si>
    <t>BC013437.1</t>
  </si>
  <si>
    <t>HA10732~B46R02C16</t>
  </si>
  <si>
    <t>Hs~MGC:BC013437.1~uORF:IOH9908~93.6</t>
  </si>
  <si>
    <t>HA10732~B46R02C17</t>
  </si>
  <si>
    <t>Hs~Ref:NM_000317.1~uORF:IOH9965~685</t>
  </si>
  <si>
    <t>NM_000317.1</t>
  </si>
  <si>
    <t>HA10732~B46R02C18</t>
  </si>
  <si>
    <t>Hs~Ref:NM_000317.1~uORF:IOH9965~601</t>
  </si>
  <si>
    <t>HA10732~B46R02C19</t>
  </si>
  <si>
    <t>Hs~MGC:BC000108.1~uORF:IOH4735~273</t>
  </si>
  <si>
    <t>BC000108.1</t>
  </si>
  <si>
    <t>HA10732~B46R02C20</t>
  </si>
  <si>
    <t>Hs~MGC:BC000108.1~uORF:IOH4735~253</t>
  </si>
  <si>
    <t>HA10732~B46R03C01</t>
  </si>
  <si>
    <t>Hs~MGC:BC015329.1~uORF:IOH10328~419</t>
  </si>
  <si>
    <t>BC015329.1</t>
  </si>
  <si>
    <t>HA10732~B46R03C02</t>
  </si>
  <si>
    <t>Hs~MGC:BC015329.1~uORF:IOH10328~395</t>
  </si>
  <si>
    <t>HA10732~B46R03C03</t>
  </si>
  <si>
    <t>Hs~MGC:NM_182665.1~uORF:IOH25788~85.9</t>
  </si>
  <si>
    <t>NM_182665.1</t>
  </si>
  <si>
    <t>HA10732~B46R03C04</t>
  </si>
  <si>
    <t>Hs~MGC:NM_182665.1~uORF:IOH25788~85.0</t>
  </si>
  <si>
    <t>HA10732~B46R03C05</t>
  </si>
  <si>
    <t>Hs~MGC:BC018766.1~uORF:IOH13547~73.9</t>
  </si>
  <si>
    <t>BC018766.1</t>
  </si>
  <si>
    <t>HA10732~B46R03C06</t>
  </si>
  <si>
    <t>Hs~MGC:BC018766.1~uORF:IOH13547~70.1</t>
  </si>
  <si>
    <t>HA10732~B46R03C07</t>
  </si>
  <si>
    <t>Hs~MGC:BC021120.1~uORF:IOH14846~103</t>
  </si>
  <si>
    <t>BC021120.1</t>
  </si>
  <si>
    <t>HA10732~B46R03C08</t>
  </si>
  <si>
    <t>Hs~MGC:BC021120.1~uORF:IOH14846~99.6</t>
  </si>
  <si>
    <t>HA10732~B46R03C09</t>
  </si>
  <si>
    <t>Hs~MGC:BC006839.1~uORF:IOH3171~16.6</t>
  </si>
  <si>
    <t>BC006839.1</t>
  </si>
  <si>
    <t>HA10732~B46R03C10</t>
  </si>
  <si>
    <t>Hs~MGC:BC006839.1~uORF:IOH3171~15.2</t>
  </si>
  <si>
    <t>HA10732~B46R03C11</t>
  </si>
  <si>
    <t>Hs~Ref:NM_002963.2~uORF:IOH22174~2760</t>
  </si>
  <si>
    <t>NM_002963.2</t>
  </si>
  <si>
    <t>HA10732~B46R03C12</t>
  </si>
  <si>
    <t>Hs~Ref:NM_002963.2~uORF:IOH22174~2740</t>
  </si>
  <si>
    <t>HA10732~B46R03C13</t>
  </si>
  <si>
    <t>Internal_5086</t>
  </si>
  <si>
    <t>HA10732~B46R03C14</t>
  </si>
  <si>
    <t>HA10732~B46R03C15</t>
  </si>
  <si>
    <t>Hs~MGC:NM_019010.1~uORF:IOH22697~15.3</t>
  </si>
  <si>
    <t>NM_019010.1</t>
  </si>
  <si>
    <t>HA10732~B46R03C16</t>
  </si>
  <si>
    <t>Hs~MGC:NM_019010.1~uORF:IOH22697~14.8</t>
  </si>
  <si>
    <t>HA10732~B46R03C17</t>
  </si>
  <si>
    <t>Internal_969</t>
  </si>
  <si>
    <t>HA10732~B46R03C18</t>
  </si>
  <si>
    <t>HA10732~B46R03C19</t>
  </si>
  <si>
    <t>HA10732~B46R03C20</t>
  </si>
  <si>
    <t>HA10732~B46R04C01</t>
  </si>
  <si>
    <t>Hs~MGC:BC022378.1~uORF:IOH13502~33.8</t>
  </si>
  <si>
    <t>BC022378.1</t>
  </si>
  <si>
    <t>HA10732~B46R04C02</t>
  </si>
  <si>
    <t>Hs~MGC:BC022378.1~uORF:IOH13502~33.3</t>
  </si>
  <si>
    <t>HA10732~B46R04C03</t>
  </si>
  <si>
    <t>Internal_4713</t>
  </si>
  <si>
    <t>HA10732~B46R04C04</t>
  </si>
  <si>
    <t>HA10732~B46R04C05</t>
  </si>
  <si>
    <t>HA10732~B46R04C06</t>
  </si>
  <si>
    <t>HA10732~B46R04C07</t>
  </si>
  <si>
    <t>Hs~Ref:NM_000442.2~uORF:IOH10695~23.2</t>
  </si>
  <si>
    <t>NM_000442.2</t>
  </si>
  <si>
    <t>HA10732~B46R04C08</t>
  </si>
  <si>
    <t>Hs~Ref:NM_000442.2~uORF:IOH10695~21.9</t>
  </si>
  <si>
    <t>HA10732~B46R04C09</t>
  </si>
  <si>
    <t>Hs~MGC:BC011576.1~uORF:IOH13248~35.2</t>
  </si>
  <si>
    <t>BC011576.1</t>
  </si>
  <si>
    <t>HA10732~B46R04C10</t>
  </si>
  <si>
    <t>Hs~MGC:BC011576.1~uORF:IOH13248~34.1</t>
  </si>
  <si>
    <t>HA10732~B46R04C11</t>
  </si>
  <si>
    <t>Hs~Ref:NM_016310.2~uORF:IOH12571~145</t>
  </si>
  <si>
    <t>NM_016310.2</t>
  </si>
  <si>
    <t>HA10732~B46R04C12</t>
  </si>
  <si>
    <t>Hs~Ref:NM_016310.2~uORF:IOH12571~138</t>
  </si>
  <si>
    <t>HA10732~B46R04C13</t>
  </si>
  <si>
    <t>Hs~MGC:BC039039.1~uORF:IOH27465~50.5</t>
  </si>
  <si>
    <t>BC039039.1</t>
  </si>
  <si>
    <t>HA10732~B46R04C14</t>
  </si>
  <si>
    <t>Hs~MGC:BC039039.1~uORF:IOH27465~47.7</t>
  </si>
  <si>
    <t>HA10732~B46R04C15</t>
  </si>
  <si>
    <t>Hs~Ref:NM_001637.1~uORF:IOH10670~17.9</t>
  </si>
  <si>
    <t>NM_001637.1</t>
  </si>
  <si>
    <t>HA10732~B46R04C16</t>
  </si>
  <si>
    <t>Hs~Ref:NM_001637.1~uORF:IOH10670~16.5</t>
  </si>
  <si>
    <t>HA10732~B46R04C17</t>
  </si>
  <si>
    <t>Internal_201050</t>
  </si>
  <si>
    <t>HA10732~B46R04C18</t>
  </si>
  <si>
    <t>HA10732~B46R04C19</t>
  </si>
  <si>
    <t>Internal_3176</t>
  </si>
  <si>
    <t>HA10732~B46R04C20</t>
  </si>
  <si>
    <t>HA10732~B46R05C01</t>
  </si>
  <si>
    <t>Hs~MGC:BC002945.2~uORF:IOH5734~103</t>
  </si>
  <si>
    <t>BC002945.2</t>
  </si>
  <si>
    <t>HA10732~B46R05C02</t>
  </si>
  <si>
    <t>Hs~MGC:BC002945.2~uORF:IOH5734~100</t>
  </si>
  <si>
    <t>HA10732~B46R05C03</t>
  </si>
  <si>
    <t>Hs~Ref:NM_020185.2~uORF:IOH21099~205</t>
  </si>
  <si>
    <t>NM_020185.2</t>
  </si>
  <si>
    <t>HA10732~B46R05C04</t>
  </si>
  <si>
    <t>Hs~Ref:NM_020185.2~uORF:IOH21099~196</t>
  </si>
  <si>
    <t>HA10732~B46R05C05</t>
  </si>
  <si>
    <t>Hs~MGC:BC007102.1~uORF:IOH7474~149</t>
  </si>
  <si>
    <t>BC007102.1</t>
  </si>
  <si>
    <t>HA10732~B46R05C06</t>
  </si>
  <si>
    <t>Hs~MGC:BC007102.1~uORF:IOH7474~141</t>
  </si>
  <si>
    <t>HA10732~B46R05C07</t>
  </si>
  <si>
    <t>Hs~Ref:NM_002243.2~uORF:IOH13007~447</t>
  </si>
  <si>
    <t>NM_002243.2</t>
  </si>
  <si>
    <t>HA10732~B46R05C08</t>
  </si>
  <si>
    <t>Hs~Ref:NM_002243.2~uORF:IOH13007~408</t>
  </si>
  <si>
    <t>HA10732~B46R05C09</t>
  </si>
  <si>
    <t>Hs~Ref:NM_022788.2~uORF:IOH12543~177</t>
  </si>
  <si>
    <t>NM_022788.2</t>
  </si>
  <si>
    <t>HA10732~B46R05C10</t>
  </si>
  <si>
    <t>Hs~Ref:NM_022788.2~uORF:IOH12543~173</t>
  </si>
  <si>
    <t>HA10732~B46R05C11</t>
  </si>
  <si>
    <t>Internal_18207</t>
  </si>
  <si>
    <t>HA10732~B46R05C12</t>
  </si>
  <si>
    <t>HA10732~B46R05C13</t>
  </si>
  <si>
    <t>Hs~Ref:NM_019613.2~uORF:IOH6706~528</t>
  </si>
  <si>
    <t>NM_019613.2</t>
  </si>
  <si>
    <t>HA10732~B46R05C14</t>
  </si>
  <si>
    <t>Hs~Ref:NM_019613.2~uORF:IOH6706~493</t>
  </si>
  <si>
    <t>HA10732~B46R05C15</t>
  </si>
  <si>
    <t>Hs~MGC:BC014665.1~uORF:IOH14248~1200</t>
  </si>
  <si>
    <t>BC014665.1</t>
  </si>
  <si>
    <t>HA10732~B46R05C16</t>
  </si>
  <si>
    <t>Hs~MGC:BC014665.1~uORF:IOH14248~1190</t>
  </si>
  <si>
    <t>HA10732~B46R05C17</t>
  </si>
  <si>
    <t>Hs~MGC:BC050688.1~uORF:IOH27002~930</t>
  </si>
  <si>
    <t>BC050688.1</t>
  </si>
  <si>
    <t>HA10732~B46R05C18</t>
  </si>
  <si>
    <t>Hs~MGC:BC050688.1~uORF:IOH27002~915</t>
  </si>
  <si>
    <t>HA10732~B46R05C19</t>
  </si>
  <si>
    <t>Hs~MGC:BC039577.1~uORF:IOH26185~905</t>
  </si>
  <si>
    <t>BC039577.1</t>
  </si>
  <si>
    <t>HA10732~B46R05C20</t>
  </si>
  <si>
    <t>Hs~MGC:BC039577.1~uORF:IOH26185~883</t>
  </si>
  <si>
    <t>HA10732~B46R06C01</t>
  </si>
  <si>
    <t>HA10732~B46R06C02</t>
  </si>
  <si>
    <t>HA10732~B46R06C03</t>
  </si>
  <si>
    <t>HA10732~B46R06C04</t>
  </si>
  <si>
    <t>HA10732~B46R06C05</t>
  </si>
  <si>
    <t>Hs~MGC:BC043564.1~uORF:IOH26298~627</t>
  </si>
  <si>
    <t>BC043564.1</t>
  </si>
  <si>
    <t>HA10732~B46R06C06</t>
  </si>
  <si>
    <t>Hs~MGC:BC043564.1~uORF:IOH26298~572</t>
  </si>
  <si>
    <t>HA10732~B46R06C07</t>
  </si>
  <si>
    <t>Hs~MGC:BC040152.1~uORF:IOH26252~242</t>
  </si>
  <si>
    <t>BC040152.1</t>
  </si>
  <si>
    <t>HA10732~B46R06C08</t>
  </si>
  <si>
    <t>Hs~MGC:BC040152.1~uORF:IOH26252~226</t>
  </si>
  <si>
    <t>HA10732~B46R06C09</t>
  </si>
  <si>
    <t>HA10732~B46R06C10</t>
  </si>
  <si>
    <t>HA10732~B46R06C11</t>
  </si>
  <si>
    <t>HA10732~B46R06C12</t>
  </si>
  <si>
    <t>HA10732~B46R06C13</t>
  </si>
  <si>
    <t>Hs~Ref:NM_021101.3~uORF:IOH10602~3380</t>
  </si>
  <si>
    <t>NM_021101.3</t>
  </si>
  <si>
    <t>HA10732~B46R06C14</t>
  </si>
  <si>
    <t>Hs~Ref:NM_021101.3~uORF:IOH10602~3270</t>
  </si>
  <si>
    <t>HA10732~B46R06C15</t>
  </si>
  <si>
    <t>Hs~Ref:NM_004088.1~uORF:IOH11297~30.9</t>
  </si>
  <si>
    <t>NM_004088.1</t>
  </si>
  <si>
    <t>HA10732~B46R06C16</t>
  </si>
  <si>
    <t>Hs~Ref:NM_004088.1~uORF:IOH11297~31.4</t>
  </si>
  <si>
    <t>HA10732~B46R06C17</t>
  </si>
  <si>
    <t>Hs~MGC:BC012472.1~uORF:IOH11069~871</t>
  </si>
  <si>
    <t>BC012472.1</t>
  </si>
  <si>
    <t>HA10732~B46R06C18</t>
  </si>
  <si>
    <t>Hs~MGC:BC012472.1~uORF:IOH11069~802</t>
  </si>
  <si>
    <t>HA10732~B46R06C19</t>
  </si>
  <si>
    <t>Hs~MGC:BC012001.1~uORF:IOH10862~40.5</t>
  </si>
  <si>
    <t>BC012001.1</t>
  </si>
  <si>
    <t>HA10732~B46R06C20</t>
  </si>
  <si>
    <t>Hs~MGC:BC012001.1~uORF:IOH10862~38.1</t>
  </si>
  <si>
    <t>HA10732~B46R07C01</t>
  </si>
  <si>
    <t>Hs~MGC:BC012933.1~uORF:IOH11173~173</t>
  </si>
  <si>
    <t>BC012933.1</t>
  </si>
  <si>
    <t>HA10732~B46R07C02</t>
  </si>
  <si>
    <t>Hs~MGC:BC012933.1~uORF:IOH11173~164</t>
  </si>
  <si>
    <t>HA10732~B46R07C03</t>
  </si>
  <si>
    <t>Hs~MGC:BC016996.1~uORF:IOH11935~169</t>
  </si>
  <si>
    <t>BC016996.1</t>
  </si>
  <si>
    <t>HA10732~B46R07C04</t>
  </si>
  <si>
    <t>Hs~MGC:BC016996.1~uORF:IOH11935~159</t>
  </si>
  <si>
    <t>HA10732~B46R07C05</t>
  </si>
  <si>
    <t>Hs~MGC:BC016842.1~uORF:IOH10739~113</t>
  </si>
  <si>
    <t>BC016842.1</t>
  </si>
  <si>
    <t>HA10732~B46R07C06</t>
  </si>
  <si>
    <t>Hs~MGC:BC016842.1~uORF:IOH10739~106</t>
  </si>
  <si>
    <t>HA10732~B46R07C07</t>
  </si>
  <si>
    <t>Hs~Ref:NM_006117.1~uORF:IOH21097~1730</t>
  </si>
  <si>
    <t>NM_006117.1</t>
  </si>
  <si>
    <t>HA10732~B46R07C08</t>
  </si>
  <si>
    <t>Hs~Ref:NM_006117.1~uORF:IOH21097~1610</t>
  </si>
  <si>
    <t>HA10732~B46R07C09</t>
  </si>
  <si>
    <t>Hs~MGC:BC013163.1~uORF:IOH28616~934</t>
  </si>
  <si>
    <t>BC013163.1</t>
  </si>
  <si>
    <t>HA10732~B46R07C10</t>
  </si>
  <si>
    <t>Hs~MGC:BC013163.1~uORF:IOH28616~885</t>
  </si>
  <si>
    <t>HA10732~B46R07C11</t>
  </si>
  <si>
    <t>Hs~MGC:BC007888.1~uORF:IOH29315~341</t>
  </si>
  <si>
    <t>BC007888.1</t>
  </si>
  <si>
    <t>HA10732~B46R07C12</t>
  </si>
  <si>
    <t>Hs~MGC:BC007888.1~uORF:IOH29315~306</t>
  </si>
  <si>
    <t>HA10732~B46R07C13</t>
  </si>
  <si>
    <t>Hs~MGC:BC053840.1~uORF:IOH29362~169</t>
  </si>
  <si>
    <t>BC053840.1</t>
  </si>
  <si>
    <t>HA10732~B46R07C14</t>
  </si>
  <si>
    <t>Hs~MGC:BC053840.1~uORF:IOH29362~152</t>
  </si>
  <si>
    <t>HA10732~B46R07C15</t>
  </si>
  <si>
    <t>Hs~MGC:BC028954.1~uORF:IOH28639~263</t>
  </si>
  <si>
    <t>BC028954.1</t>
  </si>
  <si>
    <t>HA10732~B46R07C16</t>
  </si>
  <si>
    <t>Hs~MGC:BC028954.1~uORF:IOH28639~249</t>
  </si>
  <si>
    <t>HA10732~B46R07C17</t>
  </si>
  <si>
    <t>Internal_30173</t>
  </si>
  <si>
    <t>HA10732~B46R07C18</t>
  </si>
  <si>
    <t>HA10732~B46R07C19</t>
  </si>
  <si>
    <t>Hs~MGC:BC007228.1~uORF:IOH6059~61.2</t>
  </si>
  <si>
    <t>BC007228.1</t>
  </si>
  <si>
    <t>HA10732~B46R07C20</t>
  </si>
  <si>
    <t>Hs~MGC:BC007228.1~uORF:IOH6059~56.0</t>
  </si>
  <si>
    <t>HA10732~B46R08C01</t>
  </si>
  <si>
    <t>Hs~MGC:BC008699.1~uORF:IOH6051~366</t>
  </si>
  <si>
    <t>BC008699.1</t>
  </si>
  <si>
    <t>HA10732~B46R08C02</t>
  </si>
  <si>
    <t>Hs~MGC:BC008699.1~uORF:IOH6051~348</t>
  </si>
  <si>
    <t>HA10732~B46R08C03</t>
  </si>
  <si>
    <t>Hs~MGC:NM_175877.3~uORF:IOH22866~279</t>
  </si>
  <si>
    <t>NM_175877.3</t>
  </si>
  <si>
    <t>HA10732~B46R08C04</t>
  </si>
  <si>
    <t>Hs~MGC:NM_175877.3~uORF:IOH22866~267</t>
  </si>
  <si>
    <t>HA10732~B46R08C05</t>
  </si>
  <si>
    <t>Internal_327640</t>
  </si>
  <si>
    <t>HA10732~B46R08C06</t>
  </si>
  <si>
    <t>HA10732~B46R08C07</t>
  </si>
  <si>
    <t>Internal_327909</t>
  </si>
  <si>
    <t>HA10732~B46R08C08</t>
  </si>
  <si>
    <t>HA10732~B46R08C09</t>
  </si>
  <si>
    <t>Hs~MGC:BC054022.1~uORF:IOH29469~118</t>
  </si>
  <si>
    <t>BC054022.1</t>
  </si>
  <si>
    <t>HA10732~B46R08C10</t>
  </si>
  <si>
    <t>Hs~MGC:BC054022.1~uORF:IOH29469~113</t>
  </si>
  <si>
    <t>HA10732~B46R08C11</t>
  </si>
  <si>
    <t>Hs~MGC:BC056508.1~uORF:IOH29456~71.4</t>
  </si>
  <si>
    <t>BC056508.1</t>
  </si>
  <si>
    <t>HA10732~B46R08C12</t>
  </si>
  <si>
    <t>Hs~MGC:BC056508.1~uORF:IOH29456~67.5</t>
  </si>
  <si>
    <t>HA10732~B46R08C13</t>
  </si>
  <si>
    <t>Internal_3238</t>
  </si>
  <si>
    <t>HA10732~B46R08C14</t>
  </si>
  <si>
    <t>HA10732~B46R08C15</t>
  </si>
  <si>
    <t>Hs~MGC:BC036098.1~uORF:IOH27221~146</t>
  </si>
  <si>
    <t>BC036098.1</t>
  </si>
  <si>
    <t>HA10732~B46R08C16</t>
  </si>
  <si>
    <t>Hs~MGC:BC036098.1~uORF:IOH27221~138</t>
  </si>
  <si>
    <t>HA10732~B46R08C17</t>
  </si>
  <si>
    <t>Hs~MGC:BC000718.1~uORF:IOH4584~153</t>
  </si>
  <si>
    <t>BC000718.1</t>
  </si>
  <si>
    <t>HA10732~B46R08C18</t>
  </si>
  <si>
    <t>Hs~MGC:BC000718.1~uORF:IOH4584~146</t>
  </si>
  <si>
    <t>HA10732~B46R08C19</t>
  </si>
  <si>
    <t>Hs~Ref:NM_014183.1~uORF:IOH4293~79.6</t>
  </si>
  <si>
    <t>NM_014183.1</t>
  </si>
  <si>
    <t>HA10732~B46R08C20</t>
  </si>
  <si>
    <t>Hs~Ref:NM_014183.1~uORF:IOH4293~75.0</t>
  </si>
  <si>
    <t>HA10732~B46R09C01</t>
  </si>
  <si>
    <t>Hs~Ref:NM_006573.2~uORF:IOH12947~398</t>
  </si>
  <si>
    <t>NM_006573.2</t>
  </si>
  <si>
    <t>HA10732~B46R09C02</t>
  </si>
  <si>
    <t>Hs~Ref:NM_006573.2~uORF:IOH12947~363</t>
  </si>
  <si>
    <t>HA10732~B46R09C03</t>
  </si>
  <si>
    <t>Hs~Ref:NM_004264.2~uORF:IOH7394~156</t>
  </si>
  <si>
    <t>NM_004264.2</t>
  </si>
  <si>
    <t>HA10732~B46R09C04</t>
  </si>
  <si>
    <t>Hs~Ref:NM_004264.2~uORF:IOH7394~148</t>
  </si>
  <si>
    <t>HA10732~B46R09C05</t>
  </si>
  <si>
    <t>Hs~Ref:NM_000576.1~uORF:IOH9821~2160</t>
  </si>
  <si>
    <t>NM_000576.1</t>
  </si>
  <si>
    <t>HA10732~B46R09C06</t>
  </si>
  <si>
    <t>Hs~Ref:NM_000576.1~uORF:IOH9821~2220</t>
  </si>
  <si>
    <t>HA10732~B46R09C07</t>
  </si>
  <si>
    <t>Hs~MGC:BC009780.1~uORF:IOH13685~96.7</t>
  </si>
  <si>
    <t>BC009780.1</t>
  </si>
  <si>
    <t>HA10732~B46R09C08</t>
  </si>
  <si>
    <t>Hs~MGC:BC009780.1~uORF:IOH13685~90.1</t>
  </si>
  <si>
    <t>HA10732~B46R09C09</t>
  </si>
  <si>
    <t>Hs~MGC:NM_173344.1~uORF:IOH21481~175</t>
  </si>
  <si>
    <t>NM_173344.1</t>
  </si>
  <si>
    <t>HA10732~B46R09C10</t>
  </si>
  <si>
    <t>Hs~MGC:NM_173344.1~uORF:IOH21481~172</t>
  </si>
  <si>
    <t>HA10732~B46R09C11</t>
  </si>
  <si>
    <t>Hs~MGC:NM_018710.1~uORF:IOH22407~786</t>
  </si>
  <si>
    <t>NM_018710.1</t>
  </si>
  <si>
    <t>HA10732~B46R09C12</t>
  </si>
  <si>
    <t>Hs~MGC:NM_018710.1~uORF:IOH22407~738</t>
  </si>
  <si>
    <t>HA10732~B46R09C13</t>
  </si>
  <si>
    <t>Hs~MGC:BC032957.1~uORF:IOH22428~84.5</t>
  </si>
  <si>
    <t>BC032957.1</t>
  </si>
  <si>
    <t>HA10732~B46R09C14</t>
  </si>
  <si>
    <t>Hs~MGC:BC032957.1~uORF:IOH22428~81.7</t>
  </si>
  <si>
    <t>HA10732~B46R09C15</t>
  </si>
  <si>
    <t>Hs~MGC:NM_152690.1~uORF:IOH10343~263</t>
  </si>
  <si>
    <t>NM_152690.1</t>
  </si>
  <si>
    <t>HA10732~B46R09C16</t>
  </si>
  <si>
    <t>Hs~MGC:NM_152690.1~uORF:IOH10343~250</t>
  </si>
  <si>
    <t>HA10732~B46R09C17</t>
  </si>
  <si>
    <t>Hs~MGC:BC000082.1~uORF:IOH4680~59.8</t>
  </si>
  <si>
    <t>BC000082.1</t>
  </si>
  <si>
    <t>HA10732~B46R09C18</t>
  </si>
  <si>
    <t>Hs~MGC:BC000082.1~uORF:IOH4680~56.5</t>
  </si>
  <si>
    <t>HA10732~B46R09C19</t>
  </si>
  <si>
    <t>Hs~MGC:BC013172.1~uORF:IOH11965~440</t>
  </si>
  <si>
    <t>BC013172.1</t>
  </si>
  <si>
    <t>HA10732~B46R09C20</t>
  </si>
  <si>
    <t>Hs~MGC:BC013172.1~uORF:IOH11965~400</t>
  </si>
  <si>
    <t>HA10732~B46R10C01</t>
  </si>
  <si>
    <t>Hs~MGC:BC013294.2~uORF:IOH13234~559</t>
  </si>
  <si>
    <t>BC013294.2</t>
  </si>
  <si>
    <t>HA10732~B46R10C02</t>
  </si>
  <si>
    <t>Hs~MGC:BC013294.2~uORF:IOH13234~531</t>
  </si>
  <si>
    <t>HA10732~B46R10C03</t>
  </si>
  <si>
    <t>Hs~Ref:NM_021639.2~uORF:IOH10045~1880</t>
  </si>
  <si>
    <t>NM_021639.2</t>
  </si>
  <si>
    <t>HA10732~B46R10C04</t>
  </si>
  <si>
    <t>Hs~Ref:NM_021639.2~uORF:IOH10045~1810</t>
  </si>
  <si>
    <t>HA10732~B46R10C05</t>
  </si>
  <si>
    <t>Hs~Ref:NM_080816.1~uORF:IOH12104~215</t>
  </si>
  <si>
    <t>NM_080816.1</t>
  </si>
  <si>
    <t>HA10732~B46R10C06</t>
  </si>
  <si>
    <t>Hs~Ref:NM_080816.1~uORF:IOH12104~208</t>
  </si>
  <si>
    <t>HA10732~B46R10C07</t>
  </si>
  <si>
    <t>Hs~Ref:NM_138810.1~uORF:IOH12231~117</t>
  </si>
  <si>
    <t>NM_138810.1</t>
  </si>
  <si>
    <t>HA10732~B46R10C08</t>
  </si>
  <si>
    <t>Hs~Ref:NM_138810.1~uORF:IOH12231~114</t>
  </si>
  <si>
    <t>HA10732~B46R10C09</t>
  </si>
  <si>
    <t>Hs~MGC:NM_173474.2~uORF:IOH13254~469</t>
  </si>
  <si>
    <t>NM_173474.2</t>
  </si>
  <si>
    <t>HA10732~B46R10C10</t>
  </si>
  <si>
    <t>Hs~MGC:NM_173474.2~uORF:IOH13254~444</t>
  </si>
  <si>
    <t>HA10732~B46R10C11</t>
  </si>
  <si>
    <t>Hs~MGC:NM_152613.1~uORF:IOH10808~149</t>
  </si>
  <si>
    <t>NM_152613.1</t>
  </si>
  <si>
    <t>HA10732~B46R10C12</t>
  </si>
  <si>
    <t>Hs~MGC:NM_152613.1~uORF:IOH10808~140</t>
  </si>
  <si>
    <t>HA10732~B46R10C13</t>
  </si>
  <si>
    <t>Hs~Ref:NM_002558.2~uORF:IOH26134~53.5</t>
  </si>
  <si>
    <t>NM_002558.2</t>
  </si>
  <si>
    <t>HA10732~B46R10C14</t>
  </si>
  <si>
    <t>Hs~Ref:NM_002558.2~uORF:IOH26134~51.0</t>
  </si>
  <si>
    <t>HA10732~B46R10C15</t>
  </si>
  <si>
    <t>Hs~Ref:NM_175733.2~uORF:IOH26388~46.7</t>
  </si>
  <si>
    <t>NM_175733.2</t>
  </si>
  <si>
    <t>HA10732~B46R10C16</t>
  </si>
  <si>
    <t>Hs~Ref:NM_175733.2~uORF:IOH26388~44.2</t>
  </si>
  <si>
    <t>HA10732~B46R10C17</t>
  </si>
  <si>
    <t>Hs~Ref:NM_139246.3~uORF:IOH27557~283</t>
  </si>
  <si>
    <t>NM_139246.3</t>
  </si>
  <si>
    <t>HA10732~B46R10C18</t>
  </si>
  <si>
    <t>Hs~Ref:NM_139246.3~uORF:IOH27557~271</t>
  </si>
  <si>
    <t>HA10732~B46R10C19</t>
  </si>
  <si>
    <t>Hs~MGC:BC007080.1~uORF:IOH7467~1380</t>
  </si>
  <si>
    <t>BC007080.1</t>
  </si>
  <si>
    <t>HA10732~B46R10C20</t>
  </si>
  <si>
    <t>Hs~MGC:BC007080.1~uORF:IOH7467~1220</t>
  </si>
  <si>
    <t>HA10732~B46R11C01</t>
  </si>
  <si>
    <t>Hs~MGC:BC017716.1~uORF:IOH11983~383</t>
  </si>
  <si>
    <t>BC017716.1</t>
  </si>
  <si>
    <t>HA10732~B46R11C02</t>
  </si>
  <si>
    <t>Hs~MGC:BC017716.1~uORF:IOH11983~363</t>
  </si>
  <si>
    <t>HA10732~B46R11C03</t>
  </si>
  <si>
    <t>Hs~Ref:NM_017506.1~uORF:IOH39552~420</t>
  </si>
  <si>
    <t>NM_017506.1</t>
  </si>
  <si>
    <t>HA10732~B46R11C04</t>
  </si>
  <si>
    <t>Hs~Ref:NM_017506.1~uORF:IOH39552~401</t>
  </si>
  <si>
    <t>HA10732~B46R11C05</t>
  </si>
  <si>
    <t>Hs~MGC:BC029529.1~uORF:IOH27222~554</t>
  </si>
  <si>
    <t>BC029529.1</t>
  </si>
  <si>
    <t>HA10732~B46R11C06</t>
  </si>
  <si>
    <t>Hs~MGC:BC029529.1~uORF:IOH27222~557</t>
  </si>
  <si>
    <t>HA10732~B46R11C07</t>
  </si>
  <si>
    <t>Hs~Ref:NM_001094.4~uORF:IOH39422~657</t>
  </si>
  <si>
    <t>NM_001094.4</t>
  </si>
  <si>
    <t>HA10732~B46R11C08</t>
  </si>
  <si>
    <t>Hs~Ref:NM_001094.4~uORF:IOH39422~610</t>
  </si>
  <si>
    <t>HA10732~B46R11C09</t>
  </si>
  <si>
    <t>Hs~MGC:BC068530.1~uORF:IOH40123~44.2</t>
  </si>
  <si>
    <t>BC068530.1</t>
  </si>
  <si>
    <t>HA10732~B46R11C10</t>
  </si>
  <si>
    <t>Hs~MGC:BC068530.1~uORF:IOH40123~42.3</t>
  </si>
  <si>
    <t>HA10732~B46R11C11</t>
  </si>
  <si>
    <t>Hs~MGC:BC035143.1~uORF:IOH40223~271</t>
  </si>
  <si>
    <t>BC035143.1</t>
  </si>
  <si>
    <t>HA10732~B46R11C12</t>
  </si>
  <si>
    <t>Hs~MGC:BC035143.1~uORF:IOH40223~260</t>
  </si>
  <si>
    <t>HA10732~B46R11C13</t>
  </si>
  <si>
    <t>Hs~MGC:BC067773.1~uORF:IOH40125~998</t>
  </si>
  <si>
    <t>BC067773.1</t>
  </si>
  <si>
    <t>HA10732~B46R11C14</t>
  </si>
  <si>
    <t>Hs~MGC:BC067773.1~uORF:IOH40125~987</t>
  </si>
  <si>
    <t>HA10732~B46R11C15</t>
  </si>
  <si>
    <t>Hs~Ref:NM_182563.2~uORF:IOH25780~102</t>
  </si>
  <si>
    <t>NM_182563.2</t>
  </si>
  <si>
    <t>HA10732~B46R11C16</t>
  </si>
  <si>
    <t>Hs~Ref:NM_182563.2~uORF:IOH25780~96.9</t>
  </si>
  <si>
    <t>HA10732~B46R11C17</t>
  </si>
  <si>
    <t>Hs~MGC:BC064945.1~uORF:IOH39953~258</t>
  </si>
  <si>
    <t>BC064945.1</t>
  </si>
  <si>
    <t>HA10732~B46R11C18</t>
  </si>
  <si>
    <t>Hs~MGC:BC064945.1~uORF:IOH39953~245</t>
  </si>
  <si>
    <t>HA10732~B46R11C19</t>
  </si>
  <si>
    <t>Hs~MGC:BC066960.1~uORF:IOH40071~183</t>
  </si>
  <si>
    <t>BC066960.1</t>
  </si>
  <si>
    <t>HA10732~B46R11C20</t>
  </si>
  <si>
    <t>Hs~MGC:BC066960.1~uORF:IOH40071~178</t>
  </si>
  <si>
    <t>HA10732~B46R12C01</t>
  </si>
  <si>
    <t>Hs~MGC:BC064634.1~uORF:IOH39924~111</t>
  </si>
  <si>
    <t>BC064634.1</t>
  </si>
  <si>
    <t>HA10732~B46R12C02</t>
  </si>
  <si>
    <t>Hs~MGC:BC064634.1~uORF:IOH39924~105</t>
  </si>
  <si>
    <t>HA10732~B46R12C03</t>
  </si>
  <si>
    <t>Hs~MGC:BC064841.1~uORF:IOH39998~313</t>
  </si>
  <si>
    <t>BC064841.1</t>
  </si>
  <si>
    <t>HA10732~B46R12C04</t>
  </si>
  <si>
    <t>Hs~MGC:BC064841.1~uORF:IOH39998~303</t>
  </si>
  <si>
    <t>HA10732~B46R12C05</t>
  </si>
  <si>
    <t>Hs~Ref:NM_005053.2~uORF:IOH22983~90.3</t>
  </si>
  <si>
    <t>NM_005053.2</t>
  </si>
  <si>
    <t>HA10732~B46R12C06</t>
  </si>
  <si>
    <t>Hs~Ref:NM_005053.2~uORF:IOH22983~83.4</t>
  </si>
  <si>
    <t>HA10732~B46R12C07</t>
  </si>
  <si>
    <t>Hs~Ref:NM_002793.2~uORF:IOH27925~66.7</t>
  </si>
  <si>
    <t>NM_002793.2</t>
  </si>
  <si>
    <t>HA10732~B46R12C08</t>
  </si>
  <si>
    <t>Hs~Ref:NM_002793.2~uORF:IOH27925~62.7</t>
  </si>
  <si>
    <t>HA10732~B46R12C09</t>
  </si>
  <si>
    <t>Hs~Ref:NM_022157.2~uORF:IOH11175~108</t>
  </si>
  <si>
    <t>NM_022157.2</t>
  </si>
  <si>
    <t>HA10732~B46R12C10</t>
  </si>
  <si>
    <t>Hs~Ref:NM_022157.2~uORF:IOH11175~102</t>
  </si>
  <si>
    <t>HA10732~B46R12C11</t>
  </si>
  <si>
    <t>Hs~Ref:NM_022822.1~uORF:IOH22120~143</t>
  </si>
  <si>
    <t>NM_022822.1</t>
  </si>
  <si>
    <t>HA10732~B46R12C12</t>
  </si>
  <si>
    <t>Hs~Ref:NM_022822.1~uORF:IOH22120~132</t>
  </si>
  <si>
    <t>HA10732~B46R12C13</t>
  </si>
  <si>
    <t>Hs~Ref:NM_152318.1~uORF:IOH21631~152</t>
  </si>
  <si>
    <t>NM_152318.1</t>
  </si>
  <si>
    <t>HA10732~B46R12C14</t>
  </si>
  <si>
    <t>Hs~Ref:NM_152318.1~uORF:IOH21631~140</t>
  </si>
  <si>
    <t>HA10732~B46R12C15</t>
  </si>
  <si>
    <t>Hs~Ref:NM_145177.1~uORF:IOH21679~35.2</t>
  </si>
  <si>
    <t>NM_145177.1</t>
  </si>
  <si>
    <t>HA10732~B46R12C16</t>
  </si>
  <si>
    <t>Hs~Ref:NM_145177.1~uORF:IOH21679~32.8</t>
  </si>
  <si>
    <t>HA10732~B46R12C17</t>
  </si>
  <si>
    <t>Hs~Ref:NM_014303.2~uORF:IOH21738~9.87</t>
  </si>
  <si>
    <t>NM_014303.2</t>
  </si>
  <si>
    <t>HA10732~B46R12C18</t>
  </si>
  <si>
    <t>Hs~Ref:NM_014303.2~uORF:IOH21738~9.2</t>
  </si>
  <si>
    <t>HA10732~B46R12C19</t>
  </si>
  <si>
    <t>Hs~Ref:NM_002012.1~uORF:IOH21676~112</t>
  </si>
  <si>
    <t>NM_002012.1</t>
  </si>
  <si>
    <t>HA10732~B46R12C20</t>
  </si>
  <si>
    <t>Hs~Ref:NM_002012.1~uORF:IOH21676~105</t>
  </si>
  <si>
    <t>HA10732~B46R13C01</t>
  </si>
  <si>
    <t>HA10732~B46R13C02</t>
  </si>
  <si>
    <t>HA10732~B46R13C03</t>
  </si>
  <si>
    <t>HA10732~B46R13C04</t>
  </si>
  <si>
    <t>HA10732~B46R13C05</t>
  </si>
  <si>
    <t>HA10732~B46R13C06</t>
  </si>
  <si>
    <t>HA10732~B46R13C07</t>
  </si>
  <si>
    <t>HA10732~B46R13C08</t>
  </si>
  <si>
    <t>HA10732~B46R13C09</t>
  </si>
  <si>
    <t>Hs~Ref:NM_016467.1~uORF:IOH7173~722</t>
  </si>
  <si>
    <t>NM_016467.1</t>
  </si>
  <si>
    <t>HA10732~B46R13C10</t>
  </si>
  <si>
    <t>Hs~Ref:NM_016467.1~uORF:IOH7173~673</t>
  </si>
  <si>
    <t>HA10732~B46R13C11</t>
  </si>
  <si>
    <t>Hs~Ref:NM_021149.1~uORF:IOH12644~284</t>
  </si>
  <si>
    <t>HA10732~B46R13C12</t>
  </si>
  <si>
    <t>Hs~Ref:NM_021149.1~uORF:IOH12644~273</t>
  </si>
  <si>
    <t>HA10732~B46R13C13</t>
  </si>
  <si>
    <t>Hs~MGC:BC017504.1~uORF:IOH12256~748</t>
  </si>
  <si>
    <t>HA10732~B46R13C14</t>
  </si>
  <si>
    <t>Hs~MGC:BC017504.1~uORF:IOH12256~728</t>
  </si>
  <si>
    <t>HA10732~B46R13C15</t>
  </si>
  <si>
    <t>Hs~MGC:BC011863.2~uORF:IOH14833~430</t>
  </si>
  <si>
    <t>HA10732~B46R13C16</t>
  </si>
  <si>
    <t>Hs~MGC:BC011863.2~uORF:IOH14833~406</t>
  </si>
  <si>
    <t>HA10732~B46R13C17</t>
  </si>
  <si>
    <t>HA10732~B46R13C18</t>
  </si>
  <si>
    <t>HA10732~B46R13C19</t>
  </si>
  <si>
    <t>HA10732~B46R13C20</t>
  </si>
  <si>
    <t>HA10732~B46R14C01</t>
  </si>
  <si>
    <t>HA10732~B46R14C02</t>
  </si>
  <si>
    <t>HA10732~B46R14C03</t>
  </si>
  <si>
    <t>HA10732~B46R14C04</t>
  </si>
  <si>
    <t>HA10732~B46R14C05</t>
  </si>
  <si>
    <t>Hs~MGC:BC036242.1~uORF:IOH27520~41.2</t>
  </si>
  <si>
    <t>HA10732~B46R14C06</t>
  </si>
  <si>
    <t>Hs~MGC:BC036242.1~uORF:IOH27520~38.5</t>
  </si>
  <si>
    <t>HA10732~B46R14C07</t>
  </si>
  <si>
    <t>Hs~Ref:NM_030673.2~uORF:IOH40899~59.1</t>
  </si>
  <si>
    <t>NM_030673.2</t>
  </si>
  <si>
    <t>HA10732~B46R14C08</t>
  </si>
  <si>
    <t>Hs~Ref:NM_030673.2~uORF:IOH40899~56.9</t>
  </si>
  <si>
    <t>HA10732~B46R14C09</t>
  </si>
  <si>
    <t>Hs~Ref:NM_032361.1~uORF:IOH3160~28.8</t>
  </si>
  <si>
    <t>NM_032361.1</t>
  </si>
  <si>
    <t>HA10732~B46R14C10</t>
  </si>
  <si>
    <t>Hs~Ref:NM_032361.1~uORF:IOH3160~27.0</t>
  </si>
  <si>
    <t>HA10732~B46R14C11</t>
  </si>
  <si>
    <t>Hs~Ref:NM_004016.1~uORF:IOH11698~18.2</t>
  </si>
  <si>
    <t>NM_004016.1</t>
  </si>
  <si>
    <t>HA10732~B46R14C12</t>
  </si>
  <si>
    <t>Hs~Ref:NM_004016.1~uORF:IOH11698~17.9</t>
  </si>
  <si>
    <t>HA10732~B46R14C13</t>
  </si>
  <si>
    <t>HA10732~B46R14C14</t>
  </si>
  <si>
    <t>HA10732~B46R14C15</t>
  </si>
  <si>
    <t>HA10732~B46R14C16</t>
  </si>
  <si>
    <t>HA10732~B46R14C17</t>
  </si>
  <si>
    <t>HA10732~B46R14C18</t>
  </si>
  <si>
    <t>HA10732~B46R14C19</t>
  </si>
  <si>
    <t>HA10732~B46R14C20</t>
  </si>
  <si>
    <t>HA10732~B46R15C01</t>
  </si>
  <si>
    <t>HA10732~B46R15C02</t>
  </si>
  <si>
    <t>HA10732~B46R15C03</t>
  </si>
  <si>
    <t>HA10732~B46R15C04</t>
  </si>
  <si>
    <t>HA10732~B46R15C05</t>
  </si>
  <si>
    <t>HA10732~B46R15C06</t>
  </si>
  <si>
    <t>HA10732~B46R15C07</t>
  </si>
  <si>
    <t>HA10732~B46R15C08</t>
  </si>
  <si>
    <t>HA10732~B46R15C09</t>
  </si>
  <si>
    <t>HA10732~B46R15C10</t>
  </si>
  <si>
    <t>HA10732~B46R15C11</t>
  </si>
  <si>
    <t>HA10732~B46R15C12</t>
  </si>
  <si>
    <t>HA10732~B46R15C13</t>
  </si>
  <si>
    <t>HA10732~B46R15C14</t>
  </si>
  <si>
    <t>HA10732~B46R15C15</t>
  </si>
  <si>
    <t>HA10732~B46R15C16</t>
  </si>
  <si>
    <t>HA10732~B46R15C17</t>
  </si>
  <si>
    <t>HA10732~B46R15C18</t>
  </si>
  <si>
    <t>HA10732~B46R15C19</t>
  </si>
  <si>
    <t>HA10732~B46R15C20</t>
  </si>
  <si>
    <t>HA10732~B46R16C01</t>
  </si>
  <si>
    <t>HA10732~B46R16C02</t>
  </si>
  <si>
    <t>HA10732~B46R16C03</t>
  </si>
  <si>
    <t>HA10732~B46R16C04</t>
  </si>
  <si>
    <t>HA10732~B46R16C05</t>
  </si>
  <si>
    <t>HA10732~B46R16C06</t>
  </si>
  <si>
    <t>HA10732~B46R16C07</t>
  </si>
  <si>
    <t>HA10732~B46R16C08</t>
  </si>
  <si>
    <t>HA10732~B46R16C09</t>
  </si>
  <si>
    <t>HA10732~B46R16C10</t>
  </si>
  <si>
    <t>HA10732~B46R16C11</t>
  </si>
  <si>
    <t>HA10732~B46R16C12</t>
  </si>
  <si>
    <t>HA10732~B46R16C13</t>
  </si>
  <si>
    <t>HA10732~B46R16C14</t>
  </si>
  <si>
    <t>HA10732~B46R16C15</t>
  </si>
  <si>
    <t>HA10732~B46R16C16</t>
  </si>
  <si>
    <t>HA10732~B46R16C17</t>
  </si>
  <si>
    <t>HA10732~B46R16C18</t>
  </si>
  <si>
    <t>HA10732~B46R16C19</t>
  </si>
  <si>
    <t>HA10732~B46R16C20</t>
  </si>
  <si>
    <t>HA10732~B46R17C01</t>
  </si>
  <si>
    <t>HA10732~B46R17C02</t>
  </si>
  <si>
    <t>HA10732~B46R17C03</t>
  </si>
  <si>
    <t>HA10732~B46R17C04</t>
  </si>
  <si>
    <t>HA10732~B46R17C05</t>
  </si>
  <si>
    <t>HA10732~B46R17C06</t>
  </si>
  <si>
    <t>HA10732~B46R17C07</t>
  </si>
  <si>
    <t>HA10732~B46R17C08</t>
  </si>
  <si>
    <t>HA10732~B46R17C09</t>
  </si>
  <si>
    <t>HA10732~B46R17C10</t>
  </si>
  <si>
    <t>HA10732~B46R17C11</t>
  </si>
  <si>
    <t>HA10732~B46R17C12</t>
  </si>
  <si>
    <t>HA10732~B46R17C13</t>
  </si>
  <si>
    <t>HA10732~B46R17C14</t>
  </si>
  <si>
    <t>HA10732~B46R17C15</t>
  </si>
  <si>
    <t>HA10732~B46R17C16</t>
  </si>
  <si>
    <t>HA10732~B46R17C17</t>
  </si>
  <si>
    <t>HA10732~B46R17C18</t>
  </si>
  <si>
    <t>HA10732~B46R17C19</t>
  </si>
  <si>
    <t>HA10732~B46R17C20</t>
  </si>
  <si>
    <t>HA10732~B46R18C01</t>
  </si>
  <si>
    <t>HA10732~B46R18C02</t>
  </si>
  <si>
    <t>HA10732~B46R18C03</t>
  </si>
  <si>
    <t>HA10732~B46R18C04</t>
  </si>
  <si>
    <t>HA10732~B46R18C05</t>
  </si>
  <si>
    <t>HA10732~B46R18C06</t>
  </si>
  <si>
    <t>HA10732~B46R18C07</t>
  </si>
  <si>
    <t>HA10732~B46R18C08</t>
  </si>
  <si>
    <t>HA10732~B46R18C09</t>
  </si>
  <si>
    <t>HA10732~B46R18C10</t>
  </si>
  <si>
    <t>HA10732~B46R18C11</t>
  </si>
  <si>
    <t>HA10732~B46R18C12</t>
  </si>
  <si>
    <t>HA10732~B46R18C13</t>
  </si>
  <si>
    <t>HA10732~B46R18C14</t>
  </si>
  <si>
    <t>HA10732~B46R18C15</t>
  </si>
  <si>
    <t>HA10732~B46R18C16</t>
  </si>
  <si>
    <t>HA10732~B46R18C17</t>
  </si>
  <si>
    <t>HA10732~B46R18C18</t>
  </si>
  <si>
    <t>HA10732~B46R18C19</t>
  </si>
  <si>
    <t>HA10732~B46R18C20</t>
  </si>
  <si>
    <t>HA10732~B46R19C01</t>
  </si>
  <si>
    <t>HA10732~B46R19C02</t>
  </si>
  <si>
    <t>HA10732~B46R19C03</t>
  </si>
  <si>
    <t>HA10732~B46R19C04</t>
  </si>
  <si>
    <t>HA10732~B46R19C05</t>
  </si>
  <si>
    <t>HA10732~B46R19C06</t>
  </si>
  <si>
    <t>HA10732~B46R19C07</t>
  </si>
  <si>
    <t>HA10732~B46R19C08</t>
  </si>
  <si>
    <t>HA10732~B46R19C09</t>
  </si>
  <si>
    <t>HA10732~B46R19C10</t>
  </si>
  <si>
    <t>HA10732~B46R19C11</t>
  </si>
  <si>
    <t>HA10732~B46R19C12</t>
  </si>
  <si>
    <t>HA10732~B46R19C13</t>
  </si>
  <si>
    <t>HA10732~B46R19C14</t>
  </si>
  <si>
    <t>HA10732~B46R19C15</t>
  </si>
  <si>
    <t>HA10732~B46R19C16</t>
  </si>
  <si>
    <t>HA10732~B46R19C17</t>
  </si>
  <si>
    <t>HA10732~B46R19C18</t>
  </si>
  <si>
    <t>HA10732~B46R19C19</t>
  </si>
  <si>
    <t>HA10732~B46R19C20</t>
  </si>
  <si>
    <t>HA10732~B46R20C01</t>
  </si>
  <si>
    <t>HA10732~B46R20C02</t>
  </si>
  <si>
    <t>HA10732~B46R20C03</t>
  </si>
  <si>
    <t>HA10732~B46R20C04</t>
  </si>
  <si>
    <t>HA10732~B46R20C05</t>
  </si>
  <si>
    <t>HA10732~B46R20C06</t>
  </si>
  <si>
    <t>HA10732~B46R20C07</t>
  </si>
  <si>
    <t>HA10732~B46R20C08</t>
  </si>
  <si>
    <t>HA10732~B46R20C09</t>
  </si>
  <si>
    <t>HA10732~B46R20C10</t>
  </si>
  <si>
    <t>HA10732~B46R20C11</t>
  </si>
  <si>
    <t>HA10732~B46R20C12</t>
  </si>
  <si>
    <t>HA10732~B46R20C13</t>
  </si>
  <si>
    <t>HA10732~B46R20C14</t>
  </si>
  <si>
    <t>HA10732~B46R20C15</t>
  </si>
  <si>
    <t>HA10732~B46R20C16</t>
  </si>
  <si>
    <t>HA10732~B46R20C17</t>
  </si>
  <si>
    <t>HA10732~B46R20C18</t>
  </si>
  <si>
    <t>HA10732~B46R20C19</t>
  </si>
  <si>
    <t>HA10732~B46R20C20</t>
  </si>
  <si>
    <t>HA10732~B47R01C01</t>
  </si>
  <si>
    <t>HA10732~B47R01C02</t>
  </si>
  <si>
    <t>HA10732~B47R01C03</t>
  </si>
  <si>
    <t>HA10732~B47R01C04</t>
  </si>
  <si>
    <t>HA10732~B47R01C05</t>
  </si>
  <si>
    <t>HA10732~B47R01C06</t>
  </si>
  <si>
    <t>HA10732~B47R01C07</t>
  </si>
  <si>
    <t>HA10732~B47R01C08</t>
  </si>
  <si>
    <t>HA10732~B47R01C09</t>
  </si>
  <si>
    <t>HA10732~B47R01C10</t>
  </si>
  <si>
    <t>HA10732~B47R01C11</t>
  </si>
  <si>
    <t>HA10732~B47R01C12</t>
  </si>
  <si>
    <t>HA10732~B47R01C13</t>
  </si>
  <si>
    <t>HA10732~B47R01C14</t>
  </si>
  <si>
    <t>HA10732~B47R01C15</t>
  </si>
  <si>
    <t>HA10732~B47R01C16</t>
  </si>
  <si>
    <t>HA10732~B47R01C17</t>
  </si>
  <si>
    <t>HA10732~B47R01C18</t>
  </si>
  <si>
    <t>HA10732~B47R01C19</t>
  </si>
  <si>
    <t>HA10732~B47R01C20</t>
  </si>
  <si>
    <t>HA10732~B47R02C01</t>
  </si>
  <si>
    <t>HA10732~B47R02C02</t>
  </si>
  <si>
    <t>HA10732~B47R02C03</t>
  </si>
  <si>
    <t>HA10732~B47R02C04</t>
  </si>
  <si>
    <t>HA10732~B47R02C05</t>
  </si>
  <si>
    <t>HA10732~B47R02C06</t>
  </si>
  <si>
    <t>HA10732~B47R02C07</t>
  </si>
  <si>
    <t>HA10732~B47R02C08</t>
  </si>
  <si>
    <t>HA10732~B47R02C09</t>
  </si>
  <si>
    <t>HA10732~B47R02C10</t>
  </si>
  <si>
    <t>HA10732~B47R02C11</t>
  </si>
  <si>
    <t>HA10732~B47R02C12</t>
  </si>
  <si>
    <t>HA10732~B47R02C13</t>
  </si>
  <si>
    <t>Hs~Ref:NM_002402.1~uORF:IOH3706~58.3</t>
  </si>
  <si>
    <t>NM_002402.1</t>
  </si>
  <si>
    <t>HA10732~B47R02C14</t>
  </si>
  <si>
    <t>Hs~Ref:NM_002402.1~uORF:IOH3706~56.3</t>
  </si>
  <si>
    <t>HA10732~B47R02C15</t>
  </si>
  <si>
    <t>Internal_13450</t>
  </si>
  <si>
    <t>HA10732~B47R02C16</t>
  </si>
  <si>
    <t>HA10732~B47R02C17</t>
  </si>
  <si>
    <t>Internal_19911</t>
  </si>
  <si>
    <t>HA10732~B47R02C18</t>
  </si>
  <si>
    <t>HA10732~B47R02C19</t>
  </si>
  <si>
    <t>Hs~MGC:BC019337.1~uORF:IOH12297~77.3</t>
  </si>
  <si>
    <t>BC019337.1</t>
  </si>
  <si>
    <t>HA10732~B47R02C20</t>
  </si>
  <si>
    <t>Hs~MGC:BC019337.1~uORF:IOH12297~73.4</t>
  </si>
  <si>
    <t>HA10732~B47R03C01</t>
  </si>
  <si>
    <t>Hs~MGC:NM_152715.1~uORF:IOH21462~154</t>
  </si>
  <si>
    <t>NM_152715.1</t>
  </si>
  <si>
    <t>HA10732~B47R03C02</t>
  </si>
  <si>
    <t>Hs~MGC:NM_152715.1~uORF:IOH21462~149</t>
  </si>
  <si>
    <t>HA10732~B47R03C03</t>
  </si>
  <si>
    <t>Hs~Ref:NM_002198.1~uORF:IOH2022~67.2</t>
  </si>
  <si>
    <t>NM_002198.1</t>
  </si>
  <si>
    <t>HA10732~B47R03C04</t>
  </si>
  <si>
    <t>Hs~Ref:NM_002198.1~uORF:IOH2022~63.2</t>
  </si>
  <si>
    <t>HA10732~B47R03C05</t>
  </si>
  <si>
    <t>Hs~Ref:NM_130782.1~uORF:IOH12138~157</t>
  </si>
  <si>
    <t>NM_130782.1</t>
  </si>
  <si>
    <t>HA10732~B47R03C06</t>
  </si>
  <si>
    <t>Hs~Ref:NM_130782.1~uORF:IOH12138~149</t>
  </si>
  <si>
    <t>HA10732~B47R03C07</t>
  </si>
  <si>
    <t>Hs~MGC:BC026213.1~uORF:IOH11042~476</t>
  </si>
  <si>
    <t>BC026213.1</t>
  </si>
  <si>
    <t>HA10732~B47R03C08</t>
  </si>
  <si>
    <t>Hs~MGC:BC026213.1~uORF:IOH11042~446</t>
  </si>
  <si>
    <t>HA10732~B47R03C09</t>
  </si>
  <si>
    <t>Hs~MGC:BC002778.1~uORF:IOH5313~3710</t>
  </si>
  <si>
    <t>BC002778.1</t>
  </si>
  <si>
    <t>HA10732~B47R03C10</t>
  </si>
  <si>
    <t>Hs~MGC:BC002778.1~uORF:IOH5313~3650</t>
  </si>
  <si>
    <t>HA10732~B47R03C11</t>
  </si>
  <si>
    <t>Hs~MGC:BC018736.1~uORF:IOH14106~42.2</t>
  </si>
  <si>
    <t>BC018736.1</t>
  </si>
  <si>
    <t>HA10732~B47R03C12</t>
  </si>
  <si>
    <t>Hs~MGC:BC018736.1~uORF:IOH14106~41.5</t>
  </si>
  <si>
    <t>HA10732~B47R03C13</t>
  </si>
  <si>
    <t>Hs~Ref:NM_005435.2~uORF:IOH14526~3750</t>
  </si>
  <si>
    <t>NM_005435.2</t>
  </si>
  <si>
    <t>HA10732~B47R03C14</t>
  </si>
  <si>
    <t>HA10732~B47R03C15</t>
  </si>
  <si>
    <t>Hs~Ref:NM_007111.2~uORF:IOH13752~437</t>
  </si>
  <si>
    <t>NM_007111.2</t>
  </si>
  <si>
    <t>HA10732~B47R03C16</t>
  </si>
  <si>
    <t>Hs~Ref:NM_007111.2~uORF:IOH13752~434</t>
  </si>
  <si>
    <t>HA10732~B47R03C17</t>
  </si>
  <si>
    <t>Hs~MGC:BC007320.2~uORF:IOH5857~3750</t>
  </si>
  <si>
    <t>BC007320.2</t>
  </si>
  <si>
    <t>HA10732~B47R03C18</t>
  </si>
  <si>
    <t>HA10732~B47R03C19</t>
  </si>
  <si>
    <t>Hs~MGC:BC017865.1~uORF:IOH13793~230</t>
  </si>
  <si>
    <t>BC017865.1</t>
  </si>
  <si>
    <t>HA10732~B47R03C20</t>
  </si>
  <si>
    <t>Hs~MGC:BC017865.1~uORF:IOH13793~219</t>
  </si>
  <si>
    <t>HA10732~B47R04C01</t>
  </si>
  <si>
    <t>Hs~Ref:NM_005347.2~uORF:IOH14762~506</t>
  </si>
  <si>
    <t>NM_005347.2</t>
  </si>
  <si>
    <t>HA10732~B47R04C02</t>
  </si>
  <si>
    <t>Hs~Ref:NM_005347.2~uORF:IOH14762~487</t>
  </si>
  <si>
    <t>HA10732~B47R04C03</t>
  </si>
  <si>
    <t>Hs~MGC:BC021551.1~uORF:IOH14682~1740</t>
  </si>
  <si>
    <t>BC021551.1</t>
  </si>
  <si>
    <t>HA10732~B47R04C04</t>
  </si>
  <si>
    <t>Hs~MGC:BC021551.1~uORF:IOH14682~1780</t>
  </si>
  <si>
    <t>HA10732~B47R04C05</t>
  </si>
  <si>
    <t>Hs~Ref:NM_000282.1~uORF:IOH2968~80.9</t>
  </si>
  <si>
    <t>NM_000282.1</t>
  </si>
  <si>
    <t>HA10732~B47R04C06</t>
  </si>
  <si>
    <t>Hs~Ref:NM_000282.1~uORF:IOH2968~75.5</t>
  </si>
  <si>
    <t>HA10732~B47R04C07</t>
  </si>
  <si>
    <t>Hs~MGC:BC002360.1~uORF:IOH3606~47.4</t>
  </si>
  <si>
    <t>BC002360.1</t>
  </si>
  <si>
    <t>HA10732~B47R04C08</t>
  </si>
  <si>
    <t>Hs~MGC:BC002360.1~uORF:IOH3606~45.7</t>
  </si>
  <si>
    <t>HA10732~B47R04C09</t>
  </si>
  <si>
    <t>Hs~MGC:NM_020531.2~uORF:IOH5450~87.5</t>
  </si>
  <si>
    <t>NM_020531.2</t>
  </si>
  <si>
    <t>HA10732~B47R04C10</t>
  </si>
  <si>
    <t>Hs~MGC:NM_020531.2~uORF:IOH5450~87.8</t>
  </si>
  <si>
    <t>HA10732~B47R04C11</t>
  </si>
  <si>
    <t>Hs~MGC:BC027978.1~uORF:IOH11454~19.9</t>
  </si>
  <si>
    <t>BC027978.1</t>
  </si>
  <si>
    <t>HA10732~B47R04C12</t>
  </si>
  <si>
    <t>Hs~MGC:BC027978.1~uORF:IOH11454~20.3</t>
  </si>
  <si>
    <t>HA10732~B47R04C13</t>
  </si>
  <si>
    <t>Hs~Ref:NM_014364.1~uORF:IOH22295~31.9</t>
  </si>
  <si>
    <t>NM_014364.1</t>
  </si>
  <si>
    <t>HA10732~B47R04C14</t>
  </si>
  <si>
    <t>Hs~Ref:NM_014364.1~uORF:IOH22295~29.8</t>
  </si>
  <si>
    <t>HA10732~B47R04C15</t>
  </si>
  <si>
    <t>Hs~MGC:BC013119.1~uORF:IOH10459~137</t>
  </si>
  <si>
    <t>BC013119.1</t>
  </si>
  <si>
    <t>HA10732~B47R04C16</t>
  </si>
  <si>
    <t>Hs~MGC:BC013119.1~uORF:IOH10459~133</t>
  </si>
  <si>
    <t>HA10732~B47R04C17</t>
  </si>
  <si>
    <t>Hs~Ref:NM_003006.2~uORF:IOH22638~365</t>
  </si>
  <si>
    <t>NM_003006.2</t>
  </si>
  <si>
    <t>HA10732~B47R04C18</t>
  </si>
  <si>
    <t>Hs~Ref:NM_003006.2~uORF:IOH22638~363</t>
  </si>
  <si>
    <t>HA10732~B47R04C19</t>
  </si>
  <si>
    <t>Hs~Ref:NM_000585.1~uORF:IOH21448~58.7</t>
  </si>
  <si>
    <t>NM_000585.1</t>
  </si>
  <si>
    <t>HA10732~B47R04C20</t>
  </si>
  <si>
    <t>Hs~Ref:NM_000585.1~uORF:IOH21448~57.3</t>
  </si>
  <si>
    <t>HA10732~B47R05C01</t>
  </si>
  <si>
    <t>Hs~MGC:BC017064.1~uORF:IOH11279~21.7</t>
  </si>
  <si>
    <t>BC017064.1</t>
  </si>
  <si>
    <t>HA10732~B47R05C02</t>
  </si>
  <si>
    <t>Hs~MGC:BC017064.1~uORF:IOH11279~21.3</t>
  </si>
  <si>
    <t>HA10732~B47R05C03</t>
  </si>
  <si>
    <t>Hs~MGC:BC015754.1~uORF:IOH13637~473</t>
  </si>
  <si>
    <t>BC015754.1</t>
  </si>
  <si>
    <t>HA10732~B47R05C04</t>
  </si>
  <si>
    <t>Hs~MGC:BC015754.1~uORF:IOH13637~459</t>
  </si>
  <si>
    <t>HA10732~B47R05C05</t>
  </si>
  <si>
    <t>Hs~MGC:BC004522.1~uORF:IOH5691~189</t>
  </si>
  <si>
    <t>BC004522.1</t>
  </si>
  <si>
    <t>HA10732~B47R05C06</t>
  </si>
  <si>
    <t>Hs~MGC:BC004522.1~uORF:IOH5691~182</t>
  </si>
  <si>
    <t>HA10732~B47R05C07</t>
  </si>
  <si>
    <t>Hs~Ref:NM_031436.1~uORF:IOH5698~277</t>
  </si>
  <si>
    <t>NM_031436.1</t>
  </si>
  <si>
    <t>HA10732~B47R05C08</t>
  </si>
  <si>
    <t>Hs~Ref:NM_031436.1~uORF:IOH5698~265</t>
  </si>
  <si>
    <t>HA10732~B47R05C09</t>
  </si>
  <si>
    <t>Hs~MGC:BC020786.1~uORF:IOH14667~16.9</t>
  </si>
  <si>
    <t>BC020786.1</t>
  </si>
  <si>
    <t>HA10732~B47R05C10</t>
  </si>
  <si>
    <t>Hs~MGC:BC020786.1~uORF:IOH14667~16.1</t>
  </si>
  <si>
    <t>HA10732~B47R05C11</t>
  </si>
  <si>
    <t>Hs~MGC:BC001868.1~uORF:IOH4965~37.1</t>
  </si>
  <si>
    <t>BC001868.1</t>
  </si>
  <si>
    <t>HA10732~B47R05C12</t>
  </si>
  <si>
    <t>Hs~MGC:BC001868.1~uORF:IOH4965~35.0</t>
  </si>
  <si>
    <t>HA10732~B47R05C13</t>
  </si>
  <si>
    <t>Hs~MGC:BC011928.2~uORF:IOH14723~943</t>
  </si>
  <si>
    <t>BC011928.2</t>
  </si>
  <si>
    <t>HA10732~B47R05C14</t>
  </si>
  <si>
    <t>Hs~MGC:BC011928.2~uORF:IOH14723~901</t>
  </si>
  <si>
    <t>HA10732~B47R05C15</t>
  </si>
  <si>
    <t>Hs~MGC:BC000103.1~uORF:IOH4659~532</t>
  </si>
  <si>
    <t>BC000103.1</t>
  </si>
  <si>
    <t>HA10732~B47R05C16</t>
  </si>
  <si>
    <t>Hs~MGC:BC000103.1~uORF:IOH4659~490</t>
  </si>
  <si>
    <t>HA10732~B47R05C17</t>
  </si>
  <si>
    <t>Internal_7340</t>
  </si>
  <si>
    <t>HA10732~B47R05C18</t>
  </si>
  <si>
    <t>HA10732~B47R05C19</t>
  </si>
  <si>
    <t>Hs~Ref:NM_004436.1~uORF:IOH3457~1160</t>
  </si>
  <si>
    <t>NM_004436.1</t>
  </si>
  <si>
    <t>HA10732~B47R05C20</t>
  </si>
  <si>
    <t>Hs~Ref:NM_004436.1~uORF:IOH3457~1090</t>
  </si>
  <si>
    <t>HA10732~B47R06C01</t>
  </si>
  <si>
    <t>Hs~MGC:BC009012.1~uORF:IOH3329~310</t>
  </si>
  <si>
    <t>BC009012.1</t>
  </si>
  <si>
    <t>HA10732~B47R06C02</t>
  </si>
  <si>
    <t>Hs~MGC:BC009012.1~uORF:IOH3329~296</t>
  </si>
  <si>
    <t>HA10732~B47R06C03</t>
  </si>
  <si>
    <t>Hs~MGC:BC012397.1~uORF:IOH10484~68.4</t>
  </si>
  <si>
    <t>BC012397.1</t>
  </si>
  <si>
    <t>HA10732~B47R06C04</t>
  </si>
  <si>
    <t>Hs~MGC:BC012397.1~uORF:IOH10484~66.2</t>
  </si>
  <si>
    <t>HA10732~B47R06C05</t>
  </si>
  <si>
    <t>Internal_3838</t>
  </si>
  <si>
    <t>HA10732~B47R06C06</t>
  </si>
  <si>
    <t>HA10732~B47R06C07</t>
  </si>
  <si>
    <t>Internal_8370</t>
  </si>
  <si>
    <t>HA10732~B47R06C08</t>
  </si>
  <si>
    <t>HA10732~B47R06C09</t>
  </si>
  <si>
    <t>Hs~MGC:BC007811.2~uORF:IOH6749~806</t>
  </si>
  <si>
    <t>BC007811.2</t>
  </si>
  <si>
    <t>HA10732~B47R06C10</t>
  </si>
  <si>
    <t>Hs~MGC:BC007811.2~uORF:IOH6749~763</t>
  </si>
  <si>
    <t>HA10732~B47R06C11</t>
  </si>
  <si>
    <t>Hs~MGC:BC012084.1~uORF:IOH13025~325</t>
  </si>
  <si>
    <t>BC012084.1</t>
  </si>
  <si>
    <t>HA10732~B47R06C12</t>
  </si>
  <si>
    <t>Hs~MGC:BC012084.1~uORF:IOH13025~315</t>
  </si>
  <si>
    <t>HA10732~B47R06C13</t>
  </si>
  <si>
    <t>Hs~MGC:BC014394.1~uORF:IOH22936~39.2</t>
  </si>
  <si>
    <t>BC014394.1</t>
  </si>
  <si>
    <t>HA10732~B47R06C14</t>
  </si>
  <si>
    <t>Hs~MGC:BC014394.1~uORF:IOH22936~37.5</t>
  </si>
  <si>
    <t>HA10732~B47R06C15</t>
  </si>
  <si>
    <t>Hs~MGC:BC014170.1~uORF:IOH22995~102</t>
  </si>
  <si>
    <t>BC014170.1</t>
  </si>
  <si>
    <t>HA10732~B47R06C16</t>
  </si>
  <si>
    <t>Hs~MGC:BC014170.1~uORF:IOH22995~93.0</t>
  </si>
  <si>
    <t>HA10732~B47R06C17</t>
  </si>
  <si>
    <t>Hs~MGC:BC004292.1~uORF:IOH22899~1400</t>
  </si>
  <si>
    <t>BC004292.1</t>
  </si>
  <si>
    <t>HA10732~B47R06C18</t>
  </si>
  <si>
    <t>Hs~MGC:BC004292.1~uORF:IOH22899~1290</t>
  </si>
  <si>
    <t>HA10732~B47R06C19</t>
  </si>
  <si>
    <t>Hs~MGC:BC032101.1~uORF:IOH22993~2970</t>
  </si>
  <si>
    <t>BC032101.1</t>
  </si>
  <si>
    <t>HA10732~B47R06C20</t>
  </si>
  <si>
    <t>Hs~MGC:BC032101.1~uORF:IOH22993~2750</t>
  </si>
  <si>
    <t>HA10732~B47R07C01</t>
  </si>
  <si>
    <t>Hs~MGC:BC028227.1~uORF:IOH21543~359</t>
  </si>
  <si>
    <t>BC028227.1</t>
  </si>
  <si>
    <t>HA10732~B47R07C02</t>
  </si>
  <si>
    <t>Hs~MGC:BC028227.1~uORF:IOH21543~337</t>
  </si>
  <si>
    <t>HA10732~B47R07C03</t>
  </si>
  <si>
    <t>Hs~Ref:NM_020685.1~uORF:IOH13506~103</t>
  </si>
  <si>
    <t>NM_020685.1</t>
  </si>
  <si>
    <t>HA10732~B47R07C04</t>
  </si>
  <si>
    <t>Hs~Ref:NM_020685.1~uORF:IOH13506~96.6</t>
  </si>
  <si>
    <t>HA10732~B47R07C05</t>
  </si>
  <si>
    <t>Hs~MGC:BC031997.1~uORF:IOH22163~245</t>
  </si>
  <si>
    <t>BC031997.1</t>
  </si>
  <si>
    <t>HA10732~B47R07C06</t>
  </si>
  <si>
    <t>Hs~MGC:BC031997.1~uORF:IOH22163~233</t>
  </si>
  <si>
    <t>HA10732~B47R07C07</t>
  </si>
  <si>
    <t>Hs~MGC:BC032246.1~uORF:IOH21524~145</t>
  </si>
  <si>
    <t>BC032246.1</t>
  </si>
  <si>
    <t>HA10732~B47R07C08</t>
  </si>
  <si>
    <t>Hs~MGC:BC032246.1~uORF:IOH21524~140</t>
  </si>
  <si>
    <t>HA10732~B47R07C09</t>
  </si>
  <si>
    <t>Hs~Ref:NM_002387.1~uORF:IOH14306~632</t>
  </si>
  <si>
    <t>NM_002387.1</t>
  </si>
  <si>
    <t>HA10732~B47R07C10</t>
  </si>
  <si>
    <t>Hs~Ref:NM_002387.1~uORF:IOH14306~581</t>
  </si>
  <si>
    <t>HA10732~B47R07C11</t>
  </si>
  <si>
    <t>Hs~MGC:BC018891.2~uORF:IOH14500~217</t>
  </si>
  <si>
    <t>BC018891.2</t>
  </si>
  <si>
    <t>HA10732~B47R07C12</t>
  </si>
  <si>
    <t>Hs~MGC:BC018891.2~uORF:IOH14500~212</t>
  </si>
  <si>
    <t>HA10732~B47R07C13</t>
  </si>
  <si>
    <t>Hs~MGC:BC024256.1~uORF:IOH14000~110</t>
  </si>
  <si>
    <t>BC024256.1</t>
  </si>
  <si>
    <t>HA10732~B47R07C14</t>
  </si>
  <si>
    <t>Hs~MGC:BC024256.1~uORF:IOH14000~105</t>
  </si>
  <si>
    <t>HA10732~B47R07C15</t>
  </si>
  <si>
    <t>Hs~MGC:BC009949.2~uORF:IOH14336~190</t>
  </si>
  <si>
    <t>BC009949.2</t>
  </si>
  <si>
    <t>HA10732~B47R07C16</t>
  </si>
  <si>
    <t>Hs~MGC:BC009949.2~uORF:IOH14336~184</t>
  </si>
  <si>
    <t>HA10732~B47R07C17</t>
  </si>
  <si>
    <t>Internal_27160</t>
  </si>
  <si>
    <t>HA10732~B47R07C18</t>
  </si>
  <si>
    <t>HA10732~B47R07C19</t>
  </si>
  <si>
    <t>Hs~MGC:BC012381.1~uORF:IOH10496~53.0</t>
  </si>
  <si>
    <t>BC012381.1</t>
  </si>
  <si>
    <t>HA10732~B47R07C20</t>
  </si>
  <si>
    <t>Hs~MGC:BC012381.1~uORF:IOH10496~51.1</t>
  </si>
  <si>
    <t>HA10732~B47R08C01</t>
  </si>
  <si>
    <t>Hs~Ref:NM_005727.2~uORF:IOH6907~355</t>
  </si>
  <si>
    <t>NM_005727.2</t>
  </si>
  <si>
    <t>HA10732~B47R08C02</t>
  </si>
  <si>
    <t>Hs~Ref:NM_005727.2~uORF:IOH6907~336</t>
  </si>
  <si>
    <t>HA10732~B47R08C03</t>
  </si>
  <si>
    <t>Hs~MGC:BC015715.1~uORF:IOH10098~83.2</t>
  </si>
  <si>
    <t>BC015715.1</t>
  </si>
  <si>
    <t>HA10732~B47R08C04</t>
  </si>
  <si>
    <t>Hs~MGC:BC015715.1~uORF:IOH10098~77.3</t>
  </si>
  <si>
    <t>HA10732~B47R08C05</t>
  </si>
  <si>
    <t>Hs~MGC:BC029775.1~uORF:IOH22665~280</t>
  </si>
  <si>
    <t>BC029775.1</t>
  </si>
  <si>
    <t>HA10732~B47R08C06</t>
  </si>
  <si>
    <t>Hs~MGC:BC029775.1~uORF:IOH22665~261</t>
  </si>
  <si>
    <t>HA10732~B47R08C07</t>
  </si>
  <si>
    <t>Internal_11114</t>
  </si>
  <si>
    <t>HA10732~B47R08C08</t>
  </si>
  <si>
    <t>HA10732~B47R08C09</t>
  </si>
  <si>
    <t>Hs~Ref:NM_024791.2~uORF:IOH22680~179</t>
  </si>
  <si>
    <t>NM_024791.2</t>
  </si>
  <si>
    <t>HA10732~B47R08C10</t>
  </si>
  <si>
    <t>Hs~Ref:NM_024791.2~uORF:IOH22680~168</t>
  </si>
  <si>
    <t>HA10732~B47R08C11</t>
  </si>
  <si>
    <t>Hs~Ref:NM_001584.1~uORF:IOH22675~980</t>
  </si>
  <si>
    <t>NM_001584.1</t>
  </si>
  <si>
    <t>HA10732~B47R08C12</t>
  </si>
  <si>
    <t>Hs~Ref:NM_001584.1~uORF:IOH22675~909</t>
  </si>
  <si>
    <t>HA10732~B47R08C13</t>
  </si>
  <si>
    <t>Hs~MGC:BC011563.1~uORF:IOH12467~184</t>
  </si>
  <si>
    <t>BC011563.1</t>
  </si>
  <si>
    <t>HA10732~B47R08C14</t>
  </si>
  <si>
    <t>Hs~MGC:BC011563.1~uORF:IOH12467~175</t>
  </si>
  <si>
    <t>HA10732~B47R08C15</t>
  </si>
  <si>
    <t>Hs~Ref:NM_004214.3~uORF:IOH2103~1000</t>
  </si>
  <si>
    <t>NM_004214.3</t>
  </si>
  <si>
    <t>HA10732~B47R08C16</t>
  </si>
  <si>
    <t>Hs~Ref:NM_004214.3~uORF:IOH2103~966</t>
  </si>
  <si>
    <t>HA10732~B47R08C17</t>
  </si>
  <si>
    <t>Hs~Ref:NM_006463.2~uORF:IOH2225~79.2</t>
  </si>
  <si>
    <t>NM_006463.2</t>
  </si>
  <si>
    <t>HA10732~B47R08C18</t>
  </si>
  <si>
    <t>Hs~Ref:NM_006463.2~uORF:IOH2225~75.1</t>
  </si>
  <si>
    <t>HA10732~B47R08C19</t>
  </si>
  <si>
    <t>Hs~Ref:NM_012095.2~uORF:IOH12776~79.2</t>
  </si>
  <si>
    <t>NM_012095.2</t>
  </si>
  <si>
    <t>HA10732~B47R08C20</t>
  </si>
  <si>
    <t>Hs~Ref:NM_012095.2~uORF:IOH12776~77.7</t>
  </si>
  <si>
    <t>HA10732~B47R09C01</t>
  </si>
  <si>
    <t>Hs~MGC:BC034247.1~uORF:IOH21451~485</t>
  </si>
  <si>
    <t>BC034247.1</t>
  </si>
  <si>
    <t>HA10732~B47R09C02</t>
  </si>
  <si>
    <t>Hs~MGC:BC034247.1~uORF:IOH21451~449</t>
  </si>
  <si>
    <t>HA10732~B47R09C03</t>
  </si>
  <si>
    <t>Hs~MGC:BC030776.1~uORF:IOH22290~31.2</t>
  </si>
  <si>
    <t>BC030776.1</t>
  </si>
  <si>
    <t>HA10732~B47R09C04</t>
  </si>
  <si>
    <t>Hs~MGC:BC030776.1~uORF:IOH22290~30.1</t>
  </si>
  <si>
    <t>HA10732~B47R09C05</t>
  </si>
  <si>
    <t>Hs~Ref:NM_145792.1~uORF:IOH7456~24.2</t>
  </si>
  <si>
    <t>NM_145792.1</t>
  </si>
  <si>
    <t>HA10732~B47R09C06</t>
  </si>
  <si>
    <t>Hs~Ref:NM_145792.1~uORF:IOH7456~22.8</t>
  </si>
  <si>
    <t>HA10732~B47R09C07</t>
  </si>
  <si>
    <t>Hs~Ref:NM_145254.1~uORF:IOH10884~477</t>
  </si>
  <si>
    <t>NM_145254.1</t>
  </si>
  <si>
    <t>HA10732~B47R09C08</t>
  </si>
  <si>
    <t>Hs~Ref:NM_145254.1~uORF:IOH10884~464</t>
  </si>
  <si>
    <t>HA10732~B47R09C09</t>
  </si>
  <si>
    <t>Hs~MGC:BC001244.1~uORF:IOH3256~477</t>
  </si>
  <si>
    <t>BC001244.1</t>
  </si>
  <si>
    <t>HA10732~B47R09C10</t>
  </si>
  <si>
    <t>Hs~MGC:BC001244.1~uORF:IOH3256~442</t>
  </si>
  <si>
    <t>HA10732~B47R09C11</t>
  </si>
  <si>
    <t>Hs~MGC:BC011006.1~uORF:IOH14184~58.8</t>
  </si>
  <si>
    <t>BC011006.1</t>
  </si>
  <si>
    <t>HA10732~B47R09C12</t>
  </si>
  <si>
    <t>Hs~MGC:BC011006.1~uORF:IOH14184~55.7</t>
  </si>
  <si>
    <t>HA10732~B47R09C13</t>
  </si>
  <si>
    <t>Hs~MGC:BC017101.1~uORF:IOH14448~256</t>
  </si>
  <si>
    <t>BC017101.1</t>
  </si>
  <si>
    <t>HA10732~B47R09C14</t>
  </si>
  <si>
    <t>Hs~MGC:BC017101.1~uORF:IOH14448~242</t>
  </si>
  <si>
    <t>HA10732~B47R09C15</t>
  </si>
  <si>
    <t>Hs~MGC:BC011842.2~uORF:IOH14099~63.5</t>
  </si>
  <si>
    <t>BC011842.2</t>
  </si>
  <si>
    <t>HA10732~B47R09C16</t>
  </si>
  <si>
    <t>Hs~MGC:BC011842.2~uORF:IOH14099~62.4</t>
  </si>
  <si>
    <t>HA10732~B47R09C17</t>
  </si>
  <si>
    <t>Hs~Ref:NM_012368.1~uORF:IOH28406~20.3</t>
  </si>
  <si>
    <t>NM_012368.1</t>
  </si>
  <si>
    <t>HA10732~B47R09C18</t>
  </si>
  <si>
    <t>Hs~Ref:NM_012368.1~uORF:IOH28406~19.2</t>
  </si>
  <si>
    <t>HA10732~B47R09C19</t>
  </si>
  <si>
    <t>Hs~MGC:BC032864.2~uORF:IOH28650~17.1</t>
  </si>
  <si>
    <t>BC032864.2</t>
  </si>
  <si>
    <t>HA10732~B47R09C20</t>
  </si>
  <si>
    <t>Hs~MGC:BC032864.2~uORF:IOH28650~16.2</t>
  </si>
  <si>
    <t>HA10732~B47R10C01</t>
  </si>
  <si>
    <t>Hs~Ref:NM_006479.2~uORF:IOH7384~25.8</t>
  </si>
  <si>
    <t>NM_006479.2</t>
  </si>
  <si>
    <t>HA10732~B47R10C02</t>
  </si>
  <si>
    <t>Hs~Ref:NM_006479.2~uORF:IOH7384~23.6</t>
  </si>
  <si>
    <t>HA10732~B47R10C03</t>
  </si>
  <si>
    <t>Hs~MGC:NM_153641.1~uORF:IOH12153~12.8</t>
  </si>
  <si>
    <t>NM_153641.1</t>
  </si>
  <si>
    <t>HA10732~B47R10C04</t>
  </si>
  <si>
    <t>Hs~MGC:NM_153641.1~uORF:IOH12153~12.1</t>
  </si>
  <si>
    <t>HA10732~B47R10C05</t>
  </si>
  <si>
    <t>Hs~MGC:BC040656.1~uORF:IOH27626~119</t>
  </si>
  <si>
    <t>BC040656.1</t>
  </si>
  <si>
    <t>HA10732~B47R10C06</t>
  </si>
  <si>
    <t>Hs~MGC:BC040656.1~uORF:IOH27626~114</t>
  </si>
  <si>
    <t>HA10732~B47R10C07</t>
  </si>
  <si>
    <t>Hs~MGC:BC007015.1~uORF:IOH29312~264</t>
  </si>
  <si>
    <t>BC007015.1</t>
  </si>
  <si>
    <t>HA10732~B47R10C08</t>
  </si>
  <si>
    <t>Hs~MGC:BC007015.1~uORF:IOH29312~244</t>
  </si>
  <si>
    <t>HA10732~B47R10C09</t>
  </si>
  <si>
    <t>Hs~MGC:BC052591.1~uORF:IOH29389~57.4</t>
  </si>
  <si>
    <t>BC052591.1</t>
  </si>
  <si>
    <t>HA10732~B47R10C10</t>
  </si>
  <si>
    <t>Hs~MGC:BC052591.1~uORF:IOH29389~54.2</t>
  </si>
  <si>
    <t>HA10732~B47R10C11</t>
  </si>
  <si>
    <t>Hs~MGC:BC034964.2~uORF:IOH26831~69.9</t>
  </si>
  <si>
    <t>BC034964.2</t>
  </si>
  <si>
    <t>HA10732~B47R10C12</t>
  </si>
  <si>
    <t>Hs~MGC:BC034964.2~uORF:IOH26831~66.8</t>
  </si>
  <si>
    <t>HA10732~B47R10C13</t>
  </si>
  <si>
    <t>Hs~Ref:NM_173494.1~uORF:IOH27391~1910</t>
  </si>
  <si>
    <t>NM_173494.1</t>
  </si>
  <si>
    <t>HA10732~B47R10C14</t>
  </si>
  <si>
    <t>Hs~Ref:NM_173494.1~uORF:IOH27391~1830</t>
  </si>
  <si>
    <t>HA10732~B47R10C15</t>
  </si>
  <si>
    <t>Hs~Ref:NM_022059.1~uORF:IOH26382~124</t>
  </si>
  <si>
    <t>NM_022059.1</t>
  </si>
  <si>
    <t>HA10732~B47R10C16</t>
  </si>
  <si>
    <t>Hs~Ref:NM_022059.1~uORF:IOH26382~118</t>
  </si>
  <si>
    <t>HA10732~B47R10C17</t>
  </si>
  <si>
    <t>Hs~Ref:NM_017573.2~uORF:IOH27381~109</t>
  </si>
  <si>
    <t>NM_017573.2</t>
  </si>
  <si>
    <t>HA10732~B47R10C18</t>
  </si>
  <si>
    <t>Hs~Ref:NM_017573.2~uORF:IOH27381~104</t>
  </si>
  <si>
    <t>HA10732~B47R10C19</t>
  </si>
  <si>
    <t>Hs~Ref:NM_001002913.1~uORF:IOH26561~286</t>
  </si>
  <si>
    <t>NM_001002913.1</t>
  </si>
  <si>
    <t>HA10732~B47R10C20</t>
  </si>
  <si>
    <t>Hs~Ref:NM_001002913.1~uORF:IOH26561~267</t>
  </si>
  <si>
    <t>HA10732~B47R11C01</t>
  </si>
  <si>
    <t>Hs~Ref:NM_015894.2~uORF:IOH1745~1340</t>
  </si>
  <si>
    <t>NM_015894.2</t>
  </si>
  <si>
    <t>HA10732~B47R11C02</t>
  </si>
  <si>
    <t>Hs~Ref:NM_015894.2~uORF:IOH1745~1350</t>
  </si>
  <si>
    <t>HA10732~B47R11C03</t>
  </si>
  <si>
    <t>Hs~Ref:NM_014046.2~uORF:IOH1899~542</t>
  </si>
  <si>
    <t>NM_014046.2</t>
  </si>
  <si>
    <t>HA10732~B47R11C04</t>
  </si>
  <si>
    <t>Hs~Ref:NM_014046.2~uORF:IOH1899~510</t>
  </si>
  <si>
    <t>HA10732~B47R11C05</t>
  </si>
  <si>
    <t>Hs~Ref:NM_000970.2~uORF:IOH1951~107</t>
  </si>
  <si>
    <t>NM_000970.2</t>
  </si>
  <si>
    <t>HA10732~B47R11C06</t>
  </si>
  <si>
    <t>Hs~Ref:NM_000970.2~uORF:IOH1951~99.5</t>
  </si>
  <si>
    <t>HA10732~B47R11C07</t>
  </si>
  <si>
    <t>Hs~Ref:NM_018153.2~uORF:IOH12656~187</t>
  </si>
  <si>
    <t>NM_018153.2</t>
  </si>
  <si>
    <t>HA10732~B47R11C08</t>
  </si>
  <si>
    <t>Hs~Ref:NM_018153.2~uORF:IOH12656~172</t>
  </si>
  <si>
    <t>HA10732~B47R11C09</t>
  </si>
  <si>
    <t>Hs~Ref:NM_031465.2~uORF:IOH6623~1080</t>
  </si>
  <si>
    <t>NM_031465.2</t>
  </si>
  <si>
    <t>HA10732~B47R11C10</t>
  </si>
  <si>
    <t>Hs~Ref:NM_031465.2~uORF:IOH6623~1040</t>
  </si>
  <si>
    <t>HA10732~B47R11C11</t>
  </si>
  <si>
    <t>Hs~MGC:BC028124.1~uORF:IOH11563~948</t>
  </si>
  <si>
    <t>BC028124.1</t>
  </si>
  <si>
    <t>HA10732~B47R11C12</t>
  </si>
  <si>
    <t>Hs~MGC:BC028124.1~uORF:IOH11563~905</t>
  </si>
  <si>
    <t>HA10732~B47R11C13</t>
  </si>
  <si>
    <t>Hs~Ref:NM_016271.3~uORF:IOH11194~2520</t>
  </si>
  <si>
    <t>NM_016271.3</t>
  </si>
  <si>
    <t>HA10732~B47R11C14</t>
  </si>
  <si>
    <t>Hs~Ref:NM_016271.3~uORF:IOH11194~2420</t>
  </si>
  <si>
    <t>HA10732~B47R11C15</t>
  </si>
  <si>
    <t>Hs~MGC:BC000807.1~uORF:IOH3072~984</t>
  </si>
  <si>
    <t>BC000807.1</t>
  </si>
  <si>
    <t>HA10732~B47R11C16</t>
  </si>
  <si>
    <t>Hs~MGC:BC000807.1~uORF:IOH3072~927</t>
  </si>
  <si>
    <t>HA10732~B47R11C17</t>
  </si>
  <si>
    <t>Hs~Ref:NM_016304.2~uORF:IOH7552~967</t>
  </si>
  <si>
    <t>NM_016304.2</t>
  </si>
  <si>
    <t>HA10732~B47R11C18</t>
  </si>
  <si>
    <t>Hs~Ref:NM_016304.2~uORF:IOH7552~917</t>
  </si>
  <si>
    <t>HA10732~B47R11C19</t>
  </si>
  <si>
    <t>Hs~Ref:NM_145237.1~uORF:IOH6581~219</t>
  </si>
  <si>
    <t>NM_145237.1</t>
  </si>
  <si>
    <t>HA10732~B47R11C20</t>
  </si>
  <si>
    <t>Hs~Ref:NM_145237.1~uORF:IOH6581~206</t>
  </si>
  <si>
    <t>HA10732~B47R12C01</t>
  </si>
  <si>
    <t>Hs~MGC:BC007654.1~uORF:IOH5936~1770</t>
  </si>
  <si>
    <t>BC007654.1</t>
  </si>
  <si>
    <t>HA10732~B47R12C02</t>
  </si>
  <si>
    <t>Hs~MGC:BC007654.1~uORF:IOH5936~1660</t>
  </si>
  <si>
    <t>HA10732~B47R12C03</t>
  </si>
  <si>
    <t>Hs~Ref:NM_130398.1~uORF:IOH5832~2100</t>
  </si>
  <si>
    <t>NM_130398.1</t>
  </si>
  <si>
    <t>HA10732~B47R12C04</t>
  </si>
  <si>
    <t>Hs~Ref:NM_130398.1~uORF:IOH5832~1980</t>
  </si>
  <si>
    <t>HA10732~B47R12C05</t>
  </si>
  <si>
    <t>Hs~MGC:BC033758.1~uORF:IOH21879~701</t>
  </si>
  <si>
    <t>BC033758.1</t>
  </si>
  <si>
    <t>HA10732~B47R12C06</t>
  </si>
  <si>
    <t>Hs~MGC:BC033758.1~uORF:IOH21879~656</t>
  </si>
  <si>
    <t>HA10732~B47R12C07</t>
  </si>
  <si>
    <t>Hs~MGC:BC008303.1~uORF:IOH6987~2050</t>
  </si>
  <si>
    <t>BC008303.1</t>
  </si>
  <si>
    <t>HA10732~B47R12C08</t>
  </si>
  <si>
    <t>Hs~MGC:BC008303.1~uORF:IOH6987~1990</t>
  </si>
  <si>
    <t>HA10732~B47R12C09</t>
  </si>
  <si>
    <t>Hs~Ref:NM_203305.1~uORF:IOH26383~1250</t>
  </si>
  <si>
    <t>NM_203305.1</t>
  </si>
  <si>
    <t>HA10732~B47R12C10</t>
  </si>
  <si>
    <t>Hs~Ref:NM_203305.1~uORF:IOH26383~1170</t>
  </si>
  <si>
    <t>HA10732~B47R12C11</t>
  </si>
  <si>
    <t>Hs~Ref:NM_003621.1~uORF:IOH10784~3590</t>
  </si>
  <si>
    <t>NM_003621.1</t>
  </si>
  <si>
    <t>HA10732~B47R12C12</t>
  </si>
  <si>
    <t>Hs~Ref:NM_003621.1~uORF:IOH10784~3630</t>
  </si>
  <si>
    <t>HA10732~B47R12C13</t>
  </si>
  <si>
    <t>Hs~MGC:BC068537.1~uORF:IOH40089~65.8</t>
  </si>
  <si>
    <t>BC068537.1</t>
  </si>
  <si>
    <t>HA10732~B47R12C14</t>
  </si>
  <si>
    <t>Hs~MGC:BC068537.1~uORF:IOH40089~60.7</t>
  </si>
  <si>
    <t>HA10732~B47R12C15</t>
  </si>
  <si>
    <t>Hs~Ref:NM_018401.1~N/A~272</t>
  </si>
  <si>
    <t>NM_018401.1</t>
  </si>
  <si>
    <t>HA10732~B47R12C16</t>
  </si>
  <si>
    <t>Hs~Ref:NM_018401.1~N/A~257</t>
  </si>
  <si>
    <t>HA10732~B47R12C17</t>
  </si>
  <si>
    <t>Hs~Ref:NM_012395.1~N/A~301</t>
  </si>
  <si>
    <t>NM_012395.1</t>
  </si>
  <si>
    <t>HA10732~B47R12C18</t>
  </si>
  <si>
    <t>Hs~Ref:NM_012395.1~N/A~289</t>
  </si>
  <si>
    <t>HA10732~B47R12C19</t>
  </si>
  <si>
    <t>Hs~Ref:NM_002741.1~N/A~321</t>
  </si>
  <si>
    <t>NM_002741.1</t>
  </si>
  <si>
    <t>HA10732~B47R12C20</t>
  </si>
  <si>
    <t>Hs~Ref:NM_002741.1~N/A~296</t>
  </si>
  <si>
    <t>HA10732~B47R13C01</t>
  </si>
  <si>
    <t>Hs~MGC:BC005139.2~uORF:IOH4709~177</t>
  </si>
  <si>
    <t>BC005139.2</t>
  </si>
  <si>
    <t>HA10732~B47R13C02</t>
  </si>
  <si>
    <t>Hs~MGC:BC005139.2~uORF:IOH4709~162</t>
  </si>
  <si>
    <t>HA10732~B47R13C03</t>
  </si>
  <si>
    <t>Hs~MGC:BC032662.1~uORF:IOH21986~87.4</t>
  </si>
  <si>
    <t>BC032662.1</t>
  </si>
  <si>
    <t>HA10732~B47R13C04</t>
  </si>
  <si>
    <t>Hs~MGC:BC032662.1~uORF:IOH21986~81.2</t>
  </si>
  <si>
    <t>HA10732~B47R13C05</t>
  </si>
  <si>
    <t>Hs~Ref:NM_012096.1~uORF:IOH11629~276</t>
  </si>
  <si>
    <t>NM_012096.1</t>
  </si>
  <si>
    <t>HA10732~B47R13C06</t>
  </si>
  <si>
    <t>Hs~Ref:NM_012096.1~uORF:IOH11629~266</t>
  </si>
  <si>
    <t>HA10732~B47R13C07</t>
  </si>
  <si>
    <t>Hs~Ref:NM_004766.1~uORF:IOH3540~133</t>
  </si>
  <si>
    <t>NM_004766.1</t>
  </si>
  <si>
    <t>HA10732~B47R13C08</t>
  </si>
  <si>
    <t>Hs~Ref:NM_004766.1~uORF:IOH3540~127</t>
  </si>
  <si>
    <t>HA10732~B47R13C09</t>
  </si>
  <si>
    <t>Hs~MGC:BC015802.1~uORF:IOH10059~271</t>
  </si>
  <si>
    <t>BC015802.1</t>
  </si>
  <si>
    <t>HA10732~B47R13C10</t>
  </si>
  <si>
    <t>Hs~MGC:BC015802.1~uORF:IOH10059~262</t>
  </si>
  <si>
    <t>HA10732~B47R13C11</t>
  </si>
  <si>
    <t>Hs~Ref:NM_018668.2~uORF:IOH10175~62.3</t>
  </si>
  <si>
    <t>NM_018668.2</t>
  </si>
  <si>
    <t>HA10732~B47R13C12</t>
  </si>
  <si>
    <t>Hs~Ref:NM_018668.2~uORF:IOH10175~59.8</t>
  </si>
  <si>
    <t>HA10732~B47R13C13</t>
  </si>
  <si>
    <t>Hs~MGC:NM_152266.1~uORF:IOH13579~498</t>
  </si>
  <si>
    <t>NM_152266.1</t>
  </si>
  <si>
    <t>HA10732~B47R13C14</t>
  </si>
  <si>
    <t>Hs~MGC:NM_152266.1~uORF:IOH13579~488</t>
  </si>
  <si>
    <t>HA10732~B47R13C15</t>
  </si>
  <si>
    <t>Hs~MGC:BC007523.1~uORF:IOH6889~515</t>
  </si>
  <si>
    <t>BC007523.1</t>
  </si>
  <si>
    <t>HA10732~B47R13C16</t>
  </si>
  <si>
    <t>Hs~MGC:BC007523.1~uORF:IOH6889~505</t>
  </si>
  <si>
    <t>HA10732~B47R13C17</t>
  </si>
  <si>
    <t>Hs~MGC:BC007028.1~uORF:IOH7155~228</t>
  </si>
  <si>
    <t>BC007028.1</t>
  </si>
  <si>
    <t>HA10732~B47R13C18</t>
  </si>
  <si>
    <t>Hs~MGC:BC007028.1~uORF:IOH7155~217</t>
  </si>
  <si>
    <t>HA10732~B47R13C19</t>
  </si>
  <si>
    <t>Hs~Ref:NM_014268.1~uORF:IOH5850~290</t>
  </si>
  <si>
    <t>HA10732~B47R13C20</t>
  </si>
  <si>
    <t>Hs~Ref:NM_014268.1~uORF:IOH5850~269</t>
  </si>
  <si>
    <t>HA10732~B47R14C01</t>
  </si>
  <si>
    <t>Hs~MGC:BC007546.1~uORF:IOH6804~564</t>
  </si>
  <si>
    <t>BC007546.1</t>
  </si>
  <si>
    <t>HA10732~B47R14C02</t>
  </si>
  <si>
    <t>Hs~MGC:BC007546.1~uORF:IOH6804~515</t>
  </si>
  <si>
    <t>HA10732~B47R14C03</t>
  </si>
  <si>
    <t>Hs~MGC:BC003608.1~uORF:IOH4641~1040</t>
  </si>
  <si>
    <t>BC003608.1</t>
  </si>
  <si>
    <t>HA10732~B47R14C04</t>
  </si>
  <si>
    <t>Hs~MGC:BC003608.1~uORF:IOH4641~975</t>
  </si>
  <si>
    <t>HA10732~B47R14C05</t>
  </si>
  <si>
    <t>Hs~Ref:NM_144628.1~uORF:IOH12982~705</t>
  </si>
  <si>
    <t>NM_144628.1</t>
  </si>
  <si>
    <t>HA10732~B47R14C06</t>
  </si>
  <si>
    <t>Hs~Ref:NM_144628.1~uORF:IOH12982~647</t>
  </si>
  <si>
    <t>HA10732~B47R14C07</t>
  </si>
  <si>
    <t>Hs~Ref:NM_016467.1~uORF:IOH7173~2060</t>
  </si>
  <si>
    <t>HA10732~B47R14C08</t>
  </si>
  <si>
    <t>Hs~Ref:NM_016467.1~uORF:IOH7173~1870</t>
  </si>
  <si>
    <t>HA10732~B47R14C09</t>
  </si>
  <si>
    <t>Hs~MGC:BC007252.1~uORF:IOH6830~66.5</t>
  </si>
  <si>
    <t>BC007252.1</t>
  </si>
  <si>
    <t>HA10732~B47R14C10</t>
  </si>
  <si>
    <t>Hs~MGC:BC007252.1~uORF:IOH6830~63.4</t>
  </si>
  <si>
    <t>HA10732~B47R14C11</t>
  </si>
  <si>
    <t>Hs~MGC:BC020750.1~uORF:IOH14535~336</t>
  </si>
  <si>
    <t>BC020750.1</t>
  </si>
  <si>
    <t>HA10732~B47R14C12</t>
  </si>
  <si>
    <t>Hs~MGC:BC020750.1~uORF:IOH14535~330</t>
  </si>
  <si>
    <t>HA10732~B47R14C13</t>
  </si>
  <si>
    <t>HA10732~B47R14C14</t>
  </si>
  <si>
    <t>HA10732~B47R14C15</t>
  </si>
  <si>
    <t>HA10732~B47R14C16</t>
  </si>
  <si>
    <t>HA10732~B47R14C17</t>
  </si>
  <si>
    <t>HA10732~B47R14C18</t>
  </si>
  <si>
    <t>HA10732~B47R14C19</t>
  </si>
  <si>
    <t>HA10732~B47R14C20</t>
  </si>
  <si>
    <t>HA10732~B47R15C01</t>
  </si>
  <si>
    <t>HA10732~B47R15C02</t>
  </si>
  <si>
    <t>HA10732~B47R15C03</t>
  </si>
  <si>
    <t>HA10732~B47R15C04</t>
  </si>
  <si>
    <t>HA10732~B47R15C05</t>
  </si>
  <si>
    <t>HA10732~B47R15C06</t>
  </si>
  <si>
    <t>HA10732~B47R15C07</t>
  </si>
  <si>
    <t>HA10732~B47R15C08</t>
  </si>
  <si>
    <t>HA10732~B47R15C09</t>
  </si>
  <si>
    <t>HA10732~B47R15C10</t>
  </si>
  <si>
    <t>HA10732~B47R15C11</t>
  </si>
  <si>
    <t>HA10732~B47R15C12</t>
  </si>
  <si>
    <t>HA10732~B47R15C13</t>
  </si>
  <si>
    <t>HA10732~B47R15C14</t>
  </si>
  <si>
    <t>HA10732~B47R15C15</t>
  </si>
  <si>
    <t>HA10732~B47R15C16</t>
  </si>
  <si>
    <t>HA10732~B47R15C17</t>
  </si>
  <si>
    <t>HA10732~B47R15C18</t>
  </si>
  <si>
    <t>HA10732~B47R15C19</t>
  </si>
  <si>
    <t>HA10732~B47R15C20</t>
  </si>
  <si>
    <t>HA10732~B47R16C01</t>
  </si>
  <si>
    <t>HA10732~B47R16C02</t>
  </si>
  <si>
    <t>HA10732~B47R16C03</t>
  </si>
  <si>
    <t>HA10732~B47R16C04</t>
  </si>
  <si>
    <t>HA10732~B47R16C05</t>
  </si>
  <si>
    <t>HA10732~B47R16C06</t>
  </si>
  <si>
    <t>HA10732~B47R16C07</t>
  </si>
  <si>
    <t>HA10732~B47R16C08</t>
  </si>
  <si>
    <t>HA10732~B47R16C09</t>
  </si>
  <si>
    <t>HA10732~B47R16C10</t>
  </si>
  <si>
    <t>HA10732~B47R16C11</t>
  </si>
  <si>
    <t>HA10732~B47R16C12</t>
  </si>
  <si>
    <t>HA10732~B47R16C13</t>
  </si>
  <si>
    <t>HA10732~B47R16C14</t>
  </si>
  <si>
    <t>HA10732~B47R16C15</t>
  </si>
  <si>
    <t>HA10732~B47R16C16</t>
  </si>
  <si>
    <t>HA10732~B47R16C17</t>
  </si>
  <si>
    <t>HA10732~B47R16C18</t>
  </si>
  <si>
    <t>HA10732~B47R16C19</t>
  </si>
  <si>
    <t>HA10732~B47R16C20</t>
  </si>
  <si>
    <t>HA10732~B47R17C01</t>
  </si>
  <si>
    <t>HA10732~B47R17C02</t>
  </si>
  <si>
    <t>HA10732~B47R17C03</t>
  </si>
  <si>
    <t>HA10732~B47R17C04</t>
  </si>
  <si>
    <t>HA10732~B47R17C05</t>
  </si>
  <si>
    <t>HA10732~B47R17C06</t>
  </si>
  <si>
    <t>HA10732~B47R17C07</t>
  </si>
  <si>
    <t>HA10732~B47R17C08</t>
  </si>
  <si>
    <t>HA10732~B47R17C09</t>
  </si>
  <si>
    <t>HA10732~B47R17C10</t>
  </si>
  <si>
    <t>HA10732~B47R17C11</t>
  </si>
  <si>
    <t>HA10732~B47R17C12</t>
  </si>
  <si>
    <t>HA10732~B47R17C13</t>
  </si>
  <si>
    <t>HA10732~B47R17C14</t>
  </si>
  <si>
    <t>HA10732~B47R17C15</t>
  </si>
  <si>
    <t>HA10732~B47R17C16</t>
  </si>
  <si>
    <t>HA10732~B47R17C17</t>
  </si>
  <si>
    <t>HA10732~B47R17C18</t>
  </si>
  <si>
    <t>HA10732~B47R17C19</t>
  </si>
  <si>
    <t>HA10732~B47R17C20</t>
  </si>
  <si>
    <t>HA10732~B47R18C01</t>
  </si>
  <si>
    <t>HA10732~B47R18C02</t>
  </si>
  <si>
    <t>HA10732~B47R18C03</t>
  </si>
  <si>
    <t>HA10732~B47R18C04</t>
  </si>
  <si>
    <t>HA10732~B47R18C05</t>
  </si>
  <si>
    <t>HA10732~B47R18C06</t>
  </si>
  <si>
    <t>HA10732~B47R18C07</t>
  </si>
  <si>
    <t>HA10732~B47R18C08</t>
  </si>
  <si>
    <t>HA10732~B47R18C09</t>
  </si>
  <si>
    <t>HA10732~B47R18C10</t>
  </si>
  <si>
    <t>HA10732~B47R18C11</t>
  </si>
  <si>
    <t>HA10732~B47R18C12</t>
  </si>
  <si>
    <t>HA10732~B47R18C13</t>
  </si>
  <si>
    <t>HA10732~B47R18C14</t>
  </si>
  <si>
    <t>HA10732~B47R18C15</t>
  </si>
  <si>
    <t>HA10732~B47R18C16</t>
  </si>
  <si>
    <t>HA10732~B47R18C17</t>
  </si>
  <si>
    <t>HA10732~B47R18C18</t>
  </si>
  <si>
    <t>HA10732~B47R18C19</t>
  </si>
  <si>
    <t>HA10732~B47R18C20</t>
  </si>
  <si>
    <t>HA10732~B47R19C01</t>
  </si>
  <si>
    <t>HA10732~B47R19C02</t>
  </si>
  <si>
    <t>HA10732~B47R19C03</t>
  </si>
  <si>
    <t>HA10732~B47R19C04</t>
  </si>
  <si>
    <t>HA10732~B47R19C05</t>
  </si>
  <si>
    <t>HA10732~B47R19C06</t>
  </si>
  <si>
    <t>HA10732~B47R19C07</t>
  </si>
  <si>
    <t>HA10732~B47R19C08</t>
  </si>
  <si>
    <t>HA10732~B47R19C09</t>
  </si>
  <si>
    <t>HA10732~B47R19C10</t>
  </si>
  <si>
    <t>HA10732~B47R19C11</t>
  </si>
  <si>
    <t>HA10732~B47R19C12</t>
  </si>
  <si>
    <t>HA10732~B47R19C13</t>
  </si>
  <si>
    <t>HA10732~B47R19C14</t>
  </si>
  <si>
    <t>HA10732~B47R19C15</t>
  </si>
  <si>
    <t>HA10732~B47R19C16</t>
  </si>
  <si>
    <t>HA10732~B47R19C17</t>
  </si>
  <si>
    <t>HA10732~B47R19C18</t>
  </si>
  <si>
    <t>HA10732~B47R19C19</t>
  </si>
  <si>
    <t>HA10732~B47R19C20</t>
  </si>
  <si>
    <t>HA10732~B47R20C01</t>
  </si>
  <si>
    <t>HA10732~B47R20C02</t>
  </si>
  <si>
    <t>HA10732~B47R20C03</t>
  </si>
  <si>
    <t>HA10732~B47R20C04</t>
  </si>
  <si>
    <t>HA10732~B47R20C05</t>
  </si>
  <si>
    <t>HA10732~B47R20C06</t>
  </si>
  <si>
    <t>HA10732~B47R20C07</t>
  </si>
  <si>
    <t>HA10732~B47R20C08</t>
  </si>
  <si>
    <t>HA10732~B47R20C09</t>
  </si>
  <si>
    <t>HA10732~B47R20C10</t>
  </si>
  <si>
    <t>HA10732~B47R20C11</t>
  </si>
  <si>
    <t>HA10732~B47R20C12</t>
  </si>
  <si>
    <t>HA10732~B47R20C13</t>
  </si>
  <si>
    <t>HA10732~B47R20C14</t>
  </si>
  <si>
    <t>HA10732~B47R20C15</t>
  </si>
  <si>
    <t>HA10732~B47R20C16</t>
  </si>
  <si>
    <t>HA10732~B47R20C17</t>
  </si>
  <si>
    <t>HA10732~B47R20C18</t>
  </si>
  <si>
    <t>HA10732~B47R20C19</t>
  </si>
  <si>
    <t>HA10732~B47R20C20</t>
  </si>
  <si>
    <t>HA10732~B48R01C01</t>
  </si>
  <si>
    <t>HA10732~B48R01C02</t>
  </si>
  <si>
    <t>HA10732~B48R01C03</t>
  </si>
  <si>
    <t>HA10732~B48R01C04</t>
  </si>
  <si>
    <t>HA10732~B48R01C05</t>
  </si>
  <si>
    <t>HA10732~B48R01C06</t>
  </si>
  <si>
    <t>HA10732~B48R01C07</t>
  </si>
  <si>
    <t>HA10732~B48R01C08</t>
  </si>
  <si>
    <t>HA10732~B48R01C09</t>
  </si>
  <si>
    <t>HA10732~B48R01C10</t>
  </si>
  <si>
    <t>HA10732~B48R01C11</t>
  </si>
  <si>
    <t>HA10732~B48R01C12</t>
  </si>
  <si>
    <t>HA10732~B48R01C13</t>
  </si>
  <si>
    <t>HA10732~B48R01C14</t>
  </si>
  <si>
    <t>HA10732~B48R01C15</t>
  </si>
  <si>
    <t>HA10732~B48R01C16</t>
  </si>
  <si>
    <t>HA10732~B48R01C17</t>
  </si>
  <si>
    <t>HA10732~B48R01C18</t>
  </si>
  <si>
    <t>HA10732~B48R01C19</t>
  </si>
  <si>
    <t>HA10732~B48R01C20</t>
  </si>
  <si>
    <t>HA10732~B48R02C01</t>
  </si>
  <si>
    <t>HA10732~B48R02C02</t>
  </si>
  <si>
    <t>HA10732~B48R02C03</t>
  </si>
  <si>
    <t>HA10732~B48R02C04</t>
  </si>
  <si>
    <t>HA10732~B48R02C05</t>
  </si>
  <si>
    <t>HA10732~B48R02C06</t>
  </si>
  <si>
    <t>HA10732~B48R02C07</t>
  </si>
  <si>
    <t>HA10732~B48R02C08</t>
  </si>
  <si>
    <t>HA10732~B48R02C09</t>
  </si>
  <si>
    <t>HA10732~B48R02C10</t>
  </si>
  <si>
    <t>HA10732~B48R02C11</t>
  </si>
  <si>
    <t>HA10732~B48R02C12</t>
  </si>
  <si>
    <t>HA10732~B48R02C13</t>
  </si>
  <si>
    <t>Internal_200951</t>
  </si>
  <si>
    <t>HA10732~B48R02C14</t>
  </si>
  <si>
    <t>HA10732~B48R02C15</t>
  </si>
  <si>
    <t>Hs~Ref:NM_006460.1~uORF:IOH5964~157</t>
  </si>
  <si>
    <t>NM_006460.1</t>
  </si>
  <si>
    <t>HA10732~B48R02C16</t>
  </si>
  <si>
    <t>Hs~Ref:NM_006460.1~uORF:IOH5964~152</t>
  </si>
  <si>
    <t>HA10732~B48R02C17</t>
  </si>
  <si>
    <t>Hs~MGC:BC005823.1~uORF:IOH5772~170</t>
  </si>
  <si>
    <t>BC005823.1</t>
  </si>
  <si>
    <t>HA10732~B48R02C18</t>
  </si>
  <si>
    <t>Hs~MGC:BC005823.1~uORF:IOH5772~163</t>
  </si>
  <si>
    <t>HA10732~B48R02C19</t>
  </si>
  <si>
    <t>Hs~MGC:BC022893.1~uORF:IOH13672~406</t>
  </si>
  <si>
    <t>BC022893.1</t>
  </si>
  <si>
    <t>HA10732~B48R02C20</t>
  </si>
  <si>
    <t>Hs~MGC:BC022893.1~uORF:IOH13672~366</t>
  </si>
  <si>
    <t>HA10732~B48R03C01</t>
  </si>
  <si>
    <t>Hs~MGC:BC020966.1~uORF:IOH10379~843</t>
  </si>
  <si>
    <t>BC020966.1</t>
  </si>
  <si>
    <t>HA10732~B48R03C02</t>
  </si>
  <si>
    <t>Hs~MGC:BC020966.1~uORF:IOH10379~825</t>
  </si>
  <si>
    <t>HA10732~B48R03C03</t>
  </si>
  <si>
    <t>Hs~MGC:BC007658.1~uORF:IOH5956~191</t>
  </si>
  <si>
    <t>BC007658.1</t>
  </si>
  <si>
    <t>HA10732~B48R03C04</t>
  </si>
  <si>
    <t>Hs~MGC:BC007658.1~uORF:IOH5956~181</t>
  </si>
  <si>
    <t>HA10732~B48R03C05</t>
  </si>
  <si>
    <t>Hs~MGC:BC021105.1~uORF:IOH14081~284</t>
  </si>
  <si>
    <t>BC021105.1</t>
  </si>
  <si>
    <t>HA10732~B48R03C06</t>
  </si>
  <si>
    <t>Hs~MGC:BC021105.1~uORF:IOH14081~266</t>
  </si>
  <si>
    <t>HA10732~B48R03C07</t>
  </si>
  <si>
    <t>Hs~Ref:NM_002201.3~uORF:IOH6793~859</t>
  </si>
  <si>
    <t>NM_002201.3</t>
  </si>
  <si>
    <t>HA10732~B48R03C08</t>
  </si>
  <si>
    <t>Hs~Ref:NM_002201.3~uORF:IOH6793~852</t>
  </si>
  <si>
    <t>HA10732~B48R03C09</t>
  </si>
  <si>
    <t>Hs~Ref:NM_006110.1~uORF:IOH3469~94.7</t>
  </si>
  <si>
    <t>NM_006110.1</t>
  </si>
  <si>
    <t>HA10732~B48R03C10</t>
  </si>
  <si>
    <t>Hs~Ref:NM_006110.1~uORF:IOH3469~86.5</t>
  </si>
  <si>
    <t>HA10732~B48R03C11</t>
  </si>
  <si>
    <t>Hs~MGC:BC022253.1~uORF:IOH13441~265</t>
  </si>
  <si>
    <t>BC022253.1</t>
  </si>
  <si>
    <t>HA10732~B48R03C12</t>
  </si>
  <si>
    <t>Hs~MGC:BC022253.1~uORF:IOH13441~260</t>
  </si>
  <si>
    <t>HA10732~B48R03C13</t>
  </si>
  <si>
    <t>Hs~Ref:NM_018457.1~uORF:IOH23026~81.6</t>
  </si>
  <si>
    <t>NM_018457.1</t>
  </si>
  <si>
    <t>HA10732~B48R03C14</t>
  </si>
  <si>
    <t>Hs~Ref:NM_018457.1~uORF:IOH23026~79.8</t>
  </si>
  <si>
    <t>HA10732~B48R03C15</t>
  </si>
  <si>
    <t>Hs~Ref:NM_032784.2~uORF:IOH12753~192</t>
  </si>
  <si>
    <t>NM_032784.2</t>
  </si>
  <si>
    <t>HA10732~B48R03C16</t>
  </si>
  <si>
    <t>Hs~Ref:NM_032784.2~uORF:IOH12753~186</t>
  </si>
  <si>
    <t>HA10732~B48R03C17</t>
  </si>
  <si>
    <t>Hs~Ref:NM_004832.1~uORF:IOH4381~1160</t>
  </si>
  <si>
    <t>NM_004832.1</t>
  </si>
  <si>
    <t>HA10732~B48R03C18</t>
  </si>
  <si>
    <t>Hs~Ref:NM_004832.1~uORF:IOH4381~1120</t>
  </si>
  <si>
    <t>HA10732~B48R03C19</t>
  </si>
  <si>
    <t>Hs~MGC:BC015842.1~uORF:IOH23072~353</t>
  </si>
  <si>
    <t>BC015842.1</t>
  </si>
  <si>
    <t>HA10732~B48R03C20</t>
  </si>
  <si>
    <t>Hs~MGC:BC015842.1~uORF:IOH23072~350</t>
  </si>
  <si>
    <t>HA10732~B48R04C01</t>
  </si>
  <si>
    <t>Hs~MGC:BC033689.1~uORF:IOH21871~20.6</t>
  </si>
  <si>
    <t>BC033689.1</t>
  </si>
  <si>
    <t>HA10732~B48R04C02</t>
  </si>
  <si>
    <t>Hs~MGC:BC033689.1~uORF:IOH21871~19.8</t>
  </si>
  <si>
    <t>HA10732~B48R04C03</t>
  </si>
  <si>
    <t>Internal_30206</t>
  </si>
  <si>
    <t>HA10732~B48R04C04</t>
  </si>
  <si>
    <t>HA10732~B48R04C05</t>
  </si>
  <si>
    <t>Internal_13575</t>
  </si>
  <si>
    <t>HA10732~B48R04C06</t>
  </si>
  <si>
    <t>HA10732~B48R04C07</t>
  </si>
  <si>
    <t>Hs~MGC:BC009253.1~uORF:IOH13411~99.7</t>
  </si>
  <si>
    <t>BC009253.1</t>
  </si>
  <si>
    <t>HA10732~B48R04C08</t>
  </si>
  <si>
    <t>Hs~MGC:BC009253.1~uORF:IOH13411~98.8</t>
  </si>
  <si>
    <t>HA10732~B48R04C09</t>
  </si>
  <si>
    <t>Hs~Ref:NM_145314.1~uORF:IOH10809~11.0</t>
  </si>
  <si>
    <t>NM_145314.1</t>
  </si>
  <si>
    <t>HA10732~B48R04C10</t>
  </si>
  <si>
    <t>Hs~Ref:NM_145314.1~uORF:IOH10809~10.7</t>
  </si>
  <si>
    <t>HA10732~B48R04C11</t>
  </si>
  <si>
    <t>Hs~MGC:BC008037.2~uORF:IOH5889~654</t>
  </si>
  <si>
    <t>BC008037.2</t>
  </si>
  <si>
    <t>HA10732~B48R04C12</t>
  </si>
  <si>
    <t>Hs~MGC:BC008037.2~uORF:IOH5889~601</t>
  </si>
  <si>
    <t>HA10732~B48R04C13</t>
  </si>
  <si>
    <t>Hs~MGC:BC006969.1~uORF:IOH7343~341</t>
  </si>
  <si>
    <t>BC006969.1</t>
  </si>
  <si>
    <t>HA10732~B48R04C14</t>
  </si>
  <si>
    <t>Hs~MGC:BC006969.1~uORF:IOH7343~316</t>
  </si>
  <si>
    <t>HA10732~B48R04C15</t>
  </si>
  <si>
    <t>Internal_23859</t>
  </si>
  <si>
    <t>HA10732~B48R04C16</t>
  </si>
  <si>
    <t>HA10732~B48R04C17</t>
  </si>
  <si>
    <t>Internal_3606</t>
  </si>
  <si>
    <t>HA10732~B48R04C18</t>
  </si>
  <si>
    <t>HA10732~B48R04C19</t>
  </si>
  <si>
    <t>Internal_11645</t>
  </si>
  <si>
    <t>HA10732~B48R04C20</t>
  </si>
  <si>
    <t>HA10732~B48R05C01</t>
  </si>
  <si>
    <t>Hs~MGC:BC001280.1~uORF:IOH21165~1900</t>
  </si>
  <si>
    <t>HA10732~B48R05C02</t>
  </si>
  <si>
    <t>Hs~MGC:BC001280.1~uORF:IOH21165~1700</t>
  </si>
  <si>
    <t>HA10732~B48R05C03</t>
  </si>
  <si>
    <t>Hs~MGC:BC007009.1~uORF:IOH7191~2350</t>
  </si>
  <si>
    <t>BC007009.1</t>
  </si>
  <si>
    <t>HA10732~B48R05C04</t>
  </si>
  <si>
    <t>HA10732~B48R05C05</t>
  </si>
  <si>
    <t>Hs~Ref:NM_007233.1~uORF:IOH5376~265</t>
  </si>
  <si>
    <t>NM_007233.1</t>
  </si>
  <si>
    <t>HA10732~B48R05C06</t>
  </si>
  <si>
    <t>Hs~Ref:NM_007233.1~uORF:IOH5376~261</t>
  </si>
  <si>
    <t>HA10732~B48R05C07</t>
  </si>
  <si>
    <t>Hs~Ref:NM_004545.1~uORF:IOH9964~467</t>
  </si>
  <si>
    <t>NM_004545.1</t>
  </si>
  <si>
    <t>HA10732~B48R05C08</t>
  </si>
  <si>
    <t>Hs~Ref:NM_004545.1~uORF:IOH9964~429</t>
  </si>
  <si>
    <t>HA10732~B48R05C09</t>
  </si>
  <si>
    <t>Hs~Ref:NM_024901.2~uORF:IOH6373~651</t>
  </si>
  <si>
    <t>NM_024901.2</t>
  </si>
  <si>
    <t>HA10732~B48R05C10</t>
  </si>
  <si>
    <t>Hs~Ref:NM_024901.2~uORF:IOH6373~606</t>
  </si>
  <si>
    <t>HA10732~B48R05C11</t>
  </si>
  <si>
    <t>Hs~Ref:NM_138812.1~uORF:IOH10642~143</t>
  </si>
  <si>
    <t>NM_138812.1</t>
  </si>
  <si>
    <t>HA10732~B48R05C12</t>
  </si>
  <si>
    <t>Hs~Ref:NM_138812.1~uORF:IOH10642~139</t>
  </si>
  <si>
    <t>HA10732~B48R05C13</t>
  </si>
  <si>
    <t>Hs~MGC:BC014095.2~uORF:IOH14089~2590</t>
  </si>
  <si>
    <t>BC014095.2</t>
  </si>
  <si>
    <t>HA10732~B48R05C14</t>
  </si>
  <si>
    <t>Hs~MGC:BC014095.2~uORF:IOH14089~2440</t>
  </si>
  <si>
    <t>HA10732~B48R05C15</t>
  </si>
  <si>
    <t>Hs~MGC:BC001709.1~uORF:IOH4911~3760</t>
  </si>
  <si>
    <t>BC001709.1</t>
  </si>
  <si>
    <t>HA10732~B48R05C16</t>
  </si>
  <si>
    <t>Hs~MGC:BC001709.1~uORF:IOH4911~3750</t>
  </si>
  <si>
    <t>HA10732~B48R05C17</t>
  </si>
  <si>
    <t>Hs~Ref:NM_138413.1~uORF:IOH26880~81.4</t>
  </si>
  <si>
    <t>NM_138413.1</t>
  </si>
  <si>
    <t>HA10732~B48R05C18</t>
  </si>
  <si>
    <t>Hs~Ref:NM_138413.1~uORF:IOH26880~77.2</t>
  </si>
  <si>
    <t>HA10732~B48R05C19</t>
  </si>
  <si>
    <t>HA10732~B48R05C20</t>
  </si>
  <si>
    <t>HA10732~B48R06C01</t>
  </si>
  <si>
    <t>HA10732~B48R06C02</t>
  </si>
  <si>
    <t>HA10732~B48R06C03</t>
  </si>
  <si>
    <t>HA10732~B48R06C04</t>
  </si>
  <si>
    <t>HA10732~B48R06C05</t>
  </si>
  <si>
    <t>Hs~MGC:BC041164.1~uORF:IOH26258~107</t>
  </si>
  <si>
    <t>BC041164.1</t>
  </si>
  <si>
    <t>HA10732~B48R06C06</t>
  </si>
  <si>
    <t>Hs~MGC:BC041164.1~uORF:IOH26258~103</t>
  </si>
  <si>
    <t>HA10732~B48R06C07</t>
  </si>
  <si>
    <t>HA10732~B48R06C08</t>
  </si>
  <si>
    <t>HA10732~B48R06C09</t>
  </si>
  <si>
    <t>HA10732~B48R06C10</t>
  </si>
  <si>
    <t>HA10732~B48R06C11</t>
  </si>
  <si>
    <t>HA10732~B48R06C12</t>
  </si>
  <si>
    <t>HA10732~B48R06C13</t>
  </si>
  <si>
    <t>Hs~Ref:NM_030780.2~uORF:IOH10844~55.4</t>
  </si>
  <si>
    <t>NM_030780.2</t>
  </si>
  <si>
    <t>HA10732~B48R06C14</t>
  </si>
  <si>
    <t>Hs~Ref:NM_030780.2~uORF:IOH10844~51.5</t>
  </si>
  <si>
    <t>HA10732~B48R06C15</t>
  </si>
  <si>
    <t>Hs~Ref:NM_018147.1~uORF:IOH11086~257</t>
  </si>
  <si>
    <t>NM_018147.1</t>
  </si>
  <si>
    <t>HA10732~B48R06C16</t>
  </si>
  <si>
    <t>Hs~Ref:NM_018147.1~uORF:IOH11086~227</t>
  </si>
  <si>
    <t>HA10732~B48R06C17</t>
  </si>
  <si>
    <t>Hs~MGC:BC016615.1~uORF:IOH10688~463</t>
  </si>
  <si>
    <t>BC016615.1</t>
  </si>
  <si>
    <t>HA10732~B48R06C18</t>
  </si>
  <si>
    <t>Hs~MGC:BC016615.1~uORF:IOH10688~480</t>
  </si>
  <si>
    <t>HA10732~B48R06C19</t>
  </si>
  <si>
    <t>Hs~Ref:NM_015918.2~uORF:IOH10987~444</t>
  </si>
  <si>
    <t>NM_015918.2</t>
  </si>
  <si>
    <t>HA10732~B48R06C20</t>
  </si>
  <si>
    <t>Hs~Ref:NM_015918.2~uORF:IOH10987~407</t>
  </si>
  <si>
    <t>HA10732~B48R07C01</t>
  </si>
  <si>
    <t>Hs~MGC:BC016992.1~uORF:IOH11870~209</t>
  </si>
  <si>
    <t>BC016992.1</t>
  </si>
  <si>
    <t>HA10732~B48R07C02</t>
  </si>
  <si>
    <t>Hs~MGC:BC016992.1~uORF:IOH11870~204</t>
  </si>
  <si>
    <t>HA10732~B48R07C03</t>
  </si>
  <si>
    <t>Hs~MGC:BC012865.1~uORF:IOH11604~189</t>
  </si>
  <si>
    <t>BC012865.1</t>
  </si>
  <si>
    <t>HA10732~B48R07C04</t>
  </si>
  <si>
    <t>Hs~MGC:BC012865.1~uORF:IOH11604~182</t>
  </si>
  <si>
    <t>HA10732~B48R07C05</t>
  </si>
  <si>
    <t>Hs~MGC:BC007514.1~uORF:IOH6107~134</t>
  </si>
  <si>
    <t>BC007514.1</t>
  </si>
  <si>
    <t>HA10732~B48R07C06</t>
  </si>
  <si>
    <t>Hs~MGC:BC007514.1~uORF:IOH6107~125</t>
  </si>
  <si>
    <t>HA10732~B48R07C07</t>
  </si>
  <si>
    <t>Hs~Ref:NM_001654.1~uORF:IOH21137~286</t>
  </si>
  <si>
    <t>HA10732~B48R07C08</t>
  </si>
  <si>
    <t>Hs~Ref:NM_001654.1~uORF:IOH21137~268</t>
  </si>
  <si>
    <t>HA10732~B48R07C09</t>
  </si>
  <si>
    <t>Internal_327635</t>
  </si>
  <si>
    <t>HA10732~B48R07C10</t>
  </si>
  <si>
    <t>HA10732~B48R07C11</t>
  </si>
  <si>
    <t>Hs~MGC:BC053617.1~uORF:IOH29004~66.3</t>
  </si>
  <si>
    <t>BC053617.1</t>
  </si>
  <si>
    <t>HA10732~B48R07C12</t>
  </si>
  <si>
    <t>Hs~MGC:BC053617.1~uORF:IOH29004~67.9</t>
  </si>
  <si>
    <t>HA10732~B48R07C13</t>
  </si>
  <si>
    <t>Hs~MGC:BC060879.1~uORF:IOH29289~32.4</t>
  </si>
  <si>
    <t>BC060879.1</t>
  </si>
  <si>
    <t>HA10732~B48R07C14</t>
  </si>
  <si>
    <t>Hs~MGC:BC060879.1~uORF:IOH29289~30.9</t>
  </si>
  <si>
    <t>HA10732~B48R07C15</t>
  </si>
  <si>
    <t>Hs~MGC:BC052802.1~uORF:IOH29404~210</t>
  </si>
  <si>
    <t>BC052802.1</t>
  </si>
  <si>
    <t>HA10732~B48R07C16</t>
  </si>
  <si>
    <t>Hs~MGC:BC052802.1~uORF:IOH29404~203</t>
  </si>
  <si>
    <t>HA10732~B48R07C17</t>
  </si>
  <si>
    <t>Hs~Ref:NM_005145.1~uORF:IOH12762~977</t>
  </si>
  <si>
    <t>HA10732~B48R07C18</t>
  </si>
  <si>
    <t>Hs~Ref:NM_005145.1~uORF:IOH12762~936</t>
  </si>
  <si>
    <t>HA10732~B48R07C19</t>
  </si>
  <si>
    <t>Internal_2034</t>
  </si>
  <si>
    <t>HA10732~B48R07C20</t>
  </si>
  <si>
    <t>HA10732~B48R08C01</t>
  </si>
  <si>
    <t>Hs~MGC:BC029526.1~uORF:IOH22575~1530</t>
  </si>
  <si>
    <t>BC029526.1</t>
  </si>
  <si>
    <t>HA10732~B48R08C02</t>
  </si>
  <si>
    <t>Hs~MGC:BC029526.1~uORF:IOH22575~1460</t>
  </si>
  <si>
    <t>HA10732~B48R08C03</t>
  </si>
  <si>
    <t>Hs~Ref:NM_002159.2~uORF:IOH12902~863</t>
  </si>
  <si>
    <t>NM_002159.2</t>
  </si>
  <si>
    <t>HA10732~B48R08C04</t>
  </si>
  <si>
    <t>Hs~Ref:NM_002159.2~uORF:IOH12902~833</t>
  </si>
  <si>
    <t>HA10732~B48R08C05</t>
  </si>
  <si>
    <t>Hs~MGC:BC046449.1~uORF:IOH28670~80.4</t>
  </si>
  <si>
    <t>BC046449.1</t>
  </si>
  <si>
    <t>HA10732~B48R08C06</t>
  </si>
  <si>
    <t>Hs~MGC:BC046449.1~uORF:IOH28670~79.1</t>
  </si>
  <si>
    <t>HA10732~B48R08C07</t>
  </si>
  <si>
    <t>Hs~MGC:BC017357.1~uORF:IOH29348~52.7</t>
  </si>
  <si>
    <t>BC017357.1</t>
  </si>
  <si>
    <t>HA10732~B48R08C08</t>
  </si>
  <si>
    <t>Hs~MGC:BC017357.1~uORF:IOH29348~50.2</t>
  </si>
  <si>
    <t>HA10732~B48R08C09</t>
  </si>
  <si>
    <t>Internal_327833</t>
  </si>
  <si>
    <t>HA10732~B48R08C10</t>
  </si>
  <si>
    <t>HA10732~B48R08C11</t>
  </si>
  <si>
    <t>Hs~MGC:BC054021.1~uORF:IOH29457~126</t>
  </si>
  <si>
    <t>BC054021.1</t>
  </si>
  <si>
    <t>HA10732~B48R08C12</t>
  </si>
  <si>
    <t>Hs~MGC:BC054021.1~uORF:IOH29457~125</t>
  </si>
  <si>
    <t>HA10732~B48R08C13</t>
  </si>
  <si>
    <t>Hs~MGC:BC031010.1~uORF:IOH23142~68.7</t>
  </si>
  <si>
    <t>BC031010.1</t>
  </si>
  <si>
    <t>HA10732~B48R08C14</t>
  </si>
  <si>
    <t>Hs~MGC:BC031010.1~uORF:IOH23142~66.4</t>
  </si>
  <si>
    <t>HA10732~B48R08C15</t>
  </si>
  <si>
    <t>Hs~MGC:BC032370.1~uORF:IOH21637~130</t>
  </si>
  <si>
    <t>BC032370.1</t>
  </si>
  <si>
    <t>HA10732~B48R08C16</t>
  </si>
  <si>
    <t>Hs~MGC:BC032370.1~uORF:IOH21637~122</t>
  </si>
  <si>
    <t>HA10732~B48R08C17</t>
  </si>
  <si>
    <t>Internal_22641</t>
  </si>
  <si>
    <t>HA10732~B48R08C18</t>
  </si>
  <si>
    <t>HA10732~B48R08C19</t>
  </si>
  <si>
    <t>Hs~Ref:NM_006819.1~uORF:IOH5061~109</t>
  </si>
  <si>
    <t>NM_006819.1</t>
  </si>
  <si>
    <t>HA10732~B48R08C20</t>
  </si>
  <si>
    <t>Hs~Ref:NM_006819.1~uORF:IOH5061~103</t>
  </si>
  <si>
    <t>HA10732~B48R09C01</t>
  </si>
  <si>
    <t>Hs~Ref:NM_006253.2~uORF:IOH3634~95.7</t>
  </si>
  <si>
    <t>NM_006253.2</t>
  </si>
  <si>
    <t>HA10732~B48R09C02</t>
  </si>
  <si>
    <t>Hs~Ref:NM_006253.2~uORF:IOH3634~93.1</t>
  </si>
  <si>
    <t>HA10732~B48R09C03</t>
  </si>
  <si>
    <t>Hs~Ref:NM_023039.2~uORF:IOH11016~747</t>
  </si>
  <si>
    <t>NM_023039.2</t>
  </si>
  <si>
    <t>HA10732~B48R09C04</t>
  </si>
  <si>
    <t>Hs~Ref:NM_023039.2~uORF:IOH11016~715</t>
  </si>
  <si>
    <t>HA10732~B48R09C05</t>
  </si>
  <si>
    <t>Hs~Ref:NM_133484.1~uORF:IOH2979~1710</t>
  </si>
  <si>
    <t>NM_133484.1</t>
  </si>
  <si>
    <t>HA10732~B48R09C06</t>
  </si>
  <si>
    <t>Hs~Ref:NM_133484.1~uORF:IOH2979~1620</t>
  </si>
  <si>
    <t>HA10732~B48R09C07</t>
  </si>
  <si>
    <t>Hs~Ref:NM_002795.1~uORF:IOH14510~618</t>
  </si>
  <si>
    <t>NM_002795.1</t>
  </si>
  <si>
    <t>HA10732~B48R09C08</t>
  </si>
  <si>
    <t>Hs~Ref:NM_002795.1~uORF:IOH14510~578</t>
  </si>
  <si>
    <t>HA10732~B48R09C09</t>
  </si>
  <si>
    <t>Hs~Ref:NM_020239.2~uORF:IOH21482~394</t>
  </si>
  <si>
    <t>NM_020239.2</t>
  </si>
  <si>
    <t>HA10732~B48R09C10</t>
  </si>
  <si>
    <t>Hs~Ref:NM_020239.2~uORF:IOH21482~375</t>
  </si>
  <si>
    <t>HA10732~B48R09C11</t>
  </si>
  <si>
    <t>Hs~MGC:BC022077.1~uORF:IOH22412~72.5</t>
  </si>
  <si>
    <t>BC022077.1</t>
  </si>
  <si>
    <t>HA10732~B48R09C12</t>
  </si>
  <si>
    <t>Hs~MGC:BC022077.1~uORF:IOH22412~68.7</t>
  </si>
  <si>
    <t>HA10732~B48R09C13</t>
  </si>
  <si>
    <t>Hs~MGC:BC028425.1~uORF:IOH22400~157</t>
  </si>
  <si>
    <t>BC028425.1</t>
  </si>
  <si>
    <t>HA10732~B48R09C14</t>
  </si>
  <si>
    <t>Hs~MGC:BC028425.1~uORF:IOH22400~148</t>
  </si>
  <si>
    <t>HA10732~B48R09C15</t>
  </si>
  <si>
    <t>Hs~Ref:NM_032014.1~uORF:IOH13283~125</t>
  </si>
  <si>
    <t>NM_032014.1</t>
  </si>
  <si>
    <t>HA10732~B48R09C16</t>
  </si>
  <si>
    <t>Hs~Ref:NM_032014.1~uORF:IOH13283~122</t>
  </si>
  <si>
    <t>HA10732~B48R09C17</t>
  </si>
  <si>
    <t>Hs~Ref:NM_006351.1~uORF:IOH21740~326</t>
  </si>
  <si>
    <t>NM_006351.1</t>
  </si>
  <si>
    <t>HA10732~B48R09C18</t>
  </si>
  <si>
    <t>Hs~Ref:NM_006351.1~uORF:IOH21740~307</t>
  </si>
  <si>
    <t>HA10732~B48R09C19</t>
  </si>
  <si>
    <t>Hs~MGC:BC016789.1~uORF:IOH13602~965</t>
  </si>
  <si>
    <t>BC016789.1</t>
  </si>
  <si>
    <t>HA10732~B48R09C20</t>
  </si>
  <si>
    <t>Hs~MGC:BC016789.1~uORF:IOH13602~925</t>
  </si>
  <si>
    <t>HA10732~B48R10C01</t>
  </si>
  <si>
    <t>Hs~Ref:NM_015959.1~uORF:IOH4346~925</t>
  </si>
  <si>
    <t>NM_015959.1</t>
  </si>
  <si>
    <t>HA10732~B48R10C02</t>
  </si>
  <si>
    <t>Hs~Ref:NM_015959.1~uORF:IOH4346~875</t>
  </si>
  <si>
    <t>HA10732~B48R10C03</t>
  </si>
  <si>
    <t>Hs~Ref:NM_013416.1~uORF:IOH5398~56.1</t>
  </si>
  <si>
    <t>NM_013416.1</t>
  </si>
  <si>
    <t>HA10732~B48R10C04</t>
  </si>
  <si>
    <t>Hs~Ref:NM_013416.1~uORF:IOH5398~53.6</t>
  </si>
  <si>
    <t>HA10732~B48R10C05</t>
  </si>
  <si>
    <t>Hs~MGC:BC020652.1~uORF:IOH12790~54.8</t>
  </si>
  <si>
    <t>BC020652.1</t>
  </si>
  <si>
    <t>HA10732~B48R10C06</t>
  </si>
  <si>
    <t>Hs~MGC:BC020652.1~uORF:IOH12790~53.5</t>
  </si>
  <si>
    <t>HA10732~B48R10C07</t>
  </si>
  <si>
    <t>Hs~MGC:BC020658.1~uORF:IOH12831~641</t>
  </si>
  <si>
    <t>BC020658.1</t>
  </si>
  <si>
    <t>HA10732~B48R10C08</t>
  </si>
  <si>
    <t>Hs~MGC:BC020658.1~uORF:IOH12831~624</t>
  </si>
  <si>
    <t>HA10732~B48R10C09</t>
  </si>
  <si>
    <t>Hs~Ref:NM_005220.1~uORF:IOH12045~50.0</t>
  </si>
  <si>
    <t>NM_005220.1</t>
  </si>
  <si>
    <t>HA10732~B48R10C10</t>
  </si>
  <si>
    <t>Hs~Ref:NM_005220.1~uORF:IOH12045~46.7</t>
  </si>
  <si>
    <t>HA10732~B48R10C11</t>
  </si>
  <si>
    <t>Hs~MGC:BC024187.2~uORF:IOH10699~52.3</t>
  </si>
  <si>
    <t>BC024187.2</t>
  </si>
  <si>
    <t>HA10732~B48R10C12</t>
  </si>
  <si>
    <t>Hs~MGC:BC024187.2~uORF:IOH10699~49.2</t>
  </si>
  <si>
    <t>HA10732~B48R10C13</t>
  </si>
  <si>
    <t>Hs~Ref:NM_152332.2~uORF:IOH27272~321</t>
  </si>
  <si>
    <t>NM_152332.2</t>
  </si>
  <si>
    <t>HA10732~B48R10C14</t>
  </si>
  <si>
    <t>Hs~Ref:NM_152332.2~uORF:IOH27272~304</t>
  </si>
  <si>
    <t>HA10732~B48R10C15</t>
  </si>
  <si>
    <t>Hs~Ref:NM_006804.2~uORF:IOH27296~689</t>
  </si>
  <si>
    <t>NM_006804.2</t>
  </si>
  <si>
    <t>HA10732~B48R10C16</t>
  </si>
  <si>
    <t>Hs~Ref:NM_006804.2~uORF:IOH27296~647</t>
  </si>
  <si>
    <t>HA10732~B48R10C17</t>
  </si>
  <si>
    <t>Hs~Ref:NM_004997.2~uORF:IOH26421~160</t>
  </si>
  <si>
    <t>NM_004997.2</t>
  </si>
  <si>
    <t>HA10732~B48R10C18</t>
  </si>
  <si>
    <t>Hs~Ref:NM_004997.2~uORF:IOH26421~156</t>
  </si>
  <si>
    <t>HA10732~B48R10C19</t>
  </si>
  <si>
    <t>Hs~MGC:BC045546.1~uORF:IOH26768~57.1</t>
  </si>
  <si>
    <t>BC045546.1</t>
  </si>
  <si>
    <t>HA10732~B48R10C20</t>
  </si>
  <si>
    <t>Hs~MGC:BC045546.1~uORF:IOH26768~52.5</t>
  </si>
  <si>
    <t>HA10732~B48R11C01</t>
  </si>
  <si>
    <t>Hs~Ref:NM_006931.1~uORF:IOH25795~1330</t>
  </si>
  <si>
    <t>NM_006931.1</t>
  </si>
  <si>
    <t>HA10732~B48R11C02</t>
  </si>
  <si>
    <t>Hs~Ref:NM_006931.1~uORF:IOH25795~1270</t>
  </si>
  <si>
    <t>HA10732~B48R11C03</t>
  </si>
  <si>
    <t>Hs~Ref:NM_004512.3~uORF:IOH39599~286</t>
  </si>
  <si>
    <t>NM_004512.3</t>
  </si>
  <si>
    <t>HA10732~B48R11C04</t>
  </si>
  <si>
    <t>Hs~Ref:NM_004512.3~uORF:IOH39599~270</t>
  </si>
  <si>
    <t>HA10732~B48R11C05</t>
  </si>
  <si>
    <t>Hs~Ref:NM_005299.1~uORF:IOH39404~868</t>
  </si>
  <si>
    <t>NM_005299.1</t>
  </si>
  <si>
    <t>HA10732~B48R11C06</t>
  </si>
  <si>
    <t>Hs~Ref:NM_005299.1~uORF:IOH39404~784</t>
  </si>
  <si>
    <t>HA10732~B48R11C07</t>
  </si>
  <si>
    <t>Hs~Ref:NM_004952.3~uORF:IOH11980~761</t>
  </si>
  <si>
    <t>NM_004952.3</t>
  </si>
  <si>
    <t>HA10732~B48R11C08</t>
  </si>
  <si>
    <t>Hs~Ref:NM_004952.3~uORF:IOH11980~740</t>
  </si>
  <si>
    <t>HA10732~B48R11C09</t>
  </si>
  <si>
    <t>Hs~MGC:BC066876.1~uORF:IOH40157~123</t>
  </si>
  <si>
    <t>BC066876.1</t>
  </si>
  <si>
    <t>HA10732~B48R11C10</t>
  </si>
  <si>
    <t>Hs~MGC:BC066876.1~uORF:IOH40157~116</t>
  </si>
  <si>
    <t>HA10732~B48R11C11</t>
  </si>
  <si>
    <t>Hs~MGC:BC069329.1~uORF:IOH40250~496</t>
  </si>
  <si>
    <t>BC069329.1</t>
  </si>
  <si>
    <t>HA10732~B48R11C12</t>
  </si>
  <si>
    <t>Hs~MGC:BC069329.1~uORF:IOH40250~465</t>
  </si>
  <si>
    <t>HA10732~B48R11C13</t>
  </si>
  <si>
    <t>Hs~Ref:NM_016619.1~uORF:IOH10473~156</t>
  </si>
  <si>
    <t>NM_016619.1</t>
  </si>
  <si>
    <t>HA10732~B48R11C14</t>
  </si>
  <si>
    <t>Hs~Ref:NM_016619.1~uORF:IOH10473~148</t>
  </si>
  <si>
    <t>HA10732~B48R11C15</t>
  </si>
  <si>
    <t>Hs~MGC:BC012021.1~uORF:IOH10818~241</t>
  </si>
  <si>
    <t>BC012021.1</t>
  </si>
  <si>
    <t>HA10732~B48R11C16</t>
  </si>
  <si>
    <t>Hs~MGC:BC012021.1~uORF:IOH10818~235</t>
  </si>
  <si>
    <t>HA10732~B48R11C17</t>
  </si>
  <si>
    <t>Hs~Ref:NM_181738.1~uORF:IOH39994~366</t>
  </si>
  <si>
    <t>NM_181738.1</t>
  </si>
  <si>
    <t>HA10732~B48R11C18</t>
  </si>
  <si>
    <t>Hs~Ref:NM_181738.1~uORF:IOH39994~342</t>
  </si>
  <si>
    <t>HA10732~B48R11C19</t>
  </si>
  <si>
    <t>Hs~MGC:BC063500.1~uORF:IOH39897~840</t>
  </si>
  <si>
    <t>BC063500.1</t>
  </si>
  <si>
    <t>HA10732~B48R11C20</t>
  </si>
  <si>
    <t>Hs~MGC:BC063500.1~uORF:IOH39897~742</t>
  </si>
  <si>
    <t>HA10732~B48R12C01</t>
  </si>
  <si>
    <t>Hs~Ref:NM_203284.1~uORF:IOH39978~166</t>
  </si>
  <si>
    <t>NM_203284.1</t>
  </si>
  <si>
    <t>HA10732~B48R12C02</t>
  </si>
  <si>
    <t>Hs~Ref:NM_203284.1~uORF:IOH39978~160</t>
  </si>
  <si>
    <t>HA10732~B48R12C03</t>
  </si>
  <si>
    <t>Hs~MGC:BC064553.1~uORF:IOH39901~1860</t>
  </si>
  <si>
    <t>BC064553.1</t>
  </si>
  <si>
    <t>HA10732~B48R12C04</t>
  </si>
  <si>
    <t>Hs~MGC:BC064553.1~uORF:IOH39901~1790</t>
  </si>
  <si>
    <t>HA10732~B48R12C05</t>
  </si>
  <si>
    <t>Hs~Ref:NM_001349.2~uORF:IOH4209~61.5</t>
  </si>
  <si>
    <t>NM_001349.2</t>
  </si>
  <si>
    <t>HA10732~B48R12C06</t>
  </si>
  <si>
    <t>Hs~Ref:NM_001349.2~uORF:IOH4209~58.6</t>
  </si>
  <si>
    <t>HA10732~B48R12C07</t>
  </si>
  <si>
    <t>Hs~MGC:BC050718.1~uORF:IOH27017~36.4</t>
  </si>
  <si>
    <t>BC050718.1</t>
  </si>
  <si>
    <t>HA10732~B48R12C08</t>
  </si>
  <si>
    <t>Hs~MGC:BC050718.1~uORF:IOH27017~34.6</t>
  </si>
  <si>
    <t>HA10732~B48R12C09</t>
  </si>
  <si>
    <t>Hs~MGC:BC033731.1~uORF:IOH21804~45.2</t>
  </si>
  <si>
    <t>BC033731.1</t>
  </si>
  <si>
    <t>HA10732~B48R12C10</t>
  </si>
  <si>
    <t>Hs~MGC:BC033731.1~uORF:IOH21804~42.0</t>
  </si>
  <si>
    <t>HA10732~B48R12C11</t>
  </si>
  <si>
    <t>Hs~Ref:NM_020664.3~uORF:IOH9825~271</t>
  </si>
  <si>
    <t>NM_020664.3</t>
  </si>
  <si>
    <t>HA10732~B48R12C12</t>
  </si>
  <si>
    <t>Hs~Ref:NM_020664.3~uORF:IOH9825~256</t>
  </si>
  <si>
    <t>HA10732~B48R12C13</t>
  </si>
  <si>
    <t>Hs~MGC:BC032372.1~uORF:IOH21643~422</t>
  </si>
  <si>
    <t>BC032372.1</t>
  </si>
  <si>
    <t>HA10732~B48R12C14</t>
  </si>
  <si>
    <t>Hs~MGC:BC032372.1~uORF:IOH21643~396</t>
  </si>
  <si>
    <t>HA10732~B48R12C15</t>
  </si>
  <si>
    <t>Hs~Ref:NM_152789.1~uORF:IOH21683~74.7</t>
  </si>
  <si>
    <t>NM_152789.1</t>
  </si>
  <si>
    <t>HA10732~B48R12C16</t>
  </si>
  <si>
    <t>Hs~Ref:NM_152789.1~uORF:IOH21683~72.2</t>
  </si>
  <si>
    <t>HA10732~B48R12C17</t>
  </si>
  <si>
    <t>Hs~Ref:NM_175907.3~uORF:IOH21771~127</t>
  </si>
  <si>
    <t>NM_175907.3</t>
  </si>
  <si>
    <t>HA10732~B48R12C18</t>
  </si>
  <si>
    <t>Hs~Ref:NM_175907.3~uORF:IOH21771~119</t>
  </si>
  <si>
    <t>HA10732~B48R12C19</t>
  </si>
  <si>
    <t>Hs~MGC:BC030521.2~uORF:IOH21677~75.7</t>
  </si>
  <si>
    <t>BC030521.2</t>
  </si>
  <si>
    <t>HA10732~B48R12C20</t>
  </si>
  <si>
    <t>Hs~MGC:BC030521.2~uORF:IOH21677~70.6</t>
  </si>
  <si>
    <t>HA10732~B48R13C01</t>
  </si>
  <si>
    <t>HA10732~B48R13C02</t>
  </si>
  <si>
    <t>HA10732~B48R13C03</t>
  </si>
  <si>
    <t>HA10732~B48R13C04</t>
  </si>
  <si>
    <t>HA10732~B48R13C05</t>
  </si>
  <si>
    <t>HA10732~B48R13C06</t>
  </si>
  <si>
    <t>HA10732~B48R13C07</t>
  </si>
  <si>
    <t>HA10732~B48R13C08</t>
  </si>
  <si>
    <t>HA10732~B48R13C09</t>
  </si>
  <si>
    <t>Hs~MGC:BC005982.1~uORF:IOH7502~1030</t>
  </si>
  <si>
    <t>HA10732~B48R13C10</t>
  </si>
  <si>
    <t>Hs~MGC:BC005982.1~uORF:IOH7502~973</t>
  </si>
  <si>
    <t>HA10732~B48R13C11</t>
  </si>
  <si>
    <t>Hs~Ref:NM_002688.2~uORF:IOH12490~2700</t>
  </si>
  <si>
    <t>HA10732~B48R13C12</t>
  </si>
  <si>
    <t>Hs~Ref:NM_002688.2~uORF:IOH12490~2590</t>
  </si>
  <si>
    <t>HA10732~B48R13C13</t>
  </si>
  <si>
    <t>Hs~MGC:BC028064.1~uORF:IOH11593~1150</t>
  </si>
  <si>
    <t>HA10732~B48R13C14</t>
  </si>
  <si>
    <t>Hs~MGC:BC028064.1~uORF:IOH11593~1060</t>
  </si>
  <si>
    <t>HA10732~B48R13C15</t>
  </si>
  <si>
    <t>Hs~MGC:BC005974.1~uORF:IOH7463~667</t>
  </si>
  <si>
    <t>HA10732~B48R13C16</t>
  </si>
  <si>
    <t>Hs~MGC:BC005974.1~uORF:IOH7463~629</t>
  </si>
  <si>
    <t>HA10732~B48R13C17</t>
  </si>
  <si>
    <t>HA10732~B48R13C18</t>
  </si>
  <si>
    <t>HA10732~B48R13C19</t>
  </si>
  <si>
    <t>HA10732~B48R13C20</t>
  </si>
  <si>
    <t>HA10732~B48R14C01</t>
  </si>
  <si>
    <t>HA10732~B48R14C02</t>
  </si>
  <si>
    <t>HA10732~B48R14C03</t>
  </si>
  <si>
    <t>HA10732~B48R14C04</t>
  </si>
  <si>
    <t>HA10732~B48R14C05</t>
  </si>
  <si>
    <t>Hs~MGC:BC001152.1~uORF:IOH4425~75.3</t>
  </si>
  <si>
    <t>HA10732~B48R14C06</t>
  </si>
  <si>
    <t>Hs~MGC:BC001152.1~uORF:IOH4425~70.8</t>
  </si>
  <si>
    <t>HA10732~B48R14C07</t>
  </si>
  <si>
    <t>Hs~MGC:BC015521.1~uORF:IOH11702~69.4</t>
  </si>
  <si>
    <t>HA10732~B48R14C08</t>
  </si>
  <si>
    <t>Hs~MGC:BC015521.1~uORF:IOH11702~66.1</t>
  </si>
  <si>
    <t>HA10732~B48R14C09</t>
  </si>
  <si>
    <t>Hs~MGC:BC006222.2~uORF:IOH6310~76.4</t>
  </si>
  <si>
    <t>HA10732~B48R14C10</t>
  </si>
  <si>
    <t>Hs~MGC:BC006222.2~uORF:IOH6310~69.9</t>
  </si>
  <si>
    <t>HA10732~B48R14C11</t>
  </si>
  <si>
    <t>Hs~Ref:NM_012097.2~uORF:IOH3083~70.8</t>
  </si>
  <si>
    <t>HA10732~B48R14C12</t>
  </si>
  <si>
    <t>HA10732~B48R14C13</t>
  </si>
  <si>
    <t>HA10732~B48R14C14</t>
  </si>
  <si>
    <t>HA10732~B48R14C15</t>
  </si>
  <si>
    <t>HA10732~B48R14C16</t>
  </si>
  <si>
    <t>HA10732~B48R14C17</t>
  </si>
  <si>
    <t>HA10732~B48R14C18</t>
  </si>
  <si>
    <t>HA10732~B48R14C19</t>
  </si>
  <si>
    <t>HA10732~B48R14C20</t>
  </si>
  <si>
    <t>HA10732~B48R15C01</t>
  </si>
  <si>
    <t>HA10732~B48R15C02</t>
  </si>
  <si>
    <t>HA10732~B48R15C03</t>
  </si>
  <si>
    <t>HA10732~B48R15C04</t>
  </si>
  <si>
    <t>HA10732~B48R15C05</t>
  </si>
  <si>
    <t>HA10732~B48R15C06</t>
  </si>
  <si>
    <t>HA10732~B48R15C07</t>
  </si>
  <si>
    <t>HA10732~B48R15C08</t>
  </si>
  <si>
    <t>HA10732~B48R15C09</t>
  </si>
  <si>
    <t>HA10732~B48R15C10</t>
  </si>
  <si>
    <t>HA10732~B48R15C11</t>
  </si>
  <si>
    <t>HA10732~B48R15C12</t>
  </si>
  <si>
    <t>HA10732~B48R15C13</t>
  </si>
  <si>
    <t>HA10732~B48R15C14</t>
  </si>
  <si>
    <t>HA10732~B48R15C15</t>
  </si>
  <si>
    <t>HA10732~B48R15C16</t>
  </si>
  <si>
    <t>HA10732~B48R15C17</t>
  </si>
  <si>
    <t>HA10732~B48R15C18</t>
  </si>
  <si>
    <t>HA10732~B48R15C19</t>
  </si>
  <si>
    <t>HA10732~B48R15C20</t>
  </si>
  <si>
    <t>HA10732~B48R16C01</t>
  </si>
  <si>
    <t>HA10732~B48R16C02</t>
  </si>
  <si>
    <t>HA10732~B48R16C03</t>
  </si>
  <si>
    <t>HA10732~B48R16C04</t>
  </si>
  <si>
    <t>HA10732~B48R16C05</t>
  </si>
  <si>
    <t>HA10732~B48R16C06</t>
  </si>
  <si>
    <t>HA10732~B48R16C07</t>
  </si>
  <si>
    <t>HA10732~B48R16C08</t>
  </si>
  <si>
    <t>HA10732~B48R16C09</t>
  </si>
  <si>
    <t>HA10732~B48R16C10</t>
  </si>
  <si>
    <t>HA10732~B48R16C11</t>
  </si>
  <si>
    <t>HA10732~B48R16C12</t>
  </si>
  <si>
    <t>HA10732~B48R16C13</t>
  </si>
  <si>
    <t>HA10732~B48R16C14</t>
  </si>
  <si>
    <t>HA10732~B48R16C15</t>
  </si>
  <si>
    <t>HA10732~B48R16C16</t>
  </si>
  <si>
    <t>HA10732~B48R16C17</t>
  </si>
  <si>
    <t>HA10732~B48R16C18</t>
  </si>
  <si>
    <t>HA10732~B48R16C19</t>
  </si>
  <si>
    <t>HA10732~B48R16C20</t>
  </si>
  <si>
    <t>HA10732~B48R17C01</t>
  </si>
  <si>
    <t>HA10732~B48R17C02</t>
  </si>
  <si>
    <t>HA10732~B48R17C03</t>
  </si>
  <si>
    <t>HA10732~B48R17C04</t>
  </si>
  <si>
    <t>HA10732~B48R17C05</t>
  </si>
  <si>
    <t>HA10732~B48R17C06</t>
  </si>
  <si>
    <t>HA10732~B48R17C07</t>
  </si>
  <si>
    <t>HA10732~B48R17C08</t>
  </si>
  <si>
    <t>HA10732~B48R17C09</t>
  </si>
  <si>
    <t>HA10732~B48R17C10</t>
  </si>
  <si>
    <t>HA10732~B48R17C11</t>
  </si>
  <si>
    <t>HA10732~B48R17C12</t>
  </si>
  <si>
    <t>HA10732~B48R17C13</t>
  </si>
  <si>
    <t>HA10732~B48R17C14</t>
  </si>
  <si>
    <t>HA10732~B48R17C15</t>
  </si>
  <si>
    <t>HA10732~B48R17C16</t>
  </si>
  <si>
    <t>HA10732~B48R17C17</t>
  </si>
  <si>
    <t>HA10732~B48R17C18</t>
  </si>
  <si>
    <t>HA10732~B48R17C19</t>
  </si>
  <si>
    <t>HA10732~B48R17C20</t>
  </si>
  <si>
    <t>HA10732~B48R18C01</t>
  </si>
  <si>
    <t>HA10732~B48R18C02</t>
  </si>
  <si>
    <t>HA10732~B48R18C03</t>
  </si>
  <si>
    <t>HA10732~B48R18C04</t>
  </si>
  <si>
    <t>HA10732~B48R18C05</t>
  </si>
  <si>
    <t>HA10732~B48R18C06</t>
  </si>
  <si>
    <t>HA10732~B48R18C07</t>
  </si>
  <si>
    <t>HA10732~B48R18C08</t>
  </si>
  <si>
    <t>HA10732~B48R18C09</t>
  </si>
  <si>
    <t>HA10732~B48R18C10</t>
  </si>
  <si>
    <t>HA10732~B48R18C11</t>
  </si>
  <si>
    <t>HA10732~B48R18C12</t>
  </si>
  <si>
    <t>HA10732~B48R18C13</t>
  </si>
  <si>
    <t>HA10732~B48R18C14</t>
  </si>
  <si>
    <t>HA10732~B48R18C15</t>
  </si>
  <si>
    <t>HA10732~B48R18C16</t>
  </si>
  <si>
    <t>HA10732~B48R18C17</t>
  </si>
  <si>
    <t>HA10732~B48R18C18</t>
  </si>
  <si>
    <t>HA10732~B48R18C19</t>
  </si>
  <si>
    <t>HA10732~B48R18C20</t>
  </si>
  <si>
    <t>HA10732~B48R19C01</t>
  </si>
  <si>
    <t>HA10732~B48R19C02</t>
  </si>
  <si>
    <t>HA10732~B48R19C03</t>
  </si>
  <si>
    <t>HA10732~B48R19C04</t>
  </si>
  <si>
    <t>HA10732~B48R19C05</t>
  </si>
  <si>
    <t>HA10732~B48R19C06</t>
  </si>
  <si>
    <t>HA10732~B48R19C07</t>
  </si>
  <si>
    <t>HA10732~B48R19C08</t>
  </si>
  <si>
    <t>HA10732~B48R19C09</t>
  </si>
  <si>
    <t>HA10732~B48R19C10</t>
  </si>
  <si>
    <t>HA10732~B48R19C11</t>
  </si>
  <si>
    <t>HA10732~B48R19C12</t>
  </si>
  <si>
    <t>HA10732~B48R19C13</t>
  </si>
  <si>
    <t>HA10732~B48R19C14</t>
  </si>
  <si>
    <t>HA10732~B48R19C15</t>
  </si>
  <si>
    <t>HA10732~B48R19C16</t>
  </si>
  <si>
    <t>HA10732~B48R19C17</t>
  </si>
  <si>
    <t>HA10732~B48R19C18</t>
  </si>
  <si>
    <t>HA10732~B48R19C19</t>
  </si>
  <si>
    <t>HA10732~B48R19C20</t>
  </si>
  <si>
    <t>HA10732~B48R20C01</t>
  </si>
  <si>
    <t>HA10732~B48R20C02</t>
  </si>
  <si>
    <t>HA10732~B48R20C03</t>
  </si>
  <si>
    <t>HA10732~B48R20C04</t>
  </si>
  <si>
    <t>HA10732~B48R20C05</t>
  </si>
  <si>
    <t>HA10732~B48R20C06</t>
  </si>
  <si>
    <t>HA10732~B48R20C07</t>
  </si>
  <si>
    <t>HA10732~B48R20C08</t>
  </si>
  <si>
    <t>HA10732~B48R20C09</t>
  </si>
  <si>
    <t>HA10732~B48R20C10</t>
  </si>
  <si>
    <t>HA10732~B48R20C11</t>
  </si>
  <si>
    <t>HA10732~B48R20C12</t>
  </si>
  <si>
    <t>HA10732~B48R20C13</t>
  </si>
  <si>
    <t>HA10732~B48R20C14</t>
  </si>
  <si>
    <t>HA10732~B48R20C15</t>
  </si>
  <si>
    <t>HA10732~B48R20C16</t>
  </si>
  <si>
    <t>HA10732~B48R20C17</t>
  </si>
  <si>
    <t>HA10732~B48R20C18</t>
  </si>
  <si>
    <t>HA10732~B48R20C19</t>
  </si>
  <si>
    <t>HA10732~B48R20C20</t>
  </si>
  <si>
    <t xml:space="preserve">              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</si>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</sst>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13"/>
  <sheetViews>
    <sheetView tabSelected="1" workbookViewId="0">
      <selection sqref="A1:G19213"/>
    </sheetView>
  </sheetViews>
  <sheetFormatPr defaultRowHeight="13.5"/>
  <sheetData>
    <row r="1" spans="1:7">
      <c r="A1" t="s">
        <v>0</v>
      </c>
    </row>
    <row r="2" spans="1:7">
      <c r="A2" t="s">
        <v>1</v>
      </c>
    </row>
    <row r="3" spans="1:7">
      <c r="A3" t="s">
        <v>2</v>
      </c>
    </row>
    <row r="4" spans="1:7">
      <c r="A4" t="s">
        <v>3</v>
      </c>
    </row>
    <row r="5" spans="1:7">
      <c r="A5" t="s">
        <v>4</v>
      </c>
    </row>
    <row r="6" spans="1:7">
      <c r="A6" t="s">
        <v>5</v>
      </c>
    </row>
    <row r="7" spans="1:7">
      <c r="A7" t="s">
        <v>6</v>
      </c>
    </row>
    <row r="8" spans="1:7">
      <c r="A8" t="s">
        <v>7</v>
      </c>
      <c r="B8" t="s">
        <v>8</v>
      </c>
      <c r="C8" t="s">
        <v>9</v>
      </c>
      <c r="D8" t="s">
        <v>10</v>
      </c>
      <c r="E8" t="s">
        <v>11</v>
      </c>
      <c r="F8" t="s">
        <v>12</v>
      </c>
      <c r="G8" t="s">
        <v>13</v>
      </c>
    </row>
    <row r="9" spans="1:7">
      <c r="A9" t="s">
        <v>14</v>
      </c>
      <c r="B9">
        <v>1</v>
      </c>
      <c r="C9">
        <v>1</v>
      </c>
      <c r="D9">
        <v>1</v>
      </c>
      <c r="E9" t="s">
        <v>15</v>
      </c>
      <c r="G9" t="s">
        <v>16</v>
      </c>
    </row>
    <row r="10" spans="1:7">
      <c r="A10" t="s">
        <v>17</v>
      </c>
      <c r="B10">
        <v>1</v>
      </c>
      <c r="C10">
        <v>1</v>
      </c>
      <c r="D10">
        <v>2</v>
      </c>
      <c r="E10" t="s">
        <v>15</v>
      </c>
      <c r="G10" t="s">
        <v>16</v>
      </c>
    </row>
    <row r="11" spans="1:7">
      <c r="A11" t="s">
        <v>18</v>
      </c>
      <c r="B11">
        <v>1</v>
      </c>
      <c r="C11">
        <v>1</v>
      </c>
      <c r="D11">
        <v>3</v>
      </c>
      <c r="E11" t="s">
        <v>19</v>
      </c>
      <c r="G11" t="s">
        <v>20</v>
      </c>
    </row>
    <row r="12" spans="1:7">
      <c r="A12" t="s">
        <v>21</v>
      </c>
      <c r="B12">
        <v>1</v>
      </c>
      <c r="C12">
        <v>1</v>
      </c>
      <c r="D12">
        <v>4</v>
      </c>
      <c r="E12" t="s">
        <v>19</v>
      </c>
      <c r="G12" t="s">
        <v>20</v>
      </c>
    </row>
    <row r="13" spans="1:7">
      <c r="A13" t="s">
        <v>22</v>
      </c>
      <c r="B13">
        <v>1</v>
      </c>
      <c r="C13">
        <v>1</v>
      </c>
      <c r="D13">
        <v>5</v>
      </c>
      <c r="E13" t="s">
        <v>23</v>
      </c>
      <c r="G13" t="s">
        <v>24</v>
      </c>
    </row>
    <row r="14" spans="1:7">
      <c r="A14" t="s">
        <v>25</v>
      </c>
      <c r="B14">
        <v>1</v>
      </c>
      <c r="C14">
        <v>1</v>
      </c>
      <c r="D14">
        <v>6</v>
      </c>
      <c r="E14" t="s">
        <v>23</v>
      </c>
      <c r="G14" t="s">
        <v>24</v>
      </c>
    </row>
    <row r="15" spans="1:7">
      <c r="A15" t="s">
        <v>26</v>
      </c>
      <c r="B15">
        <v>1</v>
      </c>
      <c r="C15">
        <v>1</v>
      </c>
      <c r="D15">
        <v>7</v>
      </c>
      <c r="E15" t="s">
        <v>27</v>
      </c>
      <c r="G15" t="s">
        <v>28</v>
      </c>
    </row>
    <row r="16" spans="1:7">
      <c r="A16" t="s">
        <v>29</v>
      </c>
      <c r="B16">
        <v>1</v>
      </c>
      <c r="C16">
        <v>1</v>
      </c>
      <c r="D16">
        <v>8</v>
      </c>
      <c r="E16" t="s">
        <v>27</v>
      </c>
      <c r="G16" t="s">
        <v>28</v>
      </c>
    </row>
    <row r="17" spans="1:7">
      <c r="A17" t="s">
        <v>30</v>
      </c>
      <c r="B17">
        <v>1</v>
      </c>
      <c r="C17">
        <v>1</v>
      </c>
      <c r="D17">
        <v>9</v>
      </c>
      <c r="E17" t="s">
        <v>31</v>
      </c>
      <c r="G17" t="s">
        <v>32</v>
      </c>
    </row>
    <row r="18" spans="1:7">
      <c r="A18" t="s">
        <v>33</v>
      </c>
      <c r="B18">
        <v>1</v>
      </c>
      <c r="C18">
        <v>1</v>
      </c>
      <c r="D18">
        <v>10</v>
      </c>
      <c r="E18" t="s">
        <v>31</v>
      </c>
      <c r="G18" t="s">
        <v>32</v>
      </c>
    </row>
    <row r="19" spans="1:7">
      <c r="A19" t="s">
        <v>34</v>
      </c>
      <c r="B19">
        <v>1</v>
      </c>
      <c r="C19">
        <v>1</v>
      </c>
      <c r="D19">
        <v>11</v>
      </c>
      <c r="E19" t="s">
        <v>35</v>
      </c>
      <c r="G19" t="s">
        <v>36</v>
      </c>
    </row>
    <row r="20" spans="1:7">
      <c r="A20" t="s">
        <v>37</v>
      </c>
      <c r="B20">
        <v>1</v>
      </c>
      <c r="C20">
        <v>1</v>
      </c>
      <c r="D20">
        <v>12</v>
      </c>
      <c r="E20" t="s">
        <v>35</v>
      </c>
      <c r="G20" t="s">
        <v>36</v>
      </c>
    </row>
    <row r="21" spans="1:7">
      <c r="A21" t="s">
        <v>38</v>
      </c>
      <c r="B21">
        <v>1</v>
      </c>
      <c r="C21">
        <v>1</v>
      </c>
      <c r="D21">
        <v>13</v>
      </c>
      <c r="E21" t="s">
        <v>39</v>
      </c>
      <c r="G21" t="s">
        <v>40</v>
      </c>
    </row>
    <row r="22" spans="1:7">
      <c r="A22" t="s">
        <v>41</v>
      </c>
      <c r="B22">
        <v>1</v>
      </c>
      <c r="C22">
        <v>1</v>
      </c>
      <c r="D22">
        <v>14</v>
      </c>
      <c r="E22" t="s">
        <v>39</v>
      </c>
      <c r="G22" t="s">
        <v>40</v>
      </c>
    </row>
    <row r="23" spans="1:7">
      <c r="A23" t="s">
        <v>42</v>
      </c>
      <c r="B23">
        <v>1</v>
      </c>
      <c r="C23">
        <v>1</v>
      </c>
      <c r="D23">
        <v>15</v>
      </c>
      <c r="E23" t="s">
        <v>43</v>
      </c>
      <c r="G23" t="s">
        <v>44</v>
      </c>
    </row>
    <row r="24" spans="1:7">
      <c r="A24" t="s">
        <v>45</v>
      </c>
      <c r="B24">
        <v>1</v>
      </c>
      <c r="C24">
        <v>1</v>
      </c>
      <c r="D24">
        <v>16</v>
      </c>
      <c r="E24" t="s">
        <v>43</v>
      </c>
      <c r="G24" t="s">
        <v>44</v>
      </c>
    </row>
    <row r="25" spans="1:7">
      <c r="A25" t="s">
        <v>46</v>
      </c>
      <c r="B25">
        <v>1</v>
      </c>
      <c r="C25">
        <v>1</v>
      </c>
      <c r="D25">
        <v>17</v>
      </c>
      <c r="E25" t="s">
        <v>47</v>
      </c>
      <c r="G25" t="s">
        <v>48</v>
      </c>
    </row>
    <row r="26" spans="1:7">
      <c r="A26" t="s">
        <v>49</v>
      </c>
      <c r="B26">
        <v>1</v>
      </c>
      <c r="C26">
        <v>1</v>
      </c>
      <c r="D26">
        <v>18</v>
      </c>
      <c r="E26" t="s">
        <v>47</v>
      </c>
      <c r="G26" t="s">
        <v>48</v>
      </c>
    </row>
    <row r="27" spans="1:7">
      <c r="A27" t="s">
        <v>50</v>
      </c>
      <c r="B27">
        <v>1</v>
      </c>
      <c r="C27">
        <v>1</v>
      </c>
      <c r="D27">
        <v>19</v>
      </c>
      <c r="E27" t="s">
        <v>51</v>
      </c>
      <c r="G27" t="s">
        <v>52</v>
      </c>
    </row>
    <row r="28" spans="1:7">
      <c r="A28" t="s">
        <v>53</v>
      </c>
      <c r="B28">
        <v>1</v>
      </c>
      <c r="C28">
        <v>1</v>
      </c>
      <c r="D28">
        <v>20</v>
      </c>
      <c r="E28" t="s">
        <v>51</v>
      </c>
      <c r="G28" t="s">
        <v>52</v>
      </c>
    </row>
    <row r="29" spans="1:7">
      <c r="A29" t="s">
        <v>54</v>
      </c>
      <c r="B29">
        <v>1</v>
      </c>
      <c r="C29">
        <v>2</v>
      </c>
      <c r="D29">
        <v>1</v>
      </c>
      <c r="E29" t="s">
        <v>55</v>
      </c>
      <c r="G29" t="s">
        <v>56</v>
      </c>
    </row>
    <row r="30" spans="1:7">
      <c r="A30" t="s">
        <v>57</v>
      </c>
      <c r="B30">
        <v>1</v>
      </c>
      <c r="C30">
        <v>2</v>
      </c>
      <c r="D30">
        <v>2</v>
      </c>
      <c r="E30" t="s">
        <v>55</v>
      </c>
      <c r="G30" t="s">
        <v>56</v>
      </c>
    </row>
    <row r="31" spans="1:7">
      <c r="A31" t="s">
        <v>58</v>
      </c>
      <c r="B31">
        <v>1</v>
      </c>
      <c r="C31">
        <v>2</v>
      </c>
      <c r="D31">
        <v>3</v>
      </c>
      <c r="E31" t="s">
        <v>59</v>
      </c>
      <c r="G31" t="s">
        <v>60</v>
      </c>
    </row>
    <row r="32" spans="1:7">
      <c r="A32" t="s">
        <v>61</v>
      </c>
      <c r="B32">
        <v>1</v>
      </c>
      <c r="C32">
        <v>2</v>
      </c>
      <c r="D32">
        <v>4</v>
      </c>
      <c r="E32" t="s">
        <v>59</v>
      </c>
      <c r="G32" t="s">
        <v>60</v>
      </c>
    </row>
    <row r="33" spans="1:7">
      <c r="A33" t="s">
        <v>62</v>
      </c>
      <c r="B33">
        <v>1</v>
      </c>
      <c r="C33">
        <v>2</v>
      </c>
      <c r="D33">
        <v>5</v>
      </c>
      <c r="E33" t="s">
        <v>63</v>
      </c>
      <c r="G33" t="s">
        <v>64</v>
      </c>
    </row>
    <row r="34" spans="1:7">
      <c r="A34" t="s">
        <v>65</v>
      </c>
      <c r="B34">
        <v>1</v>
      </c>
      <c r="C34">
        <v>2</v>
      </c>
      <c r="D34">
        <v>6</v>
      </c>
      <c r="E34" t="s">
        <v>63</v>
      </c>
      <c r="G34" t="s">
        <v>64</v>
      </c>
    </row>
    <row r="35" spans="1:7">
      <c r="A35" t="s">
        <v>66</v>
      </c>
      <c r="B35">
        <v>1</v>
      </c>
      <c r="C35">
        <v>2</v>
      </c>
      <c r="D35">
        <v>7</v>
      </c>
      <c r="E35" t="s">
        <v>67</v>
      </c>
      <c r="G35" t="s">
        <v>68</v>
      </c>
    </row>
    <row r="36" spans="1:7">
      <c r="A36" t="s">
        <v>69</v>
      </c>
      <c r="B36">
        <v>1</v>
      </c>
      <c r="C36">
        <v>2</v>
      </c>
      <c r="D36">
        <v>8</v>
      </c>
      <c r="E36" t="s">
        <v>67</v>
      </c>
      <c r="G36" t="s">
        <v>68</v>
      </c>
    </row>
    <row r="37" spans="1:7">
      <c r="A37" t="s">
        <v>70</v>
      </c>
      <c r="B37">
        <v>1</v>
      </c>
      <c r="C37">
        <v>2</v>
      </c>
      <c r="D37">
        <v>9</v>
      </c>
      <c r="E37" t="s">
        <v>71</v>
      </c>
      <c r="G37" t="s">
        <v>72</v>
      </c>
    </row>
    <row r="38" spans="1:7">
      <c r="A38" t="s">
        <v>73</v>
      </c>
      <c r="B38">
        <v>1</v>
      </c>
      <c r="C38">
        <v>2</v>
      </c>
      <c r="D38">
        <v>10</v>
      </c>
      <c r="E38" t="s">
        <v>71</v>
      </c>
      <c r="G38" t="s">
        <v>72</v>
      </c>
    </row>
    <row r="39" spans="1:7">
      <c r="A39" t="s">
        <v>74</v>
      </c>
      <c r="B39">
        <v>1</v>
      </c>
      <c r="C39">
        <v>2</v>
      </c>
      <c r="D39">
        <v>11</v>
      </c>
      <c r="E39" t="s">
        <v>75</v>
      </c>
      <c r="G39" t="s">
        <v>76</v>
      </c>
    </row>
    <row r="40" spans="1:7">
      <c r="A40" t="s">
        <v>77</v>
      </c>
      <c r="B40">
        <v>1</v>
      </c>
      <c r="C40">
        <v>2</v>
      </c>
      <c r="D40">
        <v>12</v>
      </c>
      <c r="E40" t="s">
        <v>75</v>
      </c>
      <c r="G40" t="s">
        <v>76</v>
      </c>
    </row>
    <row r="41" spans="1:7">
      <c r="A41" t="s">
        <v>78</v>
      </c>
      <c r="B41">
        <v>1</v>
      </c>
      <c r="C41">
        <v>2</v>
      </c>
      <c r="D41">
        <v>13</v>
      </c>
      <c r="E41" t="s">
        <v>79</v>
      </c>
      <c r="F41" t="s">
        <v>80</v>
      </c>
    </row>
    <row r="42" spans="1:7">
      <c r="A42" t="s">
        <v>81</v>
      </c>
      <c r="B42">
        <v>1</v>
      </c>
      <c r="C42">
        <v>2</v>
      </c>
      <c r="D42">
        <v>14</v>
      </c>
      <c r="E42" t="s">
        <v>82</v>
      </c>
      <c r="F42" t="s">
        <v>80</v>
      </c>
    </row>
    <row r="43" spans="1:7">
      <c r="A43" t="s">
        <v>83</v>
      </c>
      <c r="B43">
        <v>1</v>
      </c>
      <c r="C43">
        <v>2</v>
      </c>
      <c r="D43">
        <v>15</v>
      </c>
      <c r="E43" t="s">
        <v>84</v>
      </c>
      <c r="F43" t="s">
        <v>85</v>
      </c>
    </row>
    <row r="44" spans="1:7">
      <c r="A44" t="s">
        <v>86</v>
      </c>
      <c r="B44">
        <v>1</v>
      </c>
      <c r="C44">
        <v>2</v>
      </c>
      <c r="D44">
        <v>16</v>
      </c>
      <c r="E44" t="s">
        <v>87</v>
      </c>
      <c r="F44" t="s">
        <v>85</v>
      </c>
    </row>
    <row r="45" spans="1:7">
      <c r="A45" t="s">
        <v>88</v>
      </c>
      <c r="B45">
        <v>1</v>
      </c>
      <c r="C45">
        <v>2</v>
      </c>
      <c r="D45">
        <v>17</v>
      </c>
      <c r="E45" t="s">
        <v>89</v>
      </c>
      <c r="F45" t="s">
        <v>90</v>
      </c>
    </row>
    <row r="46" spans="1:7">
      <c r="A46" t="s">
        <v>91</v>
      </c>
      <c r="B46">
        <v>1</v>
      </c>
      <c r="C46">
        <v>2</v>
      </c>
      <c r="D46">
        <v>18</v>
      </c>
      <c r="E46" t="s">
        <v>92</v>
      </c>
      <c r="F46" t="s">
        <v>90</v>
      </c>
    </row>
    <row r="47" spans="1:7">
      <c r="A47" t="s">
        <v>93</v>
      </c>
      <c r="B47">
        <v>1</v>
      </c>
      <c r="C47">
        <v>2</v>
      </c>
      <c r="D47">
        <v>19</v>
      </c>
      <c r="E47" t="s">
        <v>94</v>
      </c>
      <c r="F47" t="s">
        <v>95</v>
      </c>
    </row>
    <row r="48" spans="1:7">
      <c r="A48" t="s">
        <v>96</v>
      </c>
      <c r="B48">
        <v>1</v>
      </c>
      <c r="C48">
        <v>2</v>
      </c>
      <c r="D48">
        <v>20</v>
      </c>
      <c r="E48" t="s">
        <v>97</v>
      </c>
      <c r="F48" t="s">
        <v>95</v>
      </c>
    </row>
    <row r="49" spans="1:6">
      <c r="A49" t="s">
        <v>98</v>
      </c>
      <c r="B49">
        <v>1</v>
      </c>
      <c r="C49">
        <v>3</v>
      </c>
      <c r="D49">
        <v>1</v>
      </c>
      <c r="E49" t="s">
        <v>99</v>
      </c>
      <c r="F49" t="s">
        <v>100</v>
      </c>
    </row>
    <row r="50" spans="1:6">
      <c r="A50" t="s">
        <v>101</v>
      </c>
      <c r="B50">
        <v>1</v>
      </c>
      <c r="C50">
        <v>3</v>
      </c>
      <c r="D50">
        <v>2</v>
      </c>
      <c r="E50" t="s">
        <v>102</v>
      </c>
      <c r="F50" t="s">
        <v>100</v>
      </c>
    </row>
    <row r="51" spans="1:6">
      <c r="A51" t="s">
        <v>103</v>
      </c>
      <c r="B51">
        <v>1</v>
      </c>
      <c r="C51">
        <v>3</v>
      </c>
      <c r="D51">
        <v>3</v>
      </c>
      <c r="E51" t="s">
        <v>104</v>
      </c>
      <c r="F51" t="s">
        <v>105</v>
      </c>
    </row>
    <row r="52" spans="1:6">
      <c r="A52" t="s">
        <v>106</v>
      </c>
      <c r="B52">
        <v>1</v>
      </c>
      <c r="C52">
        <v>3</v>
      </c>
      <c r="D52">
        <v>4</v>
      </c>
      <c r="E52" t="s">
        <v>107</v>
      </c>
      <c r="F52" t="s">
        <v>105</v>
      </c>
    </row>
    <row r="53" spans="1:6">
      <c r="A53" t="s">
        <v>108</v>
      </c>
      <c r="B53">
        <v>1</v>
      </c>
      <c r="C53">
        <v>3</v>
      </c>
      <c r="D53">
        <v>5</v>
      </c>
      <c r="E53" t="s">
        <v>109</v>
      </c>
      <c r="F53" t="s">
        <v>110</v>
      </c>
    </row>
    <row r="54" spans="1:6">
      <c r="A54" t="s">
        <v>111</v>
      </c>
      <c r="B54">
        <v>1</v>
      </c>
      <c r="C54">
        <v>3</v>
      </c>
      <c r="D54">
        <v>6</v>
      </c>
      <c r="E54" t="s">
        <v>112</v>
      </c>
      <c r="F54" t="s">
        <v>110</v>
      </c>
    </row>
    <row r="55" spans="1:6">
      <c r="A55" t="s">
        <v>113</v>
      </c>
      <c r="B55">
        <v>1</v>
      </c>
      <c r="C55">
        <v>3</v>
      </c>
      <c r="D55">
        <v>7</v>
      </c>
      <c r="E55" t="s">
        <v>114</v>
      </c>
      <c r="F55" t="s">
        <v>115</v>
      </c>
    </row>
    <row r="56" spans="1:6">
      <c r="A56" t="s">
        <v>116</v>
      </c>
      <c r="B56">
        <v>1</v>
      </c>
      <c r="C56">
        <v>3</v>
      </c>
      <c r="D56">
        <v>8</v>
      </c>
      <c r="E56" t="s">
        <v>117</v>
      </c>
      <c r="F56" t="s">
        <v>115</v>
      </c>
    </row>
    <row r="57" spans="1:6">
      <c r="A57" t="s">
        <v>118</v>
      </c>
      <c r="B57">
        <v>1</v>
      </c>
      <c r="C57">
        <v>3</v>
      </c>
      <c r="D57">
        <v>9</v>
      </c>
      <c r="E57" t="s">
        <v>119</v>
      </c>
      <c r="F57" t="s">
        <v>120</v>
      </c>
    </row>
    <row r="58" spans="1:6">
      <c r="A58" t="s">
        <v>121</v>
      </c>
      <c r="B58">
        <v>1</v>
      </c>
      <c r="C58">
        <v>3</v>
      </c>
      <c r="D58">
        <v>10</v>
      </c>
      <c r="E58" t="s">
        <v>122</v>
      </c>
      <c r="F58" t="s">
        <v>120</v>
      </c>
    </row>
    <row r="59" spans="1:6">
      <c r="A59" t="s">
        <v>123</v>
      </c>
      <c r="B59">
        <v>1</v>
      </c>
      <c r="C59">
        <v>3</v>
      </c>
      <c r="D59">
        <v>11</v>
      </c>
      <c r="E59" t="s">
        <v>124</v>
      </c>
      <c r="F59" t="s">
        <v>125</v>
      </c>
    </row>
    <row r="60" spans="1:6">
      <c r="A60" t="s">
        <v>126</v>
      </c>
      <c r="B60">
        <v>1</v>
      </c>
      <c r="C60">
        <v>3</v>
      </c>
      <c r="D60">
        <v>12</v>
      </c>
      <c r="E60" t="s">
        <v>127</v>
      </c>
      <c r="F60" t="s">
        <v>125</v>
      </c>
    </row>
    <row r="61" spans="1:6">
      <c r="A61" t="s">
        <v>128</v>
      </c>
      <c r="B61">
        <v>1</v>
      </c>
      <c r="C61">
        <v>3</v>
      </c>
      <c r="D61">
        <v>13</v>
      </c>
      <c r="E61" t="s">
        <v>129</v>
      </c>
      <c r="F61" t="s">
        <v>130</v>
      </c>
    </row>
    <row r="62" spans="1:6">
      <c r="A62" t="s">
        <v>131</v>
      </c>
      <c r="B62">
        <v>1</v>
      </c>
      <c r="C62">
        <v>3</v>
      </c>
      <c r="D62">
        <v>14</v>
      </c>
      <c r="E62" t="s">
        <v>132</v>
      </c>
      <c r="F62" t="s">
        <v>130</v>
      </c>
    </row>
    <row r="63" spans="1:6">
      <c r="A63" t="s">
        <v>133</v>
      </c>
      <c r="B63">
        <v>1</v>
      </c>
      <c r="C63">
        <v>3</v>
      </c>
      <c r="D63">
        <v>15</v>
      </c>
      <c r="E63" t="s">
        <v>134</v>
      </c>
      <c r="F63" t="s">
        <v>135</v>
      </c>
    </row>
    <row r="64" spans="1:6">
      <c r="A64" t="s">
        <v>136</v>
      </c>
      <c r="B64">
        <v>1</v>
      </c>
      <c r="C64">
        <v>3</v>
      </c>
      <c r="D64">
        <v>16</v>
      </c>
      <c r="E64" t="s">
        <v>137</v>
      </c>
      <c r="F64" t="s">
        <v>135</v>
      </c>
    </row>
    <row r="65" spans="1:7">
      <c r="A65" t="s">
        <v>138</v>
      </c>
      <c r="B65">
        <v>1</v>
      </c>
      <c r="C65">
        <v>3</v>
      </c>
      <c r="D65">
        <v>17</v>
      </c>
      <c r="E65" t="s">
        <v>139</v>
      </c>
      <c r="F65" t="s">
        <v>140</v>
      </c>
    </row>
    <row r="66" spans="1:7">
      <c r="A66" t="s">
        <v>141</v>
      </c>
      <c r="B66">
        <v>1</v>
      </c>
      <c r="C66">
        <v>3</v>
      </c>
      <c r="D66">
        <v>18</v>
      </c>
      <c r="E66" t="s">
        <v>142</v>
      </c>
      <c r="F66" t="s">
        <v>140</v>
      </c>
    </row>
    <row r="67" spans="1:7">
      <c r="A67" t="s">
        <v>143</v>
      </c>
      <c r="B67">
        <v>1</v>
      </c>
      <c r="C67">
        <v>3</v>
      </c>
      <c r="D67">
        <v>19</v>
      </c>
      <c r="E67" t="s">
        <v>144</v>
      </c>
      <c r="F67" t="s">
        <v>145</v>
      </c>
    </row>
    <row r="68" spans="1:7">
      <c r="A68" t="s">
        <v>146</v>
      </c>
      <c r="B68">
        <v>1</v>
      </c>
      <c r="C68">
        <v>3</v>
      </c>
      <c r="D68">
        <v>20</v>
      </c>
      <c r="E68" t="s">
        <v>147</v>
      </c>
      <c r="F68" t="s">
        <v>145</v>
      </c>
    </row>
    <row r="69" spans="1:7">
      <c r="A69" t="s">
        <v>148</v>
      </c>
      <c r="B69">
        <v>1</v>
      </c>
      <c r="C69">
        <v>4</v>
      </c>
      <c r="D69">
        <v>1</v>
      </c>
      <c r="E69" t="s">
        <v>149</v>
      </c>
      <c r="F69" t="s">
        <v>150</v>
      </c>
    </row>
    <row r="70" spans="1:7">
      <c r="A70" t="s">
        <v>151</v>
      </c>
      <c r="B70">
        <v>1</v>
      </c>
      <c r="C70">
        <v>4</v>
      </c>
      <c r="D70">
        <v>2</v>
      </c>
      <c r="E70" t="s">
        <v>152</v>
      </c>
      <c r="F70" t="s">
        <v>150</v>
      </c>
    </row>
    <row r="71" spans="1:7">
      <c r="A71" t="s">
        <v>153</v>
      </c>
      <c r="B71">
        <v>1</v>
      </c>
      <c r="C71">
        <v>4</v>
      </c>
      <c r="D71">
        <v>3</v>
      </c>
      <c r="E71" t="s">
        <v>154</v>
      </c>
      <c r="F71" t="s">
        <v>155</v>
      </c>
    </row>
    <row r="72" spans="1:7">
      <c r="A72" t="s">
        <v>156</v>
      </c>
      <c r="B72">
        <v>1</v>
      </c>
      <c r="C72">
        <v>4</v>
      </c>
      <c r="D72">
        <v>4</v>
      </c>
      <c r="E72" t="s">
        <v>157</v>
      </c>
      <c r="F72" t="s">
        <v>155</v>
      </c>
    </row>
    <row r="73" spans="1:7">
      <c r="A73" t="s">
        <v>158</v>
      </c>
      <c r="B73">
        <v>1</v>
      </c>
      <c r="C73">
        <v>4</v>
      </c>
      <c r="D73">
        <v>5</v>
      </c>
      <c r="E73" t="s">
        <v>159</v>
      </c>
      <c r="F73" t="s">
        <v>160</v>
      </c>
    </row>
    <row r="74" spans="1:7">
      <c r="A74" t="s">
        <v>161</v>
      </c>
      <c r="B74">
        <v>1</v>
      </c>
      <c r="C74">
        <v>4</v>
      </c>
      <c r="D74">
        <v>6</v>
      </c>
      <c r="E74" t="s">
        <v>162</v>
      </c>
      <c r="F74" t="s">
        <v>160</v>
      </c>
    </row>
    <row r="75" spans="1:7">
      <c r="A75" t="s">
        <v>163</v>
      </c>
      <c r="B75">
        <v>1</v>
      </c>
      <c r="C75">
        <v>4</v>
      </c>
      <c r="D75">
        <v>7</v>
      </c>
      <c r="E75" t="s">
        <v>164</v>
      </c>
      <c r="F75" t="s">
        <v>165</v>
      </c>
    </row>
    <row r="76" spans="1:7">
      <c r="A76" t="s">
        <v>166</v>
      </c>
      <c r="B76">
        <v>1</v>
      </c>
      <c r="C76">
        <v>4</v>
      </c>
      <c r="D76">
        <v>8</v>
      </c>
      <c r="E76" t="s">
        <v>167</v>
      </c>
      <c r="F76" t="s">
        <v>165</v>
      </c>
    </row>
    <row r="77" spans="1:7">
      <c r="A77" t="s">
        <v>168</v>
      </c>
      <c r="B77">
        <v>1</v>
      </c>
      <c r="C77">
        <v>4</v>
      </c>
      <c r="D77">
        <v>9</v>
      </c>
      <c r="E77" t="s">
        <v>169</v>
      </c>
      <c r="G77" t="e">
        <f>--Internal_10524</f>
        <v>#NAME?</v>
      </c>
    </row>
    <row r="78" spans="1:7">
      <c r="A78" t="s">
        <v>170</v>
      </c>
      <c r="B78">
        <v>1</v>
      </c>
      <c r="C78">
        <v>4</v>
      </c>
      <c r="D78">
        <v>10</v>
      </c>
      <c r="E78" t="s">
        <v>169</v>
      </c>
      <c r="G78" t="e">
        <f>--Internal_10524</f>
        <v>#NAME?</v>
      </c>
    </row>
    <row r="79" spans="1:7">
      <c r="A79" t="s">
        <v>171</v>
      </c>
      <c r="B79">
        <v>1</v>
      </c>
      <c r="C79">
        <v>4</v>
      </c>
      <c r="D79">
        <v>11</v>
      </c>
      <c r="E79" t="s">
        <v>172</v>
      </c>
      <c r="F79" t="s">
        <v>173</v>
      </c>
    </row>
    <row r="80" spans="1:7">
      <c r="A80" t="s">
        <v>174</v>
      </c>
      <c r="B80">
        <v>1</v>
      </c>
      <c r="C80">
        <v>4</v>
      </c>
      <c r="D80">
        <v>12</v>
      </c>
      <c r="E80" t="s">
        <v>175</v>
      </c>
      <c r="F80" t="s">
        <v>173</v>
      </c>
    </row>
    <row r="81" spans="1:6">
      <c r="A81" t="s">
        <v>176</v>
      </c>
      <c r="B81">
        <v>1</v>
      </c>
      <c r="C81">
        <v>4</v>
      </c>
      <c r="D81">
        <v>13</v>
      </c>
      <c r="E81" t="s">
        <v>177</v>
      </c>
      <c r="F81" t="s">
        <v>178</v>
      </c>
    </row>
    <row r="82" spans="1:6">
      <c r="A82" t="s">
        <v>179</v>
      </c>
      <c r="B82">
        <v>1</v>
      </c>
      <c r="C82">
        <v>4</v>
      </c>
      <c r="D82">
        <v>14</v>
      </c>
      <c r="E82" t="s">
        <v>180</v>
      </c>
      <c r="F82" t="s">
        <v>178</v>
      </c>
    </row>
    <row r="83" spans="1:6">
      <c r="A83" t="s">
        <v>181</v>
      </c>
      <c r="B83">
        <v>1</v>
      </c>
      <c r="C83">
        <v>4</v>
      </c>
      <c r="D83">
        <v>15</v>
      </c>
      <c r="E83" t="s">
        <v>182</v>
      </c>
      <c r="F83" t="s">
        <v>183</v>
      </c>
    </row>
    <row r="84" spans="1:6">
      <c r="A84" t="s">
        <v>184</v>
      </c>
      <c r="B84">
        <v>1</v>
      </c>
      <c r="C84">
        <v>4</v>
      </c>
      <c r="D84">
        <v>16</v>
      </c>
      <c r="E84" t="s">
        <v>185</v>
      </c>
      <c r="F84" t="s">
        <v>183</v>
      </c>
    </row>
    <row r="85" spans="1:6">
      <c r="A85" t="s">
        <v>186</v>
      </c>
      <c r="B85">
        <v>1</v>
      </c>
      <c r="C85">
        <v>4</v>
      </c>
      <c r="D85">
        <v>17</v>
      </c>
      <c r="E85" t="s">
        <v>187</v>
      </c>
      <c r="F85" t="s">
        <v>188</v>
      </c>
    </row>
    <row r="86" spans="1:6">
      <c r="A86" t="s">
        <v>189</v>
      </c>
      <c r="B86">
        <v>1</v>
      </c>
      <c r="C86">
        <v>4</v>
      </c>
      <c r="D86">
        <v>18</v>
      </c>
      <c r="E86" t="s">
        <v>190</v>
      </c>
      <c r="F86" t="s">
        <v>188</v>
      </c>
    </row>
    <row r="87" spans="1:6">
      <c r="A87" t="s">
        <v>191</v>
      </c>
      <c r="B87">
        <v>1</v>
      </c>
      <c r="C87">
        <v>4</v>
      </c>
      <c r="D87">
        <v>19</v>
      </c>
      <c r="E87" t="s">
        <v>192</v>
      </c>
      <c r="F87" t="s">
        <v>193</v>
      </c>
    </row>
    <row r="88" spans="1:6">
      <c r="A88" t="s">
        <v>194</v>
      </c>
      <c r="B88">
        <v>1</v>
      </c>
      <c r="C88">
        <v>4</v>
      </c>
      <c r="D88">
        <v>20</v>
      </c>
      <c r="E88" t="s">
        <v>195</v>
      </c>
      <c r="F88" t="s">
        <v>193</v>
      </c>
    </row>
    <row r="89" spans="1:6">
      <c r="A89" t="s">
        <v>196</v>
      </c>
      <c r="B89">
        <v>1</v>
      </c>
      <c r="C89">
        <v>5</v>
      </c>
      <c r="D89">
        <v>1</v>
      </c>
      <c r="E89" t="s">
        <v>197</v>
      </c>
      <c r="F89" t="s">
        <v>198</v>
      </c>
    </row>
    <row r="90" spans="1:6">
      <c r="A90" t="s">
        <v>199</v>
      </c>
      <c r="B90">
        <v>1</v>
      </c>
      <c r="C90">
        <v>5</v>
      </c>
      <c r="D90">
        <v>2</v>
      </c>
      <c r="E90" t="s">
        <v>200</v>
      </c>
      <c r="F90" t="s">
        <v>198</v>
      </c>
    </row>
    <row r="91" spans="1:6">
      <c r="A91" t="s">
        <v>201</v>
      </c>
      <c r="B91">
        <v>1</v>
      </c>
      <c r="C91">
        <v>5</v>
      </c>
      <c r="D91">
        <v>3</v>
      </c>
      <c r="E91" t="s">
        <v>202</v>
      </c>
      <c r="F91" t="s">
        <v>203</v>
      </c>
    </row>
    <row r="92" spans="1:6">
      <c r="A92" t="s">
        <v>204</v>
      </c>
      <c r="B92">
        <v>1</v>
      </c>
      <c r="C92">
        <v>5</v>
      </c>
      <c r="D92">
        <v>4</v>
      </c>
      <c r="E92" t="s">
        <v>205</v>
      </c>
      <c r="F92" t="s">
        <v>203</v>
      </c>
    </row>
    <row r="93" spans="1:6">
      <c r="A93" t="s">
        <v>206</v>
      </c>
      <c r="B93">
        <v>1</v>
      </c>
      <c r="C93">
        <v>5</v>
      </c>
      <c r="D93">
        <v>5</v>
      </c>
      <c r="E93" t="s">
        <v>207</v>
      </c>
      <c r="F93" t="s">
        <v>208</v>
      </c>
    </row>
    <row r="94" spans="1:6">
      <c r="A94" t="s">
        <v>209</v>
      </c>
      <c r="B94">
        <v>1</v>
      </c>
      <c r="C94">
        <v>5</v>
      </c>
      <c r="D94">
        <v>6</v>
      </c>
      <c r="E94" t="s">
        <v>210</v>
      </c>
      <c r="F94" t="s">
        <v>208</v>
      </c>
    </row>
    <row r="95" spans="1:6">
      <c r="A95" t="s">
        <v>211</v>
      </c>
      <c r="B95">
        <v>1</v>
      </c>
      <c r="C95">
        <v>5</v>
      </c>
      <c r="D95">
        <v>7</v>
      </c>
      <c r="E95" t="s">
        <v>212</v>
      </c>
      <c r="F95" t="s">
        <v>213</v>
      </c>
    </row>
    <row r="96" spans="1:6">
      <c r="A96" t="s">
        <v>214</v>
      </c>
      <c r="B96">
        <v>1</v>
      </c>
      <c r="C96">
        <v>5</v>
      </c>
      <c r="D96">
        <v>8</v>
      </c>
      <c r="E96" t="s">
        <v>215</v>
      </c>
      <c r="F96" t="s">
        <v>213</v>
      </c>
    </row>
    <row r="97" spans="1:6">
      <c r="A97" t="s">
        <v>216</v>
      </c>
      <c r="B97">
        <v>1</v>
      </c>
      <c r="C97">
        <v>5</v>
      </c>
      <c r="D97">
        <v>9</v>
      </c>
      <c r="E97" t="s">
        <v>217</v>
      </c>
      <c r="F97" t="s">
        <v>218</v>
      </c>
    </row>
    <row r="98" spans="1:6">
      <c r="A98" t="s">
        <v>219</v>
      </c>
      <c r="B98">
        <v>1</v>
      </c>
      <c r="C98">
        <v>5</v>
      </c>
      <c r="D98">
        <v>10</v>
      </c>
      <c r="E98" t="s">
        <v>220</v>
      </c>
      <c r="F98" t="s">
        <v>218</v>
      </c>
    </row>
    <row r="99" spans="1:6">
      <c r="A99" t="s">
        <v>221</v>
      </c>
      <c r="B99">
        <v>1</v>
      </c>
      <c r="C99">
        <v>5</v>
      </c>
      <c r="D99">
        <v>11</v>
      </c>
      <c r="E99" t="s">
        <v>222</v>
      </c>
      <c r="F99" t="s">
        <v>223</v>
      </c>
    </row>
    <row r="100" spans="1:6">
      <c r="A100" t="s">
        <v>224</v>
      </c>
      <c r="B100">
        <v>1</v>
      </c>
      <c r="C100">
        <v>5</v>
      </c>
      <c r="D100">
        <v>12</v>
      </c>
      <c r="E100" t="s">
        <v>225</v>
      </c>
      <c r="F100" t="s">
        <v>223</v>
      </c>
    </row>
    <row r="101" spans="1:6">
      <c r="A101" t="s">
        <v>226</v>
      </c>
      <c r="B101">
        <v>1</v>
      </c>
      <c r="C101">
        <v>5</v>
      </c>
      <c r="D101">
        <v>13</v>
      </c>
      <c r="E101" t="s">
        <v>227</v>
      </c>
      <c r="F101" t="s">
        <v>228</v>
      </c>
    </row>
    <row r="102" spans="1:6">
      <c r="A102" t="s">
        <v>229</v>
      </c>
      <c r="B102">
        <v>1</v>
      </c>
      <c r="C102">
        <v>5</v>
      </c>
      <c r="D102">
        <v>14</v>
      </c>
      <c r="E102" t="s">
        <v>230</v>
      </c>
      <c r="F102" t="s">
        <v>228</v>
      </c>
    </row>
    <row r="103" spans="1:6">
      <c r="A103" t="s">
        <v>231</v>
      </c>
      <c r="B103">
        <v>1</v>
      </c>
      <c r="C103">
        <v>5</v>
      </c>
      <c r="D103">
        <v>15</v>
      </c>
      <c r="E103" t="s">
        <v>232</v>
      </c>
      <c r="F103" t="s">
        <v>233</v>
      </c>
    </row>
    <row r="104" spans="1:6">
      <c r="A104" t="s">
        <v>234</v>
      </c>
      <c r="B104">
        <v>1</v>
      </c>
      <c r="C104">
        <v>5</v>
      </c>
      <c r="D104">
        <v>16</v>
      </c>
      <c r="E104" t="s">
        <v>232</v>
      </c>
      <c r="F104" t="s">
        <v>233</v>
      </c>
    </row>
    <row r="105" spans="1:6">
      <c r="A105" t="s">
        <v>235</v>
      </c>
      <c r="B105">
        <v>1</v>
      </c>
      <c r="C105">
        <v>5</v>
      </c>
      <c r="D105">
        <v>17</v>
      </c>
      <c r="E105" t="s">
        <v>236</v>
      </c>
      <c r="F105" t="s">
        <v>237</v>
      </c>
    </row>
    <row r="106" spans="1:6">
      <c r="A106" t="s">
        <v>238</v>
      </c>
      <c r="B106">
        <v>1</v>
      </c>
      <c r="C106">
        <v>5</v>
      </c>
      <c r="D106">
        <v>18</v>
      </c>
      <c r="E106" t="s">
        <v>239</v>
      </c>
      <c r="F106" t="s">
        <v>237</v>
      </c>
    </row>
    <row r="107" spans="1:6">
      <c r="A107" t="s">
        <v>240</v>
      </c>
      <c r="B107">
        <v>1</v>
      </c>
      <c r="C107">
        <v>5</v>
      </c>
      <c r="D107">
        <v>19</v>
      </c>
      <c r="E107" t="s">
        <v>241</v>
      </c>
      <c r="F107" t="s">
        <v>242</v>
      </c>
    </row>
    <row r="108" spans="1:6">
      <c r="A108" t="s">
        <v>243</v>
      </c>
      <c r="B108">
        <v>1</v>
      </c>
      <c r="C108">
        <v>5</v>
      </c>
      <c r="D108">
        <v>20</v>
      </c>
      <c r="E108" t="s">
        <v>244</v>
      </c>
      <c r="F108" t="s">
        <v>242</v>
      </c>
    </row>
    <row r="109" spans="1:6">
      <c r="A109" t="s">
        <v>245</v>
      </c>
      <c r="B109">
        <v>1</v>
      </c>
      <c r="C109">
        <v>6</v>
      </c>
      <c r="D109">
        <v>1</v>
      </c>
      <c r="E109" t="s">
        <v>246</v>
      </c>
      <c r="F109" t="s">
        <v>247</v>
      </c>
    </row>
    <row r="110" spans="1:6">
      <c r="A110" t="s">
        <v>248</v>
      </c>
      <c r="B110">
        <v>1</v>
      </c>
      <c r="C110">
        <v>6</v>
      </c>
      <c r="D110">
        <v>2</v>
      </c>
      <c r="E110" t="s">
        <v>249</v>
      </c>
      <c r="F110" t="s">
        <v>247</v>
      </c>
    </row>
    <row r="111" spans="1:6">
      <c r="A111" t="s">
        <v>250</v>
      </c>
      <c r="B111">
        <v>1</v>
      </c>
      <c r="C111">
        <v>6</v>
      </c>
      <c r="D111">
        <v>3</v>
      </c>
      <c r="E111" t="s">
        <v>251</v>
      </c>
      <c r="F111" t="s">
        <v>252</v>
      </c>
    </row>
    <row r="112" spans="1:6">
      <c r="A112" t="s">
        <v>253</v>
      </c>
      <c r="B112">
        <v>1</v>
      </c>
      <c r="C112">
        <v>6</v>
      </c>
      <c r="D112">
        <v>4</v>
      </c>
      <c r="E112" t="s">
        <v>254</v>
      </c>
      <c r="F112" t="s">
        <v>252</v>
      </c>
    </row>
    <row r="113" spans="1:7">
      <c r="A113" t="s">
        <v>255</v>
      </c>
      <c r="B113">
        <v>1</v>
      </c>
      <c r="C113">
        <v>6</v>
      </c>
      <c r="D113">
        <v>5</v>
      </c>
      <c r="E113" t="s">
        <v>256</v>
      </c>
      <c r="F113" t="s">
        <v>257</v>
      </c>
    </row>
    <row r="114" spans="1:7">
      <c r="A114" t="s">
        <v>258</v>
      </c>
      <c r="B114">
        <v>1</v>
      </c>
      <c r="C114">
        <v>6</v>
      </c>
      <c r="D114">
        <v>6</v>
      </c>
      <c r="E114" t="s">
        <v>259</v>
      </c>
      <c r="F114" t="s">
        <v>257</v>
      </c>
    </row>
    <row r="115" spans="1:7">
      <c r="A115" t="s">
        <v>260</v>
      </c>
      <c r="B115">
        <v>1</v>
      </c>
      <c r="C115">
        <v>6</v>
      </c>
      <c r="D115">
        <v>7</v>
      </c>
      <c r="E115" t="s">
        <v>261</v>
      </c>
      <c r="F115" t="s">
        <v>262</v>
      </c>
    </row>
    <row r="116" spans="1:7">
      <c r="A116" t="s">
        <v>263</v>
      </c>
      <c r="B116">
        <v>1</v>
      </c>
      <c r="C116">
        <v>6</v>
      </c>
      <c r="D116">
        <v>8</v>
      </c>
      <c r="E116" t="s">
        <v>264</v>
      </c>
      <c r="F116" t="s">
        <v>262</v>
      </c>
    </row>
    <row r="117" spans="1:7">
      <c r="A117" t="s">
        <v>265</v>
      </c>
      <c r="B117">
        <v>1</v>
      </c>
      <c r="C117">
        <v>6</v>
      </c>
      <c r="D117">
        <v>9</v>
      </c>
      <c r="E117" t="s">
        <v>266</v>
      </c>
      <c r="F117" t="s">
        <v>267</v>
      </c>
    </row>
    <row r="118" spans="1:7">
      <c r="A118" t="s">
        <v>268</v>
      </c>
      <c r="B118">
        <v>1</v>
      </c>
      <c r="C118">
        <v>6</v>
      </c>
      <c r="D118">
        <v>10</v>
      </c>
      <c r="E118" t="s">
        <v>269</v>
      </c>
      <c r="F118" t="s">
        <v>267</v>
      </c>
    </row>
    <row r="119" spans="1:7">
      <c r="A119" t="s">
        <v>270</v>
      </c>
      <c r="B119">
        <v>1</v>
      </c>
      <c r="C119">
        <v>6</v>
      </c>
      <c r="D119">
        <v>11</v>
      </c>
      <c r="E119" t="s">
        <v>271</v>
      </c>
      <c r="F119" t="s">
        <v>272</v>
      </c>
    </row>
    <row r="120" spans="1:7">
      <c r="A120" t="s">
        <v>273</v>
      </c>
      <c r="B120">
        <v>1</v>
      </c>
      <c r="C120">
        <v>6</v>
      </c>
      <c r="D120">
        <v>12</v>
      </c>
      <c r="E120" t="s">
        <v>274</v>
      </c>
      <c r="F120" t="s">
        <v>272</v>
      </c>
    </row>
    <row r="121" spans="1:7">
      <c r="A121" t="s">
        <v>275</v>
      </c>
      <c r="B121">
        <v>1</v>
      </c>
      <c r="C121">
        <v>6</v>
      </c>
      <c r="D121">
        <v>13</v>
      </c>
      <c r="E121" t="s">
        <v>276</v>
      </c>
      <c r="F121" t="s">
        <v>277</v>
      </c>
    </row>
    <row r="122" spans="1:7">
      <c r="A122" t="s">
        <v>278</v>
      </c>
      <c r="B122">
        <v>1</v>
      </c>
      <c r="C122">
        <v>6</v>
      </c>
      <c r="D122">
        <v>14</v>
      </c>
      <c r="E122" t="s">
        <v>279</v>
      </c>
      <c r="F122" t="s">
        <v>277</v>
      </c>
    </row>
    <row r="123" spans="1:7">
      <c r="A123" t="s">
        <v>280</v>
      </c>
      <c r="B123">
        <v>1</v>
      </c>
      <c r="C123">
        <v>6</v>
      </c>
      <c r="D123">
        <v>15</v>
      </c>
      <c r="E123" t="s">
        <v>281</v>
      </c>
      <c r="G123" t="e">
        <f>--Internal_327629</f>
        <v>#NAME?</v>
      </c>
    </row>
    <row r="124" spans="1:7">
      <c r="A124" t="s">
        <v>282</v>
      </c>
      <c r="B124">
        <v>1</v>
      </c>
      <c r="C124">
        <v>6</v>
      </c>
      <c r="D124">
        <v>16</v>
      </c>
      <c r="E124" t="s">
        <v>281</v>
      </c>
      <c r="G124" t="e">
        <f>--Internal_327629</f>
        <v>#NAME?</v>
      </c>
    </row>
    <row r="125" spans="1:7">
      <c r="A125" t="s">
        <v>283</v>
      </c>
      <c r="B125">
        <v>1</v>
      </c>
      <c r="C125">
        <v>6</v>
      </c>
      <c r="D125">
        <v>17</v>
      </c>
      <c r="E125" t="s">
        <v>284</v>
      </c>
      <c r="G125" t="e">
        <f>--Internal_21414</f>
        <v>#NAME?</v>
      </c>
    </row>
    <row r="126" spans="1:7">
      <c r="A126" t="s">
        <v>285</v>
      </c>
      <c r="B126">
        <v>1</v>
      </c>
      <c r="C126">
        <v>6</v>
      </c>
      <c r="D126">
        <v>18</v>
      </c>
      <c r="E126" t="s">
        <v>284</v>
      </c>
      <c r="G126" t="e">
        <f>--Internal_21414</f>
        <v>#NAME?</v>
      </c>
    </row>
    <row r="127" spans="1:7">
      <c r="A127" t="s">
        <v>286</v>
      </c>
      <c r="B127">
        <v>1</v>
      </c>
      <c r="C127">
        <v>6</v>
      </c>
      <c r="D127">
        <v>19</v>
      </c>
      <c r="E127" t="s">
        <v>287</v>
      </c>
      <c r="F127" t="s">
        <v>288</v>
      </c>
    </row>
    <row r="128" spans="1:7">
      <c r="A128" t="s">
        <v>289</v>
      </c>
      <c r="B128">
        <v>1</v>
      </c>
      <c r="C128">
        <v>6</v>
      </c>
      <c r="D128">
        <v>20</v>
      </c>
      <c r="E128" t="s">
        <v>290</v>
      </c>
      <c r="F128" t="s">
        <v>288</v>
      </c>
    </row>
    <row r="129" spans="1:7">
      <c r="A129" t="s">
        <v>291</v>
      </c>
      <c r="B129">
        <v>1</v>
      </c>
      <c r="C129">
        <v>7</v>
      </c>
      <c r="D129">
        <v>1</v>
      </c>
      <c r="E129" t="s">
        <v>292</v>
      </c>
      <c r="F129" t="s">
        <v>293</v>
      </c>
    </row>
    <row r="130" spans="1:7">
      <c r="A130" t="s">
        <v>294</v>
      </c>
      <c r="B130">
        <v>1</v>
      </c>
      <c r="C130">
        <v>7</v>
      </c>
      <c r="D130">
        <v>2</v>
      </c>
      <c r="E130" t="s">
        <v>295</v>
      </c>
      <c r="F130" t="s">
        <v>293</v>
      </c>
    </row>
    <row r="131" spans="1:7">
      <c r="A131" t="s">
        <v>296</v>
      </c>
      <c r="B131">
        <v>1</v>
      </c>
      <c r="C131">
        <v>7</v>
      </c>
      <c r="D131">
        <v>3</v>
      </c>
      <c r="E131" t="s">
        <v>297</v>
      </c>
      <c r="F131" t="s">
        <v>298</v>
      </c>
    </row>
    <row r="132" spans="1:7">
      <c r="A132" t="s">
        <v>299</v>
      </c>
      <c r="B132">
        <v>1</v>
      </c>
      <c r="C132">
        <v>7</v>
      </c>
      <c r="D132">
        <v>4</v>
      </c>
      <c r="E132" t="s">
        <v>300</v>
      </c>
      <c r="F132" t="s">
        <v>298</v>
      </c>
    </row>
    <row r="133" spans="1:7">
      <c r="A133" t="s">
        <v>301</v>
      </c>
      <c r="B133">
        <v>1</v>
      </c>
      <c r="C133">
        <v>7</v>
      </c>
      <c r="D133">
        <v>5</v>
      </c>
      <c r="E133" t="s">
        <v>302</v>
      </c>
      <c r="F133" t="s">
        <v>303</v>
      </c>
    </row>
    <row r="134" spans="1:7">
      <c r="A134" t="s">
        <v>304</v>
      </c>
      <c r="B134">
        <v>1</v>
      </c>
      <c r="C134">
        <v>7</v>
      </c>
      <c r="D134">
        <v>6</v>
      </c>
      <c r="E134" t="s">
        <v>305</v>
      </c>
      <c r="F134" t="s">
        <v>303</v>
      </c>
    </row>
    <row r="135" spans="1:7">
      <c r="A135" t="s">
        <v>306</v>
      </c>
      <c r="B135">
        <v>1</v>
      </c>
      <c r="C135">
        <v>7</v>
      </c>
      <c r="D135">
        <v>7</v>
      </c>
      <c r="E135" t="s">
        <v>307</v>
      </c>
      <c r="F135" t="s">
        <v>308</v>
      </c>
    </row>
    <row r="136" spans="1:7">
      <c r="A136" t="s">
        <v>309</v>
      </c>
      <c r="B136">
        <v>1</v>
      </c>
      <c r="C136">
        <v>7</v>
      </c>
      <c r="D136">
        <v>8</v>
      </c>
      <c r="E136" t="s">
        <v>310</v>
      </c>
      <c r="F136" t="s">
        <v>308</v>
      </c>
    </row>
    <row r="137" spans="1:7">
      <c r="A137" t="s">
        <v>311</v>
      </c>
      <c r="B137">
        <v>1</v>
      </c>
      <c r="C137">
        <v>7</v>
      </c>
      <c r="D137">
        <v>9</v>
      </c>
      <c r="E137" t="s">
        <v>312</v>
      </c>
      <c r="G137" t="e">
        <f>--Internal_268932</f>
        <v>#NAME?</v>
      </c>
    </row>
    <row r="138" spans="1:7">
      <c r="A138" t="s">
        <v>313</v>
      </c>
      <c r="B138">
        <v>1</v>
      </c>
      <c r="C138">
        <v>7</v>
      </c>
      <c r="D138">
        <v>10</v>
      </c>
      <c r="E138" t="s">
        <v>312</v>
      </c>
      <c r="G138" t="e">
        <f>--Internal_268932</f>
        <v>#NAME?</v>
      </c>
    </row>
    <row r="139" spans="1:7">
      <c r="A139" t="s">
        <v>314</v>
      </c>
      <c r="B139">
        <v>1</v>
      </c>
      <c r="C139">
        <v>7</v>
      </c>
      <c r="D139">
        <v>11</v>
      </c>
      <c r="E139" t="s">
        <v>315</v>
      </c>
      <c r="F139" t="s">
        <v>316</v>
      </c>
    </row>
    <row r="140" spans="1:7">
      <c r="A140" t="s">
        <v>317</v>
      </c>
      <c r="B140">
        <v>1</v>
      </c>
      <c r="C140">
        <v>7</v>
      </c>
      <c r="D140">
        <v>12</v>
      </c>
      <c r="E140" t="s">
        <v>318</v>
      </c>
      <c r="F140" t="s">
        <v>316</v>
      </c>
    </row>
    <row r="141" spans="1:7">
      <c r="A141" t="s">
        <v>319</v>
      </c>
      <c r="B141">
        <v>1</v>
      </c>
      <c r="C141">
        <v>7</v>
      </c>
      <c r="D141">
        <v>13</v>
      </c>
      <c r="E141" t="s">
        <v>320</v>
      </c>
      <c r="F141" t="s">
        <v>321</v>
      </c>
    </row>
    <row r="142" spans="1:7">
      <c r="A142" t="s">
        <v>322</v>
      </c>
      <c r="B142">
        <v>1</v>
      </c>
      <c r="C142">
        <v>7</v>
      </c>
      <c r="D142">
        <v>14</v>
      </c>
      <c r="E142" t="s">
        <v>323</v>
      </c>
      <c r="F142" t="s">
        <v>321</v>
      </c>
    </row>
    <row r="143" spans="1:7">
      <c r="A143" t="s">
        <v>324</v>
      </c>
      <c r="B143">
        <v>1</v>
      </c>
      <c r="C143">
        <v>7</v>
      </c>
      <c r="D143">
        <v>15</v>
      </c>
      <c r="E143" t="s">
        <v>325</v>
      </c>
      <c r="G143" t="e">
        <f>--Internal_3683</f>
        <v>#NAME?</v>
      </c>
    </row>
    <row r="144" spans="1:7">
      <c r="A144" t="s">
        <v>326</v>
      </c>
      <c r="B144">
        <v>1</v>
      </c>
      <c r="C144">
        <v>7</v>
      </c>
      <c r="D144">
        <v>16</v>
      </c>
      <c r="E144" t="s">
        <v>325</v>
      </c>
      <c r="G144" t="e">
        <f>--Internal_3683</f>
        <v>#NAME?</v>
      </c>
    </row>
    <row r="145" spans="1:6">
      <c r="A145" t="s">
        <v>327</v>
      </c>
      <c r="B145">
        <v>1</v>
      </c>
      <c r="C145">
        <v>7</v>
      </c>
      <c r="D145">
        <v>17</v>
      </c>
      <c r="E145" t="s">
        <v>328</v>
      </c>
      <c r="F145" t="s">
        <v>329</v>
      </c>
    </row>
    <row r="146" spans="1:6">
      <c r="A146" t="s">
        <v>330</v>
      </c>
      <c r="B146">
        <v>1</v>
      </c>
      <c r="C146">
        <v>7</v>
      </c>
      <c r="D146">
        <v>18</v>
      </c>
      <c r="E146" t="s">
        <v>331</v>
      </c>
      <c r="F146" t="s">
        <v>329</v>
      </c>
    </row>
    <row r="147" spans="1:6">
      <c r="A147" t="s">
        <v>332</v>
      </c>
      <c r="B147">
        <v>1</v>
      </c>
      <c r="C147">
        <v>7</v>
      </c>
      <c r="D147">
        <v>19</v>
      </c>
      <c r="E147" t="s">
        <v>333</v>
      </c>
      <c r="F147" t="s">
        <v>334</v>
      </c>
    </row>
    <row r="148" spans="1:6">
      <c r="A148" t="s">
        <v>335</v>
      </c>
      <c r="B148">
        <v>1</v>
      </c>
      <c r="C148">
        <v>7</v>
      </c>
      <c r="D148">
        <v>20</v>
      </c>
      <c r="E148" t="s">
        <v>336</v>
      </c>
      <c r="F148" t="s">
        <v>334</v>
      </c>
    </row>
    <row r="149" spans="1:6">
      <c r="A149" t="s">
        <v>337</v>
      </c>
      <c r="B149">
        <v>1</v>
      </c>
      <c r="C149">
        <v>8</v>
      </c>
      <c r="D149">
        <v>1</v>
      </c>
      <c r="E149" t="s">
        <v>338</v>
      </c>
      <c r="F149" t="s">
        <v>339</v>
      </c>
    </row>
    <row r="150" spans="1:6">
      <c r="A150" t="s">
        <v>340</v>
      </c>
      <c r="B150">
        <v>1</v>
      </c>
      <c r="C150">
        <v>8</v>
      </c>
      <c r="D150">
        <v>2</v>
      </c>
      <c r="E150" t="s">
        <v>341</v>
      </c>
      <c r="F150" t="s">
        <v>339</v>
      </c>
    </row>
    <row r="151" spans="1:6">
      <c r="A151" t="s">
        <v>342</v>
      </c>
      <c r="B151">
        <v>1</v>
      </c>
      <c r="C151">
        <v>8</v>
      </c>
      <c r="D151">
        <v>3</v>
      </c>
      <c r="E151" t="s">
        <v>343</v>
      </c>
      <c r="F151" t="s">
        <v>344</v>
      </c>
    </row>
    <row r="152" spans="1:6">
      <c r="A152" t="s">
        <v>345</v>
      </c>
      <c r="B152">
        <v>1</v>
      </c>
      <c r="C152">
        <v>8</v>
      </c>
      <c r="D152">
        <v>4</v>
      </c>
      <c r="E152" t="s">
        <v>346</v>
      </c>
      <c r="F152" t="s">
        <v>344</v>
      </c>
    </row>
    <row r="153" spans="1:6">
      <c r="A153" t="s">
        <v>347</v>
      </c>
      <c r="B153">
        <v>1</v>
      </c>
      <c r="C153">
        <v>8</v>
      </c>
      <c r="D153">
        <v>5</v>
      </c>
      <c r="E153" t="s">
        <v>348</v>
      </c>
      <c r="F153" t="s">
        <v>349</v>
      </c>
    </row>
    <row r="154" spans="1:6">
      <c r="A154" t="s">
        <v>350</v>
      </c>
      <c r="B154">
        <v>1</v>
      </c>
      <c r="C154">
        <v>8</v>
      </c>
      <c r="D154">
        <v>6</v>
      </c>
      <c r="E154" t="s">
        <v>351</v>
      </c>
      <c r="F154" t="s">
        <v>349</v>
      </c>
    </row>
    <row r="155" spans="1:6">
      <c r="A155" t="s">
        <v>352</v>
      </c>
      <c r="B155">
        <v>1</v>
      </c>
      <c r="C155">
        <v>8</v>
      </c>
      <c r="D155">
        <v>7</v>
      </c>
      <c r="E155" t="s">
        <v>353</v>
      </c>
      <c r="F155" t="s">
        <v>354</v>
      </c>
    </row>
    <row r="156" spans="1:6">
      <c r="A156" t="s">
        <v>355</v>
      </c>
      <c r="B156">
        <v>1</v>
      </c>
      <c r="C156">
        <v>8</v>
      </c>
      <c r="D156">
        <v>8</v>
      </c>
      <c r="E156" t="s">
        <v>356</v>
      </c>
      <c r="F156" t="s">
        <v>354</v>
      </c>
    </row>
    <row r="157" spans="1:6">
      <c r="A157" t="s">
        <v>357</v>
      </c>
      <c r="B157">
        <v>1</v>
      </c>
      <c r="C157">
        <v>8</v>
      </c>
      <c r="D157">
        <v>9</v>
      </c>
      <c r="E157" t="s">
        <v>358</v>
      </c>
      <c r="F157" t="s">
        <v>359</v>
      </c>
    </row>
    <row r="158" spans="1:6">
      <c r="A158" t="s">
        <v>360</v>
      </c>
      <c r="B158">
        <v>1</v>
      </c>
      <c r="C158">
        <v>8</v>
      </c>
      <c r="D158">
        <v>10</v>
      </c>
      <c r="E158" t="s">
        <v>361</v>
      </c>
      <c r="F158" t="s">
        <v>359</v>
      </c>
    </row>
    <row r="159" spans="1:6">
      <c r="A159" t="s">
        <v>362</v>
      </c>
      <c r="B159">
        <v>1</v>
      </c>
      <c r="C159">
        <v>8</v>
      </c>
      <c r="D159">
        <v>11</v>
      </c>
      <c r="E159" t="s">
        <v>363</v>
      </c>
      <c r="F159" t="s">
        <v>364</v>
      </c>
    </row>
    <row r="160" spans="1:6">
      <c r="A160" t="s">
        <v>365</v>
      </c>
      <c r="B160">
        <v>1</v>
      </c>
      <c r="C160">
        <v>8</v>
      </c>
      <c r="D160">
        <v>12</v>
      </c>
      <c r="E160" t="s">
        <v>366</v>
      </c>
      <c r="F160" t="s">
        <v>364</v>
      </c>
    </row>
    <row r="161" spans="1:7">
      <c r="A161" t="s">
        <v>367</v>
      </c>
      <c r="B161">
        <v>1</v>
      </c>
      <c r="C161">
        <v>8</v>
      </c>
      <c r="D161">
        <v>13</v>
      </c>
      <c r="E161" t="s">
        <v>368</v>
      </c>
      <c r="G161" t="e">
        <f>--Internal_7386</f>
        <v>#NAME?</v>
      </c>
    </row>
    <row r="162" spans="1:7">
      <c r="A162" t="s">
        <v>369</v>
      </c>
      <c r="B162">
        <v>1</v>
      </c>
      <c r="C162">
        <v>8</v>
      </c>
      <c r="D162">
        <v>14</v>
      </c>
      <c r="E162" t="s">
        <v>368</v>
      </c>
      <c r="G162" t="e">
        <f>--Internal_7386</f>
        <v>#NAME?</v>
      </c>
    </row>
    <row r="163" spans="1:7">
      <c r="A163" t="s">
        <v>370</v>
      </c>
      <c r="B163">
        <v>1</v>
      </c>
      <c r="C163">
        <v>8</v>
      </c>
      <c r="D163">
        <v>15</v>
      </c>
      <c r="E163" t="s">
        <v>371</v>
      </c>
      <c r="F163" t="s">
        <v>372</v>
      </c>
    </row>
    <row r="164" spans="1:7">
      <c r="A164" t="s">
        <v>373</v>
      </c>
      <c r="B164">
        <v>1</v>
      </c>
      <c r="C164">
        <v>8</v>
      </c>
      <c r="D164">
        <v>16</v>
      </c>
      <c r="E164" t="s">
        <v>374</v>
      </c>
      <c r="F164" t="s">
        <v>372</v>
      </c>
    </row>
    <row r="165" spans="1:7">
      <c r="A165" t="s">
        <v>375</v>
      </c>
      <c r="B165">
        <v>1</v>
      </c>
      <c r="C165">
        <v>8</v>
      </c>
      <c r="D165">
        <v>17</v>
      </c>
      <c r="E165" t="s">
        <v>376</v>
      </c>
      <c r="F165" t="s">
        <v>377</v>
      </c>
    </row>
    <row r="166" spans="1:7">
      <c r="A166" t="s">
        <v>378</v>
      </c>
      <c r="B166">
        <v>1</v>
      </c>
      <c r="C166">
        <v>8</v>
      </c>
      <c r="D166">
        <v>18</v>
      </c>
      <c r="E166" t="s">
        <v>379</v>
      </c>
      <c r="F166" t="s">
        <v>377</v>
      </c>
    </row>
    <row r="167" spans="1:7">
      <c r="A167" t="s">
        <v>380</v>
      </c>
      <c r="B167">
        <v>1</v>
      </c>
      <c r="C167">
        <v>8</v>
      </c>
      <c r="D167">
        <v>19</v>
      </c>
      <c r="E167" t="s">
        <v>381</v>
      </c>
      <c r="F167" t="s">
        <v>382</v>
      </c>
    </row>
    <row r="168" spans="1:7">
      <c r="A168" t="s">
        <v>383</v>
      </c>
      <c r="B168">
        <v>1</v>
      </c>
      <c r="C168">
        <v>8</v>
      </c>
      <c r="D168">
        <v>20</v>
      </c>
      <c r="E168" t="s">
        <v>384</v>
      </c>
      <c r="F168" t="s">
        <v>382</v>
      </c>
    </row>
    <row r="169" spans="1:7">
      <c r="A169" t="s">
        <v>385</v>
      </c>
      <c r="B169">
        <v>1</v>
      </c>
      <c r="C169">
        <v>9</v>
      </c>
      <c r="D169">
        <v>1</v>
      </c>
      <c r="E169" t="s">
        <v>386</v>
      </c>
      <c r="F169" t="s">
        <v>387</v>
      </c>
    </row>
    <row r="170" spans="1:7">
      <c r="A170" t="s">
        <v>388</v>
      </c>
      <c r="B170">
        <v>1</v>
      </c>
      <c r="C170">
        <v>9</v>
      </c>
      <c r="D170">
        <v>2</v>
      </c>
      <c r="E170" t="s">
        <v>389</v>
      </c>
      <c r="F170" t="s">
        <v>387</v>
      </c>
    </row>
    <row r="171" spans="1:7">
      <c r="A171" t="s">
        <v>390</v>
      </c>
      <c r="B171">
        <v>1</v>
      </c>
      <c r="C171">
        <v>9</v>
      </c>
      <c r="D171">
        <v>3</v>
      </c>
      <c r="E171" t="s">
        <v>391</v>
      </c>
      <c r="F171" t="s">
        <v>392</v>
      </c>
    </row>
    <row r="172" spans="1:7">
      <c r="A172" t="s">
        <v>393</v>
      </c>
      <c r="B172">
        <v>1</v>
      </c>
      <c r="C172">
        <v>9</v>
      </c>
      <c r="D172">
        <v>4</v>
      </c>
      <c r="E172" t="s">
        <v>394</v>
      </c>
      <c r="F172" t="s">
        <v>392</v>
      </c>
    </row>
    <row r="173" spans="1:7">
      <c r="A173" t="s">
        <v>395</v>
      </c>
      <c r="B173">
        <v>1</v>
      </c>
      <c r="C173">
        <v>9</v>
      </c>
      <c r="D173">
        <v>5</v>
      </c>
      <c r="E173" t="s">
        <v>396</v>
      </c>
      <c r="F173" t="s">
        <v>397</v>
      </c>
    </row>
    <row r="174" spans="1:7">
      <c r="A174" t="s">
        <v>398</v>
      </c>
      <c r="B174">
        <v>1</v>
      </c>
      <c r="C174">
        <v>9</v>
      </c>
      <c r="D174">
        <v>6</v>
      </c>
      <c r="E174" t="s">
        <v>399</v>
      </c>
      <c r="F174" t="s">
        <v>397</v>
      </c>
    </row>
    <row r="175" spans="1:7">
      <c r="A175" t="s">
        <v>400</v>
      </c>
      <c r="B175">
        <v>1</v>
      </c>
      <c r="C175">
        <v>9</v>
      </c>
      <c r="D175">
        <v>7</v>
      </c>
      <c r="E175" t="s">
        <v>401</v>
      </c>
      <c r="F175" t="s">
        <v>402</v>
      </c>
    </row>
    <row r="176" spans="1:7">
      <c r="A176" t="s">
        <v>403</v>
      </c>
      <c r="B176">
        <v>1</v>
      </c>
      <c r="C176">
        <v>9</v>
      </c>
      <c r="D176">
        <v>8</v>
      </c>
      <c r="E176" t="s">
        <v>404</v>
      </c>
      <c r="F176" t="s">
        <v>402</v>
      </c>
    </row>
    <row r="177" spans="1:6">
      <c r="A177" t="s">
        <v>405</v>
      </c>
      <c r="B177">
        <v>1</v>
      </c>
      <c r="C177">
        <v>9</v>
      </c>
      <c r="D177">
        <v>9</v>
      </c>
      <c r="E177" t="s">
        <v>406</v>
      </c>
      <c r="F177" t="s">
        <v>407</v>
      </c>
    </row>
    <row r="178" spans="1:6">
      <c r="A178" t="s">
        <v>408</v>
      </c>
      <c r="B178">
        <v>1</v>
      </c>
      <c r="C178">
        <v>9</v>
      </c>
      <c r="D178">
        <v>10</v>
      </c>
      <c r="E178" t="s">
        <v>409</v>
      </c>
      <c r="F178" t="s">
        <v>407</v>
      </c>
    </row>
    <row r="179" spans="1:6">
      <c r="A179" t="s">
        <v>410</v>
      </c>
      <c r="B179">
        <v>1</v>
      </c>
      <c r="C179">
        <v>9</v>
      </c>
      <c r="D179">
        <v>11</v>
      </c>
      <c r="E179" t="s">
        <v>411</v>
      </c>
      <c r="F179" t="s">
        <v>412</v>
      </c>
    </row>
    <row r="180" spans="1:6">
      <c r="A180" t="s">
        <v>413</v>
      </c>
      <c r="B180">
        <v>1</v>
      </c>
      <c r="C180">
        <v>9</v>
      </c>
      <c r="D180">
        <v>12</v>
      </c>
      <c r="E180" t="s">
        <v>414</v>
      </c>
      <c r="F180" t="s">
        <v>412</v>
      </c>
    </row>
    <row r="181" spans="1:6">
      <c r="A181" t="s">
        <v>415</v>
      </c>
      <c r="B181">
        <v>1</v>
      </c>
      <c r="C181">
        <v>9</v>
      </c>
      <c r="D181">
        <v>13</v>
      </c>
      <c r="E181" t="s">
        <v>416</v>
      </c>
      <c r="F181" t="s">
        <v>417</v>
      </c>
    </row>
    <row r="182" spans="1:6">
      <c r="A182" t="s">
        <v>418</v>
      </c>
      <c r="B182">
        <v>1</v>
      </c>
      <c r="C182">
        <v>9</v>
      </c>
      <c r="D182">
        <v>14</v>
      </c>
      <c r="E182" t="s">
        <v>419</v>
      </c>
      <c r="F182" t="s">
        <v>417</v>
      </c>
    </row>
    <row r="183" spans="1:6">
      <c r="A183" t="s">
        <v>420</v>
      </c>
      <c r="B183">
        <v>1</v>
      </c>
      <c r="C183">
        <v>9</v>
      </c>
      <c r="D183">
        <v>15</v>
      </c>
      <c r="E183" t="s">
        <v>421</v>
      </c>
      <c r="F183" t="s">
        <v>422</v>
      </c>
    </row>
    <row r="184" spans="1:6">
      <c r="A184" t="s">
        <v>423</v>
      </c>
      <c r="B184">
        <v>1</v>
      </c>
      <c r="C184">
        <v>9</v>
      </c>
      <c r="D184">
        <v>16</v>
      </c>
      <c r="E184" t="s">
        <v>424</v>
      </c>
      <c r="F184" t="s">
        <v>422</v>
      </c>
    </row>
    <row r="185" spans="1:6">
      <c r="A185" t="s">
        <v>425</v>
      </c>
      <c r="B185">
        <v>1</v>
      </c>
      <c r="C185">
        <v>9</v>
      </c>
      <c r="D185">
        <v>17</v>
      </c>
      <c r="E185" t="s">
        <v>426</v>
      </c>
      <c r="F185" t="s">
        <v>427</v>
      </c>
    </row>
    <row r="186" spans="1:6">
      <c r="A186" t="s">
        <v>428</v>
      </c>
      <c r="B186">
        <v>1</v>
      </c>
      <c r="C186">
        <v>9</v>
      </c>
      <c r="D186">
        <v>18</v>
      </c>
      <c r="E186" t="s">
        <v>429</v>
      </c>
      <c r="F186" t="s">
        <v>427</v>
      </c>
    </row>
    <row r="187" spans="1:6">
      <c r="A187" t="s">
        <v>430</v>
      </c>
      <c r="B187">
        <v>1</v>
      </c>
      <c r="C187">
        <v>9</v>
      </c>
      <c r="D187">
        <v>19</v>
      </c>
      <c r="E187" t="s">
        <v>431</v>
      </c>
      <c r="F187" t="s">
        <v>432</v>
      </c>
    </row>
    <row r="188" spans="1:6">
      <c r="A188" t="s">
        <v>433</v>
      </c>
      <c r="B188">
        <v>1</v>
      </c>
      <c r="C188">
        <v>9</v>
      </c>
      <c r="D188">
        <v>20</v>
      </c>
      <c r="E188" t="s">
        <v>434</v>
      </c>
      <c r="F188" t="s">
        <v>432</v>
      </c>
    </row>
    <row r="189" spans="1:6">
      <c r="A189" t="s">
        <v>435</v>
      </c>
      <c r="B189">
        <v>1</v>
      </c>
      <c r="C189">
        <v>10</v>
      </c>
      <c r="D189">
        <v>1</v>
      </c>
      <c r="E189" t="s">
        <v>436</v>
      </c>
      <c r="F189" t="s">
        <v>437</v>
      </c>
    </row>
    <row r="190" spans="1:6">
      <c r="A190" t="s">
        <v>438</v>
      </c>
      <c r="B190">
        <v>1</v>
      </c>
      <c r="C190">
        <v>10</v>
      </c>
      <c r="D190">
        <v>2</v>
      </c>
      <c r="E190" t="s">
        <v>439</v>
      </c>
      <c r="F190" t="s">
        <v>437</v>
      </c>
    </row>
    <row r="191" spans="1:6">
      <c r="A191" t="s">
        <v>440</v>
      </c>
      <c r="B191">
        <v>1</v>
      </c>
      <c r="C191">
        <v>10</v>
      </c>
      <c r="D191">
        <v>3</v>
      </c>
      <c r="E191" t="s">
        <v>441</v>
      </c>
      <c r="F191" t="s">
        <v>442</v>
      </c>
    </row>
    <row r="192" spans="1:6">
      <c r="A192" t="s">
        <v>443</v>
      </c>
      <c r="B192">
        <v>1</v>
      </c>
      <c r="C192">
        <v>10</v>
      </c>
      <c r="D192">
        <v>4</v>
      </c>
      <c r="E192" t="s">
        <v>444</v>
      </c>
      <c r="F192" t="s">
        <v>442</v>
      </c>
    </row>
    <row r="193" spans="1:6">
      <c r="A193" t="s">
        <v>445</v>
      </c>
      <c r="B193">
        <v>1</v>
      </c>
      <c r="C193">
        <v>10</v>
      </c>
      <c r="D193">
        <v>5</v>
      </c>
      <c r="E193" t="s">
        <v>446</v>
      </c>
      <c r="F193" t="s">
        <v>447</v>
      </c>
    </row>
    <row r="194" spans="1:6">
      <c r="A194" t="s">
        <v>448</v>
      </c>
      <c r="B194">
        <v>1</v>
      </c>
      <c r="C194">
        <v>10</v>
      </c>
      <c r="D194">
        <v>6</v>
      </c>
      <c r="E194" t="s">
        <v>449</v>
      </c>
      <c r="F194" t="s">
        <v>447</v>
      </c>
    </row>
    <row r="195" spans="1:6">
      <c r="A195" t="s">
        <v>450</v>
      </c>
      <c r="B195">
        <v>1</v>
      </c>
      <c r="C195">
        <v>10</v>
      </c>
      <c r="D195">
        <v>7</v>
      </c>
      <c r="E195" t="s">
        <v>451</v>
      </c>
      <c r="F195" t="s">
        <v>452</v>
      </c>
    </row>
    <row r="196" spans="1:6">
      <c r="A196" t="s">
        <v>453</v>
      </c>
      <c r="B196">
        <v>1</v>
      </c>
      <c r="C196">
        <v>10</v>
      </c>
      <c r="D196">
        <v>8</v>
      </c>
      <c r="E196" t="s">
        <v>454</v>
      </c>
      <c r="F196" t="s">
        <v>452</v>
      </c>
    </row>
    <row r="197" spans="1:6">
      <c r="A197" t="s">
        <v>455</v>
      </c>
      <c r="B197">
        <v>1</v>
      </c>
      <c r="C197">
        <v>10</v>
      </c>
      <c r="D197">
        <v>9</v>
      </c>
      <c r="E197" t="s">
        <v>456</v>
      </c>
      <c r="F197" t="s">
        <v>457</v>
      </c>
    </row>
    <row r="198" spans="1:6">
      <c r="A198" t="s">
        <v>458</v>
      </c>
      <c r="B198">
        <v>1</v>
      </c>
      <c r="C198">
        <v>10</v>
      </c>
      <c r="D198">
        <v>10</v>
      </c>
      <c r="E198" t="s">
        <v>459</v>
      </c>
      <c r="F198" t="s">
        <v>457</v>
      </c>
    </row>
    <row r="199" spans="1:6">
      <c r="A199" t="s">
        <v>460</v>
      </c>
      <c r="B199">
        <v>1</v>
      </c>
      <c r="C199">
        <v>10</v>
      </c>
      <c r="D199">
        <v>11</v>
      </c>
      <c r="E199" t="s">
        <v>461</v>
      </c>
      <c r="F199" t="s">
        <v>462</v>
      </c>
    </row>
    <row r="200" spans="1:6">
      <c r="A200" t="s">
        <v>463</v>
      </c>
      <c r="B200">
        <v>1</v>
      </c>
      <c r="C200">
        <v>10</v>
      </c>
      <c r="D200">
        <v>12</v>
      </c>
      <c r="E200" t="s">
        <v>464</v>
      </c>
      <c r="F200" t="s">
        <v>462</v>
      </c>
    </row>
    <row r="201" spans="1:6">
      <c r="A201" t="s">
        <v>465</v>
      </c>
      <c r="B201">
        <v>1</v>
      </c>
      <c r="C201">
        <v>10</v>
      </c>
      <c r="D201">
        <v>13</v>
      </c>
      <c r="E201" t="s">
        <v>466</v>
      </c>
      <c r="F201" t="s">
        <v>467</v>
      </c>
    </row>
    <row r="202" spans="1:6">
      <c r="A202" t="s">
        <v>468</v>
      </c>
      <c r="B202">
        <v>1</v>
      </c>
      <c r="C202">
        <v>10</v>
      </c>
      <c r="D202">
        <v>14</v>
      </c>
      <c r="E202" t="s">
        <v>469</v>
      </c>
      <c r="F202" t="s">
        <v>467</v>
      </c>
    </row>
    <row r="203" spans="1:6">
      <c r="A203" t="s">
        <v>470</v>
      </c>
      <c r="B203">
        <v>1</v>
      </c>
      <c r="C203">
        <v>10</v>
      </c>
      <c r="D203">
        <v>15</v>
      </c>
      <c r="E203" t="s">
        <v>471</v>
      </c>
      <c r="F203" t="s">
        <v>472</v>
      </c>
    </row>
    <row r="204" spans="1:6">
      <c r="A204" t="s">
        <v>473</v>
      </c>
      <c r="B204">
        <v>1</v>
      </c>
      <c r="C204">
        <v>10</v>
      </c>
      <c r="D204">
        <v>16</v>
      </c>
      <c r="E204" t="s">
        <v>474</v>
      </c>
      <c r="F204" t="s">
        <v>472</v>
      </c>
    </row>
    <row r="205" spans="1:6">
      <c r="A205" t="s">
        <v>475</v>
      </c>
      <c r="B205">
        <v>1</v>
      </c>
      <c r="C205">
        <v>10</v>
      </c>
      <c r="D205">
        <v>17</v>
      </c>
      <c r="E205" t="s">
        <v>476</v>
      </c>
      <c r="F205" t="s">
        <v>477</v>
      </c>
    </row>
    <row r="206" spans="1:6">
      <c r="A206" t="s">
        <v>478</v>
      </c>
      <c r="B206">
        <v>1</v>
      </c>
      <c r="C206">
        <v>10</v>
      </c>
      <c r="D206">
        <v>18</v>
      </c>
      <c r="E206" t="s">
        <v>479</v>
      </c>
      <c r="F206" t="s">
        <v>477</v>
      </c>
    </row>
    <row r="207" spans="1:6">
      <c r="A207" t="s">
        <v>480</v>
      </c>
      <c r="B207">
        <v>1</v>
      </c>
      <c r="C207">
        <v>10</v>
      </c>
      <c r="D207">
        <v>19</v>
      </c>
      <c r="E207" t="s">
        <v>481</v>
      </c>
      <c r="F207" t="s">
        <v>482</v>
      </c>
    </row>
    <row r="208" spans="1:6">
      <c r="A208" t="s">
        <v>483</v>
      </c>
      <c r="B208">
        <v>1</v>
      </c>
      <c r="C208">
        <v>10</v>
      </c>
      <c r="D208">
        <v>20</v>
      </c>
      <c r="E208" t="s">
        <v>484</v>
      </c>
      <c r="F208" t="s">
        <v>482</v>
      </c>
    </row>
    <row r="209" spans="1:6">
      <c r="A209" t="s">
        <v>485</v>
      </c>
      <c r="B209">
        <v>1</v>
      </c>
      <c r="C209">
        <v>11</v>
      </c>
      <c r="D209">
        <v>1</v>
      </c>
      <c r="E209" t="s">
        <v>486</v>
      </c>
      <c r="F209" t="s">
        <v>487</v>
      </c>
    </row>
    <row r="210" spans="1:6">
      <c r="A210" t="s">
        <v>488</v>
      </c>
      <c r="B210">
        <v>1</v>
      </c>
      <c r="C210">
        <v>11</v>
      </c>
      <c r="D210">
        <v>2</v>
      </c>
      <c r="E210" t="s">
        <v>489</v>
      </c>
      <c r="F210" t="s">
        <v>487</v>
      </c>
    </row>
    <row r="211" spans="1:6">
      <c r="A211" t="s">
        <v>490</v>
      </c>
      <c r="B211">
        <v>1</v>
      </c>
      <c r="C211">
        <v>11</v>
      </c>
      <c r="D211">
        <v>3</v>
      </c>
      <c r="E211" t="s">
        <v>491</v>
      </c>
      <c r="F211" t="s">
        <v>492</v>
      </c>
    </row>
    <row r="212" spans="1:6">
      <c r="A212" t="s">
        <v>493</v>
      </c>
      <c r="B212">
        <v>1</v>
      </c>
      <c r="C212">
        <v>11</v>
      </c>
      <c r="D212">
        <v>4</v>
      </c>
      <c r="E212" t="s">
        <v>494</v>
      </c>
      <c r="F212" t="s">
        <v>492</v>
      </c>
    </row>
    <row r="213" spans="1:6">
      <c r="A213" t="s">
        <v>495</v>
      </c>
      <c r="B213">
        <v>1</v>
      </c>
      <c r="C213">
        <v>11</v>
      </c>
      <c r="D213">
        <v>5</v>
      </c>
      <c r="E213" t="s">
        <v>496</v>
      </c>
      <c r="F213" t="s">
        <v>497</v>
      </c>
    </row>
    <row r="214" spans="1:6">
      <c r="A214" t="s">
        <v>498</v>
      </c>
      <c r="B214">
        <v>1</v>
      </c>
      <c r="C214">
        <v>11</v>
      </c>
      <c r="D214">
        <v>6</v>
      </c>
      <c r="E214" t="s">
        <v>499</v>
      </c>
      <c r="F214" t="s">
        <v>497</v>
      </c>
    </row>
    <row r="215" spans="1:6">
      <c r="A215" t="s">
        <v>500</v>
      </c>
      <c r="B215">
        <v>1</v>
      </c>
      <c r="C215">
        <v>11</v>
      </c>
      <c r="D215">
        <v>7</v>
      </c>
      <c r="E215" t="s">
        <v>501</v>
      </c>
      <c r="F215" t="s">
        <v>502</v>
      </c>
    </row>
    <row r="216" spans="1:6">
      <c r="A216" t="s">
        <v>503</v>
      </c>
      <c r="B216">
        <v>1</v>
      </c>
      <c r="C216">
        <v>11</v>
      </c>
      <c r="D216">
        <v>8</v>
      </c>
      <c r="E216" t="s">
        <v>504</v>
      </c>
      <c r="F216" t="s">
        <v>502</v>
      </c>
    </row>
    <row r="217" spans="1:6">
      <c r="A217" t="s">
        <v>505</v>
      </c>
      <c r="B217">
        <v>1</v>
      </c>
      <c r="C217">
        <v>11</v>
      </c>
      <c r="D217">
        <v>9</v>
      </c>
      <c r="E217" t="s">
        <v>506</v>
      </c>
      <c r="F217" t="s">
        <v>507</v>
      </c>
    </row>
    <row r="218" spans="1:6">
      <c r="A218" t="s">
        <v>508</v>
      </c>
      <c r="B218">
        <v>1</v>
      </c>
      <c r="C218">
        <v>11</v>
      </c>
      <c r="D218">
        <v>10</v>
      </c>
      <c r="E218" t="s">
        <v>509</v>
      </c>
      <c r="F218" t="s">
        <v>507</v>
      </c>
    </row>
    <row r="219" spans="1:6">
      <c r="A219" t="s">
        <v>510</v>
      </c>
      <c r="B219">
        <v>1</v>
      </c>
      <c r="C219">
        <v>11</v>
      </c>
      <c r="D219">
        <v>11</v>
      </c>
      <c r="E219" t="s">
        <v>511</v>
      </c>
      <c r="F219" t="s">
        <v>512</v>
      </c>
    </row>
    <row r="220" spans="1:6">
      <c r="A220" t="s">
        <v>513</v>
      </c>
      <c r="B220">
        <v>1</v>
      </c>
      <c r="C220">
        <v>11</v>
      </c>
      <c r="D220">
        <v>12</v>
      </c>
      <c r="E220" t="s">
        <v>514</v>
      </c>
      <c r="F220" t="s">
        <v>512</v>
      </c>
    </row>
    <row r="221" spans="1:6">
      <c r="A221" t="s">
        <v>515</v>
      </c>
      <c r="B221">
        <v>1</v>
      </c>
      <c r="C221">
        <v>11</v>
      </c>
      <c r="D221">
        <v>13</v>
      </c>
      <c r="E221" t="s">
        <v>516</v>
      </c>
      <c r="F221" t="s">
        <v>517</v>
      </c>
    </row>
    <row r="222" spans="1:6">
      <c r="A222" t="s">
        <v>518</v>
      </c>
      <c r="B222">
        <v>1</v>
      </c>
      <c r="C222">
        <v>11</v>
      </c>
      <c r="D222">
        <v>14</v>
      </c>
      <c r="E222" t="s">
        <v>519</v>
      </c>
      <c r="F222" t="s">
        <v>517</v>
      </c>
    </row>
    <row r="223" spans="1:6">
      <c r="A223" t="s">
        <v>520</v>
      </c>
      <c r="B223">
        <v>1</v>
      </c>
      <c r="C223">
        <v>11</v>
      </c>
      <c r="D223">
        <v>15</v>
      </c>
      <c r="E223" t="s">
        <v>521</v>
      </c>
      <c r="F223" t="s">
        <v>522</v>
      </c>
    </row>
    <row r="224" spans="1:6">
      <c r="A224" t="s">
        <v>523</v>
      </c>
      <c r="B224">
        <v>1</v>
      </c>
      <c r="C224">
        <v>11</v>
      </c>
      <c r="D224">
        <v>16</v>
      </c>
      <c r="E224" t="s">
        <v>524</v>
      </c>
      <c r="F224" t="s">
        <v>522</v>
      </c>
    </row>
    <row r="225" spans="1:6">
      <c r="A225" t="s">
        <v>525</v>
      </c>
      <c r="B225">
        <v>1</v>
      </c>
      <c r="C225">
        <v>11</v>
      </c>
      <c r="D225">
        <v>17</v>
      </c>
      <c r="E225" t="s">
        <v>526</v>
      </c>
      <c r="F225" t="s">
        <v>527</v>
      </c>
    </row>
    <row r="226" spans="1:6">
      <c r="A226" t="s">
        <v>528</v>
      </c>
      <c r="B226">
        <v>1</v>
      </c>
      <c r="C226">
        <v>11</v>
      </c>
      <c r="D226">
        <v>18</v>
      </c>
      <c r="E226" t="s">
        <v>529</v>
      </c>
      <c r="F226" t="s">
        <v>527</v>
      </c>
    </row>
    <row r="227" spans="1:6">
      <c r="A227" t="s">
        <v>530</v>
      </c>
      <c r="B227">
        <v>1</v>
      </c>
      <c r="C227">
        <v>11</v>
      </c>
      <c r="D227">
        <v>19</v>
      </c>
      <c r="E227" t="s">
        <v>531</v>
      </c>
      <c r="F227" t="s">
        <v>532</v>
      </c>
    </row>
    <row r="228" spans="1:6">
      <c r="A228" t="s">
        <v>533</v>
      </c>
      <c r="B228">
        <v>1</v>
      </c>
      <c r="C228">
        <v>11</v>
      </c>
      <c r="D228">
        <v>20</v>
      </c>
      <c r="E228" t="s">
        <v>534</v>
      </c>
      <c r="F228" t="s">
        <v>532</v>
      </c>
    </row>
    <row r="229" spans="1:6">
      <c r="A229" t="s">
        <v>535</v>
      </c>
      <c r="B229">
        <v>1</v>
      </c>
      <c r="C229">
        <v>12</v>
      </c>
      <c r="D229">
        <v>1</v>
      </c>
      <c r="E229" t="s">
        <v>536</v>
      </c>
      <c r="F229" t="s">
        <v>537</v>
      </c>
    </row>
    <row r="230" spans="1:6">
      <c r="A230" t="s">
        <v>538</v>
      </c>
      <c r="B230">
        <v>1</v>
      </c>
      <c r="C230">
        <v>12</v>
      </c>
      <c r="D230">
        <v>2</v>
      </c>
      <c r="E230" t="s">
        <v>539</v>
      </c>
      <c r="F230" t="s">
        <v>537</v>
      </c>
    </row>
    <row r="231" spans="1:6">
      <c r="A231" t="s">
        <v>540</v>
      </c>
      <c r="B231">
        <v>1</v>
      </c>
      <c r="C231">
        <v>12</v>
      </c>
      <c r="D231">
        <v>3</v>
      </c>
      <c r="E231" t="s">
        <v>541</v>
      </c>
      <c r="F231" t="s">
        <v>542</v>
      </c>
    </row>
    <row r="232" spans="1:6">
      <c r="A232" t="s">
        <v>543</v>
      </c>
      <c r="B232">
        <v>1</v>
      </c>
      <c r="C232">
        <v>12</v>
      </c>
      <c r="D232">
        <v>4</v>
      </c>
      <c r="E232" t="s">
        <v>544</v>
      </c>
      <c r="F232" t="s">
        <v>542</v>
      </c>
    </row>
    <row r="233" spans="1:6">
      <c r="A233" t="s">
        <v>545</v>
      </c>
      <c r="B233">
        <v>1</v>
      </c>
      <c r="C233">
        <v>12</v>
      </c>
      <c r="D233">
        <v>5</v>
      </c>
      <c r="E233" t="s">
        <v>546</v>
      </c>
      <c r="F233" t="s">
        <v>547</v>
      </c>
    </row>
    <row r="234" spans="1:6">
      <c r="A234" t="s">
        <v>548</v>
      </c>
      <c r="B234">
        <v>1</v>
      </c>
      <c r="C234">
        <v>12</v>
      </c>
      <c r="D234">
        <v>6</v>
      </c>
      <c r="E234" t="s">
        <v>549</v>
      </c>
      <c r="F234" t="s">
        <v>547</v>
      </c>
    </row>
    <row r="235" spans="1:6">
      <c r="A235" t="s">
        <v>550</v>
      </c>
      <c r="B235">
        <v>1</v>
      </c>
      <c r="C235">
        <v>12</v>
      </c>
      <c r="D235">
        <v>7</v>
      </c>
      <c r="E235" t="s">
        <v>551</v>
      </c>
      <c r="F235" t="s">
        <v>552</v>
      </c>
    </row>
    <row r="236" spans="1:6">
      <c r="A236" t="s">
        <v>553</v>
      </c>
      <c r="B236">
        <v>1</v>
      </c>
      <c r="C236">
        <v>12</v>
      </c>
      <c r="D236">
        <v>8</v>
      </c>
      <c r="E236" t="s">
        <v>554</v>
      </c>
      <c r="F236" t="s">
        <v>552</v>
      </c>
    </row>
    <row r="237" spans="1:6">
      <c r="A237" t="s">
        <v>555</v>
      </c>
      <c r="B237">
        <v>1</v>
      </c>
      <c r="C237">
        <v>12</v>
      </c>
      <c r="D237">
        <v>9</v>
      </c>
      <c r="E237" t="s">
        <v>556</v>
      </c>
      <c r="F237" t="s">
        <v>557</v>
      </c>
    </row>
    <row r="238" spans="1:6">
      <c r="A238" t="s">
        <v>558</v>
      </c>
      <c r="B238">
        <v>1</v>
      </c>
      <c r="C238">
        <v>12</v>
      </c>
      <c r="D238">
        <v>10</v>
      </c>
      <c r="E238" t="s">
        <v>559</v>
      </c>
      <c r="F238" t="s">
        <v>557</v>
      </c>
    </row>
    <row r="239" spans="1:6">
      <c r="A239" t="s">
        <v>560</v>
      </c>
      <c r="B239">
        <v>1</v>
      </c>
      <c r="C239">
        <v>12</v>
      </c>
      <c r="D239">
        <v>11</v>
      </c>
      <c r="E239" t="s">
        <v>561</v>
      </c>
      <c r="F239" t="s">
        <v>562</v>
      </c>
    </row>
    <row r="240" spans="1:6">
      <c r="A240" t="s">
        <v>563</v>
      </c>
      <c r="B240">
        <v>1</v>
      </c>
      <c r="C240">
        <v>12</v>
      </c>
      <c r="D240">
        <v>12</v>
      </c>
      <c r="E240" t="s">
        <v>564</v>
      </c>
      <c r="F240" t="s">
        <v>562</v>
      </c>
    </row>
    <row r="241" spans="1:7">
      <c r="A241" t="s">
        <v>565</v>
      </c>
      <c r="B241">
        <v>1</v>
      </c>
      <c r="C241">
        <v>12</v>
      </c>
      <c r="D241">
        <v>13</v>
      </c>
      <c r="E241" t="s">
        <v>566</v>
      </c>
      <c r="F241" t="s">
        <v>567</v>
      </c>
    </row>
    <row r="242" spans="1:7">
      <c r="A242" t="s">
        <v>568</v>
      </c>
      <c r="B242">
        <v>1</v>
      </c>
      <c r="C242">
        <v>12</v>
      </c>
      <c r="D242">
        <v>14</v>
      </c>
      <c r="E242" t="s">
        <v>569</v>
      </c>
      <c r="F242" t="s">
        <v>567</v>
      </c>
    </row>
    <row r="243" spans="1:7">
      <c r="A243" t="s">
        <v>570</v>
      </c>
      <c r="B243">
        <v>1</v>
      </c>
      <c r="C243">
        <v>12</v>
      </c>
      <c r="D243">
        <v>15</v>
      </c>
      <c r="E243" t="s">
        <v>571</v>
      </c>
      <c r="F243" t="s">
        <v>572</v>
      </c>
    </row>
    <row r="244" spans="1:7">
      <c r="A244" t="s">
        <v>573</v>
      </c>
      <c r="B244">
        <v>1</v>
      </c>
      <c r="C244">
        <v>12</v>
      </c>
      <c r="D244">
        <v>16</v>
      </c>
      <c r="E244" t="s">
        <v>574</v>
      </c>
      <c r="F244" t="s">
        <v>572</v>
      </c>
    </row>
    <row r="245" spans="1:7">
      <c r="A245" t="s">
        <v>575</v>
      </c>
      <c r="B245">
        <v>1</v>
      </c>
      <c r="C245">
        <v>12</v>
      </c>
      <c r="D245">
        <v>17</v>
      </c>
      <c r="E245" t="s">
        <v>576</v>
      </c>
      <c r="F245" t="s">
        <v>577</v>
      </c>
    </row>
    <row r="246" spans="1:7">
      <c r="A246" t="s">
        <v>578</v>
      </c>
      <c r="B246">
        <v>1</v>
      </c>
      <c r="C246">
        <v>12</v>
      </c>
      <c r="D246">
        <v>18</v>
      </c>
      <c r="E246" t="s">
        <v>579</v>
      </c>
      <c r="F246" t="s">
        <v>577</v>
      </c>
    </row>
    <row r="247" spans="1:7">
      <c r="A247" t="s">
        <v>580</v>
      </c>
      <c r="B247">
        <v>1</v>
      </c>
      <c r="C247">
        <v>12</v>
      </c>
      <c r="D247">
        <v>19</v>
      </c>
      <c r="E247" t="s">
        <v>581</v>
      </c>
      <c r="F247" t="s">
        <v>582</v>
      </c>
    </row>
    <row r="248" spans="1:7">
      <c r="A248" t="s">
        <v>583</v>
      </c>
      <c r="B248">
        <v>1</v>
      </c>
      <c r="C248">
        <v>12</v>
      </c>
      <c r="D248">
        <v>20</v>
      </c>
      <c r="E248" t="s">
        <v>584</v>
      </c>
      <c r="F248" t="s">
        <v>582</v>
      </c>
    </row>
    <row r="249" spans="1:7">
      <c r="A249" t="s">
        <v>585</v>
      </c>
      <c r="B249">
        <v>1</v>
      </c>
      <c r="C249">
        <v>13</v>
      </c>
      <c r="D249">
        <v>1</v>
      </c>
      <c r="E249" t="s">
        <v>586</v>
      </c>
      <c r="F249" t="s">
        <v>587</v>
      </c>
    </row>
    <row r="250" spans="1:7">
      <c r="A250" t="s">
        <v>588</v>
      </c>
      <c r="B250">
        <v>1</v>
      </c>
      <c r="C250">
        <v>13</v>
      </c>
      <c r="D250">
        <v>2</v>
      </c>
      <c r="E250" t="s">
        <v>589</v>
      </c>
      <c r="F250" t="s">
        <v>587</v>
      </c>
    </row>
    <row r="251" spans="1:7">
      <c r="A251" t="s">
        <v>590</v>
      </c>
      <c r="B251">
        <v>1</v>
      </c>
      <c r="C251">
        <v>13</v>
      </c>
      <c r="D251">
        <v>3</v>
      </c>
      <c r="E251" t="s">
        <v>591</v>
      </c>
      <c r="G251" t="e">
        <f>--Empty</f>
        <v>#NAME?</v>
      </c>
    </row>
    <row r="252" spans="1:7">
      <c r="A252" t="s">
        <v>592</v>
      </c>
      <c r="B252">
        <v>1</v>
      </c>
      <c r="C252">
        <v>13</v>
      </c>
      <c r="D252">
        <v>4</v>
      </c>
      <c r="E252" t="s">
        <v>591</v>
      </c>
      <c r="G252" t="e">
        <f>--Empty</f>
        <v>#NAME?</v>
      </c>
    </row>
    <row r="253" spans="1:7">
      <c r="A253" t="s">
        <v>593</v>
      </c>
      <c r="B253">
        <v>1</v>
      </c>
      <c r="C253">
        <v>13</v>
      </c>
      <c r="D253">
        <v>5</v>
      </c>
      <c r="E253" t="s">
        <v>591</v>
      </c>
      <c r="G253" t="e">
        <f>--Empty</f>
        <v>#NAME?</v>
      </c>
    </row>
    <row r="254" spans="1:7">
      <c r="A254" t="s">
        <v>594</v>
      </c>
      <c r="B254">
        <v>1</v>
      </c>
      <c r="C254">
        <v>13</v>
      </c>
      <c r="D254">
        <v>6</v>
      </c>
      <c r="E254" t="s">
        <v>591</v>
      </c>
      <c r="G254" t="e">
        <f>--Empty</f>
        <v>#NAME?</v>
      </c>
    </row>
    <row r="255" spans="1:7">
      <c r="A255" t="s">
        <v>595</v>
      </c>
      <c r="B255">
        <v>1</v>
      </c>
      <c r="C255">
        <v>13</v>
      </c>
      <c r="D255">
        <v>7</v>
      </c>
      <c r="E255" t="s">
        <v>591</v>
      </c>
      <c r="G255" t="e">
        <f>--Empty</f>
        <v>#NAME?</v>
      </c>
    </row>
    <row r="256" spans="1:7">
      <c r="A256" t="s">
        <v>596</v>
      </c>
      <c r="B256">
        <v>1</v>
      </c>
      <c r="C256">
        <v>13</v>
      </c>
      <c r="D256">
        <v>8</v>
      </c>
      <c r="E256" t="s">
        <v>591</v>
      </c>
      <c r="G256" t="e">
        <f>--Empty</f>
        <v>#NAME?</v>
      </c>
    </row>
    <row r="257" spans="1:6">
      <c r="A257" t="s">
        <v>597</v>
      </c>
      <c r="B257">
        <v>1</v>
      </c>
      <c r="C257">
        <v>13</v>
      </c>
      <c r="D257">
        <v>9</v>
      </c>
      <c r="E257" t="s">
        <v>598</v>
      </c>
      <c r="F257" t="s">
        <v>599</v>
      </c>
    </row>
    <row r="258" spans="1:6">
      <c r="A258" t="s">
        <v>600</v>
      </c>
      <c r="B258">
        <v>1</v>
      </c>
      <c r="C258">
        <v>13</v>
      </c>
      <c r="D258">
        <v>10</v>
      </c>
      <c r="E258" t="s">
        <v>601</v>
      </c>
      <c r="F258" t="s">
        <v>599</v>
      </c>
    </row>
    <row r="259" spans="1:6">
      <c r="A259" t="s">
        <v>602</v>
      </c>
      <c r="B259">
        <v>1</v>
      </c>
      <c r="C259">
        <v>13</v>
      </c>
      <c r="D259">
        <v>11</v>
      </c>
      <c r="E259" t="s">
        <v>603</v>
      </c>
      <c r="F259" t="s">
        <v>604</v>
      </c>
    </row>
    <row r="260" spans="1:6">
      <c r="A260" t="s">
        <v>605</v>
      </c>
      <c r="B260">
        <v>1</v>
      </c>
      <c r="C260">
        <v>13</v>
      </c>
      <c r="D260">
        <v>12</v>
      </c>
      <c r="E260" t="s">
        <v>606</v>
      </c>
      <c r="F260" t="s">
        <v>604</v>
      </c>
    </row>
    <row r="261" spans="1:6">
      <c r="A261" t="s">
        <v>607</v>
      </c>
      <c r="B261">
        <v>1</v>
      </c>
      <c r="C261">
        <v>13</v>
      </c>
      <c r="D261">
        <v>13</v>
      </c>
      <c r="E261" t="s">
        <v>608</v>
      </c>
      <c r="F261" t="s">
        <v>609</v>
      </c>
    </row>
    <row r="262" spans="1:6">
      <c r="A262" t="s">
        <v>610</v>
      </c>
      <c r="B262">
        <v>1</v>
      </c>
      <c r="C262">
        <v>13</v>
      </c>
      <c r="D262">
        <v>14</v>
      </c>
      <c r="E262" t="s">
        <v>611</v>
      </c>
      <c r="F262" t="s">
        <v>609</v>
      </c>
    </row>
    <row r="263" spans="1:6">
      <c r="A263" t="s">
        <v>612</v>
      </c>
      <c r="B263">
        <v>1</v>
      </c>
      <c r="C263">
        <v>13</v>
      </c>
      <c r="D263">
        <v>15</v>
      </c>
      <c r="E263" t="s">
        <v>613</v>
      </c>
      <c r="F263" t="s">
        <v>614</v>
      </c>
    </row>
    <row r="264" spans="1:6">
      <c r="A264" t="s">
        <v>615</v>
      </c>
      <c r="B264">
        <v>1</v>
      </c>
      <c r="C264">
        <v>13</v>
      </c>
      <c r="D264">
        <v>16</v>
      </c>
      <c r="E264" t="s">
        <v>616</v>
      </c>
      <c r="F264" t="s">
        <v>614</v>
      </c>
    </row>
    <row r="265" spans="1:6">
      <c r="A265" t="s">
        <v>617</v>
      </c>
      <c r="B265">
        <v>1</v>
      </c>
      <c r="C265">
        <v>13</v>
      </c>
      <c r="D265">
        <v>17</v>
      </c>
      <c r="E265" t="s">
        <v>618</v>
      </c>
      <c r="F265" t="s">
        <v>619</v>
      </c>
    </row>
    <row r="266" spans="1:6">
      <c r="A266" t="s">
        <v>620</v>
      </c>
      <c r="B266">
        <v>1</v>
      </c>
      <c r="C266">
        <v>13</v>
      </c>
      <c r="D266">
        <v>18</v>
      </c>
      <c r="E266" t="s">
        <v>621</v>
      </c>
      <c r="F266" t="s">
        <v>619</v>
      </c>
    </row>
    <row r="267" spans="1:6">
      <c r="A267" t="s">
        <v>622</v>
      </c>
      <c r="B267">
        <v>1</v>
      </c>
      <c r="C267">
        <v>13</v>
      </c>
      <c r="D267">
        <v>19</v>
      </c>
      <c r="E267" t="s">
        <v>623</v>
      </c>
      <c r="F267" t="s">
        <v>624</v>
      </c>
    </row>
    <row r="268" spans="1:6">
      <c r="A268" t="s">
        <v>625</v>
      </c>
      <c r="B268">
        <v>1</v>
      </c>
      <c r="C268">
        <v>13</v>
      </c>
      <c r="D268">
        <v>20</v>
      </c>
      <c r="E268" t="s">
        <v>626</v>
      </c>
      <c r="F268" t="s">
        <v>624</v>
      </c>
    </row>
    <row r="269" spans="1:6">
      <c r="A269" t="s">
        <v>627</v>
      </c>
      <c r="B269">
        <v>1</v>
      </c>
      <c r="C269">
        <v>14</v>
      </c>
      <c r="D269">
        <v>1</v>
      </c>
      <c r="E269" t="s">
        <v>628</v>
      </c>
      <c r="F269" t="s">
        <v>629</v>
      </c>
    </row>
    <row r="270" spans="1:6">
      <c r="A270" t="s">
        <v>630</v>
      </c>
      <c r="B270">
        <v>1</v>
      </c>
      <c r="C270">
        <v>14</v>
      </c>
      <c r="D270">
        <v>2</v>
      </c>
      <c r="E270" t="s">
        <v>631</v>
      </c>
      <c r="F270" t="s">
        <v>629</v>
      </c>
    </row>
    <row r="271" spans="1:6">
      <c r="A271" t="s">
        <v>632</v>
      </c>
      <c r="B271">
        <v>1</v>
      </c>
      <c r="C271">
        <v>14</v>
      </c>
      <c r="D271">
        <v>3</v>
      </c>
      <c r="E271" t="s">
        <v>633</v>
      </c>
      <c r="F271" t="s">
        <v>634</v>
      </c>
    </row>
    <row r="272" spans="1:6">
      <c r="A272" t="s">
        <v>635</v>
      </c>
      <c r="B272">
        <v>1</v>
      </c>
      <c r="C272">
        <v>14</v>
      </c>
      <c r="D272">
        <v>4</v>
      </c>
      <c r="E272" t="s">
        <v>636</v>
      </c>
      <c r="F272" t="s">
        <v>634</v>
      </c>
    </row>
    <row r="273" spans="1:7">
      <c r="A273" t="s">
        <v>637</v>
      </c>
      <c r="B273">
        <v>1</v>
      </c>
      <c r="C273">
        <v>14</v>
      </c>
      <c r="D273">
        <v>5</v>
      </c>
      <c r="E273" t="s">
        <v>638</v>
      </c>
      <c r="F273" t="s">
        <v>639</v>
      </c>
    </row>
    <row r="274" spans="1:7">
      <c r="A274" t="s">
        <v>640</v>
      </c>
      <c r="B274">
        <v>1</v>
      </c>
      <c r="C274">
        <v>14</v>
      </c>
      <c r="D274">
        <v>6</v>
      </c>
      <c r="E274" t="s">
        <v>641</v>
      </c>
      <c r="F274" t="s">
        <v>639</v>
      </c>
    </row>
    <row r="275" spans="1:7">
      <c r="A275" t="s">
        <v>642</v>
      </c>
      <c r="B275">
        <v>1</v>
      </c>
      <c r="C275">
        <v>14</v>
      </c>
      <c r="D275">
        <v>7</v>
      </c>
      <c r="E275" t="s">
        <v>643</v>
      </c>
      <c r="F275" t="s">
        <v>644</v>
      </c>
    </row>
    <row r="276" spans="1:7">
      <c r="A276" t="s">
        <v>645</v>
      </c>
      <c r="B276">
        <v>1</v>
      </c>
      <c r="C276">
        <v>14</v>
      </c>
      <c r="D276">
        <v>8</v>
      </c>
      <c r="E276" t="s">
        <v>646</v>
      </c>
      <c r="F276" t="s">
        <v>644</v>
      </c>
    </row>
    <row r="277" spans="1:7">
      <c r="A277" t="s">
        <v>647</v>
      </c>
      <c r="B277">
        <v>1</v>
      </c>
      <c r="C277">
        <v>14</v>
      </c>
      <c r="D277">
        <v>9</v>
      </c>
      <c r="E277" t="s">
        <v>648</v>
      </c>
      <c r="F277" t="s">
        <v>649</v>
      </c>
    </row>
    <row r="278" spans="1:7">
      <c r="A278" t="s">
        <v>650</v>
      </c>
      <c r="B278">
        <v>1</v>
      </c>
      <c r="C278">
        <v>14</v>
      </c>
      <c r="D278">
        <v>10</v>
      </c>
      <c r="E278" t="s">
        <v>651</v>
      </c>
      <c r="F278" t="s">
        <v>649</v>
      </c>
    </row>
    <row r="279" spans="1:7">
      <c r="A279" t="s">
        <v>652</v>
      </c>
      <c r="B279">
        <v>1</v>
      </c>
      <c r="C279">
        <v>14</v>
      </c>
      <c r="D279">
        <v>11</v>
      </c>
      <c r="E279" t="s">
        <v>653</v>
      </c>
      <c r="F279" t="s">
        <v>654</v>
      </c>
    </row>
    <row r="280" spans="1:7">
      <c r="A280" t="s">
        <v>655</v>
      </c>
      <c r="B280">
        <v>1</v>
      </c>
      <c r="C280">
        <v>14</v>
      </c>
      <c r="D280">
        <v>12</v>
      </c>
      <c r="E280" t="s">
        <v>656</v>
      </c>
      <c r="F280" t="s">
        <v>654</v>
      </c>
    </row>
    <row r="281" spans="1:7">
      <c r="A281" t="s">
        <v>657</v>
      </c>
      <c r="B281">
        <v>1</v>
      </c>
      <c r="C281">
        <v>14</v>
      </c>
      <c r="D281">
        <v>13</v>
      </c>
      <c r="E281" t="s">
        <v>15</v>
      </c>
      <c r="G281" t="s">
        <v>16</v>
      </c>
    </row>
    <row r="282" spans="1:7">
      <c r="A282" t="s">
        <v>658</v>
      </c>
      <c r="B282">
        <v>1</v>
      </c>
      <c r="C282">
        <v>14</v>
      </c>
      <c r="D282">
        <v>14</v>
      </c>
      <c r="E282" t="s">
        <v>15</v>
      </c>
      <c r="G282" t="s">
        <v>16</v>
      </c>
    </row>
    <row r="283" spans="1:7">
      <c r="A283" t="s">
        <v>659</v>
      </c>
      <c r="B283">
        <v>1</v>
      </c>
      <c r="C283">
        <v>14</v>
      </c>
      <c r="D283">
        <v>15</v>
      </c>
      <c r="E283" t="s">
        <v>660</v>
      </c>
      <c r="G283" t="s">
        <v>661</v>
      </c>
    </row>
    <row r="284" spans="1:7">
      <c r="A284" t="s">
        <v>662</v>
      </c>
      <c r="B284">
        <v>1</v>
      </c>
      <c r="C284">
        <v>14</v>
      </c>
      <c r="D284">
        <v>16</v>
      </c>
      <c r="E284" t="s">
        <v>660</v>
      </c>
      <c r="G284" t="s">
        <v>661</v>
      </c>
    </row>
    <row r="285" spans="1:7">
      <c r="A285" t="s">
        <v>663</v>
      </c>
      <c r="B285">
        <v>1</v>
      </c>
      <c r="C285">
        <v>14</v>
      </c>
      <c r="D285">
        <v>17</v>
      </c>
      <c r="E285" t="s">
        <v>664</v>
      </c>
      <c r="G285" t="s">
        <v>665</v>
      </c>
    </row>
    <row r="286" spans="1:7">
      <c r="A286" t="s">
        <v>666</v>
      </c>
      <c r="B286">
        <v>1</v>
      </c>
      <c r="C286">
        <v>14</v>
      </c>
      <c r="D286">
        <v>18</v>
      </c>
      <c r="E286" t="s">
        <v>664</v>
      </c>
      <c r="G286" t="s">
        <v>665</v>
      </c>
    </row>
    <row r="287" spans="1:7">
      <c r="A287" t="s">
        <v>667</v>
      </c>
      <c r="B287">
        <v>1</v>
      </c>
      <c r="C287">
        <v>14</v>
      </c>
      <c r="D287">
        <v>19</v>
      </c>
      <c r="E287" t="s">
        <v>668</v>
      </c>
      <c r="G287" t="s">
        <v>669</v>
      </c>
    </row>
    <row r="288" spans="1:7">
      <c r="A288" t="s">
        <v>670</v>
      </c>
      <c r="B288">
        <v>1</v>
      </c>
      <c r="C288">
        <v>14</v>
      </c>
      <c r="D288">
        <v>20</v>
      </c>
      <c r="E288" t="s">
        <v>668</v>
      </c>
      <c r="G288" t="s">
        <v>669</v>
      </c>
    </row>
    <row r="289" spans="1:7">
      <c r="A289" t="s">
        <v>671</v>
      </c>
      <c r="B289">
        <v>1</v>
      </c>
      <c r="C289">
        <v>15</v>
      </c>
      <c r="D289">
        <v>1</v>
      </c>
      <c r="E289" t="s">
        <v>672</v>
      </c>
      <c r="G289" t="e">
        <f>--Buffer</f>
        <v>#NAME?</v>
      </c>
    </row>
    <row r="290" spans="1:7">
      <c r="A290" t="s">
        <v>673</v>
      </c>
      <c r="B290">
        <v>1</v>
      </c>
      <c r="C290">
        <v>15</v>
      </c>
      <c r="D290">
        <v>2</v>
      </c>
      <c r="E290" t="s">
        <v>672</v>
      </c>
      <c r="G290" t="e">
        <f>--Buffer</f>
        <v>#NAME?</v>
      </c>
    </row>
    <row r="291" spans="1:7">
      <c r="A291" t="s">
        <v>674</v>
      </c>
      <c r="B291">
        <v>1</v>
      </c>
      <c r="C291">
        <v>15</v>
      </c>
      <c r="D291">
        <v>3</v>
      </c>
      <c r="E291" t="s">
        <v>675</v>
      </c>
      <c r="G291" t="s">
        <v>676</v>
      </c>
    </row>
    <row r="292" spans="1:7">
      <c r="A292" t="s">
        <v>677</v>
      </c>
      <c r="B292">
        <v>1</v>
      </c>
      <c r="C292">
        <v>15</v>
      </c>
      <c r="D292">
        <v>4</v>
      </c>
      <c r="E292" t="s">
        <v>675</v>
      </c>
      <c r="G292" t="s">
        <v>676</v>
      </c>
    </row>
    <row r="293" spans="1:7">
      <c r="A293" t="s">
        <v>678</v>
      </c>
      <c r="B293">
        <v>1</v>
      </c>
      <c r="C293">
        <v>15</v>
      </c>
      <c r="D293">
        <v>5</v>
      </c>
      <c r="E293" t="s">
        <v>679</v>
      </c>
      <c r="G293" t="s">
        <v>680</v>
      </c>
    </row>
    <row r="294" spans="1:7">
      <c r="A294" t="s">
        <v>681</v>
      </c>
      <c r="B294">
        <v>1</v>
      </c>
      <c r="C294">
        <v>15</v>
      </c>
      <c r="D294">
        <v>6</v>
      </c>
      <c r="E294" t="s">
        <v>679</v>
      </c>
      <c r="G294" t="s">
        <v>680</v>
      </c>
    </row>
    <row r="295" spans="1:7">
      <c r="A295" t="s">
        <v>682</v>
      </c>
      <c r="B295">
        <v>1</v>
      </c>
      <c r="C295">
        <v>15</v>
      </c>
      <c r="D295">
        <v>7</v>
      </c>
      <c r="E295" t="s">
        <v>683</v>
      </c>
      <c r="G295" t="s">
        <v>684</v>
      </c>
    </row>
    <row r="296" spans="1:7">
      <c r="A296" t="s">
        <v>685</v>
      </c>
      <c r="B296">
        <v>1</v>
      </c>
      <c r="C296">
        <v>15</v>
      </c>
      <c r="D296">
        <v>8</v>
      </c>
      <c r="E296" t="s">
        <v>683</v>
      </c>
      <c r="G296" t="s">
        <v>684</v>
      </c>
    </row>
    <row r="297" spans="1:7">
      <c r="A297" t="s">
        <v>686</v>
      </c>
      <c r="B297">
        <v>1</v>
      </c>
      <c r="C297">
        <v>15</v>
      </c>
      <c r="D297">
        <v>9</v>
      </c>
      <c r="E297" t="s">
        <v>672</v>
      </c>
      <c r="G297" t="e">
        <f>--Buffer</f>
        <v>#NAME?</v>
      </c>
    </row>
    <row r="298" spans="1:7">
      <c r="A298" t="s">
        <v>687</v>
      </c>
      <c r="B298">
        <v>1</v>
      </c>
      <c r="C298">
        <v>15</v>
      </c>
      <c r="D298">
        <v>10</v>
      </c>
      <c r="E298" t="s">
        <v>672</v>
      </c>
      <c r="G298" t="e">
        <f>--Buffer</f>
        <v>#NAME?</v>
      </c>
    </row>
    <row r="299" spans="1:7">
      <c r="A299" t="s">
        <v>688</v>
      </c>
      <c r="B299">
        <v>1</v>
      </c>
      <c r="C299">
        <v>15</v>
      </c>
      <c r="D299">
        <v>11</v>
      </c>
      <c r="E299" t="s">
        <v>672</v>
      </c>
      <c r="G299" t="e">
        <f>--Buffer</f>
        <v>#NAME?</v>
      </c>
    </row>
    <row r="300" spans="1:7">
      <c r="A300" t="s">
        <v>689</v>
      </c>
      <c r="B300">
        <v>1</v>
      </c>
      <c r="C300">
        <v>15</v>
      </c>
      <c r="D300">
        <v>12</v>
      </c>
      <c r="E300" t="s">
        <v>672</v>
      </c>
      <c r="G300" t="e">
        <f>--Buffer</f>
        <v>#NAME?</v>
      </c>
    </row>
    <row r="301" spans="1:7">
      <c r="A301" t="s">
        <v>690</v>
      </c>
      <c r="B301">
        <v>1</v>
      </c>
      <c r="C301">
        <v>15</v>
      </c>
      <c r="D301">
        <v>13</v>
      </c>
      <c r="E301" t="s">
        <v>672</v>
      </c>
      <c r="G301" t="e">
        <f>--Buffer</f>
        <v>#NAME?</v>
      </c>
    </row>
    <row r="302" spans="1:7">
      <c r="A302" t="s">
        <v>691</v>
      </c>
      <c r="B302">
        <v>1</v>
      </c>
      <c r="C302">
        <v>15</v>
      </c>
      <c r="D302">
        <v>14</v>
      </c>
      <c r="E302" t="s">
        <v>672</v>
      </c>
      <c r="G302" t="e">
        <f>--Buffer</f>
        <v>#NAME?</v>
      </c>
    </row>
    <row r="303" spans="1:7">
      <c r="A303" t="s">
        <v>692</v>
      </c>
      <c r="B303">
        <v>1</v>
      </c>
      <c r="C303">
        <v>15</v>
      </c>
      <c r="D303">
        <v>15</v>
      </c>
      <c r="E303" t="s">
        <v>672</v>
      </c>
      <c r="G303" t="e">
        <f>--Buffer</f>
        <v>#NAME?</v>
      </c>
    </row>
    <row r="304" spans="1:7">
      <c r="A304" t="s">
        <v>693</v>
      </c>
      <c r="B304">
        <v>1</v>
      </c>
      <c r="C304">
        <v>15</v>
      </c>
      <c r="D304">
        <v>16</v>
      </c>
      <c r="E304" t="s">
        <v>672</v>
      </c>
      <c r="G304" t="e">
        <f>--Buffer</f>
        <v>#NAME?</v>
      </c>
    </row>
    <row r="305" spans="1:7">
      <c r="A305" t="s">
        <v>694</v>
      </c>
      <c r="B305">
        <v>1</v>
      </c>
      <c r="C305">
        <v>15</v>
      </c>
      <c r="D305">
        <v>17</v>
      </c>
      <c r="E305" t="s">
        <v>695</v>
      </c>
      <c r="G305" t="s">
        <v>696</v>
      </c>
    </row>
    <row r="306" spans="1:7">
      <c r="A306" t="s">
        <v>697</v>
      </c>
      <c r="B306">
        <v>1</v>
      </c>
      <c r="C306">
        <v>15</v>
      </c>
      <c r="D306">
        <v>18</v>
      </c>
      <c r="E306" t="s">
        <v>695</v>
      </c>
      <c r="G306" t="s">
        <v>696</v>
      </c>
    </row>
    <row r="307" spans="1:7">
      <c r="A307" t="s">
        <v>698</v>
      </c>
      <c r="B307">
        <v>1</v>
      </c>
      <c r="C307">
        <v>15</v>
      </c>
      <c r="D307">
        <v>19</v>
      </c>
      <c r="E307" t="s">
        <v>699</v>
      </c>
      <c r="G307" t="s">
        <v>700</v>
      </c>
    </row>
    <row r="308" spans="1:7">
      <c r="A308" t="s">
        <v>701</v>
      </c>
      <c r="B308">
        <v>1</v>
      </c>
      <c r="C308">
        <v>15</v>
      </c>
      <c r="D308">
        <v>20</v>
      </c>
      <c r="E308" t="s">
        <v>699</v>
      </c>
      <c r="G308" t="s">
        <v>700</v>
      </c>
    </row>
    <row r="309" spans="1:7">
      <c r="A309" t="s">
        <v>702</v>
      </c>
      <c r="B309">
        <v>1</v>
      </c>
      <c r="C309">
        <v>16</v>
      </c>
      <c r="D309">
        <v>1</v>
      </c>
      <c r="E309" t="s">
        <v>703</v>
      </c>
      <c r="G309" t="s">
        <v>704</v>
      </c>
    </row>
    <row r="310" spans="1:7">
      <c r="A310" t="s">
        <v>705</v>
      </c>
      <c r="B310">
        <v>1</v>
      </c>
      <c r="C310">
        <v>16</v>
      </c>
      <c r="D310">
        <v>2</v>
      </c>
      <c r="E310" t="s">
        <v>703</v>
      </c>
      <c r="G310" t="s">
        <v>704</v>
      </c>
    </row>
    <row r="311" spans="1:7">
      <c r="A311" t="s">
        <v>706</v>
      </c>
      <c r="B311">
        <v>1</v>
      </c>
      <c r="C311">
        <v>16</v>
      </c>
      <c r="D311">
        <v>3</v>
      </c>
      <c r="E311" t="s">
        <v>707</v>
      </c>
      <c r="G311" t="s">
        <v>708</v>
      </c>
    </row>
    <row r="312" spans="1:7">
      <c r="A312" t="s">
        <v>709</v>
      </c>
      <c r="B312">
        <v>1</v>
      </c>
      <c r="C312">
        <v>16</v>
      </c>
      <c r="D312">
        <v>4</v>
      </c>
      <c r="E312" t="s">
        <v>707</v>
      </c>
      <c r="G312" t="s">
        <v>708</v>
      </c>
    </row>
    <row r="313" spans="1:7">
      <c r="A313" t="s">
        <v>710</v>
      </c>
      <c r="B313">
        <v>1</v>
      </c>
      <c r="C313">
        <v>16</v>
      </c>
      <c r="D313">
        <v>5</v>
      </c>
      <c r="E313" t="s">
        <v>711</v>
      </c>
      <c r="G313" t="e">
        <f>--Blank</f>
        <v>#NAME?</v>
      </c>
    </row>
    <row r="314" spans="1:7">
      <c r="A314" t="s">
        <v>712</v>
      </c>
      <c r="B314">
        <v>1</v>
      </c>
      <c r="C314">
        <v>16</v>
      </c>
      <c r="D314">
        <v>6</v>
      </c>
      <c r="E314" t="s">
        <v>711</v>
      </c>
      <c r="G314" t="e">
        <f>--Blank</f>
        <v>#NAME?</v>
      </c>
    </row>
    <row r="315" spans="1:7">
      <c r="A315" t="s">
        <v>713</v>
      </c>
      <c r="B315">
        <v>1</v>
      </c>
      <c r="C315">
        <v>16</v>
      </c>
      <c r="D315">
        <v>7</v>
      </c>
      <c r="E315" t="s">
        <v>711</v>
      </c>
      <c r="G315" t="e">
        <f>--Blank</f>
        <v>#NAME?</v>
      </c>
    </row>
    <row r="316" spans="1:7">
      <c r="A316" t="s">
        <v>714</v>
      </c>
      <c r="B316">
        <v>1</v>
      </c>
      <c r="C316">
        <v>16</v>
      </c>
      <c r="D316">
        <v>8</v>
      </c>
      <c r="E316" t="s">
        <v>711</v>
      </c>
      <c r="G316" t="e">
        <f>--Blank</f>
        <v>#NAME?</v>
      </c>
    </row>
    <row r="317" spans="1:7">
      <c r="A317" t="s">
        <v>715</v>
      </c>
      <c r="B317">
        <v>1</v>
      </c>
      <c r="C317">
        <v>16</v>
      </c>
      <c r="D317">
        <v>9</v>
      </c>
      <c r="E317" t="s">
        <v>711</v>
      </c>
      <c r="G317" t="e">
        <f>--Blank</f>
        <v>#NAME?</v>
      </c>
    </row>
    <row r="318" spans="1:7">
      <c r="A318" t="s">
        <v>716</v>
      </c>
      <c r="B318">
        <v>1</v>
      </c>
      <c r="C318">
        <v>16</v>
      </c>
      <c r="D318">
        <v>10</v>
      </c>
      <c r="E318" t="s">
        <v>711</v>
      </c>
      <c r="G318" t="e">
        <f>--Blank</f>
        <v>#NAME?</v>
      </c>
    </row>
    <row r="319" spans="1:7">
      <c r="A319" t="s">
        <v>717</v>
      </c>
      <c r="B319">
        <v>1</v>
      </c>
      <c r="C319">
        <v>16</v>
      </c>
      <c r="D319">
        <v>11</v>
      </c>
      <c r="E319" t="s">
        <v>711</v>
      </c>
      <c r="G319" t="e">
        <f>--Blank</f>
        <v>#NAME?</v>
      </c>
    </row>
    <row r="320" spans="1:7">
      <c r="A320" t="s">
        <v>718</v>
      </c>
      <c r="B320">
        <v>1</v>
      </c>
      <c r="C320">
        <v>16</v>
      </c>
      <c r="D320">
        <v>12</v>
      </c>
      <c r="E320" t="s">
        <v>711</v>
      </c>
      <c r="G320" t="e">
        <f>--Blank</f>
        <v>#NAME?</v>
      </c>
    </row>
    <row r="321" spans="1:7">
      <c r="A321" t="s">
        <v>719</v>
      </c>
      <c r="B321">
        <v>1</v>
      </c>
      <c r="C321">
        <v>16</v>
      </c>
      <c r="D321">
        <v>13</v>
      </c>
      <c r="E321" t="s">
        <v>711</v>
      </c>
      <c r="G321" t="e">
        <f>--Blank</f>
        <v>#NAME?</v>
      </c>
    </row>
    <row r="322" spans="1:7">
      <c r="A322" t="s">
        <v>720</v>
      </c>
      <c r="B322">
        <v>1</v>
      </c>
      <c r="C322">
        <v>16</v>
      </c>
      <c r="D322">
        <v>14</v>
      </c>
      <c r="E322" t="s">
        <v>711</v>
      </c>
      <c r="G322" t="e">
        <f>--Blank</f>
        <v>#NAME?</v>
      </c>
    </row>
    <row r="323" spans="1:7">
      <c r="A323" t="s">
        <v>721</v>
      </c>
      <c r="B323">
        <v>1</v>
      </c>
      <c r="C323">
        <v>16</v>
      </c>
      <c r="D323">
        <v>15</v>
      </c>
      <c r="E323" t="s">
        <v>711</v>
      </c>
      <c r="G323" t="e">
        <f>--Blank</f>
        <v>#NAME?</v>
      </c>
    </row>
    <row r="324" spans="1:7">
      <c r="A324" t="s">
        <v>722</v>
      </c>
      <c r="B324">
        <v>1</v>
      </c>
      <c r="C324">
        <v>16</v>
      </c>
      <c r="D324">
        <v>16</v>
      </c>
      <c r="E324" t="s">
        <v>711</v>
      </c>
      <c r="G324" t="e">
        <f>--Blank</f>
        <v>#NAME?</v>
      </c>
    </row>
    <row r="325" spans="1:7">
      <c r="A325" t="s">
        <v>723</v>
      </c>
      <c r="B325">
        <v>1</v>
      </c>
      <c r="C325">
        <v>16</v>
      </c>
      <c r="D325">
        <v>17</v>
      </c>
      <c r="E325" t="s">
        <v>711</v>
      </c>
      <c r="G325" t="e">
        <f>--Blank</f>
        <v>#NAME?</v>
      </c>
    </row>
    <row r="326" spans="1:7">
      <c r="A326" t="s">
        <v>724</v>
      </c>
      <c r="B326">
        <v>1</v>
      </c>
      <c r="C326">
        <v>16</v>
      </c>
      <c r="D326">
        <v>18</v>
      </c>
      <c r="E326" t="s">
        <v>711</v>
      </c>
      <c r="G326" t="e">
        <f>--Blank</f>
        <v>#NAME?</v>
      </c>
    </row>
    <row r="327" spans="1:7">
      <c r="A327" t="s">
        <v>725</v>
      </c>
      <c r="B327">
        <v>1</v>
      </c>
      <c r="C327">
        <v>16</v>
      </c>
      <c r="D327">
        <v>19</v>
      </c>
      <c r="E327" t="s">
        <v>711</v>
      </c>
      <c r="G327" t="e">
        <f>--Blank</f>
        <v>#NAME?</v>
      </c>
    </row>
    <row r="328" spans="1:7">
      <c r="A328" t="s">
        <v>726</v>
      </c>
      <c r="B328">
        <v>1</v>
      </c>
      <c r="C328">
        <v>16</v>
      </c>
      <c r="D328">
        <v>20</v>
      </c>
      <c r="E328" t="s">
        <v>711</v>
      </c>
      <c r="G328" t="e">
        <f>--Blank</f>
        <v>#NAME?</v>
      </c>
    </row>
    <row r="329" spans="1:7">
      <c r="A329" t="s">
        <v>727</v>
      </c>
      <c r="B329">
        <v>1</v>
      </c>
      <c r="C329">
        <v>17</v>
      </c>
      <c r="D329">
        <v>1</v>
      </c>
      <c r="E329" t="s">
        <v>711</v>
      </c>
      <c r="G329" t="e">
        <f>--Blank</f>
        <v>#NAME?</v>
      </c>
    </row>
    <row r="330" spans="1:7">
      <c r="A330" t="s">
        <v>728</v>
      </c>
      <c r="B330">
        <v>1</v>
      </c>
      <c r="C330">
        <v>17</v>
      </c>
      <c r="D330">
        <v>2</v>
      </c>
      <c r="E330" t="s">
        <v>711</v>
      </c>
      <c r="G330" t="e">
        <f>--Blank</f>
        <v>#NAME?</v>
      </c>
    </row>
    <row r="331" spans="1:7">
      <c r="A331" t="s">
        <v>729</v>
      </c>
      <c r="B331">
        <v>1</v>
      </c>
      <c r="C331">
        <v>17</v>
      </c>
      <c r="D331">
        <v>3</v>
      </c>
      <c r="E331" t="s">
        <v>711</v>
      </c>
      <c r="G331" t="e">
        <f>--Blank</f>
        <v>#NAME?</v>
      </c>
    </row>
    <row r="332" spans="1:7">
      <c r="A332" t="s">
        <v>730</v>
      </c>
      <c r="B332">
        <v>1</v>
      </c>
      <c r="C332">
        <v>17</v>
      </c>
      <c r="D332">
        <v>4</v>
      </c>
      <c r="E332" t="s">
        <v>711</v>
      </c>
      <c r="G332" t="e">
        <f>--Blank</f>
        <v>#NAME?</v>
      </c>
    </row>
    <row r="333" spans="1:7">
      <c r="A333" t="s">
        <v>731</v>
      </c>
      <c r="B333">
        <v>1</v>
      </c>
      <c r="C333">
        <v>17</v>
      </c>
      <c r="D333">
        <v>5</v>
      </c>
      <c r="E333" t="s">
        <v>711</v>
      </c>
      <c r="G333" t="e">
        <f>--Blank</f>
        <v>#NAME?</v>
      </c>
    </row>
    <row r="334" spans="1:7">
      <c r="A334" t="s">
        <v>732</v>
      </c>
      <c r="B334">
        <v>1</v>
      </c>
      <c r="C334">
        <v>17</v>
      </c>
      <c r="D334">
        <v>6</v>
      </c>
      <c r="E334" t="s">
        <v>711</v>
      </c>
      <c r="G334" t="e">
        <f>--Blank</f>
        <v>#NAME?</v>
      </c>
    </row>
    <row r="335" spans="1:7">
      <c r="A335" t="s">
        <v>733</v>
      </c>
      <c r="B335">
        <v>1</v>
      </c>
      <c r="C335">
        <v>17</v>
      </c>
      <c r="D335">
        <v>7</v>
      </c>
      <c r="E335" t="s">
        <v>711</v>
      </c>
      <c r="G335" t="e">
        <f>--Blank</f>
        <v>#NAME?</v>
      </c>
    </row>
    <row r="336" spans="1:7">
      <c r="A336" t="s">
        <v>734</v>
      </c>
      <c r="B336">
        <v>1</v>
      </c>
      <c r="C336">
        <v>17</v>
      </c>
      <c r="D336">
        <v>8</v>
      </c>
      <c r="E336" t="s">
        <v>711</v>
      </c>
      <c r="G336" t="e">
        <f>--Blank</f>
        <v>#NAME?</v>
      </c>
    </row>
    <row r="337" spans="1:7">
      <c r="A337" t="s">
        <v>735</v>
      </c>
      <c r="B337">
        <v>1</v>
      </c>
      <c r="C337">
        <v>17</v>
      </c>
      <c r="D337">
        <v>9</v>
      </c>
      <c r="E337" t="s">
        <v>711</v>
      </c>
      <c r="G337" t="e">
        <f>--Blank</f>
        <v>#NAME?</v>
      </c>
    </row>
    <row r="338" spans="1:7">
      <c r="A338" t="s">
        <v>736</v>
      </c>
      <c r="B338">
        <v>1</v>
      </c>
      <c r="C338">
        <v>17</v>
      </c>
      <c r="D338">
        <v>10</v>
      </c>
      <c r="E338" t="s">
        <v>711</v>
      </c>
      <c r="G338" t="e">
        <f>--Blank</f>
        <v>#NAME?</v>
      </c>
    </row>
    <row r="339" spans="1:7">
      <c r="A339" t="s">
        <v>737</v>
      </c>
      <c r="B339">
        <v>1</v>
      </c>
      <c r="C339">
        <v>17</v>
      </c>
      <c r="D339">
        <v>11</v>
      </c>
      <c r="E339" t="s">
        <v>711</v>
      </c>
      <c r="G339" t="e">
        <f>--Blank</f>
        <v>#NAME?</v>
      </c>
    </row>
    <row r="340" spans="1:7">
      <c r="A340" t="s">
        <v>738</v>
      </c>
      <c r="B340">
        <v>1</v>
      </c>
      <c r="C340">
        <v>17</v>
      </c>
      <c r="D340">
        <v>12</v>
      </c>
      <c r="E340" t="s">
        <v>711</v>
      </c>
      <c r="G340" t="e">
        <f>--Blank</f>
        <v>#NAME?</v>
      </c>
    </row>
    <row r="341" spans="1:7">
      <c r="A341" t="s">
        <v>739</v>
      </c>
      <c r="B341">
        <v>1</v>
      </c>
      <c r="C341">
        <v>17</v>
      </c>
      <c r="D341">
        <v>13</v>
      </c>
      <c r="E341" t="s">
        <v>711</v>
      </c>
      <c r="G341" t="e">
        <f>--Blank</f>
        <v>#NAME?</v>
      </c>
    </row>
    <row r="342" spans="1:7">
      <c r="A342" t="s">
        <v>740</v>
      </c>
      <c r="B342">
        <v>1</v>
      </c>
      <c r="C342">
        <v>17</v>
      </c>
      <c r="D342">
        <v>14</v>
      </c>
      <c r="E342" t="s">
        <v>711</v>
      </c>
      <c r="G342" t="e">
        <f>--Blank</f>
        <v>#NAME?</v>
      </c>
    </row>
    <row r="343" spans="1:7">
      <c r="A343" t="s">
        <v>741</v>
      </c>
      <c r="B343">
        <v>1</v>
      </c>
      <c r="C343">
        <v>17</v>
      </c>
      <c r="D343">
        <v>15</v>
      </c>
      <c r="E343" t="s">
        <v>711</v>
      </c>
      <c r="G343" t="e">
        <f>--Blank</f>
        <v>#NAME?</v>
      </c>
    </row>
    <row r="344" spans="1:7">
      <c r="A344" t="s">
        <v>742</v>
      </c>
      <c r="B344">
        <v>1</v>
      </c>
      <c r="C344">
        <v>17</v>
      </c>
      <c r="D344">
        <v>16</v>
      </c>
      <c r="E344" t="s">
        <v>711</v>
      </c>
      <c r="G344" t="e">
        <f>--Blank</f>
        <v>#NAME?</v>
      </c>
    </row>
    <row r="345" spans="1:7">
      <c r="A345" t="s">
        <v>743</v>
      </c>
      <c r="B345">
        <v>1</v>
      </c>
      <c r="C345">
        <v>17</v>
      </c>
      <c r="D345">
        <v>17</v>
      </c>
      <c r="E345" t="s">
        <v>711</v>
      </c>
      <c r="G345" t="e">
        <f>--Blank</f>
        <v>#NAME?</v>
      </c>
    </row>
    <row r="346" spans="1:7">
      <c r="A346" t="s">
        <v>744</v>
      </c>
      <c r="B346">
        <v>1</v>
      </c>
      <c r="C346">
        <v>17</v>
      </c>
      <c r="D346">
        <v>18</v>
      </c>
      <c r="E346" t="s">
        <v>711</v>
      </c>
      <c r="G346" t="e">
        <f>--Blank</f>
        <v>#NAME?</v>
      </c>
    </row>
    <row r="347" spans="1:7">
      <c r="A347" t="s">
        <v>745</v>
      </c>
      <c r="B347">
        <v>1</v>
      </c>
      <c r="C347">
        <v>17</v>
      </c>
      <c r="D347">
        <v>19</v>
      </c>
      <c r="E347" t="s">
        <v>711</v>
      </c>
      <c r="G347" t="e">
        <f>--Blank</f>
        <v>#NAME?</v>
      </c>
    </row>
    <row r="348" spans="1:7">
      <c r="A348" t="s">
        <v>746</v>
      </c>
      <c r="B348">
        <v>1</v>
      </c>
      <c r="C348">
        <v>17</v>
      </c>
      <c r="D348">
        <v>20</v>
      </c>
      <c r="E348" t="s">
        <v>711</v>
      </c>
      <c r="G348" t="e">
        <f>--Blank</f>
        <v>#NAME?</v>
      </c>
    </row>
    <row r="349" spans="1:7">
      <c r="A349" t="s">
        <v>747</v>
      </c>
      <c r="B349">
        <v>1</v>
      </c>
      <c r="C349">
        <v>18</v>
      </c>
      <c r="D349">
        <v>1</v>
      </c>
      <c r="E349" t="s">
        <v>711</v>
      </c>
      <c r="G349" t="e">
        <f>--Blank</f>
        <v>#NAME?</v>
      </c>
    </row>
    <row r="350" spans="1:7">
      <c r="A350" t="s">
        <v>748</v>
      </c>
      <c r="B350">
        <v>1</v>
      </c>
      <c r="C350">
        <v>18</v>
      </c>
      <c r="D350">
        <v>2</v>
      </c>
      <c r="E350" t="s">
        <v>711</v>
      </c>
      <c r="G350" t="e">
        <f>--Blank</f>
        <v>#NAME?</v>
      </c>
    </row>
    <row r="351" spans="1:7">
      <c r="A351" t="s">
        <v>749</v>
      </c>
      <c r="B351">
        <v>1</v>
      </c>
      <c r="C351">
        <v>18</v>
      </c>
      <c r="D351">
        <v>3</v>
      </c>
      <c r="E351" t="s">
        <v>711</v>
      </c>
      <c r="G351" t="e">
        <f>--Blank</f>
        <v>#NAME?</v>
      </c>
    </row>
    <row r="352" spans="1:7">
      <c r="A352" t="s">
        <v>750</v>
      </c>
      <c r="B352">
        <v>1</v>
      </c>
      <c r="C352">
        <v>18</v>
      </c>
      <c r="D352">
        <v>4</v>
      </c>
      <c r="E352" t="s">
        <v>711</v>
      </c>
      <c r="G352" t="e">
        <f>--Blank</f>
        <v>#NAME?</v>
      </c>
    </row>
    <row r="353" spans="1:7">
      <c r="A353" t="s">
        <v>751</v>
      </c>
      <c r="B353">
        <v>1</v>
      </c>
      <c r="C353">
        <v>18</v>
      </c>
      <c r="D353">
        <v>5</v>
      </c>
      <c r="E353" t="s">
        <v>711</v>
      </c>
      <c r="G353" t="e">
        <f>--Blank</f>
        <v>#NAME?</v>
      </c>
    </row>
    <row r="354" spans="1:7">
      <c r="A354" t="s">
        <v>752</v>
      </c>
      <c r="B354">
        <v>1</v>
      </c>
      <c r="C354">
        <v>18</v>
      </c>
      <c r="D354">
        <v>6</v>
      </c>
      <c r="E354" t="s">
        <v>711</v>
      </c>
      <c r="G354" t="e">
        <f>--Blank</f>
        <v>#NAME?</v>
      </c>
    </row>
    <row r="355" spans="1:7">
      <c r="A355" t="s">
        <v>753</v>
      </c>
      <c r="B355">
        <v>1</v>
      </c>
      <c r="C355">
        <v>18</v>
      </c>
      <c r="D355">
        <v>7</v>
      </c>
      <c r="E355" t="s">
        <v>711</v>
      </c>
      <c r="G355" t="e">
        <f>--Blank</f>
        <v>#NAME?</v>
      </c>
    </row>
    <row r="356" spans="1:7">
      <c r="A356" t="s">
        <v>754</v>
      </c>
      <c r="B356">
        <v>1</v>
      </c>
      <c r="C356">
        <v>18</v>
      </c>
      <c r="D356">
        <v>8</v>
      </c>
      <c r="E356" t="s">
        <v>711</v>
      </c>
      <c r="G356" t="e">
        <f>--Blank</f>
        <v>#NAME?</v>
      </c>
    </row>
    <row r="357" spans="1:7">
      <c r="A357" t="s">
        <v>755</v>
      </c>
      <c r="B357">
        <v>1</v>
      </c>
      <c r="C357">
        <v>18</v>
      </c>
      <c r="D357">
        <v>9</v>
      </c>
      <c r="E357" t="s">
        <v>711</v>
      </c>
      <c r="G357" t="e">
        <f>--Blank</f>
        <v>#NAME?</v>
      </c>
    </row>
    <row r="358" spans="1:7">
      <c r="A358" t="s">
        <v>756</v>
      </c>
      <c r="B358">
        <v>1</v>
      </c>
      <c r="C358">
        <v>18</v>
      </c>
      <c r="D358">
        <v>10</v>
      </c>
      <c r="E358" t="s">
        <v>711</v>
      </c>
      <c r="G358" t="e">
        <f>--Blank</f>
        <v>#NAME?</v>
      </c>
    </row>
    <row r="359" spans="1:7">
      <c r="A359" t="s">
        <v>757</v>
      </c>
      <c r="B359">
        <v>1</v>
      </c>
      <c r="C359">
        <v>18</v>
      </c>
      <c r="D359">
        <v>11</v>
      </c>
      <c r="E359" t="s">
        <v>711</v>
      </c>
      <c r="G359" t="e">
        <f>--Blank</f>
        <v>#NAME?</v>
      </c>
    </row>
    <row r="360" spans="1:7">
      <c r="A360" t="s">
        <v>758</v>
      </c>
      <c r="B360">
        <v>1</v>
      </c>
      <c r="C360">
        <v>18</v>
      </c>
      <c r="D360">
        <v>12</v>
      </c>
      <c r="E360" t="s">
        <v>711</v>
      </c>
      <c r="G360" t="e">
        <f>--Blank</f>
        <v>#NAME?</v>
      </c>
    </row>
    <row r="361" spans="1:7">
      <c r="A361" t="s">
        <v>759</v>
      </c>
      <c r="B361">
        <v>1</v>
      </c>
      <c r="C361">
        <v>18</v>
      </c>
      <c r="D361">
        <v>13</v>
      </c>
      <c r="E361" t="s">
        <v>711</v>
      </c>
      <c r="G361" t="e">
        <f>--Blank</f>
        <v>#NAME?</v>
      </c>
    </row>
    <row r="362" spans="1:7">
      <c r="A362" t="s">
        <v>760</v>
      </c>
      <c r="B362">
        <v>1</v>
      </c>
      <c r="C362">
        <v>18</v>
      </c>
      <c r="D362">
        <v>14</v>
      </c>
      <c r="E362" t="s">
        <v>711</v>
      </c>
      <c r="G362" t="e">
        <f>--Blank</f>
        <v>#NAME?</v>
      </c>
    </row>
    <row r="363" spans="1:7">
      <c r="A363" t="s">
        <v>761</v>
      </c>
      <c r="B363">
        <v>1</v>
      </c>
      <c r="C363">
        <v>18</v>
      </c>
      <c r="D363">
        <v>15</v>
      </c>
      <c r="E363" t="s">
        <v>711</v>
      </c>
      <c r="G363" t="e">
        <f>--Blank</f>
        <v>#NAME?</v>
      </c>
    </row>
    <row r="364" spans="1:7">
      <c r="A364" t="s">
        <v>762</v>
      </c>
      <c r="B364">
        <v>1</v>
      </c>
      <c r="C364">
        <v>18</v>
      </c>
      <c r="D364">
        <v>16</v>
      </c>
      <c r="E364" t="s">
        <v>711</v>
      </c>
      <c r="G364" t="e">
        <f>--Blank</f>
        <v>#NAME?</v>
      </c>
    </row>
    <row r="365" spans="1:7">
      <c r="A365" t="s">
        <v>763</v>
      </c>
      <c r="B365">
        <v>1</v>
      </c>
      <c r="C365">
        <v>18</v>
      </c>
      <c r="D365">
        <v>17</v>
      </c>
      <c r="E365" t="s">
        <v>711</v>
      </c>
      <c r="G365" t="e">
        <f>--Blank</f>
        <v>#NAME?</v>
      </c>
    </row>
    <row r="366" spans="1:7">
      <c r="A366" t="s">
        <v>764</v>
      </c>
      <c r="B366">
        <v>1</v>
      </c>
      <c r="C366">
        <v>18</v>
      </c>
      <c r="D366">
        <v>18</v>
      </c>
      <c r="E366" t="s">
        <v>711</v>
      </c>
      <c r="G366" t="e">
        <f>--Blank</f>
        <v>#NAME?</v>
      </c>
    </row>
    <row r="367" spans="1:7">
      <c r="A367" t="s">
        <v>765</v>
      </c>
      <c r="B367">
        <v>1</v>
      </c>
      <c r="C367">
        <v>18</v>
      </c>
      <c r="D367">
        <v>19</v>
      </c>
      <c r="E367" t="s">
        <v>711</v>
      </c>
      <c r="G367" t="e">
        <f>--Blank</f>
        <v>#NAME?</v>
      </c>
    </row>
    <row r="368" spans="1:7">
      <c r="A368" t="s">
        <v>766</v>
      </c>
      <c r="B368">
        <v>1</v>
      </c>
      <c r="C368">
        <v>18</v>
      </c>
      <c r="D368">
        <v>20</v>
      </c>
      <c r="E368" t="s">
        <v>711</v>
      </c>
      <c r="G368" t="e">
        <f>--Blank</f>
        <v>#NAME?</v>
      </c>
    </row>
    <row r="369" spans="1:7">
      <c r="A369" t="s">
        <v>767</v>
      </c>
      <c r="B369">
        <v>1</v>
      </c>
      <c r="C369">
        <v>19</v>
      </c>
      <c r="D369">
        <v>1</v>
      </c>
      <c r="E369" t="s">
        <v>711</v>
      </c>
      <c r="G369" t="e">
        <f>--Blank</f>
        <v>#NAME?</v>
      </c>
    </row>
    <row r="370" spans="1:7">
      <c r="A370" t="s">
        <v>768</v>
      </c>
      <c r="B370">
        <v>1</v>
      </c>
      <c r="C370">
        <v>19</v>
      </c>
      <c r="D370">
        <v>2</v>
      </c>
      <c r="E370" t="s">
        <v>711</v>
      </c>
      <c r="G370" t="e">
        <f>--Blank</f>
        <v>#NAME?</v>
      </c>
    </row>
    <row r="371" spans="1:7">
      <c r="A371" t="s">
        <v>769</v>
      </c>
      <c r="B371">
        <v>1</v>
      </c>
      <c r="C371">
        <v>19</v>
      </c>
      <c r="D371">
        <v>3</v>
      </c>
      <c r="E371" t="s">
        <v>711</v>
      </c>
      <c r="G371" t="e">
        <f>--Blank</f>
        <v>#NAME?</v>
      </c>
    </row>
    <row r="372" spans="1:7">
      <c r="A372" t="s">
        <v>770</v>
      </c>
      <c r="B372">
        <v>1</v>
      </c>
      <c r="C372">
        <v>19</v>
      </c>
      <c r="D372">
        <v>4</v>
      </c>
      <c r="E372" t="s">
        <v>711</v>
      </c>
      <c r="G372" t="e">
        <f>--Blank</f>
        <v>#NAME?</v>
      </c>
    </row>
    <row r="373" spans="1:7">
      <c r="A373" t="s">
        <v>771</v>
      </c>
      <c r="B373">
        <v>1</v>
      </c>
      <c r="C373">
        <v>19</v>
      </c>
      <c r="D373">
        <v>5</v>
      </c>
      <c r="E373" t="s">
        <v>711</v>
      </c>
      <c r="G373" t="e">
        <f>--Blank</f>
        <v>#NAME?</v>
      </c>
    </row>
    <row r="374" spans="1:7">
      <c r="A374" t="s">
        <v>772</v>
      </c>
      <c r="B374">
        <v>1</v>
      </c>
      <c r="C374">
        <v>19</v>
      </c>
      <c r="D374">
        <v>6</v>
      </c>
      <c r="E374" t="s">
        <v>711</v>
      </c>
      <c r="G374" t="e">
        <f>--Blank</f>
        <v>#NAME?</v>
      </c>
    </row>
    <row r="375" spans="1:7">
      <c r="A375" t="s">
        <v>773</v>
      </c>
      <c r="B375">
        <v>1</v>
      </c>
      <c r="C375">
        <v>19</v>
      </c>
      <c r="D375">
        <v>7</v>
      </c>
      <c r="E375" t="s">
        <v>711</v>
      </c>
      <c r="G375" t="e">
        <f>--Blank</f>
        <v>#NAME?</v>
      </c>
    </row>
    <row r="376" spans="1:7">
      <c r="A376" t="s">
        <v>774</v>
      </c>
      <c r="B376">
        <v>1</v>
      </c>
      <c r="C376">
        <v>19</v>
      </c>
      <c r="D376">
        <v>8</v>
      </c>
      <c r="E376" t="s">
        <v>711</v>
      </c>
      <c r="G376" t="e">
        <f>--Blank</f>
        <v>#NAME?</v>
      </c>
    </row>
    <row r="377" spans="1:7">
      <c r="A377" t="s">
        <v>775</v>
      </c>
      <c r="B377">
        <v>1</v>
      </c>
      <c r="C377">
        <v>19</v>
      </c>
      <c r="D377">
        <v>9</v>
      </c>
      <c r="E377" t="s">
        <v>711</v>
      </c>
      <c r="G377" t="e">
        <f>--Blank</f>
        <v>#NAME?</v>
      </c>
    </row>
    <row r="378" spans="1:7">
      <c r="A378" t="s">
        <v>776</v>
      </c>
      <c r="B378">
        <v>1</v>
      </c>
      <c r="C378">
        <v>19</v>
      </c>
      <c r="D378">
        <v>10</v>
      </c>
      <c r="E378" t="s">
        <v>711</v>
      </c>
      <c r="G378" t="e">
        <f>--Blank</f>
        <v>#NAME?</v>
      </c>
    </row>
    <row r="379" spans="1:7">
      <c r="A379" t="s">
        <v>777</v>
      </c>
      <c r="B379">
        <v>1</v>
      </c>
      <c r="C379">
        <v>19</v>
      </c>
      <c r="D379">
        <v>11</v>
      </c>
      <c r="E379" t="s">
        <v>711</v>
      </c>
      <c r="G379" t="e">
        <f>--Blank</f>
        <v>#NAME?</v>
      </c>
    </row>
    <row r="380" spans="1:7">
      <c r="A380" t="s">
        <v>778</v>
      </c>
      <c r="B380">
        <v>1</v>
      </c>
      <c r="C380">
        <v>19</v>
      </c>
      <c r="D380">
        <v>12</v>
      </c>
      <c r="E380" t="s">
        <v>711</v>
      </c>
      <c r="G380" t="e">
        <f>--Blank</f>
        <v>#NAME?</v>
      </c>
    </row>
    <row r="381" spans="1:7">
      <c r="A381" t="s">
        <v>779</v>
      </c>
      <c r="B381">
        <v>1</v>
      </c>
      <c r="C381">
        <v>19</v>
      </c>
      <c r="D381">
        <v>13</v>
      </c>
      <c r="E381" t="s">
        <v>711</v>
      </c>
      <c r="G381" t="e">
        <f>--Blank</f>
        <v>#NAME?</v>
      </c>
    </row>
    <row r="382" spans="1:7">
      <c r="A382" t="s">
        <v>780</v>
      </c>
      <c r="B382">
        <v>1</v>
      </c>
      <c r="C382">
        <v>19</v>
      </c>
      <c r="D382">
        <v>14</v>
      </c>
      <c r="E382" t="s">
        <v>711</v>
      </c>
      <c r="G382" t="e">
        <f>--Blank</f>
        <v>#NAME?</v>
      </c>
    </row>
    <row r="383" spans="1:7">
      <c r="A383" t="s">
        <v>781</v>
      </c>
      <c r="B383">
        <v>1</v>
      </c>
      <c r="C383">
        <v>19</v>
      </c>
      <c r="D383">
        <v>15</v>
      </c>
      <c r="E383" t="s">
        <v>711</v>
      </c>
      <c r="G383" t="e">
        <f>--Blank</f>
        <v>#NAME?</v>
      </c>
    </row>
    <row r="384" spans="1:7">
      <c r="A384" t="s">
        <v>782</v>
      </c>
      <c r="B384">
        <v>1</v>
      </c>
      <c r="C384">
        <v>19</v>
      </c>
      <c r="D384">
        <v>16</v>
      </c>
      <c r="E384" t="s">
        <v>711</v>
      </c>
      <c r="G384" t="e">
        <f>--Blank</f>
        <v>#NAME?</v>
      </c>
    </row>
    <row r="385" spans="1:7">
      <c r="A385" t="s">
        <v>783</v>
      </c>
      <c r="B385">
        <v>1</v>
      </c>
      <c r="C385">
        <v>19</v>
      </c>
      <c r="D385">
        <v>17</v>
      </c>
      <c r="E385" t="s">
        <v>711</v>
      </c>
      <c r="G385" t="e">
        <f>--Blank</f>
        <v>#NAME?</v>
      </c>
    </row>
    <row r="386" spans="1:7">
      <c r="A386" t="s">
        <v>784</v>
      </c>
      <c r="B386">
        <v>1</v>
      </c>
      <c r="C386">
        <v>19</v>
      </c>
      <c r="D386">
        <v>18</v>
      </c>
      <c r="E386" t="s">
        <v>711</v>
      </c>
      <c r="G386" t="e">
        <f>--Blank</f>
        <v>#NAME?</v>
      </c>
    </row>
    <row r="387" spans="1:7">
      <c r="A387" t="s">
        <v>785</v>
      </c>
      <c r="B387">
        <v>1</v>
      </c>
      <c r="C387">
        <v>19</v>
      </c>
      <c r="D387">
        <v>19</v>
      </c>
      <c r="E387" t="s">
        <v>711</v>
      </c>
      <c r="G387" t="e">
        <f>--Blank</f>
        <v>#NAME?</v>
      </c>
    </row>
    <row r="388" spans="1:7">
      <c r="A388" t="s">
        <v>786</v>
      </c>
      <c r="B388">
        <v>1</v>
      </c>
      <c r="C388">
        <v>19</v>
      </c>
      <c r="D388">
        <v>20</v>
      </c>
      <c r="E388" t="s">
        <v>711</v>
      </c>
      <c r="G388" t="e">
        <f>--Blank</f>
        <v>#NAME?</v>
      </c>
    </row>
    <row r="389" spans="1:7">
      <c r="A389" t="s">
        <v>787</v>
      </c>
      <c r="B389">
        <v>1</v>
      </c>
      <c r="C389">
        <v>20</v>
      </c>
      <c r="D389">
        <v>1</v>
      </c>
      <c r="E389" t="s">
        <v>711</v>
      </c>
      <c r="G389" t="e">
        <f>--Blank</f>
        <v>#NAME?</v>
      </c>
    </row>
    <row r="390" spans="1:7">
      <c r="A390" t="s">
        <v>788</v>
      </c>
      <c r="B390">
        <v>1</v>
      </c>
      <c r="C390">
        <v>20</v>
      </c>
      <c r="D390">
        <v>2</v>
      </c>
      <c r="E390" t="s">
        <v>711</v>
      </c>
      <c r="G390" t="e">
        <f>--Blank</f>
        <v>#NAME?</v>
      </c>
    </row>
    <row r="391" spans="1:7">
      <c r="A391" t="s">
        <v>789</v>
      </c>
      <c r="B391">
        <v>1</v>
      </c>
      <c r="C391">
        <v>20</v>
      </c>
      <c r="D391">
        <v>3</v>
      </c>
      <c r="E391" t="s">
        <v>711</v>
      </c>
      <c r="G391" t="e">
        <f>--Blank</f>
        <v>#NAME?</v>
      </c>
    </row>
    <row r="392" spans="1:7">
      <c r="A392" t="s">
        <v>790</v>
      </c>
      <c r="B392">
        <v>1</v>
      </c>
      <c r="C392">
        <v>20</v>
      </c>
      <c r="D392">
        <v>4</v>
      </c>
      <c r="E392" t="s">
        <v>711</v>
      </c>
      <c r="G392" t="e">
        <f>--Blank</f>
        <v>#NAME?</v>
      </c>
    </row>
    <row r="393" spans="1:7">
      <c r="A393" t="s">
        <v>791</v>
      </c>
      <c r="B393">
        <v>1</v>
      </c>
      <c r="C393">
        <v>20</v>
      </c>
      <c r="D393">
        <v>5</v>
      </c>
      <c r="E393" t="s">
        <v>711</v>
      </c>
      <c r="G393" t="e">
        <f>--Blank</f>
        <v>#NAME?</v>
      </c>
    </row>
    <row r="394" spans="1:7">
      <c r="A394" t="s">
        <v>792</v>
      </c>
      <c r="B394">
        <v>1</v>
      </c>
      <c r="C394">
        <v>20</v>
      </c>
      <c r="D394">
        <v>6</v>
      </c>
      <c r="E394" t="s">
        <v>711</v>
      </c>
      <c r="G394" t="e">
        <f>--Blank</f>
        <v>#NAME?</v>
      </c>
    </row>
    <row r="395" spans="1:7">
      <c r="A395" t="s">
        <v>793</v>
      </c>
      <c r="B395">
        <v>1</v>
      </c>
      <c r="C395">
        <v>20</v>
      </c>
      <c r="D395">
        <v>7</v>
      </c>
      <c r="E395" t="s">
        <v>711</v>
      </c>
      <c r="G395" t="e">
        <f>--Blank</f>
        <v>#NAME?</v>
      </c>
    </row>
    <row r="396" spans="1:7">
      <c r="A396" t="s">
        <v>794</v>
      </c>
      <c r="B396">
        <v>1</v>
      </c>
      <c r="C396">
        <v>20</v>
      </c>
      <c r="D396">
        <v>8</v>
      </c>
      <c r="E396" t="s">
        <v>711</v>
      </c>
      <c r="G396" t="e">
        <f>--Blank</f>
        <v>#NAME?</v>
      </c>
    </row>
    <row r="397" spans="1:7">
      <c r="A397" t="s">
        <v>795</v>
      </c>
      <c r="B397">
        <v>1</v>
      </c>
      <c r="C397">
        <v>20</v>
      </c>
      <c r="D397">
        <v>9</v>
      </c>
      <c r="E397" t="s">
        <v>711</v>
      </c>
      <c r="G397" t="e">
        <f>--Blank</f>
        <v>#NAME?</v>
      </c>
    </row>
    <row r="398" spans="1:7">
      <c r="A398" t="s">
        <v>796</v>
      </c>
      <c r="B398">
        <v>1</v>
      </c>
      <c r="C398">
        <v>20</v>
      </c>
      <c r="D398">
        <v>10</v>
      </c>
      <c r="E398" t="s">
        <v>711</v>
      </c>
      <c r="G398" t="e">
        <f>--Blank</f>
        <v>#NAME?</v>
      </c>
    </row>
    <row r="399" spans="1:7">
      <c r="A399" t="s">
        <v>797</v>
      </c>
      <c r="B399">
        <v>1</v>
      </c>
      <c r="C399">
        <v>20</v>
      </c>
      <c r="D399">
        <v>11</v>
      </c>
      <c r="E399" t="s">
        <v>711</v>
      </c>
      <c r="G399" t="e">
        <f>--Blank</f>
        <v>#NAME?</v>
      </c>
    </row>
    <row r="400" spans="1:7">
      <c r="A400" t="s">
        <v>798</v>
      </c>
      <c r="B400">
        <v>1</v>
      </c>
      <c r="C400">
        <v>20</v>
      </c>
      <c r="D400">
        <v>12</v>
      </c>
      <c r="E400" t="s">
        <v>711</v>
      </c>
      <c r="G400" t="e">
        <f>--Blank</f>
        <v>#NAME?</v>
      </c>
    </row>
    <row r="401" spans="1:7">
      <c r="A401" t="s">
        <v>799</v>
      </c>
      <c r="B401">
        <v>1</v>
      </c>
      <c r="C401">
        <v>20</v>
      </c>
      <c r="D401">
        <v>13</v>
      </c>
      <c r="E401" t="s">
        <v>711</v>
      </c>
      <c r="G401" t="e">
        <f>--Blank</f>
        <v>#NAME?</v>
      </c>
    </row>
    <row r="402" spans="1:7">
      <c r="A402" t="s">
        <v>800</v>
      </c>
      <c r="B402">
        <v>1</v>
      </c>
      <c r="C402">
        <v>20</v>
      </c>
      <c r="D402">
        <v>14</v>
      </c>
      <c r="E402" t="s">
        <v>711</v>
      </c>
      <c r="G402" t="e">
        <f>--Blank</f>
        <v>#NAME?</v>
      </c>
    </row>
    <row r="403" spans="1:7">
      <c r="A403" t="s">
        <v>801</v>
      </c>
      <c r="B403">
        <v>1</v>
      </c>
      <c r="C403">
        <v>20</v>
      </c>
      <c r="D403">
        <v>15</v>
      </c>
      <c r="E403" t="s">
        <v>711</v>
      </c>
      <c r="G403" t="e">
        <f>--Blank</f>
        <v>#NAME?</v>
      </c>
    </row>
    <row r="404" spans="1:7">
      <c r="A404" t="s">
        <v>802</v>
      </c>
      <c r="B404">
        <v>1</v>
      </c>
      <c r="C404">
        <v>20</v>
      </c>
      <c r="D404">
        <v>16</v>
      </c>
      <c r="E404" t="s">
        <v>711</v>
      </c>
      <c r="G404" t="e">
        <f>--Blank</f>
        <v>#NAME?</v>
      </c>
    </row>
    <row r="405" spans="1:7">
      <c r="A405" t="s">
        <v>803</v>
      </c>
      <c r="B405">
        <v>1</v>
      </c>
      <c r="C405">
        <v>20</v>
      </c>
      <c r="D405">
        <v>17</v>
      </c>
      <c r="E405" t="s">
        <v>711</v>
      </c>
      <c r="G405" t="e">
        <f>--Blank</f>
        <v>#NAME?</v>
      </c>
    </row>
    <row r="406" spans="1:7">
      <c r="A406" t="s">
        <v>804</v>
      </c>
      <c r="B406">
        <v>1</v>
      </c>
      <c r="C406">
        <v>20</v>
      </c>
      <c r="D406">
        <v>18</v>
      </c>
      <c r="E406" t="s">
        <v>711</v>
      </c>
      <c r="G406" t="e">
        <f>--Blank</f>
        <v>#NAME?</v>
      </c>
    </row>
    <row r="407" spans="1:7">
      <c r="A407" t="s">
        <v>805</v>
      </c>
      <c r="B407">
        <v>1</v>
      </c>
      <c r="C407">
        <v>20</v>
      </c>
      <c r="D407">
        <v>19</v>
      </c>
      <c r="E407" t="s">
        <v>711</v>
      </c>
      <c r="G407" t="e">
        <f>--Blank</f>
        <v>#NAME?</v>
      </c>
    </row>
    <row r="408" spans="1:7">
      <c r="A408" t="s">
        <v>806</v>
      </c>
      <c r="B408">
        <v>1</v>
      </c>
      <c r="C408">
        <v>20</v>
      </c>
      <c r="D408">
        <v>20</v>
      </c>
      <c r="E408" t="s">
        <v>711</v>
      </c>
      <c r="G408" t="e">
        <f>--Blank</f>
        <v>#NAME?</v>
      </c>
    </row>
    <row r="409" spans="1:7">
      <c r="A409" t="s">
        <v>807</v>
      </c>
      <c r="B409">
        <v>2</v>
      </c>
      <c r="C409">
        <v>1</v>
      </c>
      <c r="D409">
        <v>1</v>
      </c>
      <c r="E409" t="s">
        <v>15</v>
      </c>
      <c r="G409" t="s">
        <v>16</v>
      </c>
    </row>
    <row r="410" spans="1:7">
      <c r="A410" t="s">
        <v>808</v>
      </c>
      <c r="B410">
        <v>2</v>
      </c>
      <c r="C410">
        <v>1</v>
      </c>
      <c r="D410">
        <v>2</v>
      </c>
      <c r="E410" t="s">
        <v>15</v>
      </c>
      <c r="G410" t="s">
        <v>16</v>
      </c>
    </row>
    <row r="411" spans="1:7">
      <c r="A411" t="s">
        <v>809</v>
      </c>
      <c r="B411">
        <v>2</v>
      </c>
      <c r="C411">
        <v>1</v>
      </c>
      <c r="D411">
        <v>3</v>
      </c>
      <c r="E411" t="s">
        <v>19</v>
      </c>
      <c r="G411" t="s">
        <v>20</v>
      </c>
    </row>
    <row r="412" spans="1:7">
      <c r="A412" t="s">
        <v>810</v>
      </c>
      <c r="B412">
        <v>2</v>
      </c>
      <c r="C412">
        <v>1</v>
      </c>
      <c r="D412">
        <v>4</v>
      </c>
      <c r="E412" t="s">
        <v>19</v>
      </c>
      <c r="G412" t="s">
        <v>20</v>
      </c>
    </row>
    <row r="413" spans="1:7">
      <c r="A413" t="s">
        <v>811</v>
      </c>
      <c r="B413">
        <v>2</v>
      </c>
      <c r="C413">
        <v>1</v>
      </c>
      <c r="D413">
        <v>5</v>
      </c>
      <c r="E413" t="s">
        <v>23</v>
      </c>
      <c r="G413" t="s">
        <v>24</v>
      </c>
    </row>
    <row r="414" spans="1:7">
      <c r="A414" t="s">
        <v>812</v>
      </c>
      <c r="B414">
        <v>2</v>
      </c>
      <c r="C414">
        <v>1</v>
      </c>
      <c r="D414">
        <v>6</v>
      </c>
      <c r="E414" t="s">
        <v>23</v>
      </c>
      <c r="G414" t="s">
        <v>24</v>
      </c>
    </row>
    <row r="415" spans="1:7">
      <c r="A415" t="s">
        <v>813</v>
      </c>
      <c r="B415">
        <v>2</v>
      </c>
      <c r="C415">
        <v>1</v>
      </c>
      <c r="D415">
        <v>7</v>
      </c>
      <c r="E415" t="s">
        <v>27</v>
      </c>
      <c r="G415" t="s">
        <v>28</v>
      </c>
    </row>
    <row r="416" spans="1:7">
      <c r="A416" t="s">
        <v>814</v>
      </c>
      <c r="B416">
        <v>2</v>
      </c>
      <c r="C416">
        <v>1</v>
      </c>
      <c r="D416">
        <v>8</v>
      </c>
      <c r="E416" t="s">
        <v>27</v>
      </c>
      <c r="G416" t="s">
        <v>28</v>
      </c>
    </row>
    <row r="417" spans="1:7">
      <c r="A417" t="s">
        <v>815</v>
      </c>
      <c r="B417">
        <v>2</v>
      </c>
      <c r="C417">
        <v>1</v>
      </c>
      <c r="D417">
        <v>9</v>
      </c>
      <c r="E417" t="s">
        <v>31</v>
      </c>
      <c r="G417" t="s">
        <v>32</v>
      </c>
    </row>
    <row r="418" spans="1:7">
      <c r="A418" t="s">
        <v>816</v>
      </c>
      <c r="B418">
        <v>2</v>
      </c>
      <c r="C418">
        <v>1</v>
      </c>
      <c r="D418">
        <v>10</v>
      </c>
      <c r="E418" t="s">
        <v>31</v>
      </c>
      <c r="G418" t="s">
        <v>32</v>
      </c>
    </row>
    <row r="419" spans="1:7">
      <c r="A419" t="s">
        <v>817</v>
      </c>
      <c r="B419">
        <v>2</v>
      </c>
      <c r="C419">
        <v>1</v>
      </c>
      <c r="D419">
        <v>11</v>
      </c>
      <c r="E419" t="s">
        <v>35</v>
      </c>
      <c r="G419" t="s">
        <v>36</v>
      </c>
    </row>
    <row r="420" spans="1:7">
      <c r="A420" t="s">
        <v>818</v>
      </c>
      <c r="B420">
        <v>2</v>
      </c>
      <c r="C420">
        <v>1</v>
      </c>
      <c r="D420">
        <v>12</v>
      </c>
      <c r="E420" t="s">
        <v>35</v>
      </c>
      <c r="G420" t="s">
        <v>36</v>
      </c>
    </row>
    <row r="421" spans="1:7">
      <c r="A421" t="s">
        <v>819</v>
      </c>
      <c r="B421">
        <v>2</v>
      </c>
      <c r="C421">
        <v>1</v>
      </c>
      <c r="D421">
        <v>13</v>
      </c>
      <c r="E421" t="s">
        <v>39</v>
      </c>
      <c r="G421" t="s">
        <v>40</v>
      </c>
    </row>
    <row r="422" spans="1:7">
      <c r="A422" t="s">
        <v>820</v>
      </c>
      <c r="B422">
        <v>2</v>
      </c>
      <c r="C422">
        <v>1</v>
      </c>
      <c r="D422">
        <v>14</v>
      </c>
      <c r="E422" t="s">
        <v>39</v>
      </c>
      <c r="G422" t="s">
        <v>40</v>
      </c>
    </row>
    <row r="423" spans="1:7">
      <c r="A423" t="s">
        <v>821</v>
      </c>
      <c r="B423">
        <v>2</v>
      </c>
      <c r="C423">
        <v>1</v>
      </c>
      <c r="D423">
        <v>15</v>
      </c>
      <c r="E423" t="s">
        <v>43</v>
      </c>
      <c r="G423" t="s">
        <v>44</v>
      </c>
    </row>
    <row r="424" spans="1:7">
      <c r="A424" t="s">
        <v>822</v>
      </c>
      <c r="B424">
        <v>2</v>
      </c>
      <c r="C424">
        <v>1</v>
      </c>
      <c r="D424">
        <v>16</v>
      </c>
      <c r="E424" t="s">
        <v>43</v>
      </c>
      <c r="G424" t="s">
        <v>44</v>
      </c>
    </row>
    <row r="425" spans="1:7">
      <c r="A425" t="s">
        <v>823</v>
      </c>
      <c r="B425">
        <v>2</v>
      </c>
      <c r="C425">
        <v>1</v>
      </c>
      <c r="D425">
        <v>17</v>
      </c>
      <c r="E425" t="s">
        <v>47</v>
      </c>
      <c r="G425" t="s">
        <v>48</v>
      </c>
    </row>
    <row r="426" spans="1:7">
      <c r="A426" t="s">
        <v>824</v>
      </c>
      <c r="B426">
        <v>2</v>
      </c>
      <c r="C426">
        <v>1</v>
      </c>
      <c r="D426">
        <v>18</v>
      </c>
      <c r="E426" t="s">
        <v>47</v>
      </c>
      <c r="G426" t="s">
        <v>48</v>
      </c>
    </row>
    <row r="427" spans="1:7">
      <c r="A427" t="s">
        <v>825</v>
      </c>
      <c r="B427">
        <v>2</v>
      </c>
      <c r="C427">
        <v>1</v>
      </c>
      <c r="D427">
        <v>19</v>
      </c>
      <c r="E427" t="s">
        <v>51</v>
      </c>
      <c r="G427" t="s">
        <v>52</v>
      </c>
    </row>
    <row r="428" spans="1:7">
      <c r="A428" t="s">
        <v>826</v>
      </c>
      <c r="B428">
        <v>2</v>
      </c>
      <c r="C428">
        <v>1</v>
      </c>
      <c r="D428">
        <v>20</v>
      </c>
      <c r="E428" t="s">
        <v>51</v>
      </c>
      <c r="G428" t="s">
        <v>52</v>
      </c>
    </row>
    <row r="429" spans="1:7">
      <c r="A429" t="s">
        <v>827</v>
      </c>
      <c r="B429">
        <v>2</v>
      </c>
      <c r="C429">
        <v>2</v>
      </c>
      <c r="D429">
        <v>1</v>
      </c>
      <c r="E429" t="s">
        <v>55</v>
      </c>
      <c r="G429" t="s">
        <v>56</v>
      </c>
    </row>
    <row r="430" spans="1:7">
      <c r="A430" t="s">
        <v>828</v>
      </c>
      <c r="B430">
        <v>2</v>
      </c>
      <c r="C430">
        <v>2</v>
      </c>
      <c r="D430">
        <v>2</v>
      </c>
      <c r="E430" t="s">
        <v>55</v>
      </c>
      <c r="G430" t="s">
        <v>56</v>
      </c>
    </row>
    <row r="431" spans="1:7">
      <c r="A431" t="s">
        <v>829</v>
      </c>
      <c r="B431">
        <v>2</v>
      </c>
      <c r="C431">
        <v>2</v>
      </c>
      <c r="D431">
        <v>3</v>
      </c>
      <c r="E431" t="s">
        <v>59</v>
      </c>
      <c r="G431" t="s">
        <v>60</v>
      </c>
    </row>
    <row r="432" spans="1:7">
      <c r="A432" t="s">
        <v>830</v>
      </c>
      <c r="B432">
        <v>2</v>
      </c>
      <c r="C432">
        <v>2</v>
      </c>
      <c r="D432">
        <v>4</v>
      </c>
      <c r="E432" t="s">
        <v>59</v>
      </c>
      <c r="G432" t="s">
        <v>60</v>
      </c>
    </row>
    <row r="433" spans="1:7">
      <c r="A433" t="s">
        <v>831</v>
      </c>
      <c r="B433">
        <v>2</v>
      </c>
      <c r="C433">
        <v>2</v>
      </c>
      <c r="D433">
        <v>5</v>
      </c>
      <c r="E433" t="s">
        <v>63</v>
      </c>
      <c r="G433" t="s">
        <v>64</v>
      </c>
    </row>
    <row r="434" spans="1:7">
      <c r="A434" t="s">
        <v>832</v>
      </c>
      <c r="B434">
        <v>2</v>
      </c>
      <c r="C434">
        <v>2</v>
      </c>
      <c r="D434">
        <v>6</v>
      </c>
      <c r="E434" t="s">
        <v>63</v>
      </c>
      <c r="G434" t="s">
        <v>64</v>
      </c>
    </row>
    <row r="435" spans="1:7">
      <c r="A435" t="s">
        <v>833</v>
      </c>
      <c r="B435">
        <v>2</v>
      </c>
      <c r="C435">
        <v>2</v>
      </c>
      <c r="D435">
        <v>7</v>
      </c>
      <c r="E435" t="s">
        <v>67</v>
      </c>
      <c r="G435" t="s">
        <v>68</v>
      </c>
    </row>
    <row r="436" spans="1:7">
      <c r="A436" t="s">
        <v>834</v>
      </c>
      <c r="B436">
        <v>2</v>
      </c>
      <c r="C436">
        <v>2</v>
      </c>
      <c r="D436">
        <v>8</v>
      </c>
      <c r="E436" t="s">
        <v>67</v>
      </c>
      <c r="G436" t="s">
        <v>68</v>
      </c>
    </row>
    <row r="437" spans="1:7">
      <c r="A437" t="s">
        <v>835</v>
      </c>
      <c r="B437">
        <v>2</v>
      </c>
      <c r="C437">
        <v>2</v>
      </c>
      <c r="D437">
        <v>9</v>
      </c>
      <c r="E437" t="s">
        <v>71</v>
      </c>
      <c r="G437" t="s">
        <v>72</v>
      </c>
    </row>
    <row r="438" spans="1:7">
      <c r="A438" t="s">
        <v>836</v>
      </c>
      <c r="B438">
        <v>2</v>
      </c>
      <c r="C438">
        <v>2</v>
      </c>
      <c r="D438">
        <v>10</v>
      </c>
      <c r="E438" t="s">
        <v>71</v>
      </c>
      <c r="G438" t="s">
        <v>72</v>
      </c>
    </row>
    <row r="439" spans="1:7">
      <c r="A439" t="s">
        <v>837</v>
      </c>
      <c r="B439">
        <v>2</v>
      </c>
      <c r="C439">
        <v>2</v>
      </c>
      <c r="D439">
        <v>11</v>
      </c>
      <c r="E439" t="s">
        <v>75</v>
      </c>
      <c r="G439" t="s">
        <v>76</v>
      </c>
    </row>
    <row r="440" spans="1:7">
      <c r="A440" t="s">
        <v>838</v>
      </c>
      <c r="B440">
        <v>2</v>
      </c>
      <c r="C440">
        <v>2</v>
      </c>
      <c r="D440">
        <v>12</v>
      </c>
      <c r="E440" t="s">
        <v>75</v>
      </c>
      <c r="G440" t="s">
        <v>76</v>
      </c>
    </row>
    <row r="441" spans="1:7">
      <c r="A441" t="s">
        <v>839</v>
      </c>
      <c r="B441">
        <v>2</v>
      </c>
      <c r="C441">
        <v>2</v>
      </c>
      <c r="D441">
        <v>13</v>
      </c>
      <c r="E441" t="s">
        <v>840</v>
      </c>
      <c r="F441" t="s">
        <v>841</v>
      </c>
    </row>
    <row r="442" spans="1:7">
      <c r="A442" t="s">
        <v>842</v>
      </c>
      <c r="B442">
        <v>2</v>
      </c>
      <c r="C442">
        <v>2</v>
      </c>
      <c r="D442">
        <v>14</v>
      </c>
      <c r="E442" t="s">
        <v>843</v>
      </c>
      <c r="F442" t="s">
        <v>841</v>
      </c>
    </row>
    <row r="443" spans="1:7">
      <c r="A443" t="s">
        <v>844</v>
      </c>
      <c r="B443">
        <v>2</v>
      </c>
      <c r="C443">
        <v>2</v>
      </c>
      <c r="D443">
        <v>15</v>
      </c>
      <c r="E443" t="s">
        <v>845</v>
      </c>
      <c r="G443" t="e">
        <f>--Internal_10353</f>
        <v>#NAME?</v>
      </c>
    </row>
    <row r="444" spans="1:7">
      <c r="A444" t="s">
        <v>846</v>
      </c>
      <c r="B444">
        <v>2</v>
      </c>
      <c r="C444">
        <v>2</v>
      </c>
      <c r="D444">
        <v>16</v>
      </c>
      <c r="E444" t="s">
        <v>845</v>
      </c>
      <c r="G444" t="e">
        <f>--Internal_10353</f>
        <v>#NAME?</v>
      </c>
    </row>
    <row r="445" spans="1:7">
      <c r="A445" t="s">
        <v>847</v>
      </c>
      <c r="B445">
        <v>2</v>
      </c>
      <c r="C445">
        <v>2</v>
      </c>
      <c r="D445">
        <v>17</v>
      </c>
      <c r="E445" t="s">
        <v>848</v>
      </c>
      <c r="F445" t="s">
        <v>849</v>
      </c>
    </row>
    <row r="446" spans="1:7">
      <c r="A446" t="s">
        <v>850</v>
      </c>
      <c r="B446">
        <v>2</v>
      </c>
      <c r="C446">
        <v>2</v>
      </c>
      <c r="D446">
        <v>18</v>
      </c>
      <c r="E446" t="s">
        <v>851</v>
      </c>
      <c r="F446" t="s">
        <v>849</v>
      </c>
    </row>
    <row r="447" spans="1:7">
      <c r="A447" t="s">
        <v>852</v>
      </c>
      <c r="B447">
        <v>2</v>
      </c>
      <c r="C447">
        <v>2</v>
      </c>
      <c r="D447">
        <v>19</v>
      </c>
      <c r="E447" t="s">
        <v>853</v>
      </c>
      <c r="F447" t="s">
        <v>854</v>
      </c>
    </row>
    <row r="448" spans="1:7">
      <c r="A448" t="s">
        <v>855</v>
      </c>
      <c r="B448">
        <v>2</v>
      </c>
      <c r="C448">
        <v>2</v>
      </c>
      <c r="D448">
        <v>20</v>
      </c>
      <c r="E448" t="s">
        <v>856</v>
      </c>
      <c r="F448" t="s">
        <v>854</v>
      </c>
    </row>
    <row r="449" spans="1:7">
      <c r="A449" t="s">
        <v>857</v>
      </c>
      <c r="B449">
        <v>2</v>
      </c>
      <c r="C449">
        <v>3</v>
      </c>
      <c r="D449">
        <v>1</v>
      </c>
      <c r="E449" t="s">
        <v>858</v>
      </c>
      <c r="G449" t="e">
        <f>--Internal_86396</f>
        <v>#NAME?</v>
      </c>
    </row>
    <row r="450" spans="1:7">
      <c r="A450" t="s">
        <v>859</v>
      </c>
      <c r="B450">
        <v>2</v>
      </c>
      <c r="C450">
        <v>3</v>
      </c>
      <c r="D450">
        <v>2</v>
      </c>
      <c r="E450" t="s">
        <v>858</v>
      </c>
      <c r="G450" t="e">
        <f>--Internal_86396</f>
        <v>#NAME?</v>
      </c>
    </row>
    <row r="451" spans="1:7">
      <c r="A451" t="s">
        <v>860</v>
      </c>
      <c r="B451">
        <v>2</v>
      </c>
      <c r="C451">
        <v>3</v>
      </c>
      <c r="D451">
        <v>3</v>
      </c>
      <c r="E451" t="s">
        <v>861</v>
      </c>
      <c r="F451" t="s">
        <v>862</v>
      </c>
    </row>
    <row r="452" spans="1:7">
      <c r="A452" t="s">
        <v>863</v>
      </c>
      <c r="B452">
        <v>2</v>
      </c>
      <c r="C452">
        <v>3</v>
      </c>
      <c r="D452">
        <v>4</v>
      </c>
      <c r="E452" t="s">
        <v>864</v>
      </c>
      <c r="F452" t="s">
        <v>862</v>
      </c>
    </row>
    <row r="453" spans="1:7">
      <c r="A453" t="s">
        <v>865</v>
      </c>
      <c r="B453">
        <v>2</v>
      </c>
      <c r="C453">
        <v>3</v>
      </c>
      <c r="D453">
        <v>5</v>
      </c>
      <c r="E453" t="s">
        <v>866</v>
      </c>
      <c r="F453" t="s">
        <v>867</v>
      </c>
    </row>
    <row r="454" spans="1:7">
      <c r="A454" t="s">
        <v>868</v>
      </c>
      <c r="B454">
        <v>2</v>
      </c>
      <c r="C454">
        <v>3</v>
      </c>
      <c r="D454">
        <v>6</v>
      </c>
      <c r="E454" t="s">
        <v>869</v>
      </c>
      <c r="F454" t="s">
        <v>867</v>
      </c>
    </row>
    <row r="455" spans="1:7">
      <c r="A455" t="s">
        <v>870</v>
      </c>
      <c r="B455">
        <v>2</v>
      </c>
      <c r="C455">
        <v>3</v>
      </c>
      <c r="D455">
        <v>7</v>
      </c>
      <c r="E455" t="s">
        <v>871</v>
      </c>
      <c r="F455" t="s">
        <v>872</v>
      </c>
    </row>
    <row r="456" spans="1:7">
      <c r="A456" t="s">
        <v>873</v>
      </c>
      <c r="B456">
        <v>2</v>
      </c>
      <c r="C456">
        <v>3</v>
      </c>
      <c r="D456">
        <v>8</v>
      </c>
      <c r="E456" t="s">
        <v>874</v>
      </c>
      <c r="F456" t="s">
        <v>872</v>
      </c>
    </row>
    <row r="457" spans="1:7">
      <c r="A457" t="s">
        <v>875</v>
      </c>
      <c r="B457">
        <v>2</v>
      </c>
      <c r="C457">
        <v>3</v>
      </c>
      <c r="D457">
        <v>9</v>
      </c>
      <c r="E457" t="s">
        <v>876</v>
      </c>
      <c r="F457" t="s">
        <v>877</v>
      </c>
    </row>
    <row r="458" spans="1:7">
      <c r="A458" t="s">
        <v>878</v>
      </c>
      <c r="B458">
        <v>2</v>
      </c>
      <c r="C458">
        <v>3</v>
      </c>
      <c r="D458">
        <v>10</v>
      </c>
      <c r="E458" t="s">
        <v>879</v>
      </c>
      <c r="F458" t="s">
        <v>877</v>
      </c>
    </row>
    <row r="459" spans="1:7">
      <c r="A459" t="s">
        <v>880</v>
      </c>
      <c r="B459">
        <v>2</v>
      </c>
      <c r="C459">
        <v>3</v>
      </c>
      <c r="D459">
        <v>11</v>
      </c>
      <c r="E459" t="s">
        <v>881</v>
      </c>
      <c r="F459" t="s">
        <v>882</v>
      </c>
    </row>
    <row r="460" spans="1:7">
      <c r="A460" t="s">
        <v>883</v>
      </c>
      <c r="B460">
        <v>2</v>
      </c>
      <c r="C460">
        <v>3</v>
      </c>
      <c r="D460">
        <v>12</v>
      </c>
      <c r="E460" t="s">
        <v>884</v>
      </c>
      <c r="F460" t="s">
        <v>882</v>
      </c>
    </row>
    <row r="461" spans="1:7">
      <c r="A461" t="s">
        <v>885</v>
      </c>
      <c r="B461">
        <v>2</v>
      </c>
      <c r="C461">
        <v>3</v>
      </c>
      <c r="D461">
        <v>13</v>
      </c>
      <c r="E461" t="s">
        <v>886</v>
      </c>
      <c r="F461" t="s">
        <v>887</v>
      </c>
    </row>
    <row r="462" spans="1:7">
      <c r="A462" t="s">
        <v>888</v>
      </c>
      <c r="B462">
        <v>2</v>
      </c>
      <c r="C462">
        <v>3</v>
      </c>
      <c r="D462">
        <v>14</v>
      </c>
      <c r="E462" t="s">
        <v>889</v>
      </c>
      <c r="F462" t="s">
        <v>887</v>
      </c>
    </row>
    <row r="463" spans="1:7">
      <c r="A463" t="s">
        <v>890</v>
      </c>
      <c r="B463">
        <v>2</v>
      </c>
      <c r="C463">
        <v>3</v>
      </c>
      <c r="D463">
        <v>15</v>
      </c>
      <c r="E463" t="s">
        <v>891</v>
      </c>
      <c r="F463" t="s">
        <v>892</v>
      </c>
    </row>
    <row r="464" spans="1:7">
      <c r="A464" t="s">
        <v>893</v>
      </c>
      <c r="B464">
        <v>2</v>
      </c>
      <c r="C464">
        <v>3</v>
      </c>
      <c r="D464">
        <v>16</v>
      </c>
      <c r="E464" t="s">
        <v>894</v>
      </c>
      <c r="F464" t="s">
        <v>892</v>
      </c>
    </row>
    <row r="465" spans="1:7">
      <c r="A465" t="s">
        <v>895</v>
      </c>
      <c r="B465">
        <v>2</v>
      </c>
      <c r="C465">
        <v>3</v>
      </c>
      <c r="D465">
        <v>17</v>
      </c>
      <c r="E465" t="s">
        <v>896</v>
      </c>
      <c r="G465" t="e">
        <f>--Internal_17317</f>
        <v>#NAME?</v>
      </c>
    </row>
    <row r="466" spans="1:7">
      <c r="A466" t="s">
        <v>897</v>
      </c>
      <c r="B466">
        <v>2</v>
      </c>
      <c r="C466">
        <v>3</v>
      </c>
      <c r="D466">
        <v>18</v>
      </c>
      <c r="E466" t="s">
        <v>896</v>
      </c>
      <c r="G466" t="e">
        <f>--Internal_17317</f>
        <v>#NAME?</v>
      </c>
    </row>
    <row r="467" spans="1:7">
      <c r="A467" t="s">
        <v>898</v>
      </c>
      <c r="B467">
        <v>2</v>
      </c>
      <c r="C467">
        <v>3</v>
      </c>
      <c r="D467">
        <v>19</v>
      </c>
      <c r="E467" t="s">
        <v>899</v>
      </c>
      <c r="F467" t="s">
        <v>900</v>
      </c>
    </row>
    <row r="468" spans="1:7">
      <c r="A468" t="s">
        <v>901</v>
      </c>
      <c r="B468">
        <v>2</v>
      </c>
      <c r="C468">
        <v>3</v>
      </c>
      <c r="D468">
        <v>20</v>
      </c>
      <c r="E468" t="s">
        <v>902</v>
      </c>
      <c r="F468" t="s">
        <v>900</v>
      </c>
    </row>
    <row r="469" spans="1:7">
      <c r="A469" t="s">
        <v>903</v>
      </c>
      <c r="B469">
        <v>2</v>
      </c>
      <c r="C469">
        <v>4</v>
      </c>
      <c r="D469">
        <v>1</v>
      </c>
      <c r="E469" t="s">
        <v>904</v>
      </c>
      <c r="F469" t="s">
        <v>905</v>
      </c>
    </row>
    <row r="470" spans="1:7">
      <c r="A470" t="s">
        <v>906</v>
      </c>
      <c r="B470">
        <v>2</v>
      </c>
      <c r="C470">
        <v>4</v>
      </c>
      <c r="D470">
        <v>2</v>
      </c>
      <c r="E470" t="s">
        <v>907</v>
      </c>
      <c r="F470" t="s">
        <v>905</v>
      </c>
    </row>
    <row r="471" spans="1:7">
      <c r="A471" t="s">
        <v>908</v>
      </c>
      <c r="B471">
        <v>2</v>
      </c>
      <c r="C471">
        <v>4</v>
      </c>
      <c r="D471">
        <v>3</v>
      </c>
      <c r="E471" t="s">
        <v>909</v>
      </c>
      <c r="F471" t="s">
        <v>910</v>
      </c>
    </row>
    <row r="472" spans="1:7">
      <c r="A472" t="s">
        <v>911</v>
      </c>
      <c r="B472">
        <v>2</v>
      </c>
      <c r="C472">
        <v>4</v>
      </c>
      <c r="D472">
        <v>4</v>
      </c>
      <c r="E472" t="s">
        <v>912</v>
      </c>
      <c r="F472" t="s">
        <v>910</v>
      </c>
    </row>
    <row r="473" spans="1:7">
      <c r="A473" t="s">
        <v>913</v>
      </c>
      <c r="B473">
        <v>2</v>
      </c>
      <c r="C473">
        <v>4</v>
      </c>
      <c r="D473">
        <v>5</v>
      </c>
      <c r="E473" t="s">
        <v>914</v>
      </c>
      <c r="F473" t="s">
        <v>915</v>
      </c>
    </row>
    <row r="474" spans="1:7">
      <c r="A474" t="s">
        <v>916</v>
      </c>
      <c r="B474">
        <v>2</v>
      </c>
      <c r="C474">
        <v>4</v>
      </c>
      <c r="D474">
        <v>6</v>
      </c>
      <c r="E474" t="s">
        <v>917</v>
      </c>
      <c r="F474" t="s">
        <v>915</v>
      </c>
    </row>
    <row r="475" spans="1:7">
      <c r="A475" t="s">
        <v>918</v>
      </c>
      <c r="B475">
        <v>2</v>
      </c>
      <c r="C475">
        <v>4</v>
      </c>
      <c r="D475">
        <v>7</v>
      </c>
      <c r="E475" t="s">
        <v>919</v>
      </c>
      <c r="F475" t="s">
        <v>920</v>
      </c>
    </row>
    <row r="476" spans="1:7">
      <c r="A476" t="s">
        <v>921</v>
      </c>
      <c r="B476">
        <v>2</v>
      </c>
      <c r="C476">
        <v>4</v>
      </c>
      <c r="D476">
        <v>8</v>
      </c>
      <c r="E476" t="s">
        <v>922</v>
      </c>
      <c r="F476" t="s">
        <v>920</v>
      </c>
    </row>
    <row r="477" spans="1:7">
      <c r="A477" t="s">
        <v>923</v>
      </c>
      <c r="B477">
        <v>2</v>
      </c>
      <c r="C477">
        <v>4</v>
      </c>
      <c r="D477">
        <v>9</v>
      </c>
      <c r="E477" t="s">
        <v>924</v>
      </c>
      <c r="F477" t="s">
        <v>925</v>
      </c>
    </row>
    <row r="478" spans="1:7">
      <c r="A478" t="s">
        <v>926</v>
      </c>
      <c r="B478">
        <v>2</v>
      </c>
      <c r="C478">
        <v>4</v>
      </c>
      <c r="D478">
        <v>10</v>
      </c>
      <c r="E478" t="s">
        <v>927</v>
      </c>
      <c r="F478" t="s">
        <v>925</v>
      </c>
    </row>
    <row r="479" spans="1:7">
      <c r="A479" t="s">
        <v>928</v>
      </c>
      <c r="B479">
        <v>2</v>
      </c>
      <c r="C479">
        <v>4</v>
      </c>
      <c r="D479">
        <v>11</v>
      </c>
      <c r="E479" t="s">
        <v>929</v>
      </c>
      <c r="F479" t="s">
        <v>930</v>
      </c>
    </row>
    <row r="480" spans="1:7">
      <c r="A480" t="s">
        <v>931</v>
      </c>
      <c r="B480">
        <v>2</v>
      </c>
      <c r="C480">
        <v>4</v>
      </c>
      <c r="D480">
        <v>12</v>
      </c>
      <c r="E480" t="s">
        <v>932</v>
      </c>
      <c r="F480" t="s">
        <v>930</v>
      </c>
    </row>
    <row r="481" spans="1:7">
      <c r="A481" t="s">
        <v>933</v>
      </c>
      <c r="B481">
        <v>2</v>
      </c>
      <c r="C481">
        <v>4</v>
      </c>
      <c r="D481">
        <v>13</v>
      </c>
      <c r="E481" t="s">
        <v>934</v>
      </c>
      <c r="F481" t="s">
        <v>935</v>
      </c>
    </row>
    <row r="482" spans="1:7">
      <c r="A482" t="s">
        <v>936</v>
      </c>
      <c r="B482">
        <v>2</v>
      </c>
      <c r="C482">
        <v>4</v>
      </c>
      <c r="D482">
        <v>14</v>
      </c>
      <c r="E482" t="s">
        <v>937</v>
      </c>
      <c r="F482" t="s">
        <v>935</v>
      </c>
    </row>
    <row r="483" spans="1:7">
      <c r="A483" t="s">
        <v>938</v>
      </c>
      <c r="B483">
        <v>2</v>
      </c>
      <c r="C483">
        <v>4</v>
      </c>
      <c r="D483">
        <v>15</v>
      </c>
      <c r="E483" t="s">
        <v>939</v>
      </c>
      <c r="G483" t="e">
        <f>--Internal_25764</f>
        <v>#NAME?</v>
      </c>
    </row>
    <row r="484" spans="1:7">
      <c r="A484" t="s">
        <v>940</v>
      </c>
      <c r="B484">
        <v>2</v>
      </c>
      <c r="C484">
        <v>4</v>
      </c>
      <c r="D484">
        <v>16</v>
      </c>
      <c r="E484" t="s">
        <v>939</v>
      </c>
      <c r="G484" t="e">
        <f>--Internal_25764</f>
        <v>#NAME?</v>
      </c>
    </row>
    <row r="485" spans="1:7">
      <c r="A485" t="s">
        <v>941</v>
      </c>
      <c r="B485">
        <v>2</v>
      </c>
      <c r="C485">
        <v>4</v>
      </c>
      <c r="D485">
        <v>17</v>
      </c>
      <c r="E485" t="s">
        <v>942</v>
      </c>
      <c r="G485" t="e">
        <f>--Internal_201046</f>
        <v>#NAME?</v>
      </c>
    </row>
    <row r="486" spans="1:7">
      <c r="A486" t="s">
        <v>943</v>
      </c>
      <c r="B486">
        <v>2</v>
      </c>
      <c r="C486">
        <v>4</v>
      </c>
      <c r="D486">
        <v>18</v>
      </c>
      <c r="E486" t="s">
        <v>942</v>
      </c>
      <c r="G486" t="e">
        <f>--Internal_201046</f>
        <v>#NAME?</v>
      </c>
    </row>
    <row r="487" spans="1:7">
      <c r="A487" t="s">
        <v>944</v>
      </c>
      <c r="B487">
        <v>2</v>
      </c>
      <c r="C487">
        <v>4</v>
      </c>
      <c r="D487">
        <v>19</v>
      </c>
      <c r="E487" t="s">
        <v>945</v>
      </c>
      <c r="G487" t="e">
        <f>--Internal_201176</f>
        <v>#NAME?</v>
      </c>
    </row>
    <row r="488" spans="1:7">
      <c r="A488" t="s">
        <v>946</v>
      </c>
      <c r="B488">
        <v>2</v>
      </c>
      <c r="C488">
        <v>4</v>
      </c>
      <c r="D488">
        <v>20</v>
      </c>
      <c r="E488" t="s">
        <v>945</v>
      </c>
      <c r="G488" t="e">
        <f>--Internal_201176</f>
        <v>#NAME?</v>
      </c>
    </row>
    <row r="489" spans="1:7">
      <c r="A489" t="s">
        <v>947</v>
      </c>
      <c r="B489">
        <v>2</v>
      </c>
      <c r="C489">
        <v>5</v>
      </c>
      <c r="D489">
        <v>1</v>
      </c>
      <c r="E489" t="s">
        <v>948</v>
      </c>
      <c r="F489" t="s">
        <v>949</v>
      </c>
    </row>
    <row r="490" spans="1:7">
      <c r="A490" t="s">
        <v>950</v>
      </c>
      <c r="B490">
        <v>2</v>
      </c>
      <c r="C490">
        <v>5</v>
      </c>
      <c r="D490">
        <v>2</v>
      </c>
      <c r="E490" t="s">
        <v>951</v>
      </c>
      <c r="F490" t="s">
        <v>949</v>
      </c>
    </row>
    <row r="491" spans="1:7">
      <c r="A491" t="s">
        <v>952</v>
      </c>
      <c r="B491">
        <v>2</v>
      </c>
      <c r="C491">
        <v>5</v>
      </c>
      <c r="D491">
        <v>3</v>
      </c>
      <c r="E491" t="s">
        <v>953</v>
      </c>
      <c r="F491" t="s">
        <v>954</v>
      </c>
    </row>
    <row r="492" spans="1:7">
      <c r="A492" t="s">
        <v>955</v>
      </c>
      <c r="B492">
        <v>2</v>
      </c>
      <c r="C492">
        <v>5</v>
      </c>
      <c r="D492">
        <v>4</v>
      </c>
      <c r="E492" t="s">
        <v>956</v>
      </c>
      <c r="F492" t="s">
        <v>954</v>
      </c>
    </row>
    <row r="493" spans="1:7">
      <c r="A493" t="s">
        <v>957</v>
      </c>
      <c r="B493">
        <v>2</v>
      </c>
      <c r="C493">
        <v>5</v>
      </c>
      <c r="D493">
        <v>5</v>
      </c>
      <c r="E493" t="s">
        <v>958</v>
      </c>
      <c r="F493" t="s">
        <v>959</v>
      </c>
    </row>
    <row r="494" spans="1:7">
      <c r="A494" t="s">
        <v>960</v>
      </c>
      <c r="B494">
        <v>2</v>
      </c>
      <c r="C494">
        <v>5</v>
      </c>
      <c r="D494">
        <v>6</v>
      </c>
      <c r="E494" t="s">
        <v>961</v>
      </c>
      <c r="F494" t="s">
        <v>959</v>
      </c>
    </row>
    <row r="495" spans="1:7">
      <c r="A495" t="s">
        <v>962</v>
      </c>
      <c r="B495">
        <v>2</v>
      </c>
      <c r="C495">
        <v>5</v>
      </c>
      <c r="D495">
        <v>7</v>
      </c>
      <c r="E495" t="s">
        <v>963</v>
      </c>
      <c r="F495" t="s">
        <v>964</v>
      </c>
    </row>
    <row r="496" spans="1:7">
      <c r="A496" t="s">
        <v>965</v>
      </c>
      <c r="B496">
        <v>2</v>
      </c>
      <c r="C496">
        <v>5</v>
      </c>
      <c r="D496">
        <v>8</v>
      </c>
      <c r="E496" t="s">
        <v>966</v>
      </c>
      <c r="F496" t="s">
        <v>964</v>
      </c>
    </row>
    <row r="497" spans="1:6">
      <c r="A497" t="s">
        <v>967</v>
      </c>
      <c r="B497">
        <v>2</v>
      </c>
      <c r="C497">
        <v>5</v>
      </c>
      <c r="D497">
        <v>9</v>
      </c>
      <c r="E497" t="s">
        <v>968</v>
      </c>
      <c r="F497" t="s">
        <v>969</v>
      </c>
    </row>
    <row r="498" spans="1:6">
      <c r="A498" t="s">
        <v>970</v>
      </c>
      <c r="B498">
        <v>2</v>
      </c>
      <c r="C498">
        <v>5</v>
      </c>
      <c r="D498">
        <v>10</v>
      </c>
      <c r="E498" t="s">
        <v>971</v>
      </c>
      <c r="F498" t="s">
        <v>969</v>
      </c>
    </row>
    <row r="499" spans="1:6">
      <c r="A499" t="s">
        <v>972</v>
      </c>
      <c r="B499">
        <v>2</v>
      </c>
      <c r="C499">
        <v>5</v>
      </c>
      <c r="D499">
        <v>11</v>
      </c>
      <c r="E499" t="s">
        <v>973</v>
      </c>
      <c r="F499" t="s">
        <v>974</v>
      </c>
    </row>
    <row r="500" spans="1:6">
      <c r="A500" t="s">
        <v>975</v>
      </c>
      <c r="B500">
        <v>2</v>
      </c>
      <c r="C500">
        <v>5</v>
      </c>
      <c r="D500">
        <v>12</v>
      </c>
      <c r="E500" t="s">
        <v>976</v>
      </c>
      <c r="F500" t="s">
        <v>974</v>
      </c>
    </row>
    <row r="501" spans="1:6">
      <c r="A501" t="s">
        <v>977</v>
      </c>
      <c r="B501">
        <v>2</v>
      </c>
      <c r="C501">
        <v>5</v>
      </c>
      <c r="D501">
        <v>13</v>
      </c>
      <c r="E501" t="s">
        <v>978</v>
      </c>
      <c r="F501" t="s">
        <v>979</v>
      </c>
    </row>
    <row r="502" spans="1:6">
      <c r="A502" t="s">
        <v>980</v>
      </c>
      <c r="B502">
        <v>2</v>
      </c>
      <c r="C502">
        <v>5</v>
      </c>
      <c r="D502">
        <v>14</v>
      </c>
      <c r="E502" t="s">
        <v>981</v>
      </c>
      <c r="F502" t="s">
        <v>979</v>
      </c>
    </row>
    <row r="503" spans="1:6">
      <c r="A503" t="s">
        <v>982</v>
      </c>
      <c r="B503">
        <v>2</v>
      </c>
      <c r="C503">
        <v>5</v>
      </c>
      <c r="D503">
        <v>15</v>
      </c>
      <c r="E503" t="s">
        <v>983</v>
      </c>
      <c r="F503" t="s">
        <v>984</v>
      </c>
    </row>
    <row r="504" spans="1:6">
      <c r="A504" t="s">
        <v>985</v>
      </c>
      <c r="B504">
        <v>2</v>
      </c>
      <c r="C504">
        <v>5</v>
      </c>
      <c r="D504">
        <v>16</v>
      </c>
      <c r="E504" t="s">
        <v>986</v>
      </c>
      <c r="F504" t="s">
        <v>984</v>
      </c>
    </row>
    <row r="505" spans="1:6">
      <c r="A505" t="s">
        <v>987</v>
      </c>
      <c r="B505">
        <v>2</v>
      </c>
      <c r="C505">
        <v>5</v>
      </c>
      <c r="D505">
        <v>17</v>
      </c>
      <c r="E505" t="s">
        <v>988</v>
      </c>
      <c r="F505" t="s">
        <v>989</v>
      </c>
    </row>
    <row r="506" spans="1:6">
      <c r="A506" t="s">
        <v>990</v>
      </c>
      <c r="B506">
        <v>2</v>
      </c>
      <c r="C506">
        <v>5</v>
      </c>
      <c r="D506">
        <v>18</v>
      </c>
      <c r="E506" t="s">
        <v>991</v>
      </c>
      <c r="F506" t="s">
        <v>989</v>
      </c>
    </row>
    <row r="507" spans="1:6">
      <c r="A507" t="s">
        <v>992</v>
      </c>
      <c r="B507">
        <v>2</v>
      </c>
      <c r="C507">
        <v>5</v>
      </c>
      <c r="D507">
        <v>19</v>
      </c>
      <c r="E507" t="s">
        <v>993</v>
      </c>
      <c r="F507" t="s">
        <v>994</v>
      </c>
    </row>
    <row r="508" spans="1:6">
      <c r="A508" t="s">
        <v>995</v>
      </c>
      <c r="B508">
        <v>2</v>
      </c>
      <c r="C508">
        <v>5</v>
      </c>
      <c r="D508">
        <v>20</v>
      </c>
      <c r="E508" t="s">
        <v>996</v>
      </c>
      <c r="F508" t="s">
        <v>994</v>
      </c>
    </row>
    <row r="509" spans="1:6">
      <c r="A509" t="s">
        <v>997</v>
      </c>
      <c r="B509">
        <v>2</v>
      </c>
      <c r="C509">
        <v>6</v>
      </c>
      <c r="D509">
        <v>1</v>
      </c>
      <c r="E509" t="s">
        <v>998</v>
      </c>
      <c r="F509" t="s">
        <v>999</v>
      </c>
    </row>
    <row r="510" spans="1:6">
      <c r="A510" t="s">
        <v>1000</v>
      </c>
      <c r="B510">
        <v>2</v>
      </c>
      <c r="C510">
        <v>6</v>
      </c>
      <c r="D510">
        <v>2</v>
      </c>
      <c r="E510" t="s">
        <v>1001</v>
      </c>
      <c r="F510" t="s">
        <v>999</v>
      </c>
    </row>
    <row r="511" spans="1:6">
      <c r="A511" t="s">
        <v>1002</v>
      </c>
      <c r="B511">
        <v>2</v>
      </c>
      <c r="C511">
        <v>6</v>
      </c>
      <c r="D511">
        <v>3</v>
      </c>
      <c r="E511" t="s">
        <v>1003</v>
      </c>
      <c r="F511" t="s">
        <v>1004</v>
      </c>
    </row>
    <row r="512" spans="1:6">
      <c r="A512" t="s">
        <v>1005</v>
      </c>
      <c r="B512">
        <v>2</v>
      </c>
      <c r="C512">
        <v>6</v>
      </c>
      <c r="D512">
        <v>4</v>
      </c>
      <c r="E512" t="s">
        <v>1006</v>
      </c>
      <c r="F512" t="s">
        <v>1004</v>
      </c>
    </row>
    <row r="513" spans="1:6">
      <c r="A513" t="s">
        <v>1007</v>
      </c>
      <c r="B513">
        <v>2</v>
      </c>
      <c r="C513">
        <v>6</v>
      </c>
      <c r="D513">
        <v>5</v>
      </c>
      <c r="E513" t="s">
        <v>1008</v>
      </c>
      <c r="F513" t="s">
        <v>1009</v>
      </c>
    </row>
    <row r="514" spans="1:6">
      <c r="A514" t="s">
        <v>1010</v>
      </c>
      <c r="B514">
        <v>2</v>
      </c>
      <c r="C514">
        <v>6</v>
      </c>
      <c r="D514">
        <v>6</v>
      </c>
      <c r="E514" t="s">
        <v>1011</v>
      </c>
      <c r="F514" t="s">
        <v>1009</v>
      </c>
    </row>
    <row r="515" spans="1:6">
      <c r="A515" t="s">
        <v>1012</v>
      </c>
      <c r="B515">
        <v>2</v>
      </c>
      <c r="C515">
        <v>6</v>
      </c>
      <c r="D515">
        <v>7</v>
      </c>
      <c r="E515" t="s">
        <v>1013</v>
      </c>
      <c r="F515" t="s">
        <v>1014</v>
      </c>
    </row>
    <row r="516" spans="1:6">
      <c r="A516" t="s">
        <v>1015</v>
      </c>
      <c r="B516">
        <v>2</v>
      </c>
      <c r="C516">
        <v>6</v>
      </c>
      <c r="D516">
        <v>8</v>
      </c>
      <c r="E516" t="s">
        <v>1016</v>
      </c>
      <c r="F516" t="s">
        <v>1014</v>
      </c>
    </row>
    <row r="517" spans="1:6">
      <c r="A517" t="s">
        <v>1017</v>
      </c>
      <c r="B517">
        <v>2</v>
      </c>
      <c r="C517">
        <v>6</v>
      </c>
      <c r="D517">
        <v>9</v>
      </c>
      <c r="E517" t="s">
        <v>1018</v>
      </c>
      <c r="F517" t="s">
        <v>1019</v>
      </c>
    </row>
    <row r="518" spans="1:6">
      <c r="A518" t="s">
        <v>1020</v>
      </c>
      <c r="B518">
        <v>2</v>
      </c>
      <c r="C518">
        <v>6</v>
      </c>
      <c r="D518">
        <v>10</v>
      </c>
      <c r="E518" t="s">
        <v>1021</v>
      </c>
      <c r="F518" t="s">
        <v>1019</v>
      </c>
    </row>
    <row r="519" spans="1:6">
      <c r="A519" t="s">
        <v>1022</v>
      </c>
      <c r="B519">
        <v>2</v>
      </c>
      <c r="C519">
        <v>6</v>
      </c>
      <c r="D519">
        <v>11</v>
      </c>
      <c r="E519" t="s">
        <v>1023</v>
      </c>
      <c r="F519" t="s">
        <v>1024</v>
      </c>
    </row>
    <row r="520" spans="1:6">
      <c r="A520" t="s">
        <v>1025</v>
      </c>
      <c r="B520">
        <v>2</v>
      </c>
      <c r="C520">
        <v>6</v>
      </c>
      <c r="D520">
        <v>12</v>
      </c>
      <c r="E520" t="s">
        <v>1026</v>
      </c>
      <c r="F520" t="s">
        <v>1024</v>
      </c>
    </row>
    <row r="521" spans="1:6">
      <c r="A521" t="s">
        <v>1027</v>
      </c>
      <c r="B521">
        <v>2</v>
      </c>
      <c r="C521">
        <v>6</v>
      </c>
      <c r="D521">
        <v>13</v>
      </c>
      <c r="E521" t="s">
        <v>1028</v>
      </c>
      <c r="F521" t="s">
        <v>1029</v>
      </c>
    </row>
    <row r="522" spans="1:6">
      <c r="A522" t="s">
        <v>1030</v>
      </c>
      <c r="B522">
        <v>2</v>
      </c>
      <c r="C522">
        <v>6</v>
      </c>
      <c r="D522">
        <v>14</v>
      </c>
      <c r="E522" t="s">
        <v>1031</v>
      </c>
      <c r="F522" t="s">
        <v>1029</v>
      </c>
    </row>
    <row r="523" spans="1:6">
      <c r="A523" t="s">
        <v>1032</v>
      </c>
      <c r="B523">
        <v>2</v>
      </c>
      <c r="C523">
        <v>6</v>
      </c>
      <c r="D523">
        <v>15</v>
      </c>
      <c r="E523" t="s">
        <v>1033</v>
      </c>
      <c r="F523" t="s">
        <v>1034</v>
      </c>
    </row>
    <row r="524" spans="1:6">
      <c r="A524" t="s">
        <v>1035</v>
      </c>
      <c r="B524">
        <v>2</v>
      </c>
      <c r="C524">
        <v>6</v>
      </c>
      <c r="D524">
        <v>16</v>
      </c>
      <c r="E524" t="s">
        <v>1036</v>
      </c>
      <c r="F524" t="s">
        <v>1034</v>
      </c>
    </row>
    <row r="525" spans="1:6">
      <c r="A525" t="s">
        <v>1037</v>
      </c>
      <c r="B525">
        <v>2</v>
      </c>
      <c r="C525">
        <v>6</v>
      </c>
      <c r="D525">
        <v>17</v>
      </c>
      <c r="E525" t="s">
        <v>1038</v>
      </c>
      <c r="F525" t="s">
        <v>1039</v>
      </c>
    </row>
    <row r="526" spans="1:6">
      <c r="A526" t="s">
        <v>1040</v>
      </c>
      <c r="B526">
        <v>2</v>
      </c>
      <c r="C526">
        <v>6</v>
      </c>
      <c r="D526">
        <v>18</v>
      </c>
      <c r="E526" t="s">
        <v>1041</v>
      </c>
      <c r="F526" t="s">
        <v>1039</v>
      </c>
    </row>
    <row r="527" spans="1:6">
      <c r="A527" t="s">
        <v>1042</v>
      </c>
      <c r="B527">
        <v>2</v>
      </c>
      <c r="C527">
        <v>6</v>
      </c>
      <c r="D527">
        <v>19</v>
      </c>
      <c r="E527" t="s">
        <v>1043</v>
      </c>
      <c r="F527" t="s">
        <v>1044</v>
      </c>
    </row>
    <row r="528" spans="1:6">
      <c r="A528" t="s">
        <v>1045</v>
      </c>
      <c r="B528">
        <v>2</v>
      </c>
      <c r="C528">
        <v>6</v>
      </c>
      <c r="D528">
        <v>20</v>
      </c>
      <c r="E528" t="s">
        <v>1046</v>
      </c>
      <c r="F528" t="s">
        <v>1044</v>
      </c>
    </row>
    <row r="529" spans="1:6">
      <c r="A529" t="s">
        <v>1047</v>
      </c>
      <c r="B529">
        <v>2</v>
      </c>
      <c r="C529">
        <v>7</v>
      </c>
      <c r="D529">
        <v>1</v>
      </c>
      <c r="E529" t="s">
        <v>1048</v>
      </c>
      <c r="F529" t="s">
        <v>1049</v>
      </c>
    </row>
    <row r="530" spans="1:6">
      <c r="A530" t="s">
        <v>1050</v>
      </c>
      <c r="B530">
        <v>2</v>
      </c>
      <c r="C530">
        <v>7</v>
      </c>
      <c r="D530">
        <v>2</v>
      </c>
      <c r="E530" t="s">
        <v>1051</v>
      </c>
      <c r="F530" t="s">
        <v>1049</v>
      </c>
    </row>
    <row r="531" spans="1:6">
      <c r="A531" t="s">
        <v>1052</v>
      </c>
      <c r="B531">
        <v>2</v>
      </c>
      <c r="C531">
        <v>7</v>
      </c>
      <c r="D531">
        <v>3</v>
      </c>
      <c r="E531" t="s">
        <v>1053</v>
      </c>
      <c r="F531" t="s">
        <v>1054</v>
      </c>
    </row>
    <row r="532" spans="1:6">
      <c r="A532" t="s">
        <v>1055</v>
      </c>
      <c r="B532">
        <v>2</v>
      </c>
      <c r="C532">
        <v>7</v>
      </c>
      <c r="D532">
        <v>4</v>
      </c>
      <c r="E532" t="s">
        <v>1056</v>
      </c>
      <c r="F532" t="s">
        <v>1054</v>
      </c>
    </row>
    <row r="533" spans="1:6">
      <c r="A533" t="s">
        <v>1057</v>
      </c>
      <c r="B533">
        <v>2</v>
      </c>
      <c r="C533">
        <v>7</v>
      </c>
      <c r="D533">
        <v>5</v>
      </c>
      <c r="E533" t="s">
        <v>1058</v>
      </c>
      <c r="F533" t="s">
        <v>1059</v>
      </c>
    </row>
    <row r="534" spans="1:6">
      <c r="A534" t="s">
        <v>1060</v>
      </c>
      <c r="B534">
        <v>2</v>
      </c>
      <c r="C534">
        <v>7</v>
      </c>
      <c r="D534">
        <v>6</v>
      </c>
      <c r="E534" t="s">
        <v>1061</v>
      </c>
      <c r="F534" t="s">
        <v>1059</v>
      </c>
    </row>
    <row r="535" spans="1:6">
      <c r="A535" t="s">
        <v>1062</v>
      </c>
      <c r="B535">
        <v>2</v>
      </c>
      <c r="C535">
        <v>7</v>
      </c>
      <c r="D535">
        <v>7</v>
      </c>
      <c r="E535" t="s">
        <v>1063</v>
      </c>
      <c r="F535" t="s">
        <v>1064</v>
      </c>
    </row>
    <row r="536" spans="1:6">
      <c r="A536" t="s">
        <v>1065</v>
      </c>
      <c r="B536">
        <v>2</v>
      </c>
      <c r="C536">
        <v>7</v>
      </c>
      <c r="D536">
        <v>8</v>
      </c>
      <c r="E536" t="s">
        <v>1066</v>
      </c>
      <c r="F536" t="s">
        <v>1064</v>
      </c>
    </row>
    <row r="537" spans="1:6">
      <c r="A537" t="s">
        <v>1067</v>
      </c>
      <c r="B537">
        <v>2</v>
      </c>
      <c r="C537">
        <v>7</v>
      </c>
      <c r="D537">
        <v>9</v>
      </c>
      <c r="E537" t="s">
        <v>1068</v>
      </c>
      <c r="F537" t="s">
        <v>1069</v>
      </c>
    </row>
    <row r="538" spans="1:6">
      <c r="A538" t="s">
        <v>1070</v>
      </c>
      <c r="B538">
        <v>2</v>
      </c>
      <c r="C538">
        <v>7</v>
      </c>
      <c r="D538">
        <v>10</v>
      </c>
      <c r="E538" t="s">
        <v>1071</v>
      </c>
      <c r="F538" t="s">
        <v>1069</v>
      </c>
    </row>
    <row r="539" spans="1:6">
      <c r="A539" t="s">
        <v>1072</v>
      </c>
      <c r="B539">
        <v>2</v>
      </c>
      <c r="C539">
        <v>7</v>
      </c>
      <c r="D539">
        <v>11</v>
      </c>
      <c r="E539" t="s">
        <v>1073</v>
      </c>
      <c r="F539" t="s">
        <v>1074</v>
      </c>
    </row>
    <row r="540" spans="1:6">
      <c r="A540" t="s">
        <v>1075</v>
      </c>
      <c r="B540">
        <v>2</v>
      </c>
      <c r="C540">
        <v>7</v>
      </c>
      <c r="D540">
        <v>12</v>
      </c>
      <c r="E540" t="s">
        <v>1076</v>
      </c>
      <c r="F540" t="s">
        <v>1074</v>
      </c>
    </row>
    <row r="541" spans="1:6">
      <c r="A541" t="s">
        <v>1077</v>
      </c>
      <c r="B541">
        <v>2</v>
      </c>
      <c r="C541">
        <v>7</v>
      </c>
      <c r="D541">
        <v>13</v>
      </c>
      <c r="E541" t="s">
        <v>1078</v>
      </c>
      <c r="F541" t="s">
        <v>1079</v>
      </c>
    </row>
    <row r="542" spans="1:6">
      <c r="A542" t="s">
        <v>1080</v>
      </c>
      <c r="B542">
        <v>2</v>
      </c>
      <c r="C542">
        <v>7</v>
      </c>
      <c r="D542">
        <v>14</v>
      </c>
      <c r="E542" t="s">
        <v>1081</v>
      </c>
      <c r="F542" t="s">
        <v>1079</v>
      </c>
    </row>
    <row r="543" spans="1:6">
      <c r="A543" t="s">
        <v>1082</v>
      </c>
      <c r="B543">
        <v>2</v>
      </c>
      <c r="C543">
        <v>7</v>
      </c>
      <c r="D543">
        <v>15</v>
      </c>
      <c r="E543" t="s">
        <v>1083</v>
      </c>
      <c r="F543" t="s">
        <v>1084</v>
      </c>
    </row>
    <row r="544" spans="1:6">
      <c r="A544" t="s">
        <v>1085</v>
      </c>
      <c r="B544">
        <v>2</v>
      </c>
      <c r="C544">
        <v>7</v>
      </c>
      <c r="D544">
        <v>16</v>
      </c>
      <c r="E544" t="s">
        <v>1086</v>
      </c>
      <c r="F544" t="s">
        <v>1084</v>
      </c>
    </row>
    <row r="545" spans="1:7">
      <c r="A545" t="s">
        <v>1087</v>
      </c>
      <c r="B545">
        <v>2</v>
      </c>
      <c r="C545">
        <v>7</v>
      </c>
      <c r="D545">
        <v>17</v>
      </c>
      <c r="E545" t="s">
        <v>1088</v>
      </c>
      <c r="G545" t="e">
        <f>--Internal_6180</f>
        <v>#NAME?</v>
      </c>
    </row>
    <row r="546" spans="1:7">
      <c r="A546" t="s">
        <v>1089</v>
      </c>
      <c r="B546">
        <v>2</v>
      </c>
      <c r="C546">
        <v>7</v>
      </c>
      <c r="D546">
        <v>18</v>
      </c>
      <c r="E546" t="s">
        <v>1088</v>
      </c>
      <c r="G546" t="e">
        <f>--Internal_6180</f>
        <v>#NAME?</v>
      </c>
    </row>
    <row r="547" spans="1:7">
      <c r="A547" t="s">
        <v>1090</v>
      </c>
      <c r="B547">
        <v>2</v>
      </c>
      <c r="C547">
        <v>7</v>
      </c>
      <c r="D547">
        <v>19</v>
      </c>
      <c r="E547" t="s">
        <v>1091</v>
      </c>
      <c r="G547" t="e">
        <f>--Internal_25516</f>
        <v>#NAME?</v>
      </c>
    </row>
    <row r="548" spans="1:7">
      <c r="A548" t="s">
        <v>1092</v>
      </c>
      <c r="B548">
        <v>2</v>
      </c>
      <c r="C548">
        <v>7</v>
      </c>
      <c r="D548">
        <v>20</v>
      </c>
      <c r="E548" t="s">
        <v>1091</v>
      </c>
      <c r="G548" t="e">
        <f>--Internal_25516</f>
        <v>#NAME?</v>
      </c>
    </row>
    <row r="549" spans="1:7">
      <c r="A549" t="s">
        <v>1093</v>
      </c>
      <c r="B549">
        <v>2</v>
      </c>
      <c r="C549">
        <v>8</v>
      </c>
      <c r="D549">
        <v>1</v>
      </c>
      <c r="E549" t="s">
        <v>1094</v>
      </c>
      <c r="G549" t="e">
        <f>--Internal_7760</f>
        <v>#NAME?</v>
      </c>
    </row>
    <row r="550" spans="1:7">
      <c r="A550" t="s">
        <v>1095</v>
      </c>
      <c r="B550">
        <v>2</v>
      </c>
      <c r="C550">
        <v>8</v>
      </c>
      <c r="D550">
        <v>2</v>
      </c>
      <c r="E550" t="s">
        <v>1094</v>
      </c>
      <c r="G550" t="e">
        <f>--Internal_7760</f>
        <v>#NAME?</v>
      </c>
    </row>
    <row r="551" spans="1:7">
      <c r="A551" t="s">
        <v>1096</v>
      </c>
      <c r="B551">
        <v>2</v>
      </c>
      <c r="C551">
        <v>8</v>
      </c>
      <c r="D551">
        <v>3</v>
      </c>
      <c r="E551" t="s">
        <v>1097</v>
      </c>
      <c r="F551" t="s">
        <v>1098</v>
      </c>
    </row>
    <row r="552" spans="1:7">
      <c r="A552" t="s">
        <v>1099</v>
      </c>
      <c r="B552">
        <v>2</v>
      </c>
      <c r="C552">
        <v>8</v>
      </c>
      <c r="D552">
        <v>4</v>
      </c>
      <c r="E552" t="s">
        <v>1100</v>
      </c>
      <c r="F552" t="s">
        <v>1098</v>
      </c>
    </row>
    <row r="553" spans="1:7">
      <c r="A553" t="s">
        <v>1101</v>
      </c>
      <c r="B553">
        <v>2</v>
      </c>
      <c r="C553">
        <v>8</v>
      </c>
      <c r="D553">
        <v>5</v>
      </c>
      <c r="E553" t="s">
        <v>591</v>
      </c>
      <c r="G553" t="e">
        <f>--Empty</f>
        <v>#NAME?</v>
      </c>
    </row>
    <row r="554" spans="1:7">
      <c r="A554" t="s">
        <v>1102</v>
      </c>
      <c r="B554">
        <v>2</v>
      </c>
      <c r="C554">
        <v>8</v>
      </c>
      <c r="D554">
        <v>6</v>
      </c>
      <c r="E554" t="s">
        <v>591</v>
      </c>
      <c r="G554" t="e">
        <f>--Empty</f>
        <v>#NAME?</v>
      </c>
    </row>
    <row r="555" spans="1:7">
      <c r="A555" t="s">
        <v>1103</v>
      </c>
      <c r="B555">
        <v>2</v>
      </c>
      <c r="C555">
        <v>8</v>
      </c>
      <c r="D555">
        <v>7</v>
      </c>
      <c r="E555" t="s">
        <v>591</v>
      </c>
      <c r="G555" t="e">
        <f>--Empty</f>
        <v>#NAME?</v>
      </c>
    </row>
    <row r="556" spans="1:7">
      <c r="A556" t="s">
        <v>1104</v>
      </c>
      <c r="B556">
        <v>2</v>
      </c>
      <c r="C556">
        <v>8</v>
      </c>
      <c r="D556">
        <v>8</v>
      </c>
      <c r="E556" t="s">
        <v>591</v>
      </c>
      <c r="G556" t="e">
        <f>--Empty</f>
        <v>#NAME?</v>
      </c>
    </row>
    <row r="557" spans="1:7">
      <c r="A557" t="s">
        <v>1105</v>
      </c>
      <c r="B557">
        <v>2</v>
      </c>
      <c r="C557">
        <v>8</v>
      </c>
      <c r="D557">
        <v>9</v>
      </c>
      <c r="E557" t="s">
        <v>591</v>
      </c>
      <c r="G557" t="e">
        <f>--Empty</f>
        <v>#NAME?</v>
      </c>
    </row>
    <row r="558" spans="1:7">
      <c r="A558" t="s">
        <v>1106</v>
      </c>
      <c r="B558">
        <v>2</v>
      </c>
      <c r="C558">
        <v>8</v>
      </c>
      <c r="D558">
        <v>10</v>
      </c>
      <c r="E558" t="s">
        <v>591</v>
      </c>
      <c r="G558" t="e">
        <f>--Empty</f>
        <v>#NAME?</v>
      </c>
    </row>
    <row r="559" spans="1:7">
      <c r="A559" t="s">
        <v>1107</v>
      </c>
      <c r="B559">
        <v>2</v>
      </c>
      <c r="C559">
        <v>8</v>
      </c>
      <c r="D559">
        <v>11</v>
      </c>
      <c r="E559" t="s">
        <v>591</v>
      </c>
      <c r="G559" t="e">
        <f>--Empty</f>
        <v>#NAME?</v>
      </c>
    </row>
    <row r="560" spans="1:7">
      <c r="A560" t="s">
        <v>1108</v>
      </c>
      <c r="B560">
        <v>2</v>
      </c>
      <c r="C560">
        <v>8</v>
      </c>
      <c r="D560">
        <v>12</v>
      </c>
      <c r="E560" t="s">
        <v>591</v>
      </c>
      <c r="G560" t="e">
        <f>--Empty</f>
        <v>#NAME?</v>
      </c>
    </row>
    <row r="561" spans="1:7">
      <c r="A561" t="s">
        <v>1109</v>
      </c>
      <c r="B561">
        <v>2</v>
      </c>
      <c r="C561">
        <v>8</v>
      </c>
      <c r="D561">
        <v>13</v>
      </c>
      <c r="E561" t="s">
        <v>591</v>
      </c>
      <c r="G561" t="e">
        <f>--Empty</f>
        <v>#NAME?</v>
      </c>
    </row>
    <row r="562" spans="1:7">
      <c r="A562" t="s">
        <v>1110</v>
      </c>
      <c r="B562">
        <v>2</v>
      </c>
      <c r="C562">
        <v>8</v>
      </c>
      <c r="D562">
        <v>14</v>
      </c>
      <c r="E562" t="s">
        <v>591</v>
      </c>
      <c r="G562" t="e">
        <f>--Empty</f>
        <v>#NAME?</v>
      </c>
    </row>
    <row r="563" spans="1:7">
      <c r="A563" t="s">
        <v>1111</v>
      </c>
      <c r="B563">
        <v>2</v>
      </c>
      <c r="C563">
        <v>8</v>
      </c>
      <c r="D563">
        <v>15</v>
      </c>
      <c r="E563" t="s">
        <v>591</v>
      </c>
      <c r="G563" t="e">
        <f>--Empty</f>
        <v>#NAME?</v>
      </c>
    </row>
    <row r="564" spans="1:7">
      <c r="A564" t="s">
        <v>1112</v>
      </c>
      <c r="B564">
        <v>2</v>
      </c>
      <c r="C564">
        <v>8</v>
      </c>
      <c r="D564">
        <v>16</v>
      </c>
      <c r="E564" t="s">
        <v>591</v>
      </c>
      <c r="G564" t="e">
        <f>--Empty</f>
        <v>#NAME?</v>
      </c>
    </row>
    <row r="565" spans="1:7">
      <c r="A565" t="s">
        <v>1113</v>
      </c>
      <c r="B565">
        <v>2</v>
      </c>
      <c r="C565">
        <v>8</v>
      </c>
      <c r="D565">
        <v>17</v>
      </c>
      <c r="E565" t="s">
        <v>591</v>
      </c>
      <c r="G565" t="e">
        <f>--Empty</f>
        <v>#NAME?</v>
      </c>
    </row>
    <row r="566" spans="1:7">
      <c r="A566" t="s">
        <v>1114</v>
      </c>
      <c r="B566">
        <v>2</v>
      </c>
      <c r="C566">
        <v>8</v>
      </c>
      <c r="D566">
        <v>18</v>
      </c>
      <c r="E566" t="s">
        <v>591</v>
      </c>
      <c r="G566" t="e">
        <f>--Empty</f>
        <v>#NAME?</v>
      </c>
    </row>
    <row r="567" spans="1:7">
      <c r="A567" t="s">
        <v>1115</v>
      </c>
      <c r="B567">
        <v>2</v>
      </c>
      <c r="C567">
        <v>8</v>
      </c>
      <c r="D567">
        <v>19</v>
      </c>
      <c r="E567" t="s">
        <v>591</v>
      </c>
      <c r="G567" t="e">
        <f>--Empty</f>
        <v>#NAME?</v>
      </c>
    </row>
    <row r="568" spans="1:7">
      <c r="A568" t="s">
        <v>1116</v>
      </c>
      <c r="B568">
        <v>2</v>
      </c>
      <c r="C568">
        <v>8</v>
      </c>
      <c r="D568">
        <v>20</v>
      </c>
      <c r="E568" t="s">
        <v>591</v>
      </c>
      <c r="G568" t="e">
        <f>--Empty</f>
        <v>#NAME?</v>
      </c>
    </row>
    <row r="569" spans="1:7">
      <c r="A569" t="s">
        <v>1117</v>
      </c>
      <c r="B569">
        <v>2</v>
      </c>
      <c r="C569">
        <v>9</v>
      </c>
      <c r="D569">
        <v>1</v>
      </c>
      <c r="E569" t="s">
        <v>1118</v>
      </c>
      <c r="F569" t="s">
        <v>1119</v>
      </c>
    </row>
    <row r="570" spans="1:7">
      <c r="A570" t="s">
        <v>1120</v>
      </c>
      <c r="B570">
        <v>2</v>
      </c>
      <c r="C570">
        <v>9</v>
      </c>
      <c r="D570">
        <v>2</v>
      </c>
      <c r="E570" t="s">
        <v>1121</v>
      </c>
      <c r="F570" t="s">
        <v>1119</v>
      </c>
    </row>
    <row r="571" spans="1:7">
      <c r="A571" t="s">
        <v>1122</v>
      </c>
      <c r="B571">
        <v>2</v>
      </c>
      <c r="C571">
        <v>9</v>
      </c>
      <c r="D571">
        <v>3</v>
      </c>
      <c r="E571" t="s">
        <v>1123</v>
      </c>
      <c r="F571" t="s">
        <v>1124</v>
      </c>
    </row>
    <row r="572" spans="1:7">
      <c r="A572" t="s">
        <v>1125</v>
      </c>
      <c r="B572">
        <v>2</v>
      </c>
      <c r="C572">
        <v>9</v>
      </c>
      <c r="D572">
        <v>4</v>
      </c>
      <c r="E572" t="s">
        <v>1126</v>
      </c>
      <c r="F572" t="s">
        <v>1124</v>
      </c>
    </row>
    <row r="573" spans="1:7">
      <c r="A573" t="s">
        <v>1127</v>
      </c>
      <c r="B573">
        <v>2</v>
      </c>
      <c r="C573">
        <v>9</v>
      </c>
      <c r="D573">
        <v>5</v>
      </c>
      <c r="E573" t="s">
        <v>1128</v>
      </c>
      <c r="F573" t="s">
        <v>1129</v>
      </c>
    </row>
    <row r="574" spans="1:7">
      <c r="A574" t="s">
        <v>1130</v>
      </c>
      <c r="B574">
        <v>2</v>
      </c>
      <c r="C574">
        <v>9</v>
      </c>
      <c r="D574">
        <v>6</v>
      </c>
      <c r="E574" t="s">
        <v>1128</v>
      </c>
      <c r="F574" t="s">
        <v>1129</v>
      </c>
    </row>
    <row r="575" spans="1:7">
      <c r="A575" t="s">
        <v>1131</v>
      </c>
      <c r="B575">
        <v>2</v>
      </c>
      <c r="C575">
        <v>9</v>
      </c>
      <c r="D575">
        <v>7</v>
      </c>
      <c r="E575" t="s">
        <v>1132</v>
      </c>
      <c r="F575" t="s">
        <v>1133</v>
      </c>
    </row>
    <row r="576" spans="1:7">
      <c r="A576" t="s">
        <v>1134</v>
      </c>
      <c r="B576">
        <v>2</v>
      </c>
      <c r="C576">
        <v>9</v>
      </c>
      <c r="D576">
        <v>8</v>
      </c>
      <c r="E576" t="s">
        <v>1135</v>
      </c>
      <c r="F576" t="s">
        <v>1133</v>
      </c>
    </row>
    <row r="577" spans="1:6">
      <c r="A577" t="s">
        <v>1136</v>
      </c>
      <c r="B577">
        <v>2</v>
      </c>
      <c r="C577">
        <v>9</v>
      </c>
      <c r="D577">
        <v>9</v>
      </c>
      <c r="E577" t="s">
        <v>1137</v>
      </c>
      <c r="F577" t="s">
        <v>1138</v>
      </c>
    </row>
    <row r="578" spans="1:6">
      <c r="A578" t="s">
        <v>1139</v>
      </c>
      <c r="B578">
        <v>2</v>
      </c>
      <c r="C578">
        <v>9</v>
      </c>
      <c r="D578">
        <v>10</v>
      </c>
      <c r="E578" t="s">
        <v>1140</v>
      </c>
      <c r="F578" t="s">
        <v>1138</v>
      </c>
    </row>
    <row r="579" spans="1:6">
      <c r="A579" t="s">
        <v>1141</v>
      </c>
      <c r="B579">
        <v>2</v>
      </c>
      <c r="C579">
        <v>9</v>
      </c>
      <c r="D579">
        <v>11</v>
      </c>
      <c r="E579" t="s">
        <v>1142</v>
      </c>
      <c r="F579" t="s">
        <v>1143</v>
      </c>
    </row>
    <row r="580" spans="1:6">
      <c r="A580" t="s">
        <v>1144</v>
      </c>
      <c r="B580">
        <v>2</v>
      </c>
      <c r="C580">
        <v>9</v>
      </c>
      <c r="D580">
        <v>12</v>
      </c>
      <c r="E580" t="s">
        <v>1145</v>
      </c>
      <c r="F580" t="s">
        <v>1143</v>
      </c>
    </row>
    <row r="581" spans="1:6">
      <c r="A581" t="s">
        <v>1146</v>
      </c>
      <c r="B581">
        <v>2</v>
      </c>
      <c r="C581">
        <v>9</v>
      </c>
      <c r="D581">
        <v>13</v>
      </c>
      <c r="E581" t="s">
        <v>1147</v>
      </c>
      <c r="F581" t="s">
        <v>1148</v>
      </c>
    </row>
    <row r="582" spans="1:6">
      <c r="A582" t="s">
        <v>1149</v>
      </c>
      <c r="B582">
        <v>2</v>
      </c>
      <c r="C582">
        <v>9</v>
      </c>
      <c r="D582">
        <v>14</v>
      </c>
      <c r="E582" t="s">
        <v>1150</v>
      </c>
      <c r="F582" t="s">
        <v>1148</v>
      </c>
    </row>
    <row r="583" spans="1:6">
      <c r="A583" t="s">
        <v>1151</v>
      </c>
      <c r="B583">
        <v>2</v>
      </c>
      <c r="C583">
        <v>9</v>
      </c>
      <c r="D583">
        <v>15</v>
      </c>
      <c r="E583" t="s">
        <v>1152</v>
      </c>
      <c r="F583" t="s">
        <v>1153</v>
      </c>
    </row>
    <row r="584" spans="1:6">
      <c r="A584" t="s">
        <v>1154</v>
      </c>
      <c r="B584">
        <v>2</v>
      </c>
      <c r="C584">
        <v>9</v>
      </c>
      <c r="D584">
        <v>16</v>
      </c>
      <c r="E584" t="s">
        <v>1155</v>
      </c>
      <c r="F584" t="s">
        <v>1153</v>
      </c>
    </row>
    <row r="585" spans="1:6">
      <c r="A585" t="s">
        <v>1156</v>
      </c>
      <c r="B585">
        <v>2</v>
      </c>
      <c r="C585">
        <v>9</v>
      </c>
      <c r="D585">
        <v>17</v>
      </c>
      <c r="E585" t="s">
        <v>1157</v>
      </c>
      <c r="F585" t="s">
        <v>949</v>
      </c>
    </row>
    <row r="586" spans="1:6">
      <c r="A586" t="s">
        <v>1158</v>
      </c>
      <c r="B586">
        <v>2</v>
      </c>
      <c r="C586">
        <v>9</v>
      </c>
      <c r="D586">
        <v>18</v>
      </c>
      <c r="E586" t="s">
        <v>1159</v>
      </c>
      <c r="F586" t="s">
        <v>949</v>
      </c>
    </row>
    <row r="587" spans="1:6">
      <c r="A587" t="s">
        <v>1160</v>
      </c>
      <c r="B587">
        <v>2</v>
      </c>
      <c r="C587">
        <v>9</v>
      </c>
      <c r="D587">
        <v>19</v>
      </c>
      <c r="E587" t="s">
        <v>1161</v>
      </c>
      <c r="F587" t="s">
        <v>1162</v>
      </c>
    </row>
    <row r="588" spans="1:6">
      <c r="A588" t="s">
        <v>1163</v>
      </c>
      <c r="B588">
        <v>2</v>
      </c>
      <c r="C588">
        <v>9</v>
      </c>
      <c r="D588">
        <v>20</v>
      </c>
      <c r="E588" t="s">
        <v>1164</v>
      </c>
      <c r="F588" t="s">
        <v>1162</v>
      </c>
    </row>
    <row r="589" spans="1:6">
      <c r="A589" t="s">
        <v>1165</v>
      </c>
      <c r="B589">
        <v>2</v>
      </c>
      <c r="C589">
        <v>10</v>
      </c>
      <c r="D589">
        <v>1</v>
      </c>
      <c r="E589" t="s">
        <v>1166</v>
      </c>
      <c r="F589" t="s">
        <v>1167</v>
      </c>
    </row>
    <row r="590" spans="1:6">
      <c r="A590" t="s">
        <v>1168</v>
      </c>
      <c r="B590">
        <v>2</v>
      </c>
      <c r="C590">
        <v>10</v>
      </c>
      <c r="D590">
        <v>2</v>
      </c>
      <c r="E590" t="s">
        <v>1169</v>
      </c>
      <c r="F590" t="s">
        <v>1167</v>
      </c>
    </row>
    <row r="591" spans="1:6">
      <c r="A591" t="s">
        <v>1170</v>
      </c>
      <c r="B591">
        <v>2</v>
      </c>
      <c r="C591">
        <v>10</v>
      </c>
      <c r="D591">
        <v>3</v>
      </c>
      <c r="E591" t="s">
        <v>1171</v>
      </c>
      <c r="F591" t="s">
        <v>1172</v>
      </c>
    </row>
    <row r="592" spans="1:6">
      <c r="A592" t="s">
        <v>1173</v>
      </c>
      <c r="B592">
        <v>2</v>
      </c>
      <c r="C592">
        <v>10</v>
      </c>
      <c r="D592">
        <v>4</v>
      </c>
      <c r="E592" t="s">
        <v>1174</v>
      </c>
      <c r="F592" t="s">
        <v>1172</v>
      </c>
    </row>
    <row r="593" spans="1:6">
      <c r="A593" t="s">
        <v>1175</v>
      </c>
      <c r="B593">
        <v>2</v>
      </c>
      <c r="C593">
        <v>10</v>
      </c>
      <c r="D593">
        <v>5</v>
      </c>
      <c r="E593" t="s">
        <v>1176</v>
      </c>
      <c r="F593" t="s">
        <v>1177</v>
      </c>
    </row>
    <row r="594" spans="1:6">
      <c r="A594" t="s">
        <v>1178</v>
      </c>
      <c r="B594">
        <v>2</v>
      </c>
      <c r="C594">
        <v>10</v>
      </c>
      <c r="D594">
        <v>6</v>
      </c>
      <c r="E594" t="s">
        <v>1179</v>
      </c>
      <c r="F594" t="s">
        <v>1177</v>
      </c>
    </row>
    <row r="595" spans="1:6">
      <c r="A595" t="s">
        <v>1180</v>
      </c>
      <c r="B595">
        <v>2</v>
      </c>
      <c r="C595">
        <v>10</v>
      </c>
      <c r="D595">
        <v>7</v>
      </c>
      <c r="E595" t="s">
        <v>1181</v>
      </c>
      <c r="F595" t="s">
        <v>1182</v>
      </c>
    </row>
    <row r="596" spans="1:6">
      <c r="A596" t="s">
        <v>1183</v>
      </c>
      <c r="B596">
        <v>2</v>
      </c>
      <c r="C596">
        <v>10</v>
      </c>
      <c r="D596">
        <v>8</v>
      </c>
      <c r="E596" t="s">
        <v>1184</v>
      </c>
      <c r="F596" t="s">
        <v>1182</v>
      </c>
    </row>
    <row r="597" spans="1:6">
      <c r="A597" t="s">
        <v>1185</v>
      </c>
      <c r="B597">
        <v>2</v>
      </c>
      <c r="C597">
        <v>10</v>
      </c>
      <c r="D597">
        <v>9</v>
      </c>
      <c r="E597" t="s">
        <v>1186</v>
      </c>
      <c r="F597" t="s">
        <v>1187</v>
      </c>
    </row>
    <row r="598" spans="1:6">
      <c r="A598" t="s">
        <v>1188</v>
      </c>
      <c r="B598">
        <v>2</v>
      </c>
      <c r="C598">
        <v>10</v>
      </c>
      <c r="D598">
        <v>10</v>
      </c>
      <c r="E598" t="s">
        <v>1189</v>
      </c>
      <c r="F598" t="s">
        <v>1187</v>
      </c>
    </row>
    <row r="599" spans="1:6">
      <c r="A599" t="s">
        <v>1190</v>
      </c>
      <c r="B599">
        <v>2</v>
      </c>
      <c r="C599">
        <v>10</v>
      </c>
      <c r="D599">
        <v>11</v>
      </c>
      <c r="E599" t="s">
        <v>1191</v>
      </c>
      <c r="F599" t="s">
        <v>1192</v>
      </c>
    </row>
    <row r="600" spans="1:6">
      <c r="A600" t="s">
        <v>1193</v>
      </c>
      <c r="B600">
        <v>2</v>
      </c>
      <c r="C600">
        <v>10</v>
      </c>
      <c r="D600">
        <v>12</v>
      </c>
      <c r="E600" t="s">
        <v>1194</v>
      </c>
      <c r="F600" t="s">
        <v>1192</v>
      </c>
    </row>
    <row r="601" spans="1:6">
      <c r="A601" t="s">
        <v>1195</v>
      </c>
      <c r="B601">
        <v>2</v>
      </c>
      <c r="C601">
        <v>10</v>
      </c>
      <c r="D601">
        <v>13</v>
      </c>
      <c r="E601" t="s">
        <v>1196</v>
      </c>
      <c r="F601" t="s">
        <v>1197</v>
      </c>
    </row>
    <row r="602" spans="1:6">
      <c r="A602" t="s">
        <v>1198</v>
      </c>
      <c r="B602">
        <v>2</v>
      </c>
      <c r="C602">
        <v>10</v>
      </c>
      <c r="D602">
        <v>14</v>
      </c>
      <c r="E602" t="s">
        <v>1199</v>
      </c>
      <c r="F602" t="s">
        <v>1197</v>
      </c>
    </row>
    <row r="603" spans="1:6">
      <c r="A603" t="s">
        <v>1200</v>
      </c>
      <c r="B603">
        <v>2</v>
      </c>
      <c r="C603">
        <v>10</v>
      </c>
      <c r="D603">
        <v>15</v>
      </c>
      <c r="E603" t="s">
        <v>1201</v>
      </c>
      <c r="F603" t="s">
        <v>1202</v>
      </c>
    </row>
    <row r="604" spans="1:6">
      <c r="A604" t="s">
        <v>1203</v>
      </c>
      <c r="B604">
        <v>2</v>
      </c>
      <c r="C604">
        <v>10</v>
      </c>
      <c r="D604">
        <v>16</v>
      </c>
      <c r="E604" t="s">
        <v>1204</v>
      </c>
      <c r="F604" t="s">
        <v>1202</v>
      </c>
    </row>
    <row r="605" spans="1:6">
      <c r="A605" t="s">
        <v>1205</v>
      </c>
      <c r="B605">
        <v>2</v>
      </c>
      <c r="C605">
        <v>10</v>
      </c>
      <c r="D605">
        <v>17</v>
      </c>
      <c r="E605" t="s">
        <v>1206</v>
      </c>
      <c r="F605" t="s">
        <v>1207</v>
      </c>
    </row>
    <row r="606" spans="1:6">
      <c r="A606" t="s">
        <v>1208</v>
      </c>
      <c r="B606">
        <v>2</v>
      </c>
      <c r="C606">
        <v>10</v>
      </c>
      <c r="D606">
        <v>18</v>
      </c>
      <c r="E606" t="s">
        <v>1209</v>
      </c>
      <c r="F606" t="s">
        <v>1207</v>
      </c>
    </row>
    <row r="607" spans="1:6">
      <c r="A607" t="s">
        <v>1210</v>
      </c>
      <c r="B607">
        <v>2</v>
      </c>
      <c r="C607">
        <v>10</v>
      </c>
      <c r="D607">
        <v>19</v>
      </c>
      <c r="E607" t="s">
        <v>1211</v>
      </c>
      <c r="F607" t="s">
        <v>1212</v>
      </c>
    </row>
    <row r="608" spans="1:6">
      <c r="A608" t="s">
        <v>1213</v>
      </c>
      <c r="B608">
        <v>2</v>
      </c>
      <c r="C608">
        <v>10</v>
      </c>
      <c r="D608">
        <v>20</v>
      </c>
      <c r="E608" t="s">
        <v>1214</v>
      </c>
      <c r="F608" t="s">
        <v>1212</v>
      </c>
    </row>
    <row r="609" spans="1:6">
      <c r="A609" t="s">
        <v>1215</v>
      </c>
      <c r="B609">
        <v>2</v>
      </c>
      <c r="C609">
        <v>11</v>
      </c>
      <c r="D609">
        <v>1</v>
      </c>
      <c r="E609" t="s">
        <v>1216</v>
      </c>
      <c r="F609" t="s">
        <v>1217</v>
      </c>
    </row>
    <row r="610" spans="1:6">
      <c r="A610" t="s">
        <v>1218</v>
      </c>
      <c r="B610">
        <v>2</v>
      </c>
      <c r="C610">
        <v>11</v>
      </c>
      <c r="D610">
        <v>2</v>
      </c>
      <c r="E610" t="s">
        <v>1219</v>
      </c>
      <c r="F610" t="s">
        <v>1217</v>
      </c>
    </row>
    <row r="611" spans="1:6">
      <c r="A611" t="s">
        <v>1220</v>
      </c>
      <c r="B611">
        <v>2</v>
      </c>
      <c r="C611">
        <v>11</v>
      </c>
      <c r="D611">
        <v>3</v>
      </c>
      <c r="E611" t="s">
        <v>1221</v>
      </c>
      <c r="F611" t="s">
        <v>1222</v>
      </c>
    </row>
    <row r="612" spans="1:6">
      <c r="A612" t="s">
        <v>1223</v>
      </c>
      <c r="B612">
        <v>2</v>
      </c>
      <c r="C612">
        <v>11</v>
      </c>
      <c r="D612">
        <v>4</v>
      </c>
      <c r="E612" t="s">
        <v>1224</v>
      </c>
      <c r="F612" t="s">
        <v>1222</v>
      </c>
    </row>
    <row r="613" spans="1:6">
      <c r="A613" t="s">
        <v>1225</v>
      </c>
      <c r="B613">
        <v>2</v>
      </c>
      <c r="C613">
        <v>11</v>
      </c>
      <c r="D613">
        <v>5</v>
      </c>
      <c r="E613" t="s">
        <v>1226</v>
      </c>
      <c r="F613" t="s">
        <v>1227</v>
      </c>
    </row>
    <row r="614" spans="1:6">
      <c r="A614" t="s">
        <v>1228</v>
      </c>
      <c r="B614">
        <v>2</v>
      </c>
      <c r="C614">
        <v>11</v>
      </c>
      <c r="D614">
        <v>6</v>
      </c>
      <c r="E614" t="s">
        <v>1229</v>
      </c>
      <c r="F614" t="s">
        <v>1227</v>
      </c>
    </row>
    <row r="615" spans="1:6">
      <c r="A615" t="s">
        <v>1230</v>
      </c>
      <c r="B615">
        <v>2</v>
      </c>
      <c r="C615">
        <v>11</v>
      </c>
      <c r="D615">
        <v>7</v>
      </c>
      <c r="E615" t="s">
        <v>1231</v>
      </c>
      <c r="F615" t="s">
        <v>1232</v>
      </c>
    </row>
    <row r="616" spans="1:6">
      <c r="A616" t="s">
        <v>1233</v>
      </c>
      <c r="B616">
        <v>2</v>
      </c>
      <c r="C616">
        <v>11</v>
      </c>
      <c r="D616">
        <v>8</v>
      </c>
      <c r="E616" t="s">
        <v>1234</v>
      </c>
      <c r="F616" t="s">
        <v>1232</v>
      </c>
    </row>
    <row r="617" spans="1:6">
      <c r="A617" t="s">
        <v>1235</v>
      </c>
      <c r="B617">
        <v>2</v>
      </c>
      <c r="C617">
        <v>11</v>
      </c>
      <c r="D617">
        <v>9</v>
      </c>
      <c r="E617" t="s">
        <v>1236</v>
      </c>
      <c r="F617" t="s">
        <v>1237</v>
      </c>
    </row>
    <row r="618" spans="1:6">
      <c r="A618" t="s">
        <v>1238</v>
      </c>
      <c r="B618">
        <v>2</v>
      </c>
      <c r="C618">
        <v>11</v>
      </c>
      <c r="D618">
        <v>10</v>
      </c>
      <c r="E618" t="s">
        <v>1239</v>
      </c>
      <c r="F618" t="s">
        <v>1237</v>
      </c>
    </row>
    <row r="619" spans="1:6">
      <c r="A619" t="s">
        <v>1240</v>
      </c>
      <c r="B619">
        <v>2</v>
      </c>
      <c r="C619">
        <v>11</v>
      </c>
      <c r="D619">
        <v>11</v>
      </c>
      <c r="E619" t="s">
        <v>1241</v>
      </c>
      <c r="F619" t="s">
        <v>1242</v>
      </c>
    </row>
    <row r="620" spans="1:6">
      <c r="A620" t="s">
        <v>1243</v>
      </c>
      <c r="B620">
        <v>2</v>
      </c>
      <c r="C620">
        <v>11</v>
      </c>
      <c r="D620">
        <v>12</v>
      </c>
      <c r="E620" t="s">
        <v>1244</v>
      </c>
      <c r="F620" t="s">
        <v>1242</v>
      </c>
    </row>
    <row r="621" spans="1:6">
      <c r="A621" t="s">
        <v>1245</v>
      </c>
      <c r="B621">
        <v>2</v>
      </c>
      <c r="C621">
        <v>11</v>
      </c>
      <c r="D621">
        <v>13</v>
      </c>
      <c r="E621" t="s">
        <v>1246</v>
      </c>
      <c r="F621" t="s">
        <v>1247</v>
      </c>
    </row>
    <row r="622" spans="1:6">
      <c r="A622" t="s">
        <v>1248</v>
      </c>
      <c r="B622">
        <v>2</v>
      </c>
      <c r="C622">
        <v>11</v>
      </c>
      <c r="D622">
        <v>14</v>
      </c>
      <c r="E622" t="s">
        <v>1249</v>
      </c>
      <c r="F622" t="s">
        <v>1247</v>
      </c>
    </row>
    <row r="623" spans="1:6">
      <c r="A623" t="s">
        <v>1250</v>
      </c>
      <c r="B623">
        <v>2</v>
      </c>
      <c r="C623">
        <v>11</v>
      </c>
      <c r="D623">
        <v>15</v>
      </c>
      <c r="E623" t="s">
        <v>1251</v>
      </c>
      <c r="F623" t="s">
        <v>1252</v>
      </c>
    </row>
    <row r="624" spans="1:6">
      <c r="A624" t="s">
        <v>1253</v>
      </c>
      <c r="B624">
        <v>2</v>
      </c>
      <c r="C624">
        <v>11</v>
      </c>
      <c r="D624">
        <v>16</v>
      </c>
      <c r="E624" t="s">
        <v>1254</v>
      </c>
      <c r="F624" t="s">
        <v>1252</v>
      </c>
    </row>
    <row r="625" spans="1:6">
      <c r="A625" t="s">
        <v>1255</v>
      </c>
      <c r="B625">
        <v>2</v>
      </c>
      <c r="C625">
        <v>11</v>
      </c>
      <c r="D625">
        <v>17</v>
      </c>
      <c r="E625" t="s">
        <v>1256</v>
      </c>
      <c r="F625" t="s">
        <v>1257</v>
      </c>
    </row>
    <row r="626" spans="1:6">
      <c r="A626" t="s">
        <v>1258</v>
      </c>
      <c r="B626">
        <v>2</v>
      </c>
      <c r="C626">
        <v>11</v>
      </c>
      <c r="D626">
        <v>18</v>
      </c>
      <c r="E626" t="s">
        <v>1259</v>
      </c>
      <c r="F626" t="s">
        <v>1257</v>
      </c>
    </row>
    <row r="627" spans="1:6">
      <c r="A627" t="s">
        <v>1260</v>
      </c>
      <c r="B627">
        <v>2</v>
      </c>
      <c r="C627">
        <v>11</v>
      </c>
      <c r="D627">
        <v>19</v>
      </c>
      <c r="E627" t="s">
        <v>1261</v>
      </c>
      <c r="F627" t="s">
        <v>1262</v>
      </c>
    </row>
    <row r="628" spans="1:6">
      <c r="A628" t="s">
        <v>1263</v>
      </c>
      <c r="B628">
        <v>2</v>
      </c>
      <c r="C628">
        <v>11</v>
      </c>
      <c r="D628">
        <v>20</v>
      </c>
      <c r="E628" t="s">
        <v>1264</v>
      </c>
      <c r="F628" t="s">
        <v>1262</v>
      </c>
    </row>
    <row r="629" spans="1:6">
      <c r="A629" t="s">
        <v>1265</v>
      </c>
      <c r="B629">
        <v>2</v>
      </c>
      <c r="C629">
        <v>12</v>
      </c>
      <c r="D629">
        <v>1</v>
      </c>
      <c r="E629" t="s">
        <v>1266</v>
      </c>
      <c r="F629" t="s">
        <v>1267</v>
      </c>
    </row>
    <row r="630" spans="1:6">
      <c r="A630" t="s">
        <v>1268</v>
      </c>
      <c r="B630">
        <v>2</v>
      </c>
      <c r="C630">
        <v>12</v>
      </c>
      <c r="D630">
        <v>2</v>
      </c>
      <c r="E630" t="s">
        <v>1269</v>
      </c>
      <c r="F630" t="s">
        <v>1267</v>
      </c>
    </row>
    <row r="631" spans="1:6">
      <c r="A631" t="s">
        <v>1270</v>
      </c>
      <c r="B631">
        <v>2</v>
      </c>
      <c r="C631">
        <v>12</v>
      </c>
      <c r="D631">
        <v>3</v>
      </c>
      <c r="E631" t="s">
        <v>1271</v>
      </c>
      <c r="F631" t="s">
        <v>1272</v>
      </c>
    </row>
    <row r="632" spans="1:6">
      <c r="A632" t="s">
        <v>1273</v>
      </c>
      <c r="B632">
        <v>2</v>
      </c>
      <c r="C632">
        <v>12</v>
      </c>
      <c r="D632">
        <v>4</v>
      </c>
      <c r="E632" t="s">
        <v>1274</v>
      </c>
      <c r="F632" t="s">
        <v>1272</v>
      </c>
    </row>
    <row r="633" spans="1:6">
      <c r="A633" t="s">
        <v>1275</v>
      </c>
      <c r="B633">
        <v>2</v>
      </c>
      <c r="C633">
        <v>12</v>
      </c>
      <c r="D633">
        <v>5</v>
      </c>
      <c r="E633" t="s">
        <v>1276</v>
      </c>
      <c r="F633" t="s">
        <v>1277</v>
      </c>
    </row>
    <row r="634" spans="1:6">
      <c r="A634" t="s">
        <v>1278</v>
      </c>
      <c r="B634">
        <v>2</v>
      </c>
      <c r="C634">
        <v>12</v>
      </c>
      <c r="D634">
        <v>6</v>
      </c>
      <c r="E634" t="s">
        <v>1279</v>
      </c>
      <c r="F634" t="s">
        <v>1277</v>
      </c>
    </row>
    <row r="635" spans="1:6">
      <c r="A635" t="s">
        <v>1280</v>
      </c>
      <c r="B635">
        <v>2</v>
      </c>
      <c r="C635">
        <v>12</v>
      </c>
      <c r="D635">
        <v>7</v>
      </c>
      <c r="E635" t="s">
        <v>1281</v>
      </c>
      <c r="F635" t="s">
        <v>1282</v>
      </c>
    </row>
    <row r="636" spans="1:6">
      <c r="A636" t="s">
        <v>1283</v>
      </c>
      <c r="B636">
        <v>2</v>
      </c>
      <c r="C636">
        <v>12</v>
      </c>
      <c r="D636">
        <v>8</v>
      </c>
      <c r="E636" t="s">
        <v>1284</v>
      </c>
      <c r="F636" t="s">
        <v>1282</v>
      </c>
    </row>
    <row r="637" spans="1:6">
      <c r="A637" t="s">
        <v>1285</v>
      </c>
      <c r="B637">
        <v>2</v>
      </c>
      <c r="C637">
        <v>12</v>
      </c>
      <c r="D637">
        <v>9</v>
      </c>
      <c r="E637" t="s">
        <v>1286</v>
      </c>
      <c r="F637" t="s">
        <v>1287</v>
      </c>
    </row>
    <row r="638" spans="1:6">
      <c r="A638" t="s">
        <v>1288</v>
      </c>
      <c r="B638">
        <v>2</v>
      </c>
      <c r="C638">
        <v>12</v>
      </c>
      <c r="D638">
        <v>10</v>
      </c>
      <c r="E638" t="s">
        <v>1289</v>
      </c>
      <c r="F638" t="s">
        <v>1287</v>
      </c>
    </row>
    <row r="639" spans="1:6">
      <c r="A639" t="s">
        <v>1290</v>
      </c>
      <c r="B639">
        <v>2</v>
      </c>
      <c r="C639">
        <v>12</v>
      </c>
      <c r="D639">
        <v>11</v>
      </c>
      <c r="E639" t="s">
        <v>1291</v>
      </c>
      <c r="F639" t="s">
        <v>1292</v>
      </c>
    </row>
    <row r="640" spans="1:6">
      <c r="A640" t="s">
        <v>1293</v>
      </c>
      <c r="B640">
        <v>2</v>
      </c>
      <c r="C640">
        <v>12</v>
      </c>
      <c r="D640">
        <v>12</v>
      </c>
      <c r="E640" t="s">
        <v>1294</v>
      </c>
      <c r="F640" t="s">
        <v>1292</v>
      </c>
    </row>
    <row r="641" spans="1:7">
      <c r="A641" t="s">
        <v>1295</v>
      </c>
      <c r="B641">
        <v>2</v>
      </c>
      <c r="C641">
        <v>12</v>
      </c>
      <c r="D641">
        <v>13</v>
      </c>
      <c r="E641" t="s">
        <v>1296</v>
      </c>
      <c r="F641" t="s">
        <v>1297</v>
      </c>
    </row>
    <row r="642" spans="1:7">
      <c r="A642" t="s">
        <v>1298</v>
      </c>
      <c r="B642">
        <v>2</v>
      </c>
      <c r="C642">
        <v>12</v>
      </c>
      <c r="D642">
        <v>14</v>
      </c>
      <c r="E642" t="s">
        <v>1299</v>
      </c>
      <c r="F642" t="s">
        <v>1297</v>
      </c>
    </row>
    <row r="643" spans="1:7">
      <c r="A643" t="s">
        <v>1300</v>
      </c>
      <c r="B643">
        <v>2</v>
      </c>
      <c r="C643">
        <v>12</v>
      </c>
      <c r="D643">
        <v>15</v>
      </c>
      <c r="E643" t="s">
        <v>1301</v>
      </c>
      <c r="F643" t="s">
        <v>1302</v>
      </c>
    </row>
    <row r="644" spans="1:7">
      <c r="A644" t="s">
        <v>1303</v>
      </c>
      <c r="B644">
        <v>2</v>
      </c>
      <c r="C644">
        <v>12</v>
      </c>
      <c r="D644">
        <v>16</v>
      </c>
      <c r="E644" t="s">
        <v>1304</v>
      </c>
      <c r="F644" t="s">
        <v>1302</v>
      </c>
    </row>
    <row r="645" spans="1:7">
      <c r="A645" t="s">
        <v>1305</v>
      </c>
      <c r="B645">
        <v>2</v>
      </c>
      <c r="C645">
        <v>12</v>
      </c>
      <c r="D645">
        <v>17</v>
      </c>
      <c r="E645" t="s">
        <v>1306</v>
      </c>
      <c r="F645" t="s">
        <v>1307</v>
      </c>
    </row>
    <row r="646" spans="1:7">
      <c r="A646" t="s">
        <v>1308</v>
      </c>
      <c r="B646">
        <v>2</v>
      </c>
      <c r="C646">
        <v>12</v>
      </c>
      <c r="D646">
        <v>18</v>
      </c>
      <c r="E646" t="s">
        <v>1309</v>
      </c>
      <c r="F646" t="s">
        <v>1307</v>
      </c>
    </row>
    <row r="647" spans="1:7">
      <c r="A647" t="s">
        <v>1310</v>
      </c>
      <c r="B647">
        <v>2</v>
      </c>
      <c r="C647">
        <v>12</v>
      </c>
      <c r="D647">
        <v>19</v>
      </c>
      <c r="E647" t="s">
        <v>1311</v>
      </c>
      <c r="F647" t="s">
        <v>1312</v>
      </c>
    </row>
    <row r="648" spans="1:7">
      <c r="A648" t="s">
        <v>1313</v>
      </c>
      <c r="B648">
        <v>2</v>
      </c>
      <c r="C648">
        <v>12</v>
      </c>
      <c r="D648">
        <v>20</v>
      </c>
      <c r="E648" t="s">
        <v>1314</v>
      </c>
      <c r="F648" t="s">
        <v>1312</v>
      </c>
    </row>
    <row r="649" spans="1:7">
      <c r="A649" t="s">
        <v>1315</v>
      </c>
      <c r="B649">
        <v>2</v>
      </c>
      <c r="C649">
        <v>13</v>
      </c>
      <c r="D649">
        <v>1</v>
      </c>
      <c r="E649" t="s">
        <v>1316</v>
      </c>
      <c r="F649" t="s">
        <v>1317</v>
      </c>
    </row>
    <row r="650" spans="1:7">
      <c r="A650" t="s">
        <v>1318</v>
      </c>
      <c r="B650">
        <v>2</v>
      </c>
      <c r="C650">
        <v>13</v>
      </c>
      <c r="D650">
        <v>2</v>
      </c>
      <c r="E650" t="s">
        <v>1319</v>
      </c>
      <c r="F650" t="s">
        <v>1317</v>
      </c>
    </row>
    <row r="651" spans="1:7">
      <c r="A651" t="s">
        <v>1320</v>
      </c>
      <c r="B651">
        <v>2</v>
      </c>
      <c r="C651">
        <v>13</v>
      </c>
      <c r="D651">
        <v>3</v>
      </c>
      <c r="E651" t="s">
        <v>1321</v>
      </c>
      <c r="F651" t="s">
        <v>1322</v>
      </c>
    </row>
    <row r="652" spans="1:7">
      <c r="A652" t="s">
        <v>1323</v>
      </c>
      <c r="B652">
        <v>2</v>
      </c>
      <c r="C652">
        <v>13</v>
      </c>
      <c r="D652">
        <v>4</v>
      </c>
      <c r="E652" t="s">
        <v>1324</v>
      </c>
      <c r="F652" t="s">
        <v>1322</v>
      </c>
    </row>
    <row r="653" spans="1:7">
      <c r="A653" t="s">
        <v>1325</v>
      </c>
      <c r="B653">
        <v>2</v>
      </c>
      <c r="C653">
        <v>13</v>
      </c>
      <c r="D653">
        <v>5</v>
      </c>
      <c r="E653" t="s">
        <v>1326</v>
      </c>
      <c r="G653" t="s">
        <v>1327</v>
      </c>
    </row>
    <row r="654" spans="1:7">
      <c r="A654" t="s">
        <v>1328</v>
      </c>
      <c r="B654">
        <v>2</v>
      </c>
      <c r="C654">
        <v>13</v>
      </c>
      <c r="D654">
        <v>6</v>
      </c>
      <c r="E654" t="s">
        <v>1329</v>
      </c>
      <c r="G654" t="s">
        <v>1327</v>
      </c>
    </row>
    <row r="655" spans="1:7">
      <c r="A655" t="s">
        <v>1330</v>
      </c>
      <c r="B655">
        <v>2</v>
      </c>
      <c r="C655">
        <v>13</v>
      </c>
      <c r="D655">
        <v>7</v>
      </c>
      <c r="E655" t="s">
        <v>1331</v>
      </c>
      <c r="F655" t="s">
        <v>1332</v>
      </c>
    </row>
    <row r="656" spans="1:7">
      <c r="A656" t="s">
        <v>1333</v>
      </c>
      <c r="B656">
        <v>2</v>
      </c>
      <c r="C656">
        <v>13</v>
      </c>
      <c r="D656">
        <v>8</v>
      </c>
      <c r="E656" t="s">
        <v>1334</v>
      </c>
      <c r="F656" t="s">
        <v>1332</v>
      </c>
    </row>
    <row r="657" spans="1:6">
      <c r="A657" t="s">
        <v>1335</v>
      </c>
      <c r="B657">
        <v>2</v>
      </c>
      <c r="C657">
        <v>13</v>
      </c>
      <c r="D657">
        <v>9</v>
      </c>
      <c r="E657" t="s">
        <v>1336</v>
      </c>
      <c r="F657" t="s">
        <v>1337</v>
      </c>
    </row>
    <row r="658" spans="1:6">
      <c r="A658" t="s">
        <v>1338</v>
      </c>
      <c r="B658">
        <v>2</v>
      </c>
      <c r="C658">
        <v>13</v>
      </c>
      <c r="D658">
        <v>10</v>
      </c>
      <c r="E658" t="s">
        <v>1339</v>
      </c>
      <c r="F658" t="s">
        <v>1337</v>
      </c>
    </row>
    <row r="659" spans="1:6">
      <c r="A659" t="s">
        <v>1340</v>
      </c>
      <c r="B659">
        <v>2</v>
      </c>
      <c r="C659">
        <v>13</v>
      </c>
      <c r="D659">
        <v>11</v>
      </c>
      <c r="E659" t="s">
        <v>1341</v>
      </c>
      <c r="F659" t="s">
        <v>1342</v>
      </c>
    </row>
    <row r="660" spans="1:6">
      <c r="A660" t="s">
        <v>1343</v>
      </c>
      <c r="B660">
        <v>2</v>
      </c>
      <c r="C660">
        <v>13</v>
      </c>
      <c r="D660">
        <v>12</v>
      </c>
      <c r="E660" t="s">
        <v>1344</v>
      </c>
      <c r="F660" t="s">
        <v>1342</v>
      </c>
    </row>
    <row r="661" spans="1:6">
      <c r="A661" t="s">
        <v>1345</v>
      </c>
      <c r="B661">
        <v>2</v>
      </c>
      <c r="C661">
        <v>13</v>
      </c>
      <c r="D661">
        <v>13</v>
      </c>
      <c r="E661" t="s">
        <v>1346</v>
      </c>
      <c r="F661" t="s">
        <v>1347</v>
      </c>
    </row>
    <row r="662" spans="1:6">
      <c r="A662" t="s">
        <v>1348</v>
      </c>
      <c r="B662">
        <v>2</v>
      </c>
      <c r="C662">
        <v>13</v>
      </c>
      <c r="D662">
        <v>14</v>
      </c>
      <c r="E662" t="s">
        <v>1349</v>
      </c>
      <c r="F662" t="s">
        <v>1347</v>
      </c>
    </row>
    <row r="663" spans="1:6">
      <c r="A663" t="s">
        <v>1350</v>
      </c>
      <c r="B663">
        <v>2</v>
      </c>
      <c r="C663">
        <v>13</v>
      </c>
      <c r="D663">
        <v>15</v>
      </c>
      <c r="E663" t="s">
        <v>1351</v>
      </c>
      <c r="F663" t="s">
        <v>1352</v>
      </c>
    </row>
    <row r="664" spans="1:6">
      <c r="A664" t="s">
        <v>1353</v>
      </c>
      <c r="B664">
        <v>2</v>
      </c>
      <c r="C664">
        <v>13</v>
      </c>
      <c r="D664">
        <v>16</v>
      </c>
      <c r="E664" t="s">
        <v>1354</v>
      </c>
      <c r="F664" t="s">
        <v>1352</v>
      </c>
    </row>
    <row r="665" spans="1:6">
      <c r="A665" t="s">
        <v>1355</v>
      </c>
      <c r="B665">
        <v>2</v>
      </c>
      <c r="C665">
        <v>13</v>
      </c>
      <c r="D665">
        <v>17</v>
      </c>
      <c r="E665" t="s">
        <v>1356</v>
      </c>
      <c r="F665" t="s">
        <v>1357</v>
      </c>
    </row>
    <row r="666" spans="1:6">
      <c r="A666" t="s">
        <v>1358</v>
      </c>
      <c r="B666">
        <v>2</v>
      </c>
      <c r="C666">
        <v>13</v>
      </c>
      <c r="D666">
        <v>18</v>
      </c>
      <c r="E666" t="s">
        <v>1359</v>
      </c>
      <c r="F666" t="s">
        <v>1357</v>
      </c>
    </row>
    <row r="667" spans="1:6">
      <c r="A667" t="s">
        <v>1360</v>
      </c>
      <c r="B667">
        <v>2</v>
      </c>
      <c r="C667">
        <v>13</v>
      </c>
      <c r="D667">
        <v>19</v>
      </c>
      <c r="E667" t="s">
        <v>1361</v>
      </c>
      <c r="F667" t="s">
        <v>1362</v>
      </c>
    </row>
    <row r="668" spans="1:6">
      <c r="A668" t="s">
        <v>1363</v>
      </c>
      <c r="B668">
        <v>2</v>
      </c>
      <c r="C668">
        <v>13</v>
      </c>
      <c r="D668">
        <v>20</v>
      </c>
      <c r="E668" t="s">
        <v>1364</v>
      </c>
      <c r="F668" t="s">
        <v>1362</v>
      </c>
    </row>
    <row r="669" spans="1:6">
      <c r="A669" t="s">
        <v>1365</v>
      </c>
      <c r="B669">
        <v>2</v>
      </c>
      <c r="C669">
        <v>14</v>
      </c>
      <c r="D669">
        <v>1</v>
      </c>
      <c r="E669" t="s">
        <v>1366</v>
      </c>
      <c r="F669" t="s">
        <v>1367</v>
      </c>
    </row>
    <row r="670" spans="1:6">
      <c r="A670" t="s">
        <v>1368</v>
      </c>
      <c r="B670">
        <v>2</v>
      </c>
      <c r="C670">
        <v>14</v>
      </c>
      <c r="D670">
        <v>2</v>
      </c>
      <c r="E670" t="s">
        <v>1369</v>
      </c>
      <c r="F670" t="s">
        <v>1367</v>
      </c>
    </row>
    <row r="671" spans="1:6">
      <c r="A671" t="s">
        <v>1370</v>
      </c>
      <c r="B671">
        <v>2</v>
      </c>
      <c r="C671">
        <v>14</v>
      </c>
      <c r="D671">
        <v>3</v>
      </c>
      <c r="E671" t="s">
        <v>1371</v>
      </c>
      <c r="F671" t="s">
        <v>1372</v>
      </c>
    </row>
    <row r="672" spans="1:6">
      <c r="A672" t="s">
        <v>1373</v>
      </c>
      <c r="B672">
        <v>2</v>
      </c>
      <c r="C672">
        <v>14</v>
      </c>
      <c r="D672">
        <v>4</v>
      </c>
      <c r="E672" t="s">
        <v>1374</v>
      </c>
      <c r="F672" t="s">
        <v>1372</v>
      </c>
    </row>
    <row r="673" spans="1:7">
      <c r="A673" t="s">
        <v>1375</v>
      </c>
      <c r="B673">
        <v>2</v>
      </c>
      <c r="C673">
        <v>14</v>
      </c>
      <c r="D673">
        <v>5</v>
      </c>
      <c r="E673" t="s">
        <v>1376</v>
      </c>
      <c r="F673" t="s">
        <v>1377</v>
      </c>
    </row>
    <row r="674" spans="1:7">
      <c r="A674" t="s">
        <v>1378</v>
      </c>
      <c r="B674">
        <v>2</v>
      </c>
      <c r="C674">
        <v>14</v>
      </c>
      <c r="D674">
        <v>6</v>
      </c>
      <c r="E674" t="s">
        <v>1379</v>
      </c>
      <c r="F674" t="s">
        <v>1377</v>
      </c>
    </row>
    <row r="675" spans="1:7">
      <c r="A675" t="s">
        <v>1380</v>
      </c>
      <c r="B675">
        <v>2</v>
      </c>
      <c r="C675">
        <v>14</v>
      </c>
      <c r="D675">
        <v>7</v>
      </c>
      <c r="E675" t="s">
        <v>1381</v>
      </c>
      <c r="F675" t="s">
        <v>1382</v>
      </c>
    </row>
    <row r="676" spans="1:7">
      <c r="A676" t="s">
        <v>1383</v>
      </c>
      <c r="B676">
        <v>2</v>
      </c>
      <c r="C676">
        <v>14</v>
      </c>
      <c r="D676">
        <v>8</v>
      </c>
      <c r="E676" t="s">
        <v>1384</v>
      </c>
      <c r="F676" t="s">
        <v>1382</v>
      </c>
    </row>
    <row r="677" spans="1:7">
      <c r="A677" t="s">
        <v>1385</v>
      </c>
      <c r="B677">
        <v>2</v>
      </c>
      <c r="C677">
        <v>14</v>
      </c>
      <c r="D677">
        <v>9</v>
      </c>
      <c r="E677" t="s">
        <v>1386</v>
      </c>
      <c r="F677" t="s">
        <v>1387</v>
      </c>
    </row>
    <row r="678" spans="1:7">
      <c r="A678" t="s">
        <v>1388</v>
      </c>
      <c r="B678">
        <v>2</v>
      </c>
      <c r="C678">
        <v>14</v>
      </c>
      <c r="D678">
        <v>10</v>
      </c>
      <c r="E678" t="s">
        <v>1389</v>
      </c>
      <c r="F678" t="s">
        <v>1387</v>
      </c>
    </row>
    <row r="679" spans="1:7">
      <c r="A679" t="s">
        <v>1390</v>
      </c>
      <c r="B679">
        <v>2</v>
      </c>
      <c r="C679">
        <v>14</v>
      </c>
      <c r="D679">
        <v>11</v>
      </c>
      <c r="E679" t="s">
        <v>1391</v>
      </c>
      <c r="F679" t="s">
        <v>1392</v>
      </c>
    </row>
    <row r="680" spans="1:7">
      <c r="A680" t="s">
        <v>1393</v>
      </c>
      <c r="B680">
        <v>2</v>
      </c>
      <c r="C680">
        <v>14</v>
      </c>
      <c r="D680">
        <v>12</v>
      </c>
      <c r="E680" t="s">
        <v>1394</v>
      </c>
      <c r="F680" t="s">
        <v>1392</v>
      </c>
    </row>
    <row r="681" spans="1:7">
      <c r="A681" t="s">
        <v>1395</v>
      </c>
      <c r="B681">
        <v>2</v>
      </c>
      <c r="C681">
        <v>14</v>
      </c>
      <c r="D681">
        <v>13</v>
      </c>
      <c r="E681" t="s">
        <v>15</v>
      </c>
      <c r="G681" t="s">
        <v>16</v>
      </c>
    </row>
    <row r="682" spans="1:7">
      <c r="A682" t="s">
        <v>1396</v>
      </c>
      <c r="B682">
        <v>2</v>
      </c>
      <c r="C682">
        <v>14</v>
      </c>
      <c r="D682">
        <v>14</v>
      </c>
      <c r="E682" t="s">
        <v>15</v>
      </c>
      <c r="G682" t="s">
        <v>16</v>
      </c>
    </row>
    <row r="683" spans="1:7">
      <c r="A683" t="s">
        <v>1397</v>
      </c>
      <c r="B683">
        <v>2</v>
      </c>
      <c r="C683">
        <v>14</v>
      </c>
      <c r="D683">
        <v>15</v>
      </c>
      <c r="E683" t="s">
        <v>660</v>
      </c>
      <c r="G683" t="s">
        <v>661</v>
      </c>
    </row>
    <row r="684" spans="1:7">
      <c r="A684" t="s">
        <v>1398</v>
      </c>
      <c r="B684">
        <v>2</v>
      </c>
      <c r="C684">
        <v>14</v>
      </c>
      <c r="D684">
        <v>16</v>
      </c>
      <c r="E684" t="s">
        <v>660</v>
      </c>
      <c r="G684" t="s">
        <v>661</v>
      </c>
    </row>
    <row r="685" spans="1:7">
      <c r="A685" t="s">
        <v>1399</v>
      </c>
      <c r="B685">
        <v>2</v>
      </c>
      <c r="C685">
        <v>14</v>
      </c>
      <c r="D685">
        <v>17</v>
      </c>
      <c r="E685" t="s">
        <v>664</v>
      </c>
      <c r="G685" t="s">
        <v>665</v>
      </c>
    </row>
    <row r="686" spans="1:7">
      <c r="A686" t="s">
        <v>1400</v>
      </c>
      <c r="B686">
        <v>2</v>
      </c>
      <c r="C686">
        <v>14</v>
      </c>
      <c r="D686">
        <v>18</v>
      </c>
      <c r="E686" t="s">
        <v>664</v>
      </c>
      <c r="G686" t="s">
        <v>665</v>
      </c>
    </row>
    <row r="687" spans="1:7">
      <c r="A687" t="s">
        <v>1401</v>
      </c>
      <c r="B687">
        <v>2</v>
      </c>
      <c r="C687">
        <v>14</v>
      </c>
      <c r="D687">
        <v>19</v>
      </c>
      <c r="E687" t="s">
        <v>668</v>
      </c>
      <c r="G687" t="s">
        <v>669</v>
      </c>
    </row>
    <row r="688" spans="1:7">
      <c r="A688" t="s">
        <v>1402</v>
      </c>
      <c r="B688">
        <v>2</v>
      </c>
      <c r="C688">
        <v>14</v>
      </c>
      <c r="D688">
        <v>20</v>
      </c>
      <c r="E688" t="s">
        <v>668</v>
      </c>
      <c r="G688" t="s">
        <v>669</v>
      </c>
    </row>
    <row r="689" spans="1:7">
      <c r="A689" t="s">
        <v>1403</v>
      </c>
      <c r="B689">
        <v>2</v>
      </c>
      <c r="C689">
        <v>15</v>
      </c>
      <c r="D689">
        <v>1</v>
      </c>
      <c r="E689" t="s">
        <v>672</v>
      </c>
      <c r="G689" t="e">
        <f>--Buffer</f>
        <v>#NAME?</v>
      </c>
    </row>
    <row r="690" spans="1:7">
      <c r="A690" t="s">
        <v>1404</v>
      </c>
      <c r="B690">
        <v>2</v>
      </c>
      <c r="C690">
        <v>15</v>
      </c>
      <c r="D690">
        <v>2</v>
      </c>
      <c r="E690" t="s">
        <v>672</v>
      </c>
      <c r="G690" t="e">
        <f>--Buffer</f>
        <v>#NAME?</v>
      </c>
    </row>
    <row r="691" spans="1:7">
      <c r="A691" t="s">
        <v>1405</v>
      </c>
      <c r="B691">
        <v>2</v>
      </c>
      <c r="C691">
        <v>15</v>
      </c>
      <c r="D691">
        <v>3</v>
      </c>
      <c r="E691" t="s">
        <v>675</v>
      </c>
      <c r="G691" t="s">
        <v>676</v>
      </c>
    </row>
    <row r="692" spans="1:7">
      <c r="A692" t="s">
        <v>1406</v>
      </c>
      <c r="B692">
        <v>2</v>
      </c>
      <c r="C692">
        <v>15</v>
      </c>
      <c r="D692">
        <v>4</v>
      </c>
      <c r="E692" t="s">
        <v>675</v>
      </c>
      <c r="G692" t="s">
        <v>676</v>
      </c>
    </row>
    <row r="693" spans="1:7">
      <c r="A693" t="s">
        <v>1407</v>
      </c>
      <c r="B693">
        <v>2</v>
      </c>
      <c r="C693">
        <v>15</v>
      </c>
      <c r="D693">
        <v>5</v>
      </c>
      <c r="E693" t="s">
        <v>679</v>
      </c>
      <c r="G693" t="s">
        <v>680</v>
      </c>
    </row>
    <row r="694" spans="1:7">
      <c r="A694" t="s">
        <v>1408</v>
      </c>
      <c r="B694">
        <v>2</v>
      </c>
      <c r="C694">
        <v>15</v>
      </c>
      <c r="D694">
        <v>6</v>
      </c>
      <c r="E694" t="s">
        <v>679</v>
      </c>
      <c r="G694" t="s">
        <v>680</v>
      </c>
    </row>
    <row r="695" spans="1:7">
      <c r="A695" t="s">
        <v>1409</v>
      </c>
      <c r="B695">
        <v>2</v>
      </c>
      <c r="C695">
        <v>15</v>
      </c>
      <c r="D695">
        <v>7</v>
      </c>
      <c r="E695" t="s">
        <v>683</v>
      </c>
      <c r="G695" t="s">
        <v>684</v>
      </c>
    </row>
    <row r="696" spans="1:7">
      <c r="A696" t="s">
        <v>1410</v>
      </c>
      <c r="B696">
        <v>2</v>
      </c>
      <c r="C696">
        <v>15</v>
      </c>
      <c r="D696">
        <v>8</v>
      </c>
      <c r="E696" t="s">
        <v>683</v>
      </c>
      <c r="G696" t="s">
        <v>684</v>
      </c>
    </row>
    <row r="697" spans="1:7">
      <c r="A697" t="s">
        <v>1411</v>
      </c>
      <c r="B697">
        <v>2</v>
      </c>
      <c r="C697">
        <v>15</v>
      </c>
      <c r="D697">
        <v>9</v>
      </c>
      <c r="E697" t="s">
        <v>672</v>
      </c>
      <c r="G697" t="e">
        <f>--Buffer</f>
        <v>#NAME?</v>
      </c>
    </row>
    <row r="698" spans="1:7">
      <c r="A698" t="s">
        <v>1412</v>
      </c>
      <c r="B698">
        <v>2</v>
      </c>
      <c r="C698">
        <v>15</v>
      </c>
      <c r="D698">
        <v>10</v>
      </c>
      <c r="E698" t="s">
        <v>672</v>
      </c>
      <c r="G698" t="e">
        <f>--Buffer</f>
        <v>#NAME?</v>
      </c>
    </row>
    <row r="699" spans="1:7">
      <c r="A699" t="s">
        <v>1413</v>
      </c>
      <c r="B699">
        <v>2</v>
      </c>
      <c r="C699">
        <v>15</v>
      </c>
      <c r="D699">
        <v>11</v>
      </c>
      <c r="E699" t="s">
        <v>672</v>
      </c>
      <c r="G699" t="e">
        <f>--Buffer</f>
        <v>#NAME?</v>
      </c>
    </row>
    <row r="700" spans="1:7">
      <c r="A700" t="s">
        <v>1414</v>
      </c>
      <c r="B700">
        <v>2</v>
      </c>
      <c r="C700">
        <v>15</v>
      </c>
      <c r="D700">
        <v>12</v>
      </c>
      <c r="E700" t="s">
        <v>672</v>
      </c>
      <c r="G700" t="e">
        <f>--Buffer</f>
        <v>#NAME?</v>
      </c>
    </row>
    <row r="701" spans="1:7">
      <c r="A701" t="s">
        <v>1415</v>
      </c>
      <c r="B701">
        <v>2</v>
      </c>
      <c r="C701">
        <v>15</v>
      </c>
      <c r="D701">
        <v>13</v>
      </c>
      <c r="E701" t="s">
        <v>672</v>
      </c>
      <c r="G701" t="e">
        <f>--Buffer</f>
        <v>#NAME?</v>
      </c>
    </row>
    <row r="702" spans="1:7">
      <c r="A702" t="s">
        <v>1416</v>
      </c>
      <c r="B702">
        <v>2</v>
      </c>
      <c r="C702">
        <v>15</v>
      </c>
      <c r="D702">
        <v>14</v>
      </c>
      <c r="E702" t="s">
        <v>672</v>
      </c>
      <c r="G702" t="e">
        <f>--Buffer</f>
        <v>#NAME?</v>
      </c>
    </row>
    <row r="703" spans="1:7">
      <c r="A703" t="s">
        <v>1417</v>
      </c>
      <c r="B703">
        <v>2</v>
      </c>
      <c r="C703">
        <v>15</v>
      </c>
      <c r="D703">
        <v>15</v>
      </c>
      <c r="E703" t="s">
        <v>672</v>
      </c>
      <c r="G703" t="e">
        <f>--Buffer</f>
        <v>#NAME?</v>
      </c>
    </row>
    <row r="704" spans="1:7">
      <c r="A704" t="s">
        <v>1418</v>
      </c>
      <c r="B704">
        <v>2</v>
      </c>
      <c r="C704">
        <v>15</v>
      </c>
      <c r="D704">
        <v>16</v>
      </c>
      <c r="E704" t="s">
        <v>672</v>
      </c>
      <c r="G704" t="e">
        <f>--Buffer</f>
        <v>#NAME?</v>
      </c>
    </row>
    <row r="705" spans="1:7">
      <c r="A705" t="s">
        <v>1419</v>
      </c>
      <c r="B705">
        <v>2</v>
      </c>
      <c r="C705">
        <v>15</v>
      </c>
      <c r="D705">
        <v>17</v>
      </c>
      <c r="E705" t="s">
        <v>695</v>
      </c>
      <c r="G705" t="s">
        <v>696</v>
      </c>
    </row>
    <row r="706" spans="1:7">
      <c r="A706" t="s">
        <v>1420</v>
      </c>
      <c r="B706">
        <v>2</v>
      </c>
      <c r="C706">
        <v>15</v>
      </c>
      <c r="D706">
        <v>18</v>
      </c>
      <c r="E706" t="s">
        <v>695</v>
      </c>
      <c r="G706" t="s">
        <v>696</v>
      </c>
    </row>
    <row r="707" spans="1:7">
      <c r="A707" t="s">
        <v>1421</v>
      </c>
      <c r="B707">
        <v>2</v>
      </c>
      <c r="C707">
        <v>15</v>
      </c>
      <c r="D707">
        <v>19</v>
      </c>
      <c r="E707" t="s">
        <v>699</v>
      </c>
      <c r="G707" t="s">
        <v>700</v>
      </c>
    </row>
    <row r="708" spans="1:7">
      <c r="A708" t="s">
        <v>1422</v>
      </c>
      <c r="B708">
        <v>2</v>
      </c>
      <c r="C708">
        <v>15</v>
      </c>
      <c r="D708">
        <v>20</v>
      </c>
      <c r="E708" t="s">
        <v>699</v>
      </c>
      <c r="G708" t="s">
        <v>700</v>
      </c>
    </row>
    <row r="709" spans="1:7">
      <c r="A709" t="s">
        <v>1423</v>
      </c>
      <c r="B709">
        <v>2</v>
      </c>
      <c r="C709">
        <v>16</v>
      </c>
      <c r="D709">
        <v>1</v>
      </c>
      <c r="E709" t="s">
        <v>703</v>
      </c>
      <c r="G709" t="s">
        <v>704</v>
      </c>
    </row>
    <row r="710" spans="1:7">
      <c r="A710" t="s">
        <v>1424</v>
      </c>
      <c r="B710">
        <v>2</v>
      </c>
      <c r="C710">
        <v>16</v>
      </c>
      <c r="D710">
        <v>2</v>
      </c>
      <c r="E710" t="s">
        <v>703</v>
      </c>
      <c r="G710" t="s">
        <v>704</v>
      </c>
    </row>
    <row r="711" spans="1:7">
      <c r="A711" t="s">
        <v>1425</v>
      </c>
      <c r="B711">
        <v>2</v>
      </c>
      <c r="C711">
        <v>16</v>
      </c>
      <c r="D711">
        <v>3</v>
      </c>
      <c r="E711" t="s">
        <v>707</v>
      </c>
      <c r="G711" t="s">
        <v>708</v>
      </c>
    </row>
    <row r="712" spans="1:7">
      <c r="A712" t="s">
        <v>1426</v>
      </c>
      <c r="B712">
        <v>2</v>
      </c>
      <c r="C712">
        <v>16</v>
      </c>
      <c r="D712">
        <v>4</v>
      </c>
      <c r="E712" t="s">
        <v>707</v>
      </c>
      <c r="G712" t="s">
        <v>708</v>
      </c>
    </row>
    <row r="713" spans="1:7">
      <c r="A713" t="s">
        <v>1427</v>
      </c>
      <c r="B713">
        <v>2</v>
      </c>
      <c r="C713">
        <v>16</v>
      </c>
      <c r="D713">
        <v>5</v>
      </c>
      <c r="E713" t="s">
        <v>711</v>
      </c>
      <c r="G713" t="e">
        <f>--Blank</f>
        <v>#NAME?</v>
      </c>
    </row>
    <row r="714" spans="1:7">
      <c r="A714" t="s">
        <v>1428</v>
      </c>
      <c r="B714">
        <v>2</v>
      </c>
      <c r="C714">
        <v>16</v>
      </c>
      <c r="D714">
        <v>6</v>
      </c>
      <c r="E714" t="s">
        <v>711</v>
      </c>
      <c r="G714" t="e">
        <f>--Blank</f>
        <v>#NAME?</v>
      </c>
    </row>
    <row r="715" spans="1:7">
      <c r="A715" t="s">
        <v>1429</v>
      </c>
      <c r="B715">
        <v>2</v>
      </c>
      <c r="C715">
        <v>16</v>
      </c>
      <c r="D715">
        <v>7</v>
      </c>
      <c r="E715" t="s">
        <v>711</v>
      </c>
      <c r="G715" t="e">
        <f>--Blank</f>
        <v>#NAME?</v>
      </c>
    </row>
    <row r="716" spans="1:7">
      <c r="A716" t="s">
        <v>1430</v>
      </c>
      <c r="B716">
        <v>2</v>
      </c>
      <c r="C716">
        <v>16</v>
      </c>
      <c r="D716">
        <v>8</v>
      </c>
      <c r="E716" t="s">
        <v>711</v>
      </c>
      <c r="G716" t="e">
        <f>--Blank</f>
        <v>#NAME?</v>
      </c>
    </row>
    <row r="717" spans="1:7">
      <c r="A717" t="s">
        <v>1431</v>
      </c>
      <c r="B717">
        <v>2</v>
      </c>
      <c r="C717">
        <v>16</v>
      </c>
      <c r="D717">
        <v>9</v>
      </c>
      <c r="E717" t="s">
        <v>711</v>
      </c>
      <c r="G717" t="e">
        <f>--Blank</f>
        <v>#NAME?</v>
      </c>
    </row>
    <row r="718" spans="1:7">
      <c r="A718" t="s">
        <v>1432</v>
      </c>
      <c r="B718">
        <v>2</v>
      </c>
      <c r="C718">
        <v>16</v>
      </c>
      <c r="D718">
        <v>10</v>
      </c>
      <c r="E718" t="s">
        <v>711</v>
      </c>
      <c r="G718" t="e">
        <f>--Blank</f>
        <v>#NAME?</v>
      </c>
    </row>
    <row r="719" spans="1:7">
      <c r="A719" t="s">
        <v>1433</v>
      </c>
      <c r="B719">
        <v>2</v>
      </c>
      <c r="C719">
        <v>16</v>
      </c>
      <c r="D719">
        <v>11</v>
      </c>
      <c r="E719" t="s">
        <v>711</v>
      </c>
      <c r="G719" t="e">
        <f>--Blank</f>
        <v>#NAME?</v>
      </c>
    </row>
    <row r="720" spans="1:7">
      <c r="A720" t="s">
        <v>1434</v>
      </c>
      <c r="B720">
        <v>2</v>
      </c>
      <c r="C720">
        <v>16</v>
      </c>
      <c r="D720">
        <v>12</v>
      </c>
      <c r="E720" t="s">
        <v>711</v>
      </c>
      <c r="G720" t="e">
        <f>--Blank</f>
        <v>#NAME?</v>
      </c>
    </row>
    <row r="721" spans="1:7">
      <c r="A721" t="s">
        <v>1435</v>
      </c>
      <c r="B721">
        <v>2</v>
      </c>
      <c r="C721">
        <v>16</v>
      </c>
      <c r="D721">
        <v>13</v>
      </c>
      <c r="E721" t="s">
        <v>711</v>
      </c>
      <c r="G721" t="e">
        <f>--Blank</f>
        <v>#NAME?</v>
      </c>
    </row>
    <row r="722" spans="1:7">
      <c r="A722" t="s">
        <v>1436</v>
      </c>
      <c r="B722">
        <v>2</v>
      </c>
      <c r="C722">
        <v>16</v>
      </c>
      <c r="D722">
        <v>14</v>
      </c>
      <c r="E722" t="s">
        <v>711</v>
      </c>
      <c r="G722" t="e">
        <f>--Blank</f>
        <v>#NAME?</v>
      </c>
    </row>
    <row r="723" spans="1:7">
      <c r="A723" t="s">
        <v>1437</v>
      </c>
      <c r="B723">
        <v>2</v>
      </c>
      <c r="C723">
        <v>16</v>
      </c>
      <c r="D723">
        <v>15</v>
      </c>
      <c r="E723" t="s">
        <v>711</v>
      </c>
      <c r="G723" t="e">
        <f>--Blank</f>
        <v>#NAME?</v>
      </c>
    </row>
    <row r="724" spans="1:7">
      <c r="A724" t="s">
        <v>1438</v>
      </c>
      <c r="B724">
        <v>2</v>
      </c>
      <c r="C724">
        <v>16</v>
      </c>
      <c r="D724">
        <v>16</v>
      </c>
      <c r="E724" t="s">
        <v>711</v>
      </c>
      <c r="G724" t="e">
        <f>--Blank</f>
        <v>#NAME?</v>
      </c>
    </row>
    <row r="725" spans="1:7">
      <c r="A725" t="s">
        <v>1439</v>
      </c>
      <c r="B725">
        <v>2</v>
      </c>
      <c r="C725">
        <v>16</v>
      </c>
      <c r="D725">
        <v>17</v>
      </c>
      <c r="E725" t="s">
        <v>711</v>
      </c>
      <c r="G725" t="e">
        <f>--Blank</f>
        <v>#NAME?</v>
      </c>
    </row>
    <row r="726" spans="1:7">
      <c r="A726" t="s">
        <v>1440</v>
      </c>
      <c r="B726">
        <v>2</v>
      </c>
      <c r="C726">
        <v>16</v>
      </c>
      <c r="D726">
        <v>18</v>
      </c>
      <c r="E726" t="s">
        <v>711</v>
      </c>
      <c r="G726" t="e">
        <f>--Blank</f>
        <v>#NAME?</v>
      </c>
    </row>
    <row r="727" spans="1:7">
      <c r="A727" t="s">
        <v>1441</v>
      </c>
      <c r="B727">
        <v>2</v>
      </c>
      <c r="C727">
        <v>16</v>
      </c>
      <c r="D727">
        <v>19</v>
      </c>
      <c r="E727" t="s">
        <v>711</v>
      </c>
      <c r="G727" t="e">
        <f>--Blank</f>
        <v>#NAME?</v>
      </c>
    </row>
    <row r="728" spans="1:7">
      <c r="A728" t="s">
        <v>1442</v>
      </c>
      <c r="B728">
        <v>2</v>
      </c>
      <c r="C728">
        <v>16</v>
      </c>
      <c r="D728">
        <v>20</v>
      </c>
      <c r="E728" t="s">
        <v>711</v>
      </c>
      <c r="G728" t="e">
        <f>--Blank</f>
        <v>#NAME?</v>
      </c>
    </row>
    <row r="729" spans="1:7">
      <c r="A729" t="s">
        <v>1443</v>
      </c>
      <c r="B729">
        <v>2</v>
      </c>
      <c r="C729">
        <v>17</v>
      </c>
      <c r="D729">
        <v>1</v>
      </c>
      <c r="E729" t="s">
        <v>711</v>
      </c>
      <c r="G729" t="e">
        <f>--Blank</f>
        <v>#NAME?</v>
      </c>
    </row>
    <row r="730" spans="1:7">
      <c r="A730" t="s">
        <v>1444</v>
      </c>
      <c r="B730">
        <v>2</v>
      </c>
      <c r="C730">
        <v>17</v>
      </c>
      <c r="D730">
        <v>2</v>
      </c>
      <c r="E730" t="s">
        <v>711</v>
      </c>
      <c r="G730" t="e">
        <f>--Blank</f>
        <v>#NAME?</v>
      </c>
    </row>
    <row r="731" spans="1:7">
      <c r="A731" t="s">
        <v>1445</v>
      </c>
      <c r="B731">
        <v>2</v>
      </c>
      <c r="C731">
        <v>17</v>
      </c>
      <c r="D731">
        <v>3</v>
      </c>
      <c r="E731" t="s">
        <v>711</v>
      </c>
      <c r="G731" t="e">
        <f>--Blank</f>
        <v>#NAME?</v>
      </c>
    </row>
    <row r="732" spans="1:7">
      <c r="A732" t="s">
        <v>1446</v>
      </c>
      <c r="B732">
        <v>2</v>
      </c>
      <c r="C732">
        <v>17</v>
      </c>
      <c r="D732">
        <v>4</v>
      </c>
      <c r="E732" t="s">
        <v>711</v>
      </c>
      <c r="G732" t="e">
        <f>--Blank</f>
        <v>#NAME?</v>
      </c>
    </row>
    <row r="733" spans="1:7">
      <c r="A733" t="s">
        <v>1447</v>
      </c>
      <c r="B733">
        <v>2</v>
      </c>
      <c r="C733">
        <v>17</v>
      </c>
      <c r="D733">
        <v>5</v>
      </c>
      <c r="E733" t="s">
        <v>711</v>
      </c>
      <c r="G733" t="e">
        <f>--Blank</f>
        <v>#NAME?</v>
      </c>
    </row>
    <row r="734" spans="1:7">
      <c r="A734" t="s">
        <v>1448</v>
      </c>
      <c r="B734">
        <v>2</v>
      </c>
      <c r="C734">
        <v>17</v>
      </c>
      <c r="D734">
        <v>6</v>
      </c>
      <c r="E734" t="s">
        <v>711</v>
      </c>
      <c r="G734" t="e">
        <f>--Blank</f>
        <v>#NAME?</v>
      </c>
    </row>
    <row r="735" spans="1:7">
      <c r="A735" t="s">
        <v>1449</v>
      </c>
      <c r="B735">
        <v>2</v>
      </c>
      <c r="C735">
        <v>17</v>
      </c>
      <c r="D735">
        <v>7</v>
      </c>
      <c r="E735" t="s">
        <v>711</v>
      </c>
      <c r="G735" t="e">
        <f>--Blank</f>
        <v>#NAME?</v>
      </c>
    </row>
    <row r="736" spans="1:7">
      <c r="A736" t="s">
        <v>1450</v>
      </c>
      <c r="B736">
        <v>2</v>
      </c>
      <c r="C736">
        <v>17</v>
      </c>
      <c r="D736">
        <v>8</v>
      </c>
      <c r="E736" t="s">
        <v>711</v>
      </c>
      <c r="G736" t="e">
        <f>--Blank</f>
        <v>#NAME?</v>
      </c>
    </row>
    <row r="737" spans="1:7">
      <c r="A737" t="s">
        <v>1451</v>
      </c>
      <c r="B737">
        <v>2</v>
      </c>
      <c r="C737">
        <v>17</v>
      </c>
      <c r="D737">
        <v>9</v>
      </c>
      <c r="E737" t="s">
        <v>711</v>
      </c>
      <c r="G737" t="e">
        <f>--Blank</f>
        <v>#NAME?</v>
      </c>
    </row>
    <row r="738" spans="1:7">
      <c r="A738" t="s">
        <v>1452</v>
      </c>
      <c r="B738">
        <v>2</v>
      </c>
      <c r="C738">
        <v>17</v>
      </c>
      <c r="D738">
        <v>10</v>
      </c>
      <c r="E738" t="s">
        <v>711</v>
      </c>
      <c r="G738" t="e">
        <f>--Blank</f>
        <v>#NAME?</v>
      </c>
    </row>
    <row r="739" spans="1:7">
      <c r="A739" t="s">
        <v>1453</v>
      </c>
      <c r="B739">
        <v>2</v>
      </c>
      <c r="C739">
        <v>17</v>
      </c>
      <c r="D739">
        <v>11</v>
      </c>
      <c r="E739" t="s">
        <v>711</v>
      </c>
      <c r="G739" t="e">
        <f>--Blank</f>
        <v>#NAME?</v>
      </c>
    </row>
    <row r="740" spans="1:7">
      <c r="A740" t="s">
        <v>1454</v>
      </c>
      <c r="B740">
        <v>2</v>
      </c>
      <c r="C740">
        <v>17</v>
      </c>
      <c r="D740">
        <v>12</v>
      </c>
      <c r="E740" t="s">
        <v>711</v>
      </c>
      <c r="G740" t="e">
        <f>--Blank</f>
        <v>#NAME?</v>
      </c>
    </row>
    <row r="741" spans="1:7">
      <c r="A741" t="s">
        <v>1455</v>
      </c>
      <c r="B741">
        <v>2</v>
      </c>
      <c r="C741">
        <v>17</v>
      </c>
      <c r="D741">
        <v>13</v>
      </c>
      <c r="E741" t="s">
        <v>711</v>
      </c>
      <c r="G741" t="e">
        <f>--Blank</f>
        <v>#NAME?</v>
      </c>
    </row>
    <row r="742" spans="1:7">
      <c r="A742" t="s">
        <v>1456</v>
      </c>
      <c r="B742">
        <v>2</v>
      </c>
      <c r="C742">
        <v>17</v>
      </c>
      <c r="D742">
        <v>14</v>
      </c>
      <c r="E742" t="s">
        <v>711</v>
      </c>
      <c r="G742" t="e">
        <f>--Blank</f>
        <v>#NAME?</v>
      </c>
    </row>
    <row r="743" spans="1:7">
      <c r="A743" t="s">
        <v>1457</v>
      </c>
      <c r="B743">
        <v>2</v>
      </c>
      <c r="C743">
        <v>17</v>
      </c>
      <c r="D743">
        <v>15</v>
      </c>
      <c r="E743" t="s">
        <v>711</v>
      </c>
      <c r="G743" t="e">
        <f>--Blank</f>
        <v>#NAME?</v>
      </c>
    </row>
    <row r="744" spans="1:7">
      <c r="A744" t="s">
        <v>1458</v>
      </c>
      <c r="B744">
        <v>2</v>
      </c>
      <c r="C744">
        <v>17</v>
      </c>
      <c r="D744">
        <v>16</v>
      </c>
      <c r="E744" t="s">
        <v>711</v>
      </c>
      <c r="G744" t="e">
        <f>--Blank</f>
        <v>#NAME?</v>
      </c>
    </row>
    <row r="745" spans="1:7">
      <c r="A745" t="s">
        <v>1459</v>
      </c>
      <c r="B745">
        <v>2</v>
      </c>
      <c r="C745">
        <v>17</v>
      </c>
      <c r="D745">
        <v>17</v>
      </c>
      <c r="E745" t="s">
        <v>711</v>
      </c>
      <c r="G745" t="e">
        <f>--Blank</f>
        <v>#NAME?</v>
      </c>
    </row>
    <row r="746" spans="1:7">
      <c r="A746" t="s">
        <v>1460</v>
      </c>
      <c r="B746">
        <v>2</v>
      </c>
      <c r="C746">
        <v>17</v>
      </c>
      <c r="D746">
        <v>18</v>
      </c>
      <c r="E746" t="s">
        <v>711</v>
      </c>
      <c r="G746" t="e">
        <f>--Blank</f>
        <v>#NAME?</v>
      </c>
    </row>
    <row r="747" spans="1:7">
      <c r="A747" t="s">
        <v>1461</v>
      </c>
      <c r="B747">
        <v>2</v>
      </c>
      <c r="C747">
        <v>17</v>
      </c>
      <c r="D747">
        <v>19</v>
      </c>
      <c r="E747" t="s">
        <v>711</v>
      </c>
      <c r="G747" t="e">
        <f>--Blank</f>
        <v>#NAME?</v>
      </c>
    </row>
    <row r="748" spans="1:7">
      <c r="A748" t="s">
        <v>1462</v>
      </c>
      <c r="B748">
        <v>2</v>
      </c>
      <c r="C748">
        <v>17</v>
      </c>
      <c r="D748">
        <v>20</v>
      </c>
      <c r="E748" t="s">
        <v>711</v>
      </c>
      <c r="G748" t="e">
        <f>--Blank</f>
        <v>#NAME?</v>
      </c>
    </row>
    <row r="749" spans="1:7">
      <c r="A749" t="s">
        <v>1463</v>
      </c>
      <c r="B749">
        <v>2</v>
      </c>
      <c r="C749">
        <v>18</v>
      </c>
      <c r="D749">
        <v>1</v>
      </c>
      <c r="E749" t="s">
        <v>711</v>
      </c>
      <c r="G749" t="e">
        <f>--Blank</f>
        <v>#NAME?</v>
      </c>
    </row>
    <row r="750" spans="1:7">
      <c r="A750" t="s">
        <v>1464</v>
      </c>
      <c r="B750">
        <v>2</v>
      </c>
      <c r="C750">
        <v>18</v>
      </c>
      <c r="D750">
        <v>2</v>
      </c>
      <c r="E750" t="s">
        <v>711</v>
      </c>
      <c r="G750" t="e">
        <f>--Blank</f>
        <v>#NAME?</v>
      </c>
    </row>
    <row r="751" spans="1:7">
      <c r="A751" t="s">
        <v>1465</v>
      </c>
      <c r="B751">
        <v>2</v>
      </c>
      <c r="C751">
        <v>18</v>
      </c>
      <c r="D751">
        <v>3</v>
      </c>
      <c r="E751" t="s">
        <v>711</v>
      </c>
      <c r="G751" t="e">
        <f>--Blank</f>
        <v>#NAME?</v>
      </c>
    </row>
    <row r="752" spans="1:7">
      <c r="A752" t="s">
        <v>1466</v>
      </c>
      <c r="B752">
        <v>2</v>
      </c>
      <c r="C752">
        <v>18</v>
      </c>
      <c r="D752">
        <v>4</v>
      </c>
      <c r="E752" t="s">
        <v>711</v>
      </c>
      <c r="G752" t="e">
        <f>--Blank</f>
        <v>#NAME?</v>
      </c>
    </row>
    <row r="753" spans="1:7">
      <c r="A753" t="s">
        <v>1467</v>
      </c>
      <c r="B753">
        <v>2</v>
      </c>
      <c r="C753">
        <v>18</v>
      </c>
      <c r="D753">
        <v>5</v>
      </c>
      <c r="E753" t="s">
        <v>711</v>
      </c>
      <c r="G753" t="e">
        <f>--Blank</f>
        <v>#NAME?</v>
      </c>
    </row>
    <row r="754" spans="1:7">
      <c r="A754" t="s">
        <v>1468</v>
      </c>
      <c r="B754">
        <v>2</v>
      </c>
      <c r="C754">
        <v>18</v>
      </c>
      <c r="D754">
        <v>6</v>
      </c>
      <c r="E754" t="s">
        <v>711</v>
      </c>
      <c r="G754" t="e">
        <f>--Blank</f>
        <v>#NAME?</v>
      </c>
    </row>
    <row r="755" spans="1:7">
      <c r="A755" t="s">
        <v>1469</v>
      </c>
      <c r="B755">
        <v>2</v>
      </c>
      <c r="C755">
        <v>18</v>
      </c>
      <c r="D755">
        <v>7</v>
      </c>
      <c r="E755" t="s">
        <v>711</v>
      </c>
      <c r="G755" t="e">
        <f>--Blank</f>
        <v>#NAME?</v>
      </c>
    </row>
    <row r="756" spans="1:7">
      <c r="A756" t="s">
        <v>1470</v>
      </c>
      <c r="B756">
        <v>2</v>
      </c>
      <c r="C756">
        <v>18</v>
      </c>
      <c r="D756">
        <v>8</v>
      </c>
      <c r="E756" t="s">
        <v>711</v>
      </c>
      <c r="G756" t="e">
        <f>--Blank</f>
        <v>#NAME?</v>
      </c>
    </row>
    <row r="757" spans="1:7">
      <c r="A757" t="s">
        <v>1471</v>
      </c>
      <c r="B757">
        <v>2</v>
      </c>
      <c r="C757">
        <v>18</v>
      </c>
      <c r="D757">
        <v>9</v>
      </c>
      <c r="E757" t="s">
        <v>711</v>
      </c>
      <c r="G757" t="e">
        <f>--Blank</f>
        <v>#NAME?</v>
      </c>
    </row>
    <row r="758" spans="1:7">
      <c r="A758" t="s">
        <v>1472</v>
      </c>
      <c r="B758">
        <v>2</v>
      </c>
      <c r="C758">
        <v>18</v>
      </c>
      <c r="D758">
        <v>10</v>
      </c>
      <c r="E758" t="s">
        <v>711</v>
      </c>
      <c r="G758" t="e">
        <f>--Blank</f>
        <v>#NAME?</v>
      </c>
    </row>
    <row r="759" spans="1:7">
      <c r="A759" t="s">
        <v>1473</v>
      </c>
      <c r="B759">
        <v>2</v>
      </c>
      <c r="C759">
        <v>18</v>
      </c>
      <c r="D759">
        <v>11</v>
      </c>
      <c r="E759" t="s">
        <v>711</v>
      </c>
      <c r="G759" t="e">
        <f>--Blank</f>
        <v>#NAME?</v>
      </c>
    </row>
    <row r="760" spans="1:7">
      <c r="A760" t="s">
        <v>1474</v>
      </c>
      <c r="B760">
        <v>2</v>
      </c>
      <c r="C760">
        <v>18</v>
      </c>
      <c r="D760">
        <v>12</v>
      </c>
      <c r="E760" t="s">
        <v>711</v>
      </c>
      <c r="G760" t="e">
        <f>--Blank</f>
        <v>#NAME?</v>
      </c>
    </row>
    <row r="761" spans="1:7">
      <c r="A761" t="s">
        <v>1475</v>
      </c>
      <c r="B761">
        <v>2</v>
      </c>
      <c r="C761">
        <v>18</v>
      </c>
      <c r="D761">
        <v>13</v>
      </c>
      <c r="E761" t="s">
        <v>711</v>
      </c>
      <c r="G761" t="e">
        <f>--Blank</f>
        <v>#NAME?</v>
      </c>
    </row>
    <row r="762" spans="1:7">
      <c r="A762" t="s">
        <v>1476</v>
      </c>
      <c r="B762">
        <v>2</v>
      </c>
      <c r="C762">
        <v>18</v>
      </c>
      <c r="D762">
        <v>14</v>
      </c>
      <c r="E762" t="s">
        <v>711</v>
      </c>
      <c r="G762" t="e">
        <f>--Blank</f>
        <v>#NAME?</v>
      </c>
    </row>
    <row r="763" spans="1:7">
      <c r="A763" t="s">
        <v>1477</v>
      </c>
      <c r="B763">
        <v>2</v>
      </c>
      <c r="C763">
        <v>18</v>
      </c>
      <c r="D763">
        <v>15</v>
      </c>
      <c r="E763" t="s">
        <v>711</v>
      </c>
      <c r="G763" t="e">
        <f>--Blank</f>
        <v>#NAME?</v>
      </c>
    </row>
    <row r="764" spans="1:7">
      <c r="A764" t="s">
        <v>1478</v>
      </c>
      <c r="B764">
        <v>2</v>
      </c>
      <c r="C764">
        <v>18</v>
      </c>
      <c r="D764">
        <v>16</v>
      </c>
      <c r="E764" t="s">
        <v>711</v>
      </c>
      <c r="G764" t="e">
        <f>--Blank</f>
        <v>#NAME?</v>
      </c>
    </row>
    <row r="765" spans="1:7">
      <c r="A765" t="s">
        <v>1479</v>
      </c>
      <c r="B765">
        <v>2</v>
      </c>
      <c r="C765">
        <v>18</v>
      </c>
      <c r="D765">
        <v>17</v>
      </c>
      <c r="E765" t="s">
        <v>711</v>
      </c>
      <c r="G765" t="e">
        <f>--Blank</f>
        <v>#NAME?</v>
      </c>
    </row>
    <row r="766" spans="1:7">
      <c r="A766" t="s">
        <v>1480</v>
      </c>
      <c r="B766">
        <v>2</v>
      </c>
      <c r="C766">
        <v>18</v>
      </c>
      <c r="D766">
        <v>18</v>
      </c>
      <c r="E766" t="s">
        <v>711</v>
      </c>
      <c r="G766" t="e">
        <f>--Blank</f>
        <v>#NAME?</v>
      </c>
    </row>
    <row r="767" spans="1:7">
      <c r="A767" t="s">
        <v>1481</v>
      </c>
      <c r="B767">
        <v>2</v>
      </c>
      <c r="C767">
        <v>18</v>
      </c>
      <c r="D767">
        <v>19</v>
      </c>
      <c r="E767" t="s">
        <v>711</v>
      </c>
      <c r="G767" t="e">
        <f>--Blank</f>
        <v>#NAME?</v>
      </c>
    </row>
    <row r="768" spans="1:7">
      <c r="A768" t="s">
        <v>1482</v>
      </c>
      <c r="B768">
        <v>2</v>
      </c>
      <c r="C768">
        <v>18</v>
      </c>
      <c r="D768">
        <v>20</v>
      </c>
      <c r="E768" t="s">
        <v>711</v>
      </c>
      <c r="G768" t="e">
        <f>--Blank</f>
        <v>#NAME?</v>
      </c>
    </row>
    <row r="769" spans="1:7">
      <c r="A769" t="s">
        <v>1483</v>
      </c>
      <c r="B769">
        <v>2</v>
      </c>
      <c r="C769">
        <v>19</v>
      </c>
      <c r="D769">
        <v>1</v>
      </c>
      <c r="E769" t="s">
        <v>711</v>
      </c>
      <c r="G769" t="e">
        <f>--Blank</f>
        <v>#NAME?</v>
      </c>
    </row>
    <row r="770" spans="1:7">
      <c r="A770" t="s">
        <v>1484</v>
      </c>
      <c r="B770">
        <v>2</v>
      </c>
      <c r="C770">
        <v>19</v>
      </c>
      <c r="D770">
        <v>2</v>
      </c>
      <c r="E770" t="s">
        <v>711</v>
      </c>
      <c r="G770" t="e">
        <f>--Blank</f>
        <v>#NAME?</v>
      </c>
    </row>
    <row r="771" spans="1:7">
      <c r="A771" t="s">
        <v>1485</v>
      </c>
      <c r="B771">
        <v>2</v>
      </c>
      <c r="C771">
        <v>19</v>
      </c>
      <c r="D771">
        <v>3</v>
      </c>
      <c r="E771" t="s">
        <v>711</v>
      </c>
      <c r="G771" t="e">
        <f>--Blank</f>
        <v>#NAME?</v>
      </c>
    </row>
    <row r="772" spans="1:7">
      <c r="A772" t="s">
        <v>1486</v>
      </c>
      <c r="B772">
        <v>2</v>
      </c>
      <c r="C772">
        <v>19</v>
      </c>
      <c r="D772">
        <v>4</v>
      </c>
      <c r="E772" t="s">
        <v>711</v>
      </c>
      <c r="G772" t="e">
        <f>--Blank</f>
        <v>#NAME?</v>
      </c>
    </row>
    <row r="773" spans="1:7">
      <c r="A773" t="s">
        <v>1487</v>
      </c>
      <c r="B773">
        <v>2</v>
      </c>
      <c r="C773">
        <v>19</v>
      </c>
      <c r="D773">
        <v>5</v>
      </c>
      <c r="E773" t="s">
        <v>711</v>
      </c>
      <c r="G773" t="e">
        <f>--Blank</f>
        <v>#NAME?</v>
      </c>
    </row>
    <row r="774" spans="1:7">
      <c r="A774" t="s">
        <v>1488</v>
      </c>
      <c r="B774">
        <v>2</v>
      </c>
      <c r="C774">
        <v>19</v>
      </c>
      <c r="D774">
        <v>6</v>
      </c>
      <c r="E774" t="s">
        <v>711</v>
      </c>
      <c r="G774" t="e">
        <f>--Blank</f>
        <v>#NAME?</v>
      </c>
    </row>
    <row r="775" spans="1:7">
      <c r="A775" t="s">
        <v>1489</v>
      </c>
      <c r="B775">
        <v>2</v>
      </c>
      <c r="C775">
        <v>19</v>
      </c>
      <c r="D775">
        <v>7</v>
      </c>
      <c r="E775" t="s">
        <v>711</v>
      </c>
      <c r="G775" t="e">
        <f>--Blank</f>
        <v>#NAME?</v>
      </c>
    </row>
    <row r="776" spans="1:7">
      <c r="A776" t="s">
        <v>1490</v>
      </c>
      <c r="B776">
        <v>2</v>
      </c>
      <c r="C776">
        <v>19</v>
      </c>
      <c r="D776">
        <v>8</v>
      </c>
      <c r="E776" t="s">
        <v>711</v>
      </c>
      <c r="G776" t="e">
        <f>--Blank</f>
        <v>#NAME?</v>
      </c>
    </row>
    <row r="777" spans="1:7">
      <c r="A777" t="s">
        <v>1491</v>
      </c>
      <c r="B777">
        <v>2</v>
      </c>
      <c r="C777">
        <v>19</v>
      </c>
      <c r="D777">
        <v>9</v>
      </c>
      <c r="E777" t="s">
        <v>711</v>
      </c>
      <c r="G777" t="e">
        <f>--Blank</f>
        <v>#NAME?</v>
      </c>
    </row>
    <row r="778" spans="1:7">
      <c r="A778" t="s">
        <v>1492</v>
      </c>
      <c r="B778">
        <v>2</v>
      </c>
      <c r="C778">
        <v>19</v>
      </c>
      <c r="D778">
        <v>10</v>
      </c>
      <c r="E778" t="s">
        <v>711</v>
      </c>
      <c r="G778" t="e">
        <f>--Blank</f>
        <v>#NAME?</v>
      </c>
    </row>
    <row r="779" spans="1:7">
      <c r="A779" t="s">
        <v>1493</v>
      </c>
      <c r="B779">
        <v>2</v>
      </c>
      <c r="C779">
        <v>19</v>
      </c>
      <c r="D779">
        <v>11</v>
      </c>
      <c r="E779" t="s">
        <v>711</v>
      </c>
      <c r="G779" t="e">
        <f>--Blank</f>
        <v>#NAME?</v>
      </c>
    </row>
    <row r="780" spans="1:7">
      <c r="A780" t="s">
        <v>1494</v>
      </c>
      <c r="B780">
        <v>2</v>
      </c>
      <c r="C780">
        <v>19</v>
      </c>
      <c r="D780">
        <v>12</v>
      </c>
      <c r="E780" t="s">
        <v>711</v>
      </c>
      <c r="G780" t="e">
        <f>--Blank</f>
        <v>#NAME?</v>
      </c>
    </row>
    <row r="781" spans="1:7">
      <c r="A781" t="s">
        <v>1495</v>
      </c>
      <c r="B781">
        <v>2</v>
      </c>
      <c r="C781">
        <v>19</v>
      </c>
      <c r="D781">
        <v>13</v>
      </c>
      <c r="E781" t="s">
        <v>711</v>
      </c>
      <c r="G781" t="e">
        <f>--Blank</f>
        <v>#NAME?</v>
      </c>
    </row>
    <row r="782" spans="1:7">
      <c r="A782" t="s">
        <v>1496</v>
      </c>
      <c r="B782">
        <v>2</v>
      </c>
      <c r="C782">
        <v>19</v>
      </c>
      <c r="D782">
        <v>14</v>
      </c>
      <c r="E782" t="s">
        <v>711</v>
      </c>
      <c r="G782" t="e">
        <f>--Blank</f>
        <v>#NAME?</v>
      </c>
    </row>
    <row r="783" spans="1:7">
      <c r="A783" t="s">
        <v>1497</v>
      </c>
      <c r="B783">
        <v>2</v>
      </c>
      <c r="C783">
        <v>19</v>
      </c>
      <c r="D783">
        <v>15</v>
      </c>
      <c r="E783" t="s">
        <v>711</v>
      </c>
      <c r="G783" t="e">
        <f>--Blank</f>
        <v>#NAME?</v>
      </c>
    </row>
    <row r="784" spans="1:7">
      <c r="A784" t="s">
        <v>1498</v>
      </c>
      <c r="B784">
        <v>2</v>
      </c>
      <c r="C784">
        <v>19</v>
      </c>
      <c r="D784">
        <v>16</v>
      </c>
      <c r="E784" t="s">
        <v>711</v>
      </c>
      <c r="G784" t="e">
        <f>--Blank</f>
        <v>#NAME?</v>
      </c>
    </row>
    <row r="785" spans="1:7">
      <c r="A785" t="s">
        <v>1499</v>
      </c>
      <c r="B785">
        <v>2</v>
      </c>
      <c r="C785">
        <v>19</v>
      </c>
      <c r="D785">
        <v>17</v>
      </c>
      <c r="E785" t="s">
        <v>711</v>
      </c>
      <c r="G785" t="e">
        <f>--Blank</f>
        <v>#NAME?</v>
      </c>
    </row>
    <row r="786" spans="1:7">
      <c r="A786" t="s">
        <v>1500</v>
      </c>
      <c r="B786">
        <v>2</v>
      </c>
      <c r="C786">
        <v>19</v>
      </c>
      <c r="D786">
        <v>18</v>
      </c>
      <c r="E786" t="s">
        <v>711</v>
      </c>
      <c r="G786" t="e">
        <f>--Blank</f>
        <v>#NAME?</v>
      </c>
    </row>
    <row r="787" spans="1:7">
      <c r="A787" t="s">
        <v>1501</v>
      </c>
      <c r="B787">
        <v>2</v>
      </c>
      <c r="C787">
        <v>19</v>
      </c>
      <c r="D787">
        <v>19</v>
      </c>
      <c r="E787" t="s">
        <v>711</v>
      </c>
      <c r="G787" t="e">
        <f>--Blank</f>
        <v>#NAME?</v>
      </c>
    </row>
    <row r="788" spans="1:7">
      <c r="A788" t="s">
        <v>1502</v>
      </c>
      <c r="B788">
        <v>2</v>
      </c>
      <c r="C788">
        <v>19</v>
      </c>
      <c r="D788">
        <v>20</v>
      </c>
      <c r="E788" t="s">
        <v>711</v>
      </c>
      <c r="G788" t="e">
        <f>--Blank</f>
        <v>#NAME?</v>
      </c>
    </row>
    <row r="789" spans="1:7">
      <c r="A789" t="s">
        <v>1503</v>
      </c>
      <c r="B789">
        <v>2</v>
      </c>
      <c r="C789">
        <v>20</v>
      </c>
      <c r="D789">
        <v>1</v>
      </c>
      <c r="E789" t="s">
        <v>711</v>
      </c>
      <c r="G789" t="e">
        <f>--Blank</f>
        <v>#NAME?</v>
      </c>
    </row>
    <row r="790" spans="1:7">
      <c r="A790" t="s">
        <v>1504</v>
      </c>
      <c r="B790">
        <v>2</v>
      </c>
      <c r="C790">
        <v>20</v>
      </c>
      <c r="D790">
        <v>2</v>
      </c>
      <c r="E790" t="s">
        <v>711</v>
      </c>
      <c r="G790" t="e">
        <f>--Blank</f>
        <v>#NAME?</v>
      </c>
    </row>
    <row r="791" spans="1:7">
      <c r="A791" t="s">
        <v>1505</v>
      </c>
      <c r="B791">
        <v>2</v>
      </c>
      <c r="C791">
        <v>20</v>
      </c>
      <c r="D791">
        <v>3</v>
      </c>
      <c r="E791" t="s">
        <v>711</v>
      </c>
      <c r="G791" t="e">
        <f>--Blank</f>
        <v>#NAME?</v>
      </c>
    </row>
    <row r="792" spans="1:7">
      <c r="A792" t="s">
        <v>1506</v>
      </c>
      <c r="B792">
        <v>2</v>
      </c>
      <c r="C792">
        <v>20</v>
      </c>
      <c r="D792">
        <v>4</v>
      </c>
      <c r="E792" t="s">
        <v>711</v>
      </c>
      <c r="G792" t="e">
        <f>--Blank</f>
        <v>#NAME?</v>
      </c>
    </row>
    <row r="793" spans="1:7">
      <c r="A793" t="s">
        <v>1507</v>
      </c>
      <c r="B793">
        <v>2</v>
      </c>
      <c r="C793">
        <v>20</v>
      </c>
      <c r="D793">
        <v>5</v>
      </c>
      <c r="E793" t="s">
        <v>711</v>
      </c>
      <c r="G793" t="e">
        <f>--Blank</f>
        <v>#NAME?</v>
      </c>
    </row>
    <row r="794" spans="1:7">
      <c r="A794" t="s">
        <v>1508</v>
      </c>
      <c r="B794">
        <v>2</v>
      </c>
      <c r="C794">
        <v>20</v>
      </c>
      <c r="D794">
        <v>6</v>
      </c>
      <c r="E794" t="s">
        <v>711</v>
      </c>
      <c r="G794" t="e">
        <f>--Blank</f>
        <v>#NAME?</v>
      </c>
    </row>
    <row r="795" spans="1:7">
      <c r="A795" t="s">
        <v>1509</v>
      </c>
      <c r="B795">
        <v>2</v>
      </c>
      <c r="C795">
        <v>20</v>
      </c>
      <c r="D795">
        <v>7</v>
      </c>
      <c r="E795" t="s">
        <v>711</v>
      </c>
      <c r="G795" t="e">
        <f>--Blank</f>
        <v>#NAME?</v>
      </c>
    </row>
    <row r="796" spans="1:7">
      <c r="A796" t="s">
        <v>1510</v>
      </c>
      <c r="B796">
        <v>2</v>
      </c>
      <c r="C796">
        <v>20</v>
      </c>
      <c r="D796">
        <v>8</v>
      </c>
      <c r="E796" t="s">
        <v>711</v>
      </c>
      <c r="G796" t="e">
        <f>--Blank</f>
        <v>#NAME?</v>
      </c>
    </row>
    <row r="797" spans="1:7">
      <c r="A797" t="s">
        <v>1511</v>
      </c>
      <c r="B797">
        <v>2</v>
      </c>
      <c r="C797">
        <v>20</v>
      </c>
      <c r="D797">
        <v>9</v>
      </c>
      <c r="E797" t="s">
        <v>711</v>
      </c>
      <c r="G797" t="e">
        <f>--Blank</f>
        <v>#NAME?</v>
      </c>
    </row>
    <row r="798" spans="1:7">
      <c r="A798" t="s">
        <v>1512</v>
      </c>
      <c r="B798">
        <v>2</v>
      </c>
      <c r="C798">
        <v>20</v>
      </c>
      <c r="D798">
        <v>10</v>
      </c>
      <c r="E798" t="s">
        <v>711</v>
      </c>
      <c r="G798" t="e">
        <f>--Blank</f>
        <v>#NAME?</v>
      </c>
    </row>
    <row r="799" spans="1:7">
      <c r="A799" t="s">
        <v>1513</v>
      </c>
      <c r="B799">
        <v>2</v>
      </c>
      <c r="C799">
        <v>20</v>
      </c>
      <c r="D799">
        <v>11</v>
      </c>
      <c r="E799" t="s">
        <v>711</v>
      </c>
      <c r="G799" t="e">
        <f>--Blank</f>
        <v>#NAME?</v>
      </c>
    </row>
    <row r="800" spans="1:7">
      <c r="A800" t="s">
        <v>1514</v>
      </c>
      <c r="B800">
        <v>2</v>
      </c>
      <c r="C800">
        <v>20</v>
      </c>
      <c r="D800">
        <v>12</v>
      </c>
      <c r="E800" t="s">
        <v>711</v>
      </c>
      <c r="G800" t="e">
        <f>--Blank</f>
        <v>#NAME?</v>
      </c>
    </row>
    <row r="801" spans="1:7">
      <c r="A801" t="s">
        <v>1515</v>
      </c>
      <c r="B801">
        <v>2</v>
      </c>
      <c r="C801">
        <v>20</v>
      </c>
      <c r="D801">
        <v>13</v>
      </c>
      <c r="E801" t="s">
        <v>711</v>
      </c>
      <c r="G801" t="e">
        <f>--Blank</f>
        <v>#NAME?</v>
      </c>
    </row>
    <row r="802" spans="1:7">
      <c r="A802" t="s">
        <v>1516</v>
      </c>
      <c r="B802">
        <v>2</v>
      </c>
      <c r="C802">
        <v>20</v>
      </c>
      <c r="D802">
        <v>14</v>
      </c>
      <c r="E802" t="s">
        <v>711</v>
      </c>
      <c r="G802" t="e">
        <f>--Blank</f>
        <v>#NAME?</v>
      </c>
    </row>
    <row r="803" spans="1:7">
      <c r="A803" t="s">
        <v>1517</v>
      </c>
      <c r="B803">
        <v>2</v>
      </c>
      <c r="C803">
        <v>20</v>
      </c>
      <c r="D803">
        <v>15</v>
      </c>
      <c r="E803" t="s">
        <v>711</v>
      </c>
      <c r="G803" t="e">
        <f>--Blank</f>
        <v>#NAME?</v>
      </c>
    </row>
    <row r="804" spans="1:7">
      <c r="A804" t="s">
        <v>1518</v>
      </c>
      <c r="B804">
        <v>2</v>
      </c>
      <c r="C804">
        <v>20</v>
      </c>
      <c r="D804">
        <v>16</v>
      </c>
      <c r="E804" t="s">
        <v>711</v>
      </c>
      <c r="G804" t="e">
        <f>--Blank</f>
        <v>#NAME?</v>
      </c>
    </row>
    <row r="805" spans="1:7">
      <c r="A805" t="s">
        <v>1519</v>
      </c>
      <c r="B805">
        <v>2</v>
      </c>
      <c r="C805">
        <v>20</v>
      </c>
      <c r="D805">
        <v>17</v>
      </c>
      <c r="E805" t="s">
        <v>711</v>
      </c>
      <c r="G805" t="e">
        <f>--Blank</f>
        <v>#NAME?</v>
      </c>
    </row>
    <row r="806" spans="1:7">
      <c r="A806" t="s">
        <v>1520</v>
      </c>
      <c r="B806">
        <v>2</v>
      </c>
      <c r="C806">
        <v>20</v>
      </c>
      <c r="D806">
        <v>18</v>
      </c>
      <c r="E806" t="s">
        <v>711</v>
      </c>
      <c r="G806" t="e">
        <f>--Blank</f>
        <v>#NAME?</v>
      </c>
    </row>
    <row r="807" spans="1:7">
      <c r="A807" t="s">
        <v>1521</v>
      </c>
      <c r="B807">
        <v>2</v>
      </c>
      <c r="C807">
        <v>20</v>
      </c>
      <c r="D807">
        <v>19</v>
      </c>
      <c r="E807" t="s">
        <v>711</v>
      </c>
      <c r="G807" t="e">
        <f>--Blank</f>
        <v>#NAME?</v>
      </c>
    </row>
    <row r="808" spans="1:7">
      <c r="A808" t="s">
        <v>1522</v>
      </c>
      <c r="B808">
        <v>2</v>
      </c>
      <c r="C808">
        <v>20</v>
      </c>
      <c r="D808">
        <v>20</v>
      </c>
      <c r="E808" t="s">
        <v>711</v>
      </c>
      <c r="G808" t="e">
        <f>--Blank</f>
        <v>#NAME?</v>
      </c>
    </row>
    <row r="809" spans="1:7">
      <c r="A809" t="s">
        <v>1523</v>
      </c>
      <c r="B809">
        <v>3</v>
      </c>
      <c r="C809">
        <v>1</v>
      </c>
      <c r="D809">
        <v>1</v>
      </c>
      <c r="E809" t="s">
        <v>15</v>
      </c>
      <c r="G809" t="s">
        <v>16</v>
      </c>
    </row>
    <row r="810" spans="1:7">
      <c r="A810" t="s">
        <v>1524</v>
      </c>
      <c r="B810">
        <v>3</v>
      </c>
      <c r="C810">
        <v>1</v>
      </c>
      <c r="D810">
        <v>2</v>
      </c>
      <c r="E810" t="s">
        <v>15</v>
      </c>
      <c r="G810" t="s">
        <v>16</v>
      </c>
    </row>
    <row r="811" spans="1:7">
      <c r="A811" t="s">
        <v>1525</v>
      </c>
      <c r="B811">
        <v>3</v>
      </c>
      <c r="C811">
        <v>1</v>
      </c>
      <c r="D811">
        <v>3</v>
      </c>
      <c r="E811" t="s">
        <v>19</v>
      </c>
      <c r="G811" t="s">
        <v>20</v>
      </c>
    </row>
    <row r="812" spans="1:7">
      <c r="A812" t="s">
        <v>1526</v>
      </c>
      <c r="B812">
        <v>3</v>
      </c>
      <c r="C812">
        <v>1</v>
      </c>
      <c r="D812">
        <v>4</v>
      </c>
      <c r="E812" t="s">
        <v>19</v>
      </c>
      <c r="G812" t="s">
        <v>20</v>
      </c>
    </row>
    <row r="813" spans="1:7">
      <c r="A813" t="s">
        <v>1527</v>
      </c>
      <c r="B813">
        <v>3</v>
      </c>
      <c r="C813">
        <v>1</v>
      </c>
      <c r="D813">
        <v>5</v>
      </c>
      <c r="E813" t="s">
        <v>23</v>
      </c>
      <c r="G813" t="s">
        <v>24</v>
      </c>
    </row>
    <row r="814" spans="1:7">
      <c r="A814" t="s">
        <v>1528</v>
      </c>
      <c r="B814">
        <v>3</v>
      </c>
      <c r="C814">
        <v>1</v>
      </c>
      <c r="D814">
        <v>6</v>
      </c>
      <c r="E814" t="s">
        <v>23</v>
      </c>
      <c r="G814" t="s">
        <v>24</v>
      </c>
    </row>
    <row r="815" spans="1:7">
      <c r="A815" t="s">
        <v>1529</v>
      </c>
      <c r="B815">
        <v>3</v>
      </c>
      <c r="C815">
        <v>1</v>
      </c>
      <c r="D815">
        <v>7</v>
      </c>
      <c r="E815" t="s">
        <v>27</v>
      </c>
      <c r="G815" t="s">
        <v>28</v>
      </c>
    </row>
    <row r="816" spans="1:7">
      <c r="A816" t="s">
        <v>1530</v>
      </c>
      <c r="B816">
        <v>3</v>
      </c>
      <c r="C816">
        <v>1</v>
      </c>
      <c r="D816">
        <v>8</v>
      </c>
      <c r="E816" t="s">
        <v>27</v>
      </c>
      <c r="G816" t="s">
        <v>28</v>
      </c>
    </row>
    <row r="817" spans="1:7">
      <c r="A817" t="s">
        <v>1531</v>
      </c>
      <c r="B817">
        <v>3</v>
      </c>
      <c r="C817">
        <v>1</v>
      </c>
      <c r="D817">
        <v>9</v>
      </c>
      <c r="E817" t="s">
        <v>31</v>
      </c>
      <c r="G817" t="s">
        <v>32</v>
      </c>
    </row>
    <row r="818" spans="1:7">
      <c r="A818" t="s">
        <v>1532</v>
      </c>
      <c r="B818">
        <v>3</v>
      </c>
      <c r="C818">
        <v>1</v>
      </c>
      <c r="D818">
        <v>10</v>
      </c>
      <c r="E818" t="s">
        <v>31</v>
      </c>
      <c r="G818" t="s">
        <v>32</v>
      </c>
    </row>
    <row r="819" spans="1:7">
      <c r="A819" t="s">
        <v>1533</v>
      </c>
      <c r="B819">
        <v>3</v>
      </c>
      <c r="C819">
        <v>1</v>
      </c>
      <c r="D819">
        <v>11</v>
      </c>
      <c r="E819" t="s">
        <v>35</v>
      </c>
      <c r="G819" t="s">
        <v>36</v>
      </c>
    </row>
    <row r="820" spans="1:7">
      <c r="A820" t="s">
        <v>1534</v>
      </c>
      <c r="B820">
        <v>3</v>
      </c>
      <c r="C820">
        <v>1</v>
      </c>
      <c r="D820">
        <v>12</v>
      </c>
      <c r="E820" t="s">
        <v>35</v>
      </c>
      <c r="G820" t="s">
        <v>36</v>
      </c>
    </row>
    <row r="821" spans="1:7">
      <c r="A821" t="s">
        <v>1535</v>
      </c>
      <c r="B821">
        <v>3</v>
      </c>
      <c r="C821">
        <v>1</v>
      </c>
      <c r="D821">
        <v>13</v>
      </c>
      <c r="E821" t="s">
        <v>39</v>
      </c>
      <c r="G821" t="s">
        <v>40</v>
      </c>
    </row>
    <row r="822" spans="1:7">
      <c r="A822" t="s">
        <v>1536</v>
      </c>
      <c r="B822">
        <v>3</v>
      </c>
      <c r="C822">
        <v>1</v>
      </c>
      <c r="D822">
        <v>14</v>
      </c>
      <c r="E822" t="s">
        <v>39</v>
      </c>
      <c r="G822" t="s">
        <v>40</v>
      </c>
    </row>
    <row r="823" spans="1:7">
      <c r="A823" t="s">
        <v>1537</v>
      </c>
      <c r="B823">
        <v>3</v>
      </c>
      <c r="C823">
        <v>1</v>
      </c>
      <c r="D823">
        <v>15</v>
      </c>
      <c r="E823" t="s">
        <v>43</v>
      </c>
      <c r="G823" t="s">
        <v>44</v>
      </c>
    </row>
    <row r="824" spans="1:7">
      <c r="A824" t="s">
        <v>1538</v>
      </c>
      <c r="B824">
        <v>3</v>
      </c>
      <c r="C824">
        <v>1</v>
      </c>
      <c r="D824">
        <v>16</v>
      </c>
      <c r="E824" t="s">
        <v>43</v>
      </c>
      <c r="G824" t="s">
        <v>44</v>
      </c>
    </row>
    <row r="825" spans="1:7">
      <c r="A825" t="s">
        <v>1539</v>
      </c>
      <c r="B825">
        <v>3</v>
      </c>
      <c r="C825">
        <v>1</v>
      </c>
      <c r="D825">
        <v>17</v>
      </c>
      <c r="E825" t="s">
        <v>47</v>
      </c>
      <c r="G825" t="s">
        <v>48</v>
      </c>
    </row>
    <row r="826" spans="1:7">
      <c r="A826" t="s">
        <v>1540</v>
      </c>
      <c r="B826">
        <v>3</v>
      </c>
      <c r="C826">
        <v>1</v>
      </c>
      <c r="D826">
        <v>18</v>
      </c>
      <c r="E826" t="s">
        <v>47</v>
      </c>
      <c r="G826" t="s">
        <v>48</v>
      </c>
    </row>
    <row r="827" spans="1:7">
      <c r="A827" t="s">
        <v>1541</v>
      </c>
      <c r="B827">
        <v>3</v>
      </c>
      <c r="C827">
        <v>1</v>
      </c>
      <c r="D827">
        <v>19</v>
      </c>
      <c r="E827" t="s">
        <v>51</v>
      </c>
      <c r="G827" t="s">
        <v>52</v>
      </c>
    </row>
    <row r="828" spans="1:7">
      <c r="A828" t="s">
        <v>1542</v>
      </c>
      <c r="B828">
        <v>3</v>
      </c>
      <c r="C828">
        <v>1</v>
      </c>
      <c r="D828">
        <v>20</v>
      </c>
      <c r="E828" t="s">
        <v>51</v>
      </c>
      <c r="G828" t="s">
        <v>52</v>
      </c>
    </row>
    <row r="829" spans="1:7">
      <c r="A829" t="s">
        <v>1543</v>
      </c>
      <c r="B829">
        <v>3</v>
      </c>
      <c r="C829">
        <v>2</v>
      </c>
      <c r="D829">
        <v>1</v>
      </c>
      <c r="E829" t="s">
        <v>55</v>
      </c>
      <c r="G829" t="s">
        <v>56</v>
      </c>
    </row>
    <row r="830" spans="1:7">
      <c r="A830" t="s">
        <v>1544</v>
      </c>
      <c r="B830">
        <v>3</v>
      </c>
      <c r="C830">
        <v>2</v>
      </c>
      <c r="D830">
        <v>2</v>
      </c>
      <c r="E830" t="s">
        <v>55</v>
      </c>
      <c r="G830" t="s">
        <v>56</v>
      </c>
    </row>
    <row r="831" spans="1:7">
      <c r="A831" t="s">
        <v>1545</v>
      </c>
      <c r="B831">
        <v>3</v>
      </c>
      <c r="C831">
        <v>2</v>
      </c>
      <c r="D831">
        <v>3</v>
      </c>
      <c r="E831" t="s">
        <v>59</v>
      </c>
      <c r="G831" t="s">
        <v>60</v>
      </c>
    </row>
    <row r="832" spans="1:7">
      <c r="A832" t="s">
        <v>1546</v>
      </c>
      <c r="B832">
        <v>3</v>
      </c>
      <c r="C832">
        <v>2</v>
      </c>
      <c r="D832">
        <v>4</v>
      </c>
      <c r="E832" t="s">
        <v>59</v>
      </c>
      <c r="G832" t="s">
        <v>60</v>
      </c>
    </row>
    <row r="833" spans="1:7">
      <c r="A833" t="s">
        <v>1547</v>
      </c>
      <c r="B833">
        <v>3</v>
      </c>
      <c r="C833">
        <v>2</v>
      </c>
      <c r="D833">
        <v>5</v>
      </c>
      <c r="E833" t="s">
        <v>63</v>
      </c>
      <c r="G833" t="s">
        <v>64</v>
      </c>
    </row>
    <row r="834" spans="1:7">
      <c r="A834" t="s">
        <v>1548</v>
      </c>
      <c r="B834">
        <v>3</v>
      </c>
      <c r="C834">
        <v>2</v>
      </c>
      <c r="D834">
        <v>6</v>
      </c>
      <c r="E834" t="s">
        <v>63</v>
      </c>
      <c r="G834" t="s">
        <v>64</v>
      </c>
    </row>
    <row r="835" spans="1:7">
      <c r="A835" t="s">
        <v>1549</v>
      </c>
      <c r="B835">
        <v>3</v>
      </c>
      <c r="C835">
        <v>2</v>
      </c>
      <c r="D835">
        <v>7</v>
      </c>
      <c r="E835" t="s">
        <v>67</v>
      </c>
      <c r="G835" t="s">
        <v>68</v>
      </c>
    </row>
    <row r="836" spans="1:7">
      <c r="A836" t="s">
        <v>1550</v>
      </c>
      <c r="B836">
        <v>3</v>
      </c>
      <c r="C836">
        <v>2</v>
      </c>
      <c r="D836">
        <v>8</v>
      </c>
      <c r="E836" t="s">
        <v>67</v>
      </c>
      <c r="G836" t="s">
        <v>68</v>
      </c>
    </row>
    <row r="837" spans="1:7">
      <c r="A837" t="s">
        <v>1551</v>
      </c>
      <c r="B837">
        <v>3</v>
      </c>
      <c r="C837">
        <v>2</v>
      </c>
      <c r="D837">
        <v>9</v>
      </c>
      <c r="E837" t="s">
        <v>71</v>
      </c>
      <c r="G837" t="s">
        <v>72</v>
      </c>
    </row>
    <row r="838" spans="1:7">
      <c r="A838" t="s">
        <v>1552</v>
      </c>
      <c r="B838">
        <v>3</v>
      </c>
      <c r="C838">
        <v>2</v>
      </c>
      <c r="D838">
        <v>10</v>
      </c>
      <c r="E838" t="s">
        <v>71</v>
      </c>
      <c r="G838" t="s">
        <v>72</v>
      </c>
    </row>
    <row r="839" spans="1:7">
      <c r="A839" t="s">
        <v>1553</v>
      </c>
      <c r="B839">
        <v>3</v>
      </c>
      <c r="C839">
        <v>2</v>
      </c>
      <c r="D839">
        <v>11</v>
      </c>
      <c r="E839" t="s">
        <v>75</v>
      </c>
      <c r="G839" t="s">
        <v>76</v>
      </c>
    </row>
    <row r="840" spans="1:7">
      <c r="A840" t="s">
        <v>1554</v>
      </c>
      <c r="B840">
        <v>3</v>
      </c>
      <c r="C840">
        <v>2</v>
      </c>
      <c r="D840">
        <v>12</v>
      </c>
      <c r="E840" t="s">
        <v>75</v>
      </c>
      <c r="G840" t="s">
        <v>76</v>
      </c>
    </row>
    <row r="841" spans="1:7">
      <c r="A841" t="s">
        <v>1555</v>
      </c>
      <c r="B841">
        <v>3</v>
      </c>
      <c r="C841">
        <v>2</v>
      </c>
      <c r="D841">
        <v>13</v>
      </c>
      <c r="E841" t="s">
        <v>1556</v>
      </c>
      <c r="F841" t="s">
        <v>1557</v>
      </c>
    </row>
    <row r="842" spans="1:7">
      <c r="A842" t="s">
        <v>1558</v>
      </c>
      <c r="B842">
        <v>3</v>
      </c>
      <c r="C842">
        <v>2</v>
      </c>
      <c r="D842">
        <v>14</v>
      </c>
      <c r="E842" t="s">
        <v>1559</v>
      </c>
      <c r="F842" t="s">
        <v>1557</v>
      </c>
    </row>
    <row r="843" spans="1:7">
      <c r="A843" t="s">
        <v>1560</v>
      </c>
      <c r="B843">
        <v>3</v>
      </c>
      <c r="C843">
        <v>2</v>
      </c>
      <c r="D843">
        <v>15</v>
      </c>
      <c r="E843" t="s">
        <v>1561</v>
      </c>
      <c r="F843" t="s">
        <v>1562</v>
      </c>
    </row>
    <row r="844" spans="1:7">
      <c r="A844" t="s">
        <v>1563</v>
      </c>
      <c r="B844">
        <v>3</v>
      </c>
      <c r="C844">
        <v>2</v>
      </c>
      <c r="D844">
        <v>16</v>
      </c>
      <c r="E844" t="s">
        <v>1564</v>
      </c>
      <c r="F844" t="s">
        <v>1562</v>
      </c>
    </row>
    <row r="845" spans="1:7">
      <c r="A845" t="s">
        <v>1565</v>
      </c>
      <c r="B845">
        <v>3</v>
      </c>
      <c r="C845">
        <v>2</v>
      </c>
      <c r="D845">
        <v>17</v>
      </c>
      <c r="E845" t="s">
        <v>1566</v>
      </c>
      <c r="F845" t="s">
        <v>1567</v>
      </c>
    </row>
    <row r="846" spans="1:7">
      <c r="A846" t="s">
        <v>1568</v>
      </c>
      <c r="B846">
        <v>3</v>
      </c>
      <c r="C846">
        <v>2</v>
      </c>
      <c r="D846">
        <v>18</v>
      </c>
      <c r="E846" t="s">
        <v>1569</v>
      </c>
      <c r="F846" t="s">
        <v>1567</v>
      </c>
    </row>
    <row r="847" spans="1:7">
      <c r="A847" t="s">
        <v>1570</v>
      </c>
      <c r="B847">
        <v>3</v>
      </c>
      <c r="C847">
        <v>2</v>
      </c>
      <c r="D847">
        <v>19</v>
      </c>
      <c r="E847" t="s">
        <v>1571</v>
      </c>
      <c r="F847" t="s">
        <v>1572</v>
      </c>
    </row>
    <row r="848" spans="1:7">
      <c r="A848" t="s">
        <v>1573</v>
      </c>
      <c r="B848">
        <v>3</v>
      </c>
      <c r="C848">
        <v>2</v>
      </c>
      <c r="D848">
        <v>20</v>
      </c>
      <c r="E848" t="s">
        <v>1574</v>
      </c>
      <c r="F848" t="s">
        <v>1572</v>
      </c>
    </row>
    <row r="849" spans="1:6">
      <c r="A849" t="s">
        <v>1575</v>
      </c>
      <c r="B849">
        <v>3</v>
      </c>
      <c r="C849">
        <v>3</v>
      </c>
      <c r="D849">
        <v>1</v>
      </c>
      <c r="E849" t="s">
        <v>1576</v>
      </c>
      <c r="F849" t="s">
        <v>1577</v>
      </c>
    </row>
    <row r="850" spans="1:6">
      <c r="A850" t="s">
        <v>1578</v>
      </c>
      <c r="B850">
        <v>3</v>
      </c>
      <c r="C850">
        <v>3</v>
      </c>
      <c r="D850">
        <v>2</v>
      </c>
      <c r="E850" t="s">
        <v>1579</v>
      </c>
      <c r="F850" t="s">
        <v>1577</v>
      </c>
    </row>
    <row r="851" spans="1:6">
      <c r="A851" t="s">
        <v>1580</v>
      </c>
      <c r="B851">
        <v>3</v>
      </c>
      <c r="C851">
        <v>3</v>
      </c>
      <c r="D851">
        <v>3</v>
      </c>
      <c r="E851" t="s">
        <v>1581</v>
      </c>
      <c r="F851" t="s">
        <v>1582</v>
      </c>
    </row>
    <row r="852" spans="1:6">
      <c r="A852" t="s">
        <v>1583</v>
      </c>
      <c r="B852">
        <v>3</v>
      </c>
      <c r="C852">
        <v>3</v>
      </c>
      <c r="D852">
        <v>4</v>
      </c>
      <c r="E852" t="s">
        <v>1584</v>
      </c>
      <c r="F852" t="s">
        <v>1582</v>
      </c>
    </row>
    <row r="853" spans="1:6">
      <c r="A853" t="s">
        <v>1585</v>
      </c>
      <c r="B853">
        <v>3</v>
      </c>
      <c r="C853">
        <v>3</v>
      </c>
      <c r="D853">
        <v>5</v>
      </c>
      <c r="E853" t="s">
        <v>1586</v>
      </c>
      <c r="F853" t="s">
        <v>1587</v>
      </c>
    </row>
    <row r="854" spans="1:6">
      <c r="A854" t="s">
        <v>1588</v>
      </c>
      <c r="B854">
        <v>3</v>
      </c>
      <c r="C854">
        <v>3</v>
      </c>
      <c r="D854">
        <v>6</v>
      </c>
      <c r="E854" t="s">
        <v>1589</v>
      </c>
      <c r="F854" t="s">
        <v>1587</v>
      </c>
    </row>
    <row r="855" spans="1:6">
      <c r="A855" t="s">
        <v>1590</v>
      </c>
      <c r="B855">
        <v>3</v>
      </c>
      <c r="C855">
        <v>3</v>
      </c>
      <c r="D855">
        <v>7</v>
      </c>
      <c r="E855" t="s">
        <v>1591</v>
      </c>
      <c r="F855" t="s">
        <v>1592</v>
      </c>
    </row>
    <row r="856" spans="1:6">
      <c r="A856" t="s">
        <v>1593</v>
      </c>
      <c r="B856">
        <v>3</v>
      </c>
      <c r="C856">
        <v>3</v>
      </c>
      <c r="D856">
        <v>8</v>
      </c>
      <c r="E856" t="s">
        <v>1594</v>
      </c>
      <c r="F856" t="s">
        <v>1592</v>
      </c>
    </row>
    <row r="857" spans="1:6">
      <c r="A857" t="s">
        <v>1595</v>
      </c>
      <c r="B857">
        <v>3</v>
      </c>
      <c r="C857">
        <v>3</v>
      </c>
      <c r="D857">
        <v>9</v>
      </c>
      <c r="E857" t="s">
        <v>1596</v>
      </c>
      <c r="F857" t="s">
        <v>1597</v>
      </c>
    </row>
    <row r="858" spans="1:6">
      <c r="A858" t="s">
        <v>1598</v>
      </c>
      <c r="B858">
        <v>3</v>
      </c>
      <c r="C858">
        <v>3</v>
      </c>
      <c r="D858">
        <v>10</v>
      </c>
      <c r="E858" t="s">
        <v>1599</v>
      </c>
      <c r="F858" t="s">
        <v>1597</v>
      </c>
    </row>
    <row r="859" spans="1:6">
      <c r="A859" t="s">
        <v>1600</v>
      </c>
      <c r="B859">
        <v>3</v>
      </c>
      <c r="C859">
        <v>3</v>
      </c>
      <c r="D859">
        <v>11</v>
      </c>
      <c r="E859" t="s">
        <v>1601</v>
      </c>
      <c r="F859" t="s">
        <v>1602</v>
      </c>
    </row>
    <row r="860" spans="1:6">
      <c r="A860" t="s">
        <v>1603</v>
      </c>
      <c r="B860">
        <v>3</v>
      </c>
      <c r="C860">
        <v>3</v>
      </c>
      <c r="D860">
        <v>12</v>
      </c>
      <c r="E860" t="s">
        <v>1604</v>
      </c>
      <c r="F860" t="s">
        <v>1602</v>
      </c>
    </row>
    <row r="861" spans="1:6">
      <c r="A861" t="s">
        <v>1605</v>
      </c>
      <c r="B861">
        <v>3</v>
      </c>
      <c r="C861">
        <v>3</v>
      </c>
      <c r="D861">
        <v>13</v>
      </c>
      <c r="E861" t="s">
        <v>1606</v>
      </c>
      <c r="F861" t="s">
        <v>1607</v>
      </c>
    </row>
    <row r="862" spans="1:6">
      <c r="A862" t="s">
        <v>1608</v>
      </c>
      <c r="B862">
        <v>3</v>
      </c>
      <c r="C862">
        <v>3</v>
      </c>
      <c r="D862">
        <v>14</v>
      </c>
      <c r="E862" t="s">
        <v>1609</v>
      </c>
      <c r="F862" t="s">
        <v>1607</v>
      </c>
    </row>
    <row r="863" spans="1:6">
      <c r="A863" t="s">
        <v>1610</v>
      </c>
      <c r="B863">
        <v>3</v>
      </c>
      <c r="C863">
        <v>3</v>
      </c>
      <c r="D863">
        <v>15</v>
      </c>
      <c r="E863" t="s">
        <v>1611</v>
      </c>
      <c r="F863" t="s">
        <v>1612</v>
      </c>
    </row>
    <row r="864" spans="1:6">
      <c r="A864" t="s">
        <v>1613</v>
      </c>
      <c r="B864">
        <v>3</v>
      </c>
      <c r="C864">
        <v>3</v>
      </c>
      <c r="D864">
        <v>16</v>
      </c>
      <c r="E864" t="s">
        <v>1614</v>
      </c>
      <c r="F864" t="s">
        <v>1612</v>
      </c>
    </row>
    <row r="865" spans="1:7">
      <c r="A865" t="s">
        <v>1615</v>
      </c>
      <c r="B865">
        <v>3</v>
      </c>
      <c r="C865">
        <v>3</v>
      </c>
      <c r="D865">
        <v>17</v>
      </c>
      <c r="E865" t="s">
        <v>1616</v>
      </c>
      <c r="F865" t="s">
        <v>1617</v>
      </c>
    </row>
    <row r="866" spans="1:7">
      <c r="A866" t="s">
        <v>1618</v>
      </c>
      <c r="B866">
        <v>3</v>
      </c>
      <c r="C866">
        <v>3</v>
      </c>
      <c r="D866">
        <v>18</v>
      </c>
      <c r="E866" t="s">
        <v>1619</v>
      </c>
      <c r="F866" t="s">
        <v>1617</v>
      </c>
    </row>
    <row r="867" spans="1:7">
      <c r="A867" t="s">
        <v>1620</v>
      </c>
      <c r="B867">
        <v>3</v>
      </c>
      <c r="C867">
        <v>3</v>
      </c>
      <c r="D867">
        <v>19</v>
      </c>
      <c r="E867" t="s">
        <v>1621</v>
      </c>
      <c r="F867" t="s">
        <v>1622</v>
      </c>
    </row>
    <row r="868" spans="1:7">
      <c r="A868" t="s">
        <v>1623</v>
      </c>
      <c r="B868">
        <v>3</v>
      </c>
      <c r="C868">
        <v>3</v>
      </c>
      <c r="D868">
        <v>20</v>
      </c>
      <c r="E868" t="s">
        <v>1624</v>
      </c>
      <c r="F868" t="s">
        <v>1622</v>
      </c>
    </row>
    <row r="869" spans="1:7">
      <c r="A869" t="s">
        <v>1625</v>
      </c>
      <c r="B869">
        <v>3</v>
      </c>
      <c r="C869">
        <v>4</v>
      </c>
      <c r="D869">
        <v>1</v>
      </c>
      <c r="E869" t="s">
        <v>1626</v>
      </c>
      <c r="F869" t="s">
        <v>1627</v>
      </c>
    </row>
    <row r="870" spans="1:7">
      <c r="A870" t="s">
        <v>1628</v>
      </c>
      <c r="B870">
        <v>3</v>
      </c>
      <c r="C870">
        <v>4</v>
      </c>
      <c r="D870">
        <v>2</v>
      </c>
      <c r="E870" t="s">
        <v>1629</v>
      </c>
      <c r="F870" t="s">
        <v>1627</v>
      </c>
    </row>
    <row r="871" spans="1:7">
      <c r="A871" t="s">
        <v>1630</v>
      </c>
      <c r="B871">
        <v>3</v>
      </c>
      <c r="C871">
        <v>4</v>
      </c>
      <c r="D871">
        <v>3</v>
      </c>
      <c r="E871" t="s">
        <v>1631</v>
      </c>
      <c r="G871" t="e">
        <f>--Internal_7459</f>
        <v>#NAME?</v>
      </c>
    </row>
    <row r="872" spans="1:7">
      <c r="A872" t="s">
        <v>1632</v>
      </c>
      <c r="B872">
        <v>3</v>
      </c>
      <c r="C872">
        <v>4</v>
      </c>
      <c r="D872">
        <v>4</v>
      </c>
      <c r="E872" t="s">
        <v>1631</v>
      </c>
      <c r="G872" t="e">
        <f>--Internal_7459</f>
        <v>#NAME?</v>
      </c>
    </row>
    <row r="873" spans="1:7">
      <c r="A873" t="s">
        <v>1633</v>
      </c>
      <c r="B873">
        <v>3</v>
      </c>
      <c r="C873">
        <v>4</v>
      </c>
      <c r="D873">
        <v>5</v>
      </c>
      <c r="E873" t="s">
        <v>1634</v>
      </c>
      <c r="F873" t="s">
        <v>1635</v>
      </c>
    </row>
    <row r="874" spans="1:7">
      <c r="A874" t="s">
        <v>1636</v>
      </c>
      <c r="B874">
        <v>3</v>
      </c>
      <c r="C874">
        <v>4</v>
      </c>
      <c r="D874">
        <v>6</v>
      </c>
      <c r="E874" t="s">
        <v>1637</v>
      </c>
      <c r="F874" t="s">
        <v>1635</v>
      </c>
    </row>
    <row r="875" spans="1:7">
      <c r="A875" t="s">
        <v>1638</v>
      </c>
      <c r="B875">
        <v>3</v>
      </c>
      <c r="C875">
        <v>4</v>
      </c>
      <c r="D875">
        <v>7</v>
      </c>
      <c r="E875" t="s">
        <v>1639</v>
      </c>
      <c r="F875" t="s">
        <v>1640</v>
      </c>
    </row>
    <row r="876" spans="1:7">
      <c r="A876" t="s">
        <v>1641</v>
      </c>
      <c r="B876">
        <v>3</v>
      </c>
      <c r="C876">
        <v>4</v>
      </c>
      <c r="D876">
        <v>8</v>
      </c>
      <c r="E876" t="s">
        <v>1642</v>
      </c>
      <c r="F876" t="s">
        <v>1640</v>
      </c>
    </row>
    <row r="877" spans="1:7">
      <c r="A877" t="s">
        <v>1643</v>
      </c>
      <c r="B877">
        <v>3</v>
      </c>
      <c r="C877">
        <v>4</v>
      </c>
      <c r="D877">
        <v>9</v>
      </c>
      <c r="E877" t="s">
        <v>1644</v>
      </c>
      <c r="F877" t="s">
        <v>1645</v>
      </c>
    </row>
    <row r="878" spans="1:7">
      <c r="A878" t="s">
        <v>1646</v>
      </c>
      <c r="B878">
        <v>3</v>
      </c>
      <c r="C878">
        <v>4</v>
      </c>
      <c r="D878">
        <v>10</v>
      </c>
      <c r="E878" t="s">
        <v>1647</v>
      </c>
      <c r="F878" t="s">
        <v>1645</v>
      </c>
    </row>
    <row r="879" spans="1:7">
      <c r="A879" t="s">
        <v>1648</v>
      </c>
      <c r="B879">
        <v>3</v>
      </c>
      <c r="C879">
        <v>4</v>
      </c>
      <c r="D879">
        <v>11</v>
      </c>
      <c r="E879" t="s">
        <v>1649</v>
      </c>
      <c r="F879" t="s">
        <v>1650</v>
      </c>
    </row>
    <row r="880" spans="1:7">
      <c r="A880" t="s">
        <v>1651</v>
      </c>
      <c r="B880">
        <v>3</v>
      </c>
      <c r="C880">
        <v>4</v>
      </c>
      <c r="D880">
        <v>12</v>
      </c>
      <c r="E880" t="s">
        <v>1652</v>
      </c>
      <c r="F880" t="s">
        <v>1650</v>
      </c>
    </row>
    <row r="881" spans="1:6">
      <c r="A881" t="s">
        <v>1653</v>
      </c>
      <c r="B881">
        <v>3</v>
      </c>
      <c r="C881">
        <v>4</v>
      </c>
      <c r="D881">
        <v>13</v>
      </c>
      <c r="E881" t="s">
        <v>1654</v>
      </c>
      <c r="F881" t="s">
        <v>1655</v>
      </c>
    </row>
    <row r="882" spans="1:6">
      <c r="A882" t="s">
        <v>1656</v>
      </c>
      <c r="B882">
        <v>3</v>
      </c>
      <c r="C882">
        <v>4</v>
      </c>
      <c r="D882">
        <v>14</v>
      </c>
      <c r="E882" t="s">
        <v>1657</v>
      </c>
      <c r="F882" t="s">
        <v>1655</v>
      </c>
    </row>
    <row r="883" spans="1:6">
      <c r="A883" t="s">
        <v>1658</v>
      </c>
      <c r="B883">
        <v>3</v>
      </c>
      <c r="C883">
        <v>4</v>
      </c>
      <c r="D883">
        <v>15</v>
      </c>
      <c r="E883" t="s">
        <v>1659</v>
      </c>
      <c r="F883" t="s">
        <v>1660</v>
      </c>
    </row>
    <row r="884" spans="1:6">
      <c r="A884" t="s">
        <v>1661</v>
      </c>
      <c r="B884">
        <v>3</v>
      </c>
      <c r="C884">
        <v>4</v>
      </c>
      <c r="D884">
        <v>16</v>
      </c>
      <c r="E884" t="s">
        <v>1662</v>
      </c>
      <c r="F884" t="s">
        <v>1660</v>
      </c>
    </row>
    <row r="885" spans="1:6">
      <c r="A885" t="s">
        <v>1663</v>
      </c>
      <c r="B885">
        <v>3</v>
      </c>
      <c r="C885">
        <v>4</v>
      </c>
      <c r="D885">
        <v>17</v>
      </c>
      <c r="E885" t="s">
        <v>1664</v>
      </c>
      <c r="F885" t="s">
        <v>1665</v>
      </c>
    </row>
    <row r="886" spans="1:6">
      <c r="A886" t="s">
        <v>1666</v>
      </c>
      <c r="B886">
        <v>3</v>
      </c>
      <c r="C886">
        <v>4</v>
      </c>
      <c r="D886">
        <v>18</v>
      </c>
      <c r="E886" t="s">
        <v>1667</v>
      </c>
      <c r="F886" t="s">
        <v>1665</v>
      </c>
    </row>
    <row r="887" spans="1:6">
      <c r="A887" t="s">
        <v>1668</v>
      </c>
      <c r="B887">
        <v>3</v>
      </c>
      <c r="C887">
        <v>4</v>
      </c>
      <c r="D887">
        <v>19</v>
      </c>
      <c r="E887" t="s">
        <v>1669</v>
      </c>
      <c r="F887" t="s">
        <v>1670</v>
      </c>
    </row>
    <row r="888" spans="1:6">
      <c r="A888" t="s">
        <v>1671</v>
      </c>
      <c r="B888">
        <v>3</v>
      </c>
      <c r="C888">
        <v>4</v>
      </c>
      <c r="D888">
        <v>20</v>
      </c>
      <c r="E888" t="s">
        <v>1672</v>
      </c>
      <c r="F888" t="s">
        <v>1670</v>
      </c>
    </row>
    <row r="889" spans="1:6">
      <c r="A889" t="s">
        <v>1673</v>
      </c>
      <c r="B889">
        <v>3</v>
      </c>
      <c r="C889">
        <v>5</v>
      </c>
      <c r="D889">
        <v>1</v>
      </c>
      <c r="E889" t="s">
        <v>1674</v>
      </c>
      <c r="F889" t="s">
        <v>1675</v>
      </c>
    </row>
    <row r="890" spans="1:6">
      <c r="A890" t="s">
        <v>1676</v>
      </c>
      <c r="B890">
        <v>3</v>
      </c>
      <c r="C890">
        <v>5</v>
      </c>
      <c r="D890">
        <v>2</v>
      </c>
      <c r="E890" t="s">
        <v>1677</v>
      </c>
      <c r="F890" t="s">
        <v>1675</v>
      </c>
    </row>
    <row r="891" spans="1:6">
      <c r="A891" t="s">
        <v>1678</v>
      </c>
      <c r="B891">
        <v>3</v>
      </c>
      <c r="C891">
        <v>5</v>
      </c>
      <c r="D891">
        <v>3</v>
      </c>
      <c r="E891" t="s">
        <v>1679</v>
      </c>
      <c r="F891" t="s">
        <v>1680</v>
      </c>
    </row>
    <row r="892" spans="1:6">
      <c r="A892" t="s">
        <v>1681</v>
      </c>
      <c r="B892">
        <v>3</v>
      </c>
      <c r="C892">
        <v>5</v>
      </c>
      <c r="D892">
        <v>4</v>
      </c>
      <c r="E892" t="s">
        <v>1682</v>
      </c>
      <c r="F892" t="s">
        <v>1680</v>
      </c>
    </row>
    <row r="893" spans="1:6">
      <c r="A893" t="s">
        <v>1683</v>
      </c>
      <c r="B893">
        <v>3</v>
      </c>
      <c r="C893">
        <v>5</v>
      </c>
      <c r="D893">
        <v>5</v>
      </c>
      <c r="E893" t="s">
        <v>1684</v>
      </c>
      <c r="F893" t="s">
        <v>1685</v>
      </c>
    </row>
    <row r="894" spans="1:6">
      <c r="A894" t="s">
        <v>1686</v>
      </c>
      <c r="B894">
        <v>3</v>
      </c>
      <c r="C894">
        <v>5</v>
      </c>
      <c r="D894">
        <v>6</v>
      </c>
      <c r="E894" t="s">
        <v>1687</v>
      </c>
      <c r="F894" t="s">
        <v>1685</v>
      </c>
    </row>
    <row r="895" spans="1:6">
      <c r="A895" t="s">
        <v>1688</v>
      </c>
      <c r="B895">
        <v>3</v>
      </c>
      <c r="C895">
        <v>5</v>
      </c>
      <c r="D895">
        <v>7</v>
      </c>
      <c r="E895" t="s">
        <v>1689</v>
      </c>
      <c r="F895" t="s">
        <v>1690</v>
      </c>
    </row>
    <row r="896" spans="1:6">
      <c r="A896" t="s">
        <v>1691</v>
      </c>
      <c r="B896">
        <v>3</v>
      </c>
      <c r="C896">
        <v>5</v>
      </c>
      <c r="D896">
        <v>8</v>
      </c>
      <c r="E896" t="s">
        <v>1692</v>
      </c>
      <c r="F896" t="s">
        <v>1690</v>
      </c>
    </row>
    <row r="897" spans="1:7">
      <c r="A897" t="s">
        <v>1693</v>
      </c>
      <c r="B897">
        <v>3</v>
      </c>
      <c r="C897">
        <v>5</v>
      </c>
      <c r="D897">
        <v>9</v>
      </c>
      <c r="E897" t="s">
        <v>1694</v>
      </c>
      <c r="F897" t="s">
        <v>1695</v>
      </c>
    </row>
    <row r="898" spans="1:7">
      <c r="A898" t="s">
        <v>1696</v>
      </c>
      <c r="B898">
        <v>3</v>
      </c>
      <c r="C898">
        <v>5</v>
      </c>
      <c r="D898">
        <v>10</v>
      </c>
      <c r="E898" t="s">
        <v>1697</v>
      </c>
      <c r="F898" t="s">
        <v>1695</v>
      </c>
    </row>
    <row r="899" spans="1:7">
      <c r="A899" t="s">
        <v>1698</v>
      </c>
      <c r="B899">
        <v>3</v>
      </c>
      <c r="C899">
        <v>5</v>
      </c>
      <c r="D899">
        <v>11</v>
      </c>
      <c r="E899" t="s">
        <v>1699</v>
      </c>
      <c r="F899" t="s">
        <v>1700</v>
      </c>
    </row>
    <row r="900" spans="1:7">
      <c r="A900" t="s">
        <v>1701</v>
      </c>
      <c r="B900">
        <v>3</v>
      </c>
      <c r="C900">
        <v>5</v>
      </c>
      <c r="D900">
        <v>12</v>
      </c>
      <c r="E900" t="s">
        <v>1702</v>
      </c>
      <c r="F900" t="s">
        <v>1700</v>
      </c>
    </row>
    <row r="901" spans="1:7">
      <c r="A901" t="s">
        <v>1703</v>
      </c>
      <c r="B901">
        <v>3</v>
      </c>
      <c r="C901">
        <v>5</v>
      </c>
      <c r="D901">
        <v>13</v>
      </c>
      <c r="E901" t="s">
        <v>1704</v>
      </c>
      <c r="F901" t="s">
        <v>1705</v>
      </c>
    </row>
    <row r="902" spans="1:7">
      <c r="A902" t="s">
        <v>1706</v>
      </c>
      <c r="B902">
        <v>3</v>
      </c>
      <c r="C902">
        <v>5</v>
      </c>
      <c r="D902">
        <v>14</v>
      </c>
      <c r="E902" t="s">
        <v>1707</v>
      </c>
      <c r="F902" t="s">
        <v>1705</v>
      </c>
    </row>
    <row r="903" spans="1:7">
      <c r="A903" t="s">
        <v>1708</v>
      </c>
      <c r="B903">
        <v>3</v>
      </c>
      <c r="C903">
        <v>5</v>
      </c>
      <c r="D903">
        <v>15</v>
      </c>
      <c r="E903" t="s">
        <v>1709</v>
      </c>
      <c r="F903" t="s">
        <v>1710</v>
      </c>
    </row>
    <row r="904" spans="1:7">
      <c r="A904" t="s">
        <v>1711</v>
      </c>
      <c r="B904">
        <v>3</v>
      </c>
      <c r="C904">
        <v>5</v>
      </c>
      <c r="D904">
        <v>16</v>
      </c>
      <c r="E904" t="s">
        <v>1712</v>
      </c>
      <c r="F904" t="s">
        <v>1710</v>
      </c>
    </row>
    <row r="905" spans="1:7">
      <c r="A905" t="s">
        <v>1713</v>
      </c>
      <c r="B905">
        <v>3</v>
      </c>
      <c r="C905">
        <v>5</v>
      </c>
      <c r="D905">
        <v>17</v>
      </c>
      <c r="E905" t="s">
        <v>1714</v>
      </c>
      <c r="G905" t="e">
        <f>--Internal_1444</f>
        <v>#NAME?</v>
      </c>
    </row>
    <row r="906" spans="1:7">
      <c r="A906" t="s">
        <v>1715</v>
      </c>
      <c r="B906">
        <v>3</v>
      </c>
      <c r="C906">
        <v>5</v>
      </c>
      <c r="D906">
        <v>18</v>
      </c>
      <c r="E906" t="s">
        <v>1714</v>
      </c>
      <c r="G906" t="e">
        <f>--Internal_1444</f>
        <v>#NAME?</v>
      </c>
    </row>
    <row r="907" spans="1:7">
      <c r="A907" t="s">
        <v>1716</v>
      </c>
      <c r="B907">
        <v>3</v>
      </c>
      <c r="C907">
        <v>5</v>
      </c>
      <c r="D907">
        <v>19</v>
      </c>
      <c r="E907" t="s">
        <v>1717</v>
      </c>
      <c r="F907" t="s">
        <v>1718</v>
      </c>
    </row>
    <row r="908" spans="1:7">
      <c r="A908" t="s">
        <v>1719</v>
      </c>
      <c r="B908">
        <v>3</v>
      </c>
      <c r="C908">
        <v>5</v>
      </c>
      <c r="D908">
        <v>20</v>
      </c>
      <c r="E908" t="s">
        <v>1720</v>
      </c>
      <c r="F908" t="s">
        <v>1718</v>
      </c>
    </row>
    <row r="909" spans="1:7">
      <c r="A909" t="s">
        <v>1721</v>
      </c>
      <c r="B909">
        <v>3</v>
      </c>
      <c r="C909">
        <v>6</v>
      </c>
      <c r="D909">
        <v>1</v>
      </c>
      <c r="E909" t="s">
        <v>1722</v>
      </c>
      <c r="F909" t="s">
        <v>1723</v>
      </c>
    </row>
    <row r="910" spans="1:7">
      <c r="A910" t="s">
        <v>1724</v>
      </c>
      <c r="B910">
        <v>3</v>
      </c>
      <c r="C910">
        <v>6</v>
      </c>
      <c r="D910">
        <v>2</v>
      </c>
      <c r="E910" t="s">
        <v>1725</v>
      </c>
      <c r="F910" t="s">
        <v>1723</v>
      </c>
    </row>
    <row r="911" spans="1:7">
      <c r="A911" t="s">
        <v>1726</v>
      </c>
      <c r="B911">
        <v>3</v>
      </c>
      <c r="C911">
        <v>6</v>
      </c>
      <c r="D911">
        <v>3</v>
      </c>
      <c r="E911" t="s">
        <v>1727</v>
      </c>
      <c r="F911" t="s">
        <v>1728</v>
      </c>
    </row>
    <row r="912" spans="1:7">
      <c r="A912" t="s">
        <v>1729</v>
      </c>
      <c r="B912">
        <v>3</v>
      </c>
      <c r="C912">
        <v>6</v>
      </c>
      <c r="D912">
        <v>4</v>
      </c>
      <c r="E912" t="s">
        <v>1730</v>
      </c>
      <c r="F912" t="s">
        <v>1728</v>
      </c>
    </row>
    <row r="913" spans="1:6">
      <c r="A913" t="s">
        <v>1731</v>
      </c>
      <c r="B913">
        <v>3</v>
      </c>
      <c r="C913">
        <v>6</v>
      </c>
      <c r="D913">
        <v>5</v>
      </c>
      <c r="E913" t="s">
        <v>1732</v>
      </c>
      <c r="F913" t="s">
        <v>1733</v>
      </c>
    </row>
    <row r="914" spans="1:6">
      <c r="A914" t="s">
        <v>1734</v>
      </c>
      <c r="B914">
        <v>3</v>
      </c>
      <c r="C914">
        <v>6</v>
      </c>
      <c r="D914">
        <v>6</v>
      </c>
      <c r="E914" t="s">
        <v>1735</v>
      </c>
      <c r="F914" t="s">
        <v>1733</v>
      </c>
    </row>
    <row r="915" spans="1:6">
      <c r="A915" t="s">
        <v>1736</v>
      </c>
      <c r="B915">
        <v>3</v>
      </c>
      <c r="C915">
        <v>6</v>
      </c>
      <c r="D915">
        <v>7</v>
      </c>
      <c r="E915" t="s">
        <v>1737</v>
      </c>
      <c r="F915" t="s">
        <v>1738</v>
      </c>
    </row>
    <row r="916" spans="1:6">
      <c r="A916" t="s">
        <v>1739</v>
      </c>
      <c r="B916">
        <v>3</v>
      </c>
      <c r="C916">
        <v>6</v>
      </c>
      <c r="D916">
        <v>8</v>
      </c>
      <c r="E916" t="s">
        <v>1740</v>
      </c>
      <c r="F916" t="s">
        <v>1738</v>
      </c>
    </row>
    <row r="917" spans="1:6">
      <c r="A917" t="s">
        <v>1741</v>
      </c>
      <c r="B917">
        <v>3</v>
      </c>
      <c r="C917">
        <v>6</v>
      </c>
      <c r="D917">
        <v>9</v>
      </c>
      <c r="E917" t="s">
        <v>1742</v>
      </c>
      <c r="F917" t="s">
        <v>1743</v>
      </c>
    </row>
    <row r="918" spans="1:6">
      <c r="A918" t="s">
        <v>1744</v>
      </c>
      <c r="B918">
        <v>3</v>
      </c>
      <c r="C918">
        <v>6</v>
      </c>
      <c r="D918">
        <v>10</v>
      </c>
      <c r="E918" t="s">
        <v>1745</v>
      </c>
      <c r="F918" t="s">
        <v>1743</v>
      </c>
    </row>
    <row r="919" spans="1:6">
      <c r="A919" t="s">
        <v>1746</v>
      </c>
      <c r="B919">
        <v>3</v>
      </c>
      <c r="C919">
        <v>6</v>
      </c>
      <c r="D919">
        <v>11</v>
      </c>
      <c r="E919" t="s">
        <v>1747</v>
      </c>
      <c r="F919" t="s">
        <v>1748</v>
      </c>
    </row>
    <row r="920" spans="1:6">
      <c r="A920" t="s">
        <v>1749</v>
      </c>
      <c r="B920">
        <v>3</v>
      </c>
      <c r="C920">
        <v>6</v>
      </c>
      <c r="D920">
        <v>12</v>
      </c>
      <c r="E920" t="s">
        <v>1750</v>
      </c>
      <c r="F920" t="s">
        <v>1748</v>
      </c>
    </row>
    <row r="921" spans="1:6">
      <c r="A921" t="s">
        <v>1751</v>
      </c>
      <c r="B921">
        <v>3</v>
      </c>
      <c r="C921">
        <v>6</v>
      </c>
      <c r="D921">
        <v>13</v>
      </c>
      <c r="E921" t="s">
        <v>1752</v>
      </c>
      <c r="F921" t="s">
        <v>1753</v>
      </c>
    </row>
    <row r="922" spans="1:6">
      <c r="A922" t="s">
        <v>1754</v>
      </c>
      <c r="B922">
        <v>3</v>
      </c>
      <c r="C922">
        <v>6</v>
      </c>
      <c r="D922">
        <v>14</v>
      </c>
      <c r="E922" t="s">
        <v>1755</v>
      </c>
      <c r="F922" t="s">
        <v>1753</v>
      </c>
    </row>
    <row r="923" spans="1:6">
      <c r="A923" t="s">
        <v>1756</v>
      </c>
      <c r="B923">
        <v>3</v>
      </c>
      <c r="C923">
        <v>6</v>
      </c>
      <c r="D923">
        <v>15</v>
      </c>
      <c r="E923" t="s">
        <v>1757</v>
      </c>
      <c r="F923" t="s">
        <v>1758</v>
      </c>
    </row>
    <row r="924" spans="1:6">
      <c r="A924" t="s">
        <v>1759</v>
      </c>
      <c r="B924">
        <v>3</v>
      </c>
      <c r="C924">
        <v>6</v>
      </c>
      <c r="D924">
        <v>16</v>
      </c>
      <c r="E924" t="s">
        <v>1760</v>
      </c>
      <c r="F924" t="s">
        <v>1758</v>
      </c>
    </row>
    <row r="925" spans="1:6">
      <c r="A925" t="s">
        <v>1761</v>
      </c>
      <c r="B925">
        <v>3</v>
      </c>
      <c r="C925">
        <v>6</v>
      </c>
      <c r="D925">
        <v>17</v>
      </c>
      <c r="E925" t="s">
        <v>1762</v>
      </c>
      <c r="F925" t="s">
        <v>1763</v>
      </c>
    </row>
    <row r="926" spans="1:6">
      <c r="A926" t="s">
        <v>1764</v>
      </c>
      <c r="B926">
        <v>3</v>
      </c>
      <c r="C926">
        <v>6</v>
      </c>
      <c r="D926">
        <v>18</v>
      </c>
      <c r="E926" t="s">
        <v>1765</v>
      </c>
      <c r="F926" t="s">
        <v>1763</v>
      </c>
    </row>
    <row r="927" spans="1:6">
      <c r="A927" t="s">
        <v>1766</v>
      </c>
      <c r="B927">
        <v>3</v>
      </c>
      <c r="C927">
        <v>6</v>
      </c>
      <c r="D927">
        <v>19</v>
      </c>
      <c r="E927" t="s">
        <v>1767</v>
      </c>
      <c r="F927" t="s">
        <v>1768</v>
      </c>
    </row>
    <row r="928" spans="1:6">
      <c r="A928" t="s">
        <v>1769</v>
      </c>
      <c r="B928">
        <v>3</v>
      </c>
      <c r="C928">
        <v>6</v>
      </c>
      <c r="D928">
        <v>20</v>
      </c>
      <c r="E928" t="s">
        <v>1770</v>
      </c>
      <c r="F928" t="s">
        <v>1768</v>
      </c>
    </row>
    <row r="929" spans="1:7">
      <c r="A929" t="s">
        <v>1771</v>
      </c>
      <c r="B929">
        <v>3</v>
      </c>
      <c r="C929">
        <v>7</v>
      </c>
      <c r="D929">
        <v>1</v>
      </c>
      <c r="E929" t="s">
        <v>1772</v>
      </c>
      <c r="F929" t="s">
        <v>1773</v>
      </c>
    </row>
    <row r="930" spans="1:7">
      <c r="A930" t="s">
        <v>1774</v>
      </c>
      <c r="B930">
        <v>3</v>
      </c>
      <c r="C930">
        <v>7</v>
      </c>
      <c r="D930">
        <v>2</v>
      </c>
      <c r="E930" t="s">
        <v>1775</v>
      </c>
      <c r="F930" t="s">
        <v>1773</v>
      </c>
    </row>
    <row r="931" spans="1:7">
      <c r="A931" t="s">
        <v>1776</v>
      </c>
      <c r="B931">
        <v>3</v>
      </c>
      <c r="C931">
        <v>7</v>
      </c>
      <c r="D931">
        <v>3</v>
      </c>
      <c r="E931" t="s">
        <v>1777</v>
      </c>
      <c r="F931" t="s">
        <v>1778</v>
      </c>
    </row>
    <row r="932" spans="1:7">
      <c r="A932" t="s">
        <v>1779</v>
      </c>
      <c r="B932">
        <v>3</v>
      </c>
      <c r="C932">
        <v>7</v>
      </c>
      <c r="D932">
        <v>4</v>
      </c>
      <c r="E932" t="s">
        <v>1780</v>
      </c>
      <c r="F932" t="s">
        <v>1778</v>
      </c>
    </row>
    <row r="933" spans="1:7">
      <c r="A933" t="s">
        <v>1781</v>
      </c>
      <c r="B933">
        <v>3</v>
      </c>
      <c r="C933">
        <v>7</v>
      </c>
      <c r="D933">
        <v>5</v>
      </c>
      <c r="E933" t="s">
        <v>1782</v>
      </c>
      <c r="F933" t="s">
        <v>1783</v>
      </c>
    </row>
    <row r="934" spans="1:7">
      <c r="A934" t="s">
        <v>1784</v>
      </c>
      <c r="B934">
        <v>3</v>
      </c>
      <c r="C934">
        <v>7</v>
      </c>
      <c r="D934">
        <v>6</v>
      </c>
      <c r="E934" t="s">
        <v>1785</v>
      </c>
      <c r="F934" t="s">
        <v>1783</v>
      </c>
    </row>
    <row r="935" spans="1:7">
      <c r="A935" t="s">
        <v>1786</v>
      </c>
      <c r="B935">
        <v>3</v>
      </c>
      <c r="C935">
        <v>7</v>
      </c>
      <c r="D935">
        <v>7</v>
      </c>
      <c r="E935" t="s">
        <v>1787</v>
      </c>
      <c r="F935" t="s">
        <v>1788</v>
      </c>
    </row>
    <row r="936" spans="1:7">
      <c r="A936" t="s">
        <v>1789</v>
      </c>
      <c r="B936">
        <v>3</v>
      </c>
      <c r="C936">
        <v>7</v>
      </c>
      <c r="D936">
        <v>8</v>
      </c>
      <c r="E936" t="s">
        <v>1790</v>
      </c>
      <c r="F936" t="s">
        <v>1788</v>
      </c>
    </row>
    <row r="937" spans="1:7">
      <c r="A937" t="s">
        <v>1791</v>
      </c>
      <c r="B937">
        <v>3</v>
      </c>
      <c r="C937">
        <v>7</v>
      </c>
      <c r="D937">
        <v>9</v>
      </c>
      <c r="E937" t="s">
        <v>1792</v>
      </c>
      <c r="F937" t="s">
        <v>1793</v>
      </c>
    </row>
    <row r="938" spans="1:7">
      <c r="A938" t="s">
        <v>1794</v>
      </c>
      <c r="B938">
        <v>3</v>
      </c>
      <c r="C938">
        <v>7</v>
      </c>
      <c r="D938">
        <v>10</v>
      </c>
      <c r="E938" t="s">
        <v>1795</v>
      </c>
      <c r="F938" t="s">
        <v>1793</v>
      </c>
    </row>
    <row r="939" spans="1:7">
      <c r="A939" t="s">
        <v>1796</v>
      </c>
      <c r="B939">
        <v>3</v>
      </c>
      <c r="C939">
        <v>7</v>
      </c>
      <c r="D939">
        <v>11</v>
      </c>
      <c r="E939" t="s">
        <v>1797</v>
      </c>
      <c r="F939" t="s">
        <v>1798</v>
      </c>
    </row>
    <row r="940" spans="1:7">
      <c r="A940" t="s">
        <v>1799</v>
      </c>
      <c r="B940">
        <v>3</v>
      </c>
      <c r="C940">
        <v>7</v>
      </c>
      <c r="D940">
        <v>12</v>
      </c>
      <c r="E940" t="s">
        <v>1800</v>
      </c>
      <c r="F940" t="s">
        <v>1798</v>
      </c>
    </row>
    <row r="941" spans="1:7">
      <c r="A941" t="s">
        <v>1801</v>
      </c>
      <c r="B941">
        <v>3</v>
      </c>
      <c r="C941">
        <v>7</v>
      </c>
      <c r="D941">
        <v>13</v>
      </c>
      <c r="E941" t="s">
        <v>1802</v>
      </c>
      <c r="G941" t="e">
        <f>--Internal_268572</f>
        <v>#NAME?</v>
      </c>
    </row>
    <row r="942" spans="1:7">
      <c r="A942" t="s">
        <v>1803</v>
      </c>
      <c r="B942">
        <v>3</v>
      </c>
      <c r="C942">
        <v>7</v>
      </c>
      <c r="D942">
        <v>14</v>
      </c>
      <c r="E942" t="s">
        <v>1802</v>
      </c>
      <c r="G942" t="e">
        <f>--Internal_268572</f>
        <v>#NAME?</v>
      </c>
    </row>
    <row r="943" spans="1:7">
      <c r="A943" t="s">
        <v>1804</v>
      </c>
      <c r="B943">
        <v>3</v>
      </c>
      <c r="C943">
        <v>7</v>
      </c>
      <c r="D943">
        <v>15</v>
      </c>
      <c r="E943" t="s">
        <v>1805</v>
      </c>
      <c r="G943" t="e">
        <f>--Internal_268624</f>
        <v>#NAME?</v>
      </c>
    </row>
    <row r="944" spans="1:7">
      <c r="A944" t="s">
        <v>1806</v>
      </c>
      <c r="B944">
        <v>3</v>
      </c>
      <c r="C944">
        <v>7</v>
      </c>
      <c r="D944">
        <v>16</v>
      </c>
      <c r="E944" t="s">
        <v>1805</v>
      </c>
      <c r="G944" t="e">
        <f>--Internal_268624</f>
        <v>#NAME?</v>
      </c>
    </row>
    <row r="945" spans="1:6">
      <c r="A945" t="s">
        <v>1807</v>
      </c>
      <c r="B945">
        <v>3</v>
      </c>
      <c r="C945">
        <v>7</v>
      </c>
      <c r="D945">
        <v>17</v>
      </c>
      <c r="E945" t="s">
        <v>1808</v>
      </c>
      <c r="F945" t="s">
        <v>1809</v>
      </c>
    </row>
    <row r="946" spans="1:6">
      <c r="A946" t="s">
        <v>1810</v>
      </c>
      <c r="B946">
        <v>3</v>
      </c>
      <c r="C946">
        <v>7</v>
      </c>
      <c r="D946">
        <v>18</v>
      </c>
      <c r="E946" t="s">
        <v>1811</v>
      </c>
      <c r="F946" t="s">
        <v>1809</v>
      </c>
    </row>
    <row r="947" spans="1:6">
      <c r="A947" t="s">
        <v>1812</v>
      </c>
      <c r="B947">
        <v>3</v>
      </c>
      <c r="C947">
        <v>7</v>
      </c>
      <c r="D947">
        <v>19</v>
      </c>
      <c r="E947" t="s">
        <v>1813</v>
      </c>
      <c r="F947" t="s">
        <v>1814</v>
      </c>
    </row>
    <row r="948" spans="1:6">
      <c r="A948" t="s">
        <v>1815</v>
      </c>
      <c r="B948">
        <v>3</v>
      </c>
      <c r="C948">
        <v>7</v>
      </c>
      <c r="D948">
        <v>20</v>
      </c>
      <c r="E948" t="s">
        <v>1816</v>
      </c>
      <c r="F948" t="s">
        <v>1814</v>
      </c>
    </row>
    <row r="949" spans="1:6">
      <c r="A949" t="s">
        <v>1817</v>
      </c>
      <c r="B949">
        <v>3</v>
      </c>
      <c r="C949">
        <v>8</v>
      </c>
      <c r="D949">
        <v>1</v>
      </c>
      <c r="E949" t="s">
        <v>1818</v>
      </c>
      <c r="F949" t="s">
        <v>1819</v>
      </c>
    </row>
    <row r="950" spans="1:6">
      <c r="A950" t="s">
        <v>1820</v>
      </c>
      <c r="B950">
        <v>3</v>
      </c>
      <c r="C950">
        <v>8</v>
      </c>
      <c r="D950">
        <v>2</v>
      </c>
      <c r="E950" t="s">
        <v>1821</v>
      </c>
      <c r="F950" t="s">
        <v>1819</v>
      </c>
    </row>
    <row r="951" spans="1:6">
      <c r="A951" t="s">
        <v>1822</v>
      </c>
      <c r="B951">
        <v>3</v>
      </c>
      <c r="C951">
        <v>8</v>
      </c>
      <c r="D951">
        <v>3</v>
      </c>
      <c r="E951" t="s">
        <v>1823</v>
      </c>
      <c r="F951" t="s">
        <v>1824</v>
      </c>
    </row>
    <row r="952" spans="1:6">
      <c r="A952" t="s">
        <v>1825</v>
      </c>
      <c r="B952">
        <v>3</v>
      </c>
      <c r="C952">
        <v>8</v>
      </c>
      <c r="D952">
        <v>4</v>
      </c>
      <c r="E952" t="s">
        <v>1826</v>
      </c>
      <c r="F952" t="s">
        <v>1824</v>
      </c>
    </row>
    <row r="953" spans="1:6">
      <c r="A953" t="s">
        <v>1827</v>
      </c>
      <c r="B953">
        <v>3</v>
      </c>
      <c r="C953">
        <v>8</v>
      </c>
      <c r="D953">
        <v>5</v>
      </c>
      <c r="E953" t="s">
        <v>1828</v>
      </c>
      <c r="F953" t="s">
        <v>1829</v>
      </c>
    </row>
    <row r="954" spans="1:6">
      <c r="A954" t="s">
        <v>1830</v>
      </c>
      <c r="B954">
        <v>3</v>
      </c>
      <c r="C954">
        <v>8</v>
      </c>
      <c r="D954">
        <v>6</v>
      </c>
      <c r="E954" t="s">
        <v>1831</v>
      </c>
      <c r="F954" t="s">
        <v>1829</v>
      </c>
    </row>
    <row r="955" spans="1:6">
      <c r="A955" t="s">
        <v>1832</v>
      </c>
      <c r="B955">
        <v>3</v>
      </c>
      <c r="C955">
        <v>8</v>
      </c>
      <c r="D955">
        <v>7</v>
      </c>
      <c r="E955" t="s">
        <v>1833</v>
      </c>
      <c r="F955" t="s">
        <v>1834</v>
      </c>
    </row>
    <row r="956" spans="1:6">
      <c r="A956" t="s">
        <v>1835</v>
      </c>
      <c r="B956">
        <v>3</v>
      </c>
      <c r="C956">
        <v>8</v>
      </c>
      <c r="D956">
        <v>8</v>
      </c>
      <c r="E956" t="s">
        <v>1836</v>
      </c>
      <c r="F956" t="s">
        <v>1834</v>
      </c>
    </row>
    <row r="957" spans="1:6">
      <c r="A957" t="s">
        <v>1837</v>
      </c>
      <c r="B957">
        <v>3</v>
      </c>
      <c r="C957">
        <v>8</v>
      </c>
      <c r="D957">
        <v>9</v>
      </c>
      <c r="E957" t="s">
        <v>1838</v>
      </c>
      <c r="F957" t="s">
        <v>1839</v>
      </c>
    </row>
    <row r="958" spans="1:6">
      <c r="A958" t="s">
        <v>1840</v>
      </c>
      <c r="B958">
        <v>3</v>
      </c>
      <c r="C958">
        <v>8</v>
      </c>
      <c r="D958">
        <v>10</v>
      </c>
      <c r="E958" t="s">
        <v>1841</v>
      </c>
      <c r="F958" t="s">
        <v>1839</v>
      </c>
    </row>
    <row r="959" spans="1:6">
      <c r="A959" t="s">
        <v>1842</v>
      </c>
      <c r="B959">
        <v>3</v>
      </c>
      <c r="C959">
        <v>8</v>
      </c>
      <c r="D959">
        <v>11</v>
      </c>
      <c r="E959" t="s">
        <v>1843</v>
      </c>
      <c r="F959" t="s">
        <v>1844</v>
      </c>
    </row>
    <row r="960" spans="1:6">
      <c r="A960" t="s">
        <v>1845</v>
      </c>
      <c r="B960">
        <v>3</v>
      </c>
      <c r="C960">
        <v>8</v>
      </c>
      <c r="D960">
        <v>12</v>
      </c>
      <c r="E960" t="s">
        <v>1846</v>
      </c>
      <c r="F960" t="s">
        <v>1844</v>
      </c>
    </row>
    <row r="961" spans="1:7">
      <c r="A961" t="s">
        <v>1847</v>
      </c>
      <c r="B961">
        <v>3</v>
      </c>
      <c r="C961">
        <v>8</v>
      </c>
      <c r="D961">
        <v>13</v>
      </c>
      <c r="E961" t="s">
        <v>1848</v>
      </c>
      <c r="F961" t="s">
        <v>1849</v>
      </c>
    </row>
    <row r="962" spans="1:7">
      <c r="A962" t="s">
        <v>1850</v>
      </c>
      <c r="B962">
        <v>3</v>
      </c>
      <c r="C962">
        <v>8</v>
      </c>
      <c r="D962">
        <v>14</v>
      </c>
      <c r="E962" t="s">
        <v>1851</v>
      </c>
      <c r="F962" t="s">
        <v>1849</v>
      </c>
    </row>
    <row r="963" spans="1:7">
      <c r="A963" t="s">
        <v>1852</v>
      </c>
      <c r="B963">
        <v>3</v>
      </c>
      <c r="C963">
        <v>8</v>
      </c>
      <c r="D963">
        <v>15</v>
      </c>
      <c r="E963" t="s">
        <v>1853</v>
      </c>
      <c r="G963" t="e">
        <f>--Internal_24456</f>
        <v>#NAME?</v>
      </c>
    </row>
    <row r="964" spans="1:7">
      <c r="A964" t="s">
        <v>1854</v>
      </c>
      <c r="B964">
        <v>3</v>
      </c>
      <c r="C964">
        <v>8</v>
      </c>
      <c r="D964">
        <v>16</v>
      </c>
      <c r="E964" t="s">
        <v>1853</v>
      </c>
      <c r="G964" t="e">
        <f>--Internal_24456</f>
        <v>#NAME?</v>
      </c>
    </row>
    <row r="965" spans="1:7">
      <c r="A965" t="s">
        <v>1855</v>
      </c>
      <c r="B965">
        <v>3</v>
      </c>
      <c r="C965">
        <v>8</v>
      </c>
      <c r="D965">
        <v>17</v>
      </c>
      <c r="E965" t="s">
        <v>1856</v>
      </c>
      <c r="F965" t="s">
        <v>1857</v>
      </c>
    </row>
    <row r="966" spans="1:7">
      <c r="A966" t="s">
        <v>1858</v>
      </c>
      <c r="B966">
        <v>3</v>
      </c>
      <c r="C966">
        <v>8</v>
      </c>
      <c r="D966">
        <v>18</v>
      </c>
      <c r="E966" t="s">
        <v>1859</v>
      </c>
      <c r="F966" t="s">
        <v>1857</v>
      </c>
    </row>
    <row r="967" spans="1:7">
      <c r="A967" t="s">
        <v>1860</v>
      </c>
      <c r="B967">
        <v>3</v>
      </c>
      <c r="C967">
        <v>8</v>
      </c>
      <c r="D967">
        <v>19</v>
      </c>
      <c r="E967" t="s">
        <v>1861</v>
      </c>
      <c r="F967" t="s">
        <v>1862</v>
      </c>
    </row>
    <row r="968" spans="1:7">
      <c r="A968" t="s">
        <v>1863</v>
      </c>
      <c r="B968">
        <v>3</v>
      </c>
      <c r="C968">
        <v>8</v>
      </c>
      <c r="D968">
        <v>20</v>
      </c>
      <c r="E968" t="s">
        <v>1864</v>
      </c>
      <c r="F968" t="s">
        <v>1862</v>
      </c>
    </row>
    <row r="969" spans="1:7">
      <c r="A969" t="s">
        <v>1865</v>
      </c>
      <c r="B969">
        <v>3</v>
      </c>
      <c r="C969">
        <v>9</v>
      </c>
      <c r="D969">
        <v>1</v>
      </c>
      <c r="E969" t="s">
        <v>1866</v>
      </c>
      <c r="F969" t="s">
        <v>1867</v>
      </c>
    </row>
    <row r="970" spans="1:7">
      <c r="A970" t="s">
        <v>1868</v>
      </c>
      <c r="B970">
        <v>3</v>
      </c>
      <c r="C970">
        <v>9</v>
      </c>
      <c r="D970">
        <v>2</v>
      </c>
      <c r="E970" t="s">
        <v>1869</v>
      </c>
      <c r="F970" t="s">
        <v>1867</v>
      </c>
    </row>
    <row r="971" spans="1:7">
      <c r="A971" t="s">
        <v>1870</v>
      </c>
      <c r="B971">
        <v>3</v>
      </c>
      <c r="C971">
        <v>9</v>
      </c>
      <c r="D971">
        <v>3</v>
      </c>
      <c r="E971" t="s">
        <v>1871</v>
      </c>
      <c r="F971" t="s">
        <v>1872</v>
      </c>
    </row>
    <row r="972" spans="1:7">
      <c r="A972" t="s">
        <v>1873</v>
      </c>
      <c r="B972">
        <v>3</v>
      </c>
      <c r="C972">
        <v>9</v>
      </c>
      <c r="D972">
        <v>4</v>
      </c>
      <c r="E972" t="s">
        <v>1874</v>
      </c>
      <c r="F972" t="s">
        <v>1872</v>
      </c>
    </row>
    <row r="973" spans="1:7">
      <c r="A973" t="s">
        <v>1875</v>
      </c>
      <c r="B973">
        <v>3</v>
      </c>
      <c r="C973">
        <v>9</v>
      </c>
      <c r="D973">
        <v>5</v>
      </c>
      <c r="E973" t="s">
        <v>1876</v>
      </c>
      <c r="F973" t="s">
        <v>1877</v>
      </c>
    </row>
    <row r="974" spans="1:7">
      <c r="A974" t="s">
        <v>1878</v>
      </c>
      <c r="B974">
        <v>3</v>
      </c>
      <c r="C974">
        <v>9</v>
      </c>
      <c r="D974">
        <v>6</v>
      </c>
      <c r="E974" t="s">
        <v>1879</v>
      </c>
      <c r="F974" t="s">
        <v>1877</v>
      </c>
    </row>
    <row r="975" spans="1:7">
      <c r="A975" t="s">
        <v>1880</v>
      </c>
      <c r="B975">
        <v>3</v>
      </c>
      <c r="C975">
        <v>9</v>
      </c>
      <c r="D975">
        <v>7</v>
      </c>
      <c r="E975" t="s">
        <v>1881</v>
      </c>
      <c r="F975" t="s">
        <v>1882</v>
      </c>
    </row>
    <row r="976" spans="1:7">
      <c r="A976" t="s">
        <v>1883</v>
      </c>
      <c r="B976">
        <v>3</v>
      </c>
      <c r="C976">
        <v>9</v>
      </c>
      <c r="D976">
        <v>8</v>
      </c>
      <c r="E976" t="s">
        <v>1884</v>
      </c>
      <c r="F976" t="s">
        <v>1882</v>
      </c>
    </row>
    <row r="977" spans="1:6">
      <c r="A977" t="s">
        <v>1885</v>
      </c>
      <c r="B977">
        <v>3</v>
      </c>
      <c r="C977">
        <v>9</v>
      </c>
      <c r="D977">
        <v>9</v>
      </c>
      <c r="E977" t="s">
        <v>1886</v>
      </c>
      <c r="F977" t="s">
        <v>1887</v>
      </c>
    </row>
    <row r="978" spans="1:6">
      <c r="A978" t="s">
        <v>1888</v>
      </c>
      <c r="B978">
        <v>3</v>
      </c>
      <c r="C978">
        <v>9</v>
      </c>
      <c r="D978">
        <v>10</v>
      </c>
      <c r="E978" t="s">
        <v>1889</v>
      </c>
      <c r="F978" t="s">
        <v>1887</v>
      </c>
    </row>
    <row r="979" spans="1:6">
      <c r="A979" t="s">
        <v>1890</v>
      </c>
      <c r="B979">
        <v>3</v>
      </c>
      <c r="C979">
        <v>9</v>
      </c>
      <c r="D979">
        <v>11</v>
      </c>
      <c r="E979" t="s">
        <v>1891</v>
      </c>
      <c r="F979" t="s">
        <v>1892</v>
      </c>
    </row>
    <row r="980" spans="1:6">
      <c r="A980" t="s">
        <v>1893</v>
      </c>
      <c r="B980">
        <v>3</v>
      </c>
      <c r="C980">
        <v>9</v>
      </c>
      <c r="D980">
        <v>12</v>
      </c>
      <c r="E980" t="s">
        <v>1894</v>
      </c>
      <c r="F980" t="s">
        <v>1892</v>
      </c>
    </row>
    <row r="981" spans="1:6">
      <c r="A981" t="s">
        <v>1895</v>
      </c>
      <c r="B981">
        <v>3</v>
      </c>
      <c r="C981">
        <v>9</v>
      </c>
      <c r="D981">
        <v>13</v>
      </c>
      <c r="E981" t="s">
        <v>1896</v>
      </c>
      <c r="F981" t="s">
        <v>1897</v>
      </c>
    </row>
    <row r="982" spans="1:6">
      <c r="A982" t="s">
        <v>1898</v>
      </c>
      <c r="B982">
        <v>3</v>
      </c>
      <c r="C982">
        <v>9</v>
      </c>
      <c r="D982">
        <v>14</v>
      </c>
      <c r="E982" t="s">
        <v>1899</v>
      </c>
      <c r="F982" t="s">
        <v>1897</v>
      </c>
    </row>
    <row r="983" spans="1:6">
      <c r="A983" t="s">
        <v>1900</v>
      </c>
      <c r="B983">
        <v>3</v>
      </c>
      <c r="C983">
        <v>9</v>
      </c>
      <c r="D983">
        <v>15</v>
      </c>
      <c r="E983" t="s">
        <v>1901</v>
      </c>
      <c r="F983" t="s">
        <v>1902</v>
      </c>
    </row>
    <row r="984" spans="1:6">
      <c r="A984" t="s">
        <v>1903</v>
      </c>
      <c r="B984">
        <v>3</v>
      </c>
      <c r="C984">
        <v>9</v>
      </c>
      <c r="D984">
        <v>16</v>
      </c>
      <c r="E984" t="s">
        <v>1904</v>
      </c>
      <c r="F984" t="s">
        <v>1902</v>
      </c>
    </row>
    <row r="985" spans="1:6">
      <c r="A985" t="s">
        <v>1905</v>
      </c>
      <c r="B985">
        <v>3</v>
      </c>
      <c r="C985">
        <v>9</v>
      </c>
      <c r="D985">
        <v>17</v>
      </c>
      <c r="E985" t="s">
        <v>1906</v>
      </c>
      <c r="F985" t="s">
        <v>1907</v>
      </c>
    </row>
    <row r="986" spans="1:6">
      <c r="A986" t="s">
        <v>1908</v>
      </c>
      <c r="B986">
        <v>3</v>
      </c>
      <c r="C986">
        <v>9</v>
      </c>
      <c r="D986">
        <v>18</v>
      </c>
      <c r="E986" t="s">
        <v>1909</v>
      </c>
      <c r="F986" t="s">
        <v>1907</v>
      </c>
    </row>
    <row r="987" spans="1:6">
      <c r="A987" t="s">
        <v>1910</v>
      </c>
      <c r="B987">
        <v>3</v>
      </c>
      <c r="C987">
        <v>9</v>
      </c>
      <c r="D987">
        <v>19</v>
      </c>
      <c r="E987" t="s">
        <v>1911</v>
      </c>
      <c r="F987" t="s">
        <v>1912</v>
      </c>
    </row>
    <row r="988" spans="1:6">
      <c r="A988" t="s">
        <v>1913</v>
      </c>
      <c r="B988">
        <v>3</v>
      </c>
      <c r="C988">
        <v>9</v>
      </c>
      <c r="D988">
        <v>20</v>
      </c>
      <c r="E988" t="s">
        <v>1914</v>
      </c>
      <c r="F988" t="s">
        <v>1912</v>
      </c>
    </row>
    <row r="989" spans="1:6">
      <c r="A989" t="s">
        <v>1915</v>
      </c>
      <c r="B989">
        <v>3</v>
      </c>
      <c r="C989">
        <v>10</v>
      </c>
      <c r="D989">
        <v>1</v>
      </c>
      <c r="E989" t="s">
        <v>1916</v>
      </c>
      <c r="F989" t="s">
        <v>1917</v>
      </c>
    </row>
    <row r="990" spans="1:6">
      <c r="A990" t="s">
        <v>1918</v>
      </c>
      <c r="B990">
        <v>3</v>
      </c>
      <c r="C990">
        <v>10</v>
      </c>
      <c r="D990">
        <v>2</v>
      </c>
      <c r="E990" t="s">
        <v>1919</v>
      </c>
      <c r="F990" t="s">
        <v>1917</v>
      </c>
    </row>
    <row r="991" spans="1:6">
      <c r="A991" t="s">
        <v>1920</v>
      </c>
      <c r="B991">
        <v>3</v>
      </c>
      <c r="C991">
        <v>10</v>
      </c>
      <c r="D991">
        <v>3</v>
      </c>
      <c r="E991" t="s">
        <v>1921</v>
      </c>
      <c r="F991" t="s">
        <v>1922</v>
      </c>
    </row>
    <row r="992" spans="1:6">
      <c r="A992" t="s">
        <v>1923</v>
      </c>
      <c r="B992">
        <v>3</v>
      </c>
      <c r="C992">
        <v>10</v>
      </c>
      <c r="D992">
        <v>4</v>
      </c>
      <c r="E992" t="s">
        <v>1924</v>
      </c>
      <c r="F992" t="s">
        <v>1922</v>
      </c>
    </row>
    <row r="993" spans="1:6">
      <c r="A993" t="s">
        <v>1925</v>
      </c>
      <c r="B993">
        <v>3</v>
      </c>
      <c r="C993">
        <v>10</v>
      </c>
      <c r="D993">
        <v>5</v>
      </c>
      <c r="E993" t="s">
        <v>1926</v>
      </c>
      <c r="F993" t="s">
        <v>1927</v>
      </c>
    </row>
    <row r="994" spans="1:6">
      <c r="A994" t="s">
        <v>1928</v>
      </c>
      <c r="B994">
        <v>3</v>
      </c>
      <c r="C994">
        <v>10</v>
      </c>
      <c r="D994">
        <v>6</v>
      </c>
      <c r="E994" t="s">
        <v>1929</v>
      </c>
      <c r="F994" t="s">
        <v>1927</v>
      </c>
    </row>
    <row r="995" spans="1:6">
      <c r="A995" t="s">
        <v>1930</v>
      </c>
      <c r="B995">
        <v>3</v>
      </c>
      <c r="C995">
        <v>10</v>
      </c>
      <c r="D995">
        <v>7</v>
      </c>
      <c r="E995" t="s">
        <v>1931</v>
      </c>
      <c r="F995" t="s">
        <v>1932</v>
      </c>
    </row>
    <row r="996" spans="1:6">
      <c r="A996" t="s">
        <v>1933</v>
      </c>
      <c r="B996">
        <v>3</v>
      </c>
      <c r="C996">
        <v>10</v>
      </c>
      <c r="D996">
        <v>8</v>
      </c>
      <c r="E996" t="s">
        <v>1934</v>
      </c>
      <c r="F996" t="s">
        <v>1932</v>
      </c>
    </row>
    <row r="997" spans="1:6">
      <c r="A997" t="s">
        <v>1935</v>
      </c>
      <c r="B997">
        <v>3</v>
      </c>
      <c r="C997">
        <v>10</v>
      </c>
      <c r="D997">
        <v>9</v>
      </c>
      <c r="E997" t="s">
        <v>1936</v>
      </c>
      <c r="F997" t="s">
        <v>1937</v>
      </c>
    </row>
    <row r="998" spans="1:6">
      <c r="A998" t="s">
        <v>1938</v>
      </c>
      <c r="B998">
        <v>3</v>
      </c>
      <c r="C998">
        <v>10</v>
      </c>
      <c r="D998">
        <v>10</v>
      </c>
      <c r="E998" t="s">
        <v>1939</v>
      </c>
      <c r="F998" t="s">
        <v>1937</v>
      </c>
    </row>
    <row r="999" spans="1:6">
      <c r="A999" t="s">
        <v>1940</v>
      </c>
      <c r="B999">
        <v>3</v>
      </c>
      <c r="C999">
        <v>10</v>
      </c>
      <c r="D999">
        <v>11</v>
      </c>
      <c r="E999" t="s">
        <v>1941</v>
      </c>
      <c r="F999" t="s">
        <v>1942</v>
      </c>
    </row>
    <row r="1000" spans="1:6">
      <c r="A1000" t="s">
        <v>1943</v>
      </c>
      <c r="B1000">
        <v>3</v>
      </c>
      <c r="C1000">
        <v>10</v>
      </c>
      <c r="D1000">
        <v>12</v>
      </c>
      <c r="E1000" t="s">
        <v>1944</v>
      </c>
      <c r="F1000" t="s">
        <v>1942</v>
      </c>
    </row>
    <row r="1001" spans="1:6">
      <c r="A1001" t="s">
        <v>1945</v>
      </c>
      <c r="B1001">
        <v>3</v>
      </c>
      <c r="C1001">
        <v>10</v>
      </c>
      <c r="D1001">
        <v>13</v>
      </c>
      <c r="E1001" t="s">
        <v>1946</v>
      </c>
      <c r="F1001" t="s">
        <v>1947</v>
      </c>
    </row>
    <row r="1002" spans="1:6">
      <c r="A1002" t="s">
        <v>1948</v>
      </c>
      <c r="B1002">
        <v>3</v>
      </c>
      <c r="C1002">
        <v>10</v>
      </c>
      <c r="D1002">
        <v>14</v>
      </c>
      <c r="E1002" t="s">
        <v>1949</v>
      </c>
      <c r="F1002" t="s">
        <v>1947</v>
      </c>
    </row>
    <row r="1003" spans="1:6">
      <c r="A1003" t="s">
        <v>1950</v>
      </c>
      <c r="B1003">
        <v>3</v>
      </c>
      <c r="C1003">
        <v>10</v>
      </c>
      <c r="D1003">
        <v>15</v>
      </c>
      <c r="E1003" t="s">
        <v>1951</v>
      </c>
      <c r="F1003" t="s">
        <v>1952</v>
      </c>
    </row>
    <row r="1004" spans="1:6">
      <c r="A1004" t="s">
        <v>1953</v>
      </c>
      <c r="B1004">
        <v>3</v>
      </c>
      <c r="C1004">
        <v>10</v>
      </c>
      <c r="D1004">
        <v>16</v>
      </c>
      <c r="E1004" t="s">
        <v>1954</v>
      </c>
      <c r="F1004" t="s">
        <v>1952</v>
      </c>
    </row>
    <row r="1005" spans="1:6">
      <c r="A1005" t="s">
        <v>1955</v>
      </c>
      <c r="B1005">
        <v>3</v>
      </c>
      <c r="C1005">
        <v>10</v>
      </c>
      <c r="D1005">
        <v>17</v>
      </c>
      <c r="E1005" t="s">
        <v>1956</v>
      </c>
      <c r="F1005" t="s">
        <v>1957</v>
      </c>
    </row>
    <row r="1006" spans="1:6">
      <c r="A1006" t="s">
        <v>1958</v>
      </c>
      <c r="B1006">
        <v>3</v>
      </c>
      <c r="C1006">
        <v>10</v>
      </c>
      <c r="D1006">
        <v>18</v>
      </c>
      <c r="E1006" t="s">
        <v>1959</v>
      </c>
      <c r="F1006" t="s">
        <v>1957</v>
      </c>
    </row>
    <row r="1007" spans="1:6">
      <c r="A1007" t="s">
        <v>1960</v>
      </c>
      <c r="B1007">
        <v>3</v>
      </c>
      <c r="C1007">
        <v>10</v>
      </c>
      <c r="D1007">
        <v>19</v>
      </c>
      <c r="E1007" t="s">
        <v>1961</v>
      </c>
      <c r="F1007" t="s">
        <v>1962</v>
      </c>
    </row>
    <row r="1008" spans="1:6">
      <c r="A1008" t="s">
        <v>1963</v>
      </c>
      <c r="B1008">
        <v>3</v>
      </c>
      <c r="C1008">
        <v>10</v>
      </c>
      <c r="D1008">
        <v>20</v>
      </c>
      <c r="E1008" t="s">
        <v>1964</v>
      </c>
      <c r="F1008" t="s">
        <v>1962</v>
      </c>
    </row>
    <row r="1009" spans="1:6">
      <c r="A1009" t="s">
        <v>1965</v>
      </c>
      <c r="B1009">
        <v>3</v>
      </c>
      <c r="C1009">
        <v>11</v>
      </c>
      <c r="D1009">
        <v>1</v>
      </c>
      <c r="E1009" t="s">
        <v>1966</v>
      </c>
      <c r="F1009" t="s">
        <v>1967</v>
      </c>
    </row>
    <row r="1010" spans="1:6">
      <c r="A1010" t="s">
        <v>1968</v>
      </c>
      <c r="B1010">
        <v>3</v>
      </c>
      <c r="C1010">
        <v>11</v>
      </c>
      <c r="D1010">
        <v>2</v>
      </c>
      <c r="E1010" t="s">
        <v>1969</v>
      </c>
      <c r="F1010" t="s">
        <v>1967</v>
      </c>
    </row>
    <row r="1011" spans="1:6">
      <c r="A1011" t="s">
        <v>1970</v>
      </c>
      <c r="B1011">
        <v>3</v>
      </c>
      <c r="C1011">
        <v>11</v>
      </c>
      <c r="D1011">
        <v>3</v>
      </c>
      <c r="E1011" t="s">
        <v>1971</v>
      </c>
      <c r="F1011" t="s">
        <v>1972</v>
      </c>
    </row>
    <row r="1012" spans="1:6">
      <c r="A1012" t="s">
        <v>1973</v>
      </c>
      <c r="B1012">
        <v>3</v>
      </c>
      <c r="C1012">
        <v>11</v>
      </c>
      <c r="D1012">
        <v>4</v>
      </c>
      <c r="E1012" t="s">
        <v>1974</v>
      </c>
      <c r="F1012" t="s">
        <v>1972</v>
      </c>
    </row>
    <row r="1013" spans="1:6">
      <c r="A1013" t="s">
        <v>1975</v>
      </c>
      <c r="B1013">
        <v>3</v>
      </c>
      <c r="C1013">
        <v>11</v>
      </c>
      <c r="D1013">
        <v>5</v>
      </c>
      <c r="E1013" t="s">
        <v>1976</v>
      </c>
      <c r="F1013" t="s">
        <v>1977</v>
      </c>
    </row>
    <row r="1014" spans="1:6">
      <c r="A1014" t="s">
        <v>1978</v>
      </c>
      <c r="B1014">
        <v>3</v>
      </c>
      <c r="C1014">
        <v>11</v>
      </c>
      <c r="D1014">
        <v>6</v>
      </c>
      <c r="E1014" t="s">
        <v>1979</v>
      </c>
      <c r="F1014" t="s">
        <v>1977</v>
      </c>
    </row>
    <row r="1015" spans="1:6">
      <c r="A1015" t="s">
        <v>1980</v>
      </c>
      <c r="B1015">
        <v>3</v>
      </c>
      <c r="C1015">
        <v>11</v>
      </c>
      <c r="D1015">
        <v>7</v>
      </c>
      <c r="E1015" t="s">
        <v>1981</v>
      </c>
      <c r="F1015" t="s">
        <v>1982</v>
      </c>
    </row>
    <row r="1016" spans="1:6">
      <c r="A1016" t="s">
        <v>1983</v>
      </c>
      <c r="B1016">
        <v>3</v>
      </c>
      <c r="C1016">
        <v>11</v>
      </c>
      <c r="D1016">
        <v>8</v>
      </c>
      <c r="E1016" t="s">
        <v>1984</v>
      </c>
      <c r="F1016" t="s">
        <v>1982</v>
      </c>
    </row>
    <row r="1017" spans="1:6">
      <c r="A1017" t="s">
        <v>1985</v>
      </c>
      <c r="B1017">
        <v>3</v>
      </c>
      <c r="C1017">
        <v>11</v>
      </c>
      <c r="D1017">
        <v>9</v>
      </c>
      <c r="E1017" t="s">
        <v>1986</v>
      </c>
      <c r="F1017" t="s">
        <v>1987</v>
      </c>
    </row>
    <row r="1018" spans="1:6">
      <c r="A1018" t="s">
        <v>1988</v>
      </c>
      <c r="B1018">
        <v>3</v>
      </c>
      <c r="C1018">
        <v>11</v>
      </c>
      <c r="D1018">
        <v>10</v>
      </c>
      <c r="E1018" t="s">
        <v>1989</v>
      </c>
      <c r="F1018" t="s">
        <v>1987</v>
      </c>
    </row>
    <row r="1019" spans="1:6">
      <c r="A1019" t="s">
        <v>1990</v>
      </c>
      <c r="B1019">
        <v>3</v>
      </c>
      <c r="C1019">
        <v>11</v>
      </c>
      <c r="D1019">
        <v>11</v>
      </c>
      <c r="E1019" t="s">
        <v>1991</v>
      </c>
      <c r="F1019" t="s">
        <v>1992</v>
      </c>
    </row>
    <row r="1020" spans="1:6">
      <c r="A1020" t="s">
        <v>1993</v>
      </c>
      <c r="B1020">
        <v>3</v>
      </c>
      <c r="C1020">
        <v>11</v>
      </c>
      <c r="D1020">
        <v>12</v>
      </c>
      <c r="E1020" t="s">
        <v>1994</v>
      </c>
      <c r="F1020" t="s">
        <v>1992</v>
      </c>
    </row>
    <row r="1021" spans="1:6">
      <c r="A1021" t="s">
        <v>1995</v>
      </c>
      <c r="B1021">
        <v>3</v>
      </c>
      <c r="C1021">
        <v>11</v>
      </c>
      <c r="D1021">
        <v>13</v>
      </c>
      <c r="E1021" t="s">
        <v>1996</v>
      </c>
      <c r="F1021" t="s">
        <v>1997</v>
      </c>
    </row>
    <row r="1022" spans="1:6">
      <c r="A1022" t="s">
        <v>1998</v>
      </c>
      <c r="B1022">
        <v>3</v>
      </c>
      <c r="C1022">
        <v>11</v>
      </c>
      <c r="D1022">
        <v>14</v>
      </c>
      <c r="E1022" t="s">
        <v>1999</v>
      </c>
      <c r="F1022" t="s">
        <v>1997</v>
      </c>
    </row>
    <row r="1023" spans="1:6">
      <c r="A1023" t="s">
        <v>2000</v>
      </c>
      <c r="B1023">
        <v>3</v>
      </c>
      <c r="C1023">
        <v>11</v>
      </c>
      <c r="D1023">
        <v>15</v>
      </c>
      <c r="E1023" t="s">
        <v>2001</v>
      </c>
      <c r="F1023" t="s">
        <v>2002</v>
      </c>
    </row>
    <row r="1024" spans="1:6">
      <c r="A1024" t="s">
        <v>2003</v>
      </c>
      <c r="B1024">
        <v>3</v>
      </c>
      <c r="C1024">
        <v>11</v>
      </c>
      <c r="D1024">
        <v>16</v>
      </c>
      <c r="E1024" t="s">
        <v>2004</v>
      </c>
      <c r="F1024" t="s">
        <v>2002</v>
      </c>
    </row>
    <row r="1025" spans="1:6">
      <c r="A1025" t="s">
        <v>2005</v>
      </c>
      <c r="B1025">
        <v>3</v>
      </c>
      <c r="C1025">
        <v>11</v>
      </c>
      <c r="D1025">
        <v>17</v>
      </c>
      <c r="E1025" t="s">
        <v>2006</v>
      </c>
      <c r="F1025" t="s">
        <v>2007</v>
      </c>
    </row>
    <row r="1026" spans="1:6">
      <c r="A1026" t="s">
        <v>2008</v>
      </c>
      <c r="B1026">
        <v>3</v>
      </c>
      <c r="C1026">
        <v>11</v>
      </c>
      <c r="D1026">
        <v>18</v>
      </c>
      <c r="E1026" t="s">
        <v>2009</v>
      </c>
      <c r="F1026" t="s">
        <v>2007</v>
      </c>
    </row>
    <row r="1027" spans="1:6">
      <c r="A1027" t="s">
        <v>2010</v>
      </c>
      <c r="B1027">
        <v>3</v>
      </c>
      <c r="C1027">
        <v>11</v>
      </c>
      <c r="D1027">
        <v>19</v>
      </c>
      <c r="E1027" t="s">
        <v>2011</v>
      </c>
      <c r="F1027" t="s">
        <v>2012</v>
      </c>
    </row>
    <row r="1028" spans="1:6">
      <c r="A1028" t="s">
        <v>2013</v>
      </c>
      <c r="B1028">
        <v>3</v>
      </c>
      <c r="C1028">
        <v>11</v>
      </c>
      <c r="D1028">
        <v>20</v>
      </c>
      <c r="E1028" t="s">
        <v>2014</v>
      </c>
      <c r="F1028" t="s">
        <v>2012</v>
      </c>
    </row>
    <row r="1029" spans="1:6">
      <c r="A1029" t="s">
        <v>2015</v>
      </c>
      <c r="B1029">
        <v>3</v>
      </c>
      <c r="C1029">
        <v>12</v>
      </c>
      <c r="D1029">
        <v>1</v>
      </c>
      <c r="E1029" t="s">
        <v>2016</v>
      </c>
      <c r="F1029" t="s">
        <v>2017</v>
      </c>
    </row>
    <row r="1030" spans="1:6">
      <c r="A1030" t="s">
        <v>2018</v>
      </c>
      <c r="B1030">
        <v>3</v>
      </c>
      <c r="C1030">
        <v>12</v>
      </c>
      <c r="D1030">
        <v>2</v>
      </c>
      <c r="E1030" t="s">
        <v>2019</v>
      </c>
      <c r="F1030" t="s">
        <v>2017</v>
      </c>
    </row>
    <row r="1031" spans="1:6">
      <c r="A1031" t="s">
        <v>2020</v>
      </c>
      <c r="B1031">
        <v>3</v>
      </c>
      <c r="C1031">
        <v>12</v>
      </c>
      <c r="D1031">
        <v>3</v>
      </c>
      <c r="E1031" t="s">
        <v>2021</v>
      </c>
      <c r="F1031" t="s">
        <v>2022</v>
      </c>
    </row>
    <row r="1032" spans="1:6">
      <c r="A1032" t="s">
        <v>2023</v>
      </c>
      <c r="B1032">
        <v>3</v>
      </c>
      <c r="C1032">
        <v>12</v>
      </c>
      <c r="D1032">
        <v>4</v>
      </c>
      <c r="E1032" t="s">
        <v>2024</v>
      </c>
      <c r="F1032" t="s">
        <v>2022</v>
      </c>
    </row>
    <row r="1033" spans="1:6">
      <c r="A1033" t="s">
        <v>2025</v>
      </c>
      <c r="B1033">
        <v>3</v>
      </c>
      <c r="C1033">
        <v>12</v>
      </c>
      <c r="D1033">
        <v>5</v>
      </c>
      <c r="E1033" t="s">
        <v>2026</v>
      </c>
      <c r="F1033" t="s">
        <v>2027</v>
      </c>
    </row>
    <row r="1034" spans="1:6">
      <c r="A1034" t="s">
        <v>2028</v>
      </c>
      <c r="B1034">
        <v>3</v>
      </c>
      <c r="C1034">
        <v>12</v>
      </c>
      <c r="D1034">
        <v>6</v>
      </c>
      <c r="E1034" t="s">
        <v>2029</v>
      </c>
      <c r="F1034" t="s">
        <v>2027</v>
      </c>
    </row>
    <row r="1035" spans="1:6">
      <c r="A1035" t="s">
        <v>2030</v>
      </c>
      <c r="B1035">
        <v>3</v>
      </c>
      <c r="C1035">
        <v>12</v>
      </c>
      <c r="D1035">
        <v>7</v>
      </c>
      <c r="E1035" t="s">
        <v>2031</v>
      </c>
      <c r="F1035" t="s">
        <v>2032</v>
      </c>
    </row>
    <row r="1036" spans="1:6">
      <c r="A1036" t="s">
        <v>2033</v>
      </c>
      <c r="B1036">
        <v>3</v>
      </c>
      <c r="C1036">
        <v>12</v>
      </c>
      <c r="D1036">
        <v>8</v>
      </c>
      <c r="E1036" t="s">
        <v>2034</v>
      </c>
      <c r="F1036" t="s">
        <v>2032</v>
      </c>
    </row>
    <row r="1037" spans="1:6">
      <c r="A1037" t="s">
        <v>2035</v>
      </c>
      <c r="B1037">
        <v>3</v>
      </c>
      <c r="C1037">
        <v>12</v>
      </c>
      <c r="D1037">
        <v>9</v>
      </c>
      <c r="E1037" t="s">
        <v>2036</v>
      </c>
      <c r="F1037" t="s">
        <v>2037</v>
      </c>
    </row>
    <row r="1038" spans="1:6">
      <c r="A1038" t="s">
        <v>2038</v>
      </c>
      <c r="B1038">
        <v>3</v>
      </c>
      <c r="C1038">
        <v>12</v>
      </c>
      <c r="D1038">
        <v>10</v>
      </c>
      <c r="E1038" t="s">
        <v>2039</v>
      </c>
      <c r="F1038" t="s">
        <v>2037</v>
      </c>
    </row>
    <row r="1039" spans="1:6">
      <c r="A1039" t="s">
        <v>2040</v>
      </c>
      <c r="B1039">
        <v>3</v>
      </c>
      <c r="C1039">
        <v>12</v>
      </c>
      <c r="D1039">
        <v>11</v>
      </c>
      <c r="E1039" t="s">
        <v>2041</v>
      </c>
      <c r="F1039" t="s">
        <v>2042</v>
      </c>
    </row>
    <row r="1040" spans="1:6">
      <c r="A1040" t="s">
        <v>2043</v>
      </c>
      <c r="B1040">
        <v>3</v>
      </c>
      <c r="C1040">
        <v>12</v>
      </c>
      <c r="D1040">
        <v>12</v>
      </c>
      <c r="E1040" t="s">
        <v>2044</v>
      </c>
      <c r="F1040" t="s">
        <v>2042</v>
      </c>
    </row>
    <row r="1041" spans="1:7">
      <c r="A1041" t="s">
        <v>2045</v>
      </c>
      <c r="B1041">
        <v>3</v>
      </c>
      <c r="C1041">
        <v>12</v>
      </c>
      <c r="D1041">
        <v>13</v>
      </c>
      <c r="E1041" t="s">
        <v>2046</v>
      </c>
      <c r="F1041" t="s">
        <v>2047</v>
      </c>
    </row>
    <row r="1042" spans="1:7">
      <c r="A1042" t="s">
        <v>2048</v>
      </c>
      <c r="B1042">
        <v>3</v>
      </c>
      <c r="C1042">
        <v>12</v>
      </c>
      <c r="D1042">
        <v>14</v>
      </c>
      <c r="E1042" t="s">
        <v>2049</v>
      </c>
      <c r="F1042" t="s">
        <v>2047</v>
      </c>
    </row>
    <row r="1043" spans="1:7">
      <c r="A1043" t="s">
        <v>2050</v>
      </c>
      <c r="B1043">
        <v>3</v>
      </c>
      <c r="C1043">
        <v>12</v>
      </c>
      <c r="D1043">
        <v>15</v>
      </c>
      <c r="E1043" t="s">
        <v>2051</v>
      </c>
      <c r="F1043" t="s">
        <v>2052</v>
      </c>
    </row>
    <row r="1044" spans="1:7">
      <c r="A1044" t="s">
        <v>2053</v>
      </c>
      <c r="B1044">
        <v>3</v>
      </c>
      <c r="C1044">
        <v>12</v>
      </c>
      <c r="D1044">
        <v>16</v>
      </c>
      <c r="E1044" t="s">
        <v>2054</v>
      </c>
      <c r="F1044" t="s">
        <v>2052</v>
      </c>
    </row>
    <row r="1045" spans="1:7">
      <c r="A1045" t="s">
        <v>2055</v>
      </c>
      <c r="B1045">
        <v>3</v>
      </c>
      <c r="C1045">
        <v>12</v>
      </c>
      <c r="D1045">
        <v>17</v>
      </c>
      <c r="E1045" t="s">
        <v>2056</v>
      </c>
      <c r="F1045" t="s">
        <v>2057</v>
      </c>
    </row>
    <row r="1046" spans="1:7">
      <c r="A1046" t="s">
        <v>2058</v>
      </c>
      <c r="B1046">
        <v>3</v>
      </c>
      <c r="C1046">
        <v>12</v>
      </c>
      <c r="D1046">
        <v>18</v>
      </c>
      <c r="E1046" t="s">
        <v>2059</v>
      </c>
      <c r="F1046" t="s">
        <v>2057</v>
      </c>
    </row>
    <row r="1047" spans="1:7">
      <c r="A1047" t="s">
        <v>2060</v>
      </c>
      <c r="B1047">
        <v>3</v>
      </c>
      <c r="C1047">
        <v>12</v>
      </c>
      <c r="D1047">
        <v>19</v>
      </c>
      <c r="E1047" t="s">
        <v>2061</v>
      </c>
      <c r="F1047" t="s">
        <v>2062</v>
      </c>
    </row>
    <row r="1048" spans="1:7">
      <c r="A1048" t="s">
        <v>2063</v>
      </c>
      <c r="B1048">
        <v>3</v>
      </c>
      <c r="C1048">
        <v>12</v>
      </c>
      <c r="D1048">
        <v>20</v>
      </c>
      <c r="E1048" t="s">
        <v>2064</v>
      </c>
      <c r="F1048" t="s">
        <v>2062</v>
      </c>
    </row>
    <row r="1049" spans="1:7">
      <c r="A1049" t="s">
        <v>2065</v>
      </c>
      <c r="B1049">
        <v>3</v>
      </c>
      <c r="C1049">
        <v>13</v>
      </c>
      <c r="D1049">
        <v>1</v>
      </c>
      <c r="E1049" t="s">
        <v>2066</v>
      </c>
      <c r="F1049" t="s">
        <v>2067</v>
      </c>
    </row>
    <row r="1050" spans="1:7">
      <c r="A1050" t="s">
        <v>2068</v>
      </c>
      <c r="B1050">
        <v>3</v>
      </c>
      <c r="C1050">
        <v>13</v>
      </c>
      <c r="D1050">
        <v>2</v>
      </c>
      <c r="E1050" t="s">
        <v>2069</v>
      </c>
      <c r="F1050" t="s">
        <v>2067</v>
      </c>
    </row>
    <row r="1051" spans="1:7">
      <c r="A1051" t="s">
        <v>2070</v>
      </c>
      <c r="B1051">
        <v>3</v>
      </c>
      <c r="C1051">
        <v>13</v>
      </c>
      <c r="D1051">
        <v>3</v>
      </c>
      <c r="E1051" t="s">
        <v>591</v>
      </c>
      <c r="G1051" t="e">
        <f>--Empty</f>
        <v>#NAME?</v>
      </c>
    </row>
    <row r="1052" spans="1:7">
      <c r="A1052" t="s">
        <v>2071</v>
      </c>
      <c r="B1052">
        <v>3</v>
      </c>
      <c r="C1052">
        <v>13</v>
      </c>
      <c r="D1052">
        <v>4</v>
      </c>
      <c r="E1052" t="s">
        <v>591</v>
      </c>
      <c r="G1052" t="e">
        <f>--Empty</f>
        <v>#NAME?</v>
      </c>
    </row>
    <row r="1053" spans="1:7">
      <c r="A1053" t="s">
        <v>2072</v>
      </c>
      <c r="B1053">
        <v>3</v>
      </c>
      <c r="C1053">
        <v>13</v>
      </c>
      <c r="D1053">
        <v>5</v>
      </c>
      <c r="E1053" t="s">
        <v>591</v>
      </c>
      <c r="G1053" t="e">
        <f>--Empty</f>
        <v>#NAME?</v>
      </c>
    </row>
    <row r="1054" spans="1:7">
      <c r="A1054" t="s">
        <v>2073</v>
      </c>
      <c r="B1054">
        <v>3</v>
      </c>
      <c r="C1054">
        <v>13</v>
      </c>
      <c r="D1054">
        <v>6</v>
      </c>
      <c r="E1054" t="s">
        <v>591</v>
      </c>
      <c r="G1054" t="e">
        <f>--Empty</f>
        <v>#NAME?</v>
      </c>
    </row>
    <row r="1055" spans="1:7">
      <c r="A1055" t="s">
        <v>2074</v>
      </c>
      <c r="B1055">
        <v>3</v>
      </c>
      <c r="C1055">
        <v>13</v>
      </c>
      <c r="D1055">
        <v>7</v>
      </c>
      <c r="E1055" t="s">
        <v>591</v>
      </c>
      <c r="G1055" t="e">
        <f>--Empty</f>
        <v>#NAME?</v>
      </c>
    </row>
    <row r="1056" spans="1:7">
      <c r="A1056" t="s">
        <v>2075</v>
      </c>
      <c r="B1056">
        <v>3</v>
      </c>
      <c r="C1056">
        <v>13</v>
      </c>
      <c r="D1056">
        <v>8</v>
      </c>
      <c r="E1056" t="s">
        <v>591</v>
      </c>
      <c r="G1056" t="e">
        <f>--Empty</f>
        <v>#NAME?</v>
      </c>
    </row>
    <row r="1057" spans="1:6">
      <c r="A1057" t="s">
        <v>2076</v>
      </c>
      <c r="B1057">
        <v>3</v>
      </c>
      <c r="C1057">
        <v>13</v>
      </c>
      <c r="D1057">
        <v>9</v>
      </c>
      <c r="E1057" t="s">
        <v>2077</v>
      </c>
      <c r="F1057" t="s">
        <v>2078</v>
      </c>
    </row>
    <row r="1058" spans="1:6">
      <c r="A1058" t="s">
        <v>2079</v>
      </c>
      <c r="B1058">
        <v>3</v>
      </c>
      <c r="C1058">
        <v>13</v>
      </c>
      <c r="D1058">
        <v>10</v>
      </c>
      <c r="E1058" t="s">
        <v>2080</v>
      </c>
      <c r="F1058" t="s">
        <v>2078</v>
      </c>
    </row>
    <row r="1059" spans="1:6">
      <c r="A1059" t="s">
        <v>2081</v>
      </c>
      <c r="B1059">
        <v>3</v>
      </c>
      <c r="C1059">
        <v>13</v>
      </c>
      <c r="D1059">
        <v>11</v>
      </c>
      <c r="E1059" t="s">
        <v>2082</v>
      </c>
      <c r="F1059" t="s">
        <v>2083</v>
      </c>
    </row>
    <row r="1060" spans="1:6">
      <c r="A1060" t="s">
        <v>2084</v>
      </c>
      <c r="B1060">
        <v>3</v>
      </c>
      <c r="C1060">
        <v>13</v>
      </c>
      <c r="D1060">
        <v>12</v>
      </c>
      <c r="E1060" t="s">
        <v>2085</v>
      </c>
      <c r="F1060" t="s">
        <v>2083</v>
      </c>
    </row>
    <row r="1061" spans="1:6">
      <c r="A1061" t="s">
        <v>2086</v>
      </c>
      <c r="B1061">
        <v>3</v>
      </c>
      <c r="C1061">
        <v>13</v>
      </c>
      <c r="D1061">
        <v>13</v>
      </c>
      <c r="E1061" t="s">
        <v>2087</v>
      </c>
      <c r="F1061" t="s">
        <v>2088</v>
      </c>
    </row>
    <row r="1062" spans="1:6">
      <c r="A1062" t="s">
        <v>2089</v>
      </c>
      <c r="B1062">
        <v>3</v>
      </c>
      <c r="C1062">
        <v>13</v>
      </c>
      <c r="D1062">
        <v>14</v>
      </c>
      <c r="E1062" t="s">
        <v>2090</v>
      </c>
      <c r="F1062" t="s">
        <v>2088</v>
      </c>
    </row>
    <row r="1063" spans="1:6">
      <c r="A1063" t="s">
        <v>2091</v>
      </c>
      <c r="B1063">
        <v>3</v>
      </c>
      <c r="C1063">
        <v>13</v>
      </c>
      <c r="D1063">
        <v>15</v>
      </c>
      <c r="E1063" t="s">
        <v>2092</v>
      </c>
      <c r="F1063" t="s">
        <v>2093</v>
      </c>
    </row>
    <row r="1064" spans="1:6">
      <c r="A1064" t="s">
        <v>2094</v>
      </c>
      <c r="B1064">
        <v>3</v>
      </c>
      <c r="C1064">
        <v>13</v>
      </c>
      <c r="D1064">
        <v>16</v>
      </c>
      <c r="E1064" t="s">
        <v>2095</v>
      </c>
      <c r="F1064" t="s">
        <v>2093</v>
      </c>
    </row>
    <row r="1065" spans="1:6">
      <c r="A1065" t="s">
        <v>2096</v>
      </c>
      <c r="B1065">
        <v>3</v>
      </c>
      <c r="C1065">
        <v>13</v>
      </c>
      <c r="D1065">
        <v>17</v>
      </c>
      <c r="E1065" t="s">
        <v>2097</v>
      </c>
      <c r="F1065" t="s">
        <v>2098</v>
      </c>
    </row>
    <row r="1066" spans="1:6">
      <c r="A1066" t="s">
        <v>2099</v>
      </c>
      <c r="B1066">
        <v>3</v>
      </c>
      <c r="C1066">
        <v>13</v>
      </c>
      <c r="D1066">
        <v>18</v>
      </c>
      <c r="E1066" t="s">
        <v>2100</v>
      </c>
      <c r="F1066" t="s">
        <v>2098</v>
      </c>
    </row>
    <row r="1067" spans="1:6">
      <c r="A1067" t="s">
        <v>2101</v>
      </c>
      <c r="B1067">
        <v>3</v>
      </c>
      <c r="C1067">
        <v>13</v>
      </c>
      <c r="D1067">
        <v>19</v>
      </c>
      <c r="E1067" t="s">
        <v>2102</v>
      </c>
      <c r="F1067" t="s">
        <v>2103</v>
      </c>
    </row>
    <row r="1068" spans="1:6">
      <c r="A1068" t="s">
        <v>2104</v>
      </c>
      <c r="B1068">
        <v>3</v>
      </c>
      <c r="C1068">
        <v>13</v>
      </c>
      <c r="D1068">
        <v>20</v>
      </c>
      <c r="E1068" t="s">
        <v>2105</v>
      </c>
      <c r="F1068" t="s">
        <v>2103</v>
      </c>
    </row>
    <row r="1069" spans="1:6">
      <c r="A1069" t="s">
        <v>2106</v>
      </c>
      <c r="B1069">
        <v>3</v>
      </c>
      <c r="C1069">
        <v>14</v>
      </c>
      <c r="D1069">
        <v>1</v>
      </c>
      <c r="E1069" t="s">
        <v>2107</v>
      </c>
      <c r="F1069" t="s">
        <v>2108</v>
      </c>
    </row>
    <row r="1070" spans="1:6">
      <c r="A1070" t="s">
        <v>2109</v>
      </c>
      <c r="B1070">
        <v>3</v>
      </c>
      <c r="C1070">
        <v>14</v>
      </c>
      <c r="D1070">
        <v>2</v>
      </c>
      <c r="E1070" t="s">
        <v>2110</v>
      </c>
      <c r="F1070" t="s">
        <v>2108</v>
      </c>
    </row>
    <row r="1071" spans="1:6">
      <c r="A1071" t="s">
        <v>2111</v>
      </c>
      <c r="B1071">
        <v>3</v>
      </c>
      <c r="C1071">
        <v>14</v>
      </c>
      <c r="D1071">
        <v>3</v>
      </c>
      <c r="E1071" t="s">
        <v>2112</v>
      </c>
      <c r="F1071" t="s">
        <v>2113</v>
      </c>
    </row>
    <row r="1072" spans="1:6">
      <c r="A1072" t="s">
        <v>2114</v>
      </c>
      <c r="B1072">
        <v>3</v>
      </c>
      <c r="C1072">
        <v>14</v>
      </c>
      <c r="D1072">
        <v>4</v>
      </c>
      <c r="E1072" t="s">
        <v>2115</v>
      </c>
      <c r="F1072" t="s">
        <v>2113</v>
      </c>
    </row>
    <row r="1073" spans="1:7">
      <c r="A1073" t="s">
        <v>2116</v>
      </c>
      <c r="B1073">
        <v>3</v>
      </c>
      <c r="C1073">
        <v>14</v>
      </c>
      <c r="D1073">
        <v>5</v>
      </c>
      <c r="E1073" t="s">
        <v>2117</v>
      </c>
      <c r="F1073" t="s">
        <v>2118</v>
      </c>
    </row>
    <row r="1074" spans="1:7">
      <c r="A1074" t="s">
        <v>2119</v>
      </c>
      <c r="B1074">
        <v>3</v>
      </c>
      <c r="C1074">
        <v>14</v>
      </c>
      <c r="D1074">
        <v>6</v>
      </c>
      <c r="E1074" t="s">
        <v>2120</v>
      </c>
      <c r="F1074" t="s">
        <v>2118</v>
      </c>
    </row>
    <row r="1075" spans="1:7">
      <c r="A1075" t="s">
        <v>2121</v>
      </c>
      <c r="B1075">
        <v>3</v>
      </c>
      <c r="C1075">
        <v>14</v>
      </c>
      <c r="D1075">
        <v>7</v>
      </c>
      <c r="E1075" t="s">
        <v>2122</v>
      </c>
      <c r="F1075" t="s">
        <v>2123</v>
      </c>
    </row>
    <row r="1076" spans="1:7">
      <c r="A1076" t="s">
        <v>2124</v>
      </c>
      <c r="B1076">
        <v>3</v>
      </c>
      <c r="C1076">
        <v>14</v>
      </c>
      <c r="D1076">
        <v>8</v>
      </c>
      <c r="E1076" t="s">
        <v>2125</v>
      </c>
      <c r="F1076" t="s">
        <v>2123</v>
      </c>
    </row>
    <row r="1077" spans="1:7">
      <c r="A1077" t="s">
        <v>2126</v>
      </c>
      <c r="B1077">
        <v>3</v>
      </c>
      <c r="C1077">
        <v>14</v>
      </c>
      <c r="D1077">
        <v>9</v>
      </c>
      <c r="E1077" t="s">
        <v>2127</v>
      </c>
      <c r="F1077" t="s">
        <v>2128</v>
      </c>
    </row>
    <row r="1078" spans="1:7">
      <c r="A1078" t="s">
        <v>2129</v>
      </c>
      <c r="B1078">
        <v>3</v>
      </c>
      <c r="C1078">
        <v>14</v>
      </c>
      <c r="D1078">
        <v>10</v>
      </c>
      <c r="E1078" t="s">
        <v>2130</v>
      </c>
      <c r="F1078" t="s">
        <v>2128</v>
      </c>
    </row>
    <row r="1079" spans="1:7">
      <c r="A1079" t="s">
        <v>2131</v>
      </c>
      <c r="B1079">
        <v>3</v>
      </c>
      <c r="C1079">
        <v>14</v>
      </c>
      <c r="D1079">
        <v>11</v>
      </c>
      <c r="E1079" t="s">
        <v>2132</v>
      </c>
      <c r="F1079" t="s">
        <v>2133</v>
      </c>
    </row>
    <row r="1080" spans="1:7">
      <c r="A1080" t="s">
        <v>2134</v>
      </c>
      <c r="B1080">
        <v>3</v>
      </c>
      <c r="C1080">
        <v>14</v>
      </c>
      <c r="D1080">
        <v>12</v>
      </c>
      <c r="E1080" t="s">
        <v>2135</v>
      </c>
      <c r="F1080" t="s">
        <v>2133</v>
      </c>
    </row>
    <row r="1081" spans="1:7">
      <c r="A1081" t="s">
        <v>2136</v>
      </c>
      <c r="B1081">
        <v>3</v>
      </c>
      <c r="C1081">
        <v>14</v>
      </c>
      <c r="D1081">
        <v>13</v>
      </c>
      <c r="E1081" t="s">
        <v>15</v>
      </c>
      <c r="G1081" t="s">
        <v>16</v>
      </c>
    </row>
    <row r="1082" spans="1:7">
      <c r="A1082" t="s">
        <v>2137</v>
      </c>
      <c r="B1082">
        <v>3</v>
      </c>
      <c r="C1082">
        <v>14</v>
      </c>
      <c r="D1082">
        <v>14</v>
      </c>
      <c r="E1082" t="s">
        <v>15</v>
      </c>
      <c r="G1082" t="s">
        <v>16</v>
      </c>
    </row>
    <row r="1083" spans="1:7">
      <c r="A1083" t="s">
        <v>2138</v>
      </c>
      <c r="B1083">
        <v>3</v>
      </c>
      <c r="C1083">
        <v>14</v>
      </c>
      <c r="D1083">
        <v>15</v>
      </c>
      <c r="E1083" t="s">
        <v>660</v>
      </c>
      <c r="G1083" t="s">
        <v>661</v>
      </c>
    </row>
    <row r="1084" spans="1:7">
      <c r="A1084" t="s">
        <v>2139</v>
      </c>
      <c r="B1084">
        <v>3</v>
      </c>
      <c r="C1084">
        <v>14</v>
      </c>
      <c r="D1084">
        <v>16</v>
      </c>
      <c r="E1084" t="s">
        <v>660</v>
      </c>
      <c r="G1084" t="s">
        <v>661</v>
      </c>
    </row>
    <row r="1085" spans="1:7">
      <c r="A1085" t="s">
        <v>2140</v>
      </c>
      <c r="B1085">
        <v>3</v>
      </c>
      <c r="C1085">
        <v>14</v>
      </c>
      <c r="D1085">
        <v>17</v>
      </c>
      <c r="E1085" t="s">
        <v>664</v>
      </c>
      <c r="G1085" t="s">
        <v>665</v>
      </c>
    </row>
    <row r="1086" spans="1:7">
      <c r="A1086" t="s">
        <v>2141</v>
      </c>
      <c r="B1086">
        <v>3</v>
      </c>
      <c r="C1086">
        <v>14</v>
      </c>
      <c r="D1086">
        <v>18</v>
      </c>
      <c r="E1086" t="s">
        <v>664</v>
      </c>
      <c r="G1086" t="s">
        <v>665</v>
      </c>
    </row>
    <row r="1087" spans="1:7">
      <c r="A1087" t="s">
        <v>2142</v>
      </c>
      <c r="B1087">
        <v>3</v>
      </c>
      <c r="C1087">
        <v>14</v>
      </c>
      <c r="D1087">
        <v>19</v>
      </c>
      <c r="E1087" t="s">
        <v>668</v>
      </c>
      <c r="G1087" t="s">
        <v>669</v>
      </c>
    </row>
    <row r="1088" spans="1:7">
      <c r="A1088" t="s">
        <v>2143</v>
      </c>
      <c r="B1088">
        <v>3</v>
      </c>
      <c r="C1088">
        <v>14</v>
      </c>
      <c r="D1088">
        <v>20</v>
      </c>
      <c r="E1088" t="s">
        <v>668</v>
      </c>
      <c r="G1088" t="s">
        <v>669</v>
      </c>
    </row>
    <row r="1089" spans="1:7">
      <c r="A1089" t="s">
        <v>2144</v>
      </c>
      <c r="B1089">
        <v>3</v>
      </c>
      <c r="C1089">
        <v>15</v>
      </c>
      <c r="D1089">
        <v>1</v>
      </c>
      <c r="E1089" t="s">
        <v>672</v>
      </c>
      <c r="G1089" t="e">
        <f>--Buffer</f>
        <v>#NAME?</v>
      </c>
    </row>
    <row r="1090" spans="1:7">
      <c r="A1090" t="s">
        <v>2145</v>
      </c>
      <c r="B1090">
        <v>3</v>
      </c>
      <c r="C1090">
        <v>15</v>
      </c>
      <c r="D1090">
        <v>2</v>
      </c>
      <c r="E1090" t="s">
        <v>672</v>
      </c>
      <c r="G1090" t="e">
        <f>--Buffer</f>
        <v>#NAME?</v>
      </c>
    </row>
    <row r="1091" spans="1:7">
      <c r="A1091" t="s">
        <v>2146</v>
      </c>
      <c r="B1091">
        <v>3</v>
      </c>
      <c r="C1091">
        <v>15</v>
      </c>
      <c r="D1091">
        <v>3</v>
      </c>
      <c r="E1091" t="s">
        <v>675</v>
      </c>
      <c r="G1091" t="s">
        <v>676</v>
      </c>
    </row>
    <row r="1092" spans="1:7">
      <c r="A1092" t="s">
        <v>2147</v>
      </c>
      <c r="B1092">
        <v>3</v>
      </c>
      <c r="C1092">
        <v>15</v>
      </c>
      <c r="D1092">
        <v>4</v>
      </c>
      <c r="E1092" t="s">
        <v>675</v>
      </c>
      <c r="G1092" t="s">
        <v>676</v>
      </c>
    </row>
    <row r="1093" spans="1:7">
      <c r="A1093" t="s">
        <v>2148</v>
      </c>
      <c r="B1093">
        <v>3</v>
      </c>
      <c r="C1093">
        <v>15</v>
      </c>
      <c r="D1093">
        <v>5</v>
      </c>
      <c r="E1093" t="s">
        <v>679</v>
      </c>
      <c r="G1093" t="s">
        <v>680</v>
      </c>
    </row>
    <row r="1094" spans="1:7">
      <c r="A1094" t="s">
        <v>2149</v>
      </c>
      <c r="B1094">
        <v>3</v>
      </c>
      <c r="C1094">
        <v>15</v>
      </c>
      <c r="D1094">
        <v>6</v>
      </c>
      <c r="E1094" t="s">
        <v>679</v>
      </c>
      <c r="G1094" t="s">
        <v>680</v>
      </c>
    </row>
    <row r="1095" spans="1:7">
      <c r="A1095" t="s">
        <v>2150</v>
      </c>
      <c r="B1095">
        <v>3</v>
      </c>
      <c r="C1095">
        <v>15</v>
      </c>
      <c r="D1095">
        <v>7</v>
      </c>
      <c r="E1095" t="s">
        <v>683</v>
      </c>
      <c r="G1095" t="s">
        <v>684</v>
      </c>
    </row>
    <row r="1096" spans="1:7">
      <c r="A1096" t="s">
        <v>2151</v>
      </c>
      <c r="B1096">
        <v>3</v>
      </c>
      <c r="C1096">
        <v>15</v>
      </c>
      <c r="D1096">
        <v>8</v>
      </c>
      <c r="E1096" t="s">
        <v>683</v>
      </c>
      <c r="G1096" t="s">
        <v>684</v>
      </c>
    </row>
    <row r="1097" spans="1:7">
      <c r="A1097" t="s">
        <v>2152</v>
      </c>
      <c r="B1097">
        <v>3</v>
      </c>
      <c r="C1097">
        <v>15</v>
      </c>
      <c r="D1097">
        <v>9</v>
      </c>
      <c r="E1097" t="s">
        <v>672</v>
      </c>
      <c r="G1097" t="e">
        <f>--Buffer</f>
        <v>#NAME?</v>
      </c>
    </row>
    <row r="1098" spans="1:7">
      <c r="A1098" t="s">
        <v>2153</v>
      </c>
      <c r="B1098">
        <v>3</v>
      </c>
      <c r="C1098">
        <v>15</v>
      </c>
      <c r="D1098">
        <v>10</v>
      </c>
      <c r="E1098" t="s">
        <v>672</v>
      </c>
      <c r="G1098" t="e">
        <f>--Buffer</f>
        <v>#NAME?</v>
      </c>
    </row>
    <row r="1099" spans="1:7">
      <c r="A1099" t="s">
        <v>2154</v>
      </c>
      <c r="B1099">
        <v>3</v>
      </c>
      <c r="C1099">
        <v>15</v>
      </c>
      <c r="D1099">
        <v>11</v>
      </c>
      <c r="E1099" t="s">
        <v>672</v>
      </c>
      <c r="G1099" t="e">
        <f>--Buffer</f>
        <v>#NAME?</v>
      </c>
    </row>
    <row r="1100" spans="1:7">
      <c r="A1100" t="s">
        <v>2155</v>
      </c>
      <c r="B1100">
        <v>3</v>
      </c>
      <c r="C1100">
        <v>15</v>
      </c>
      <c r="D1100">
        <v>12</v>
      </c>
      <c r="E1100" t="s">
        <v>672</v>
      </c>
      <c r="G1100" t="e">
        <f>--Buffer</f>
        <v>#NAME?</v>
      </c>
    </row>
    <row r="1101" spans="1:7">
      <c r="A1101" t="s">
        <v>2156</v>
      </c>
      <c r="B1101">
        <v>3</v>
      </c>
      <c r="C1101">
        <v>15</v>
      </c>
      <c r="D1101">
        <v>13</v>
      </c>
      <c r="E1101" t="s">
        <v>672</v>
      </c>
      <c r="G1101" t="e">
        <f>--Buffer</f>
        <v>#NAME?</v>
      </c>
    </row>
    <row r="1102" spans="1:7">
      <c r="A1102" t="s">
        <v>2157</v>
      </c>
      <c r="B1102">
        <v>3</v>
      </c>
      <c r="C1102">
        <v>15</v>
      </c>
      <c r="D1102">
        <v>14</v>
      </c>
      <c r="E1102" t="s">
        <v>672</v>
      </c>
      <c r="G1102" t="e">
        <f>--Buffer</f>
        <v>#NAME?</v>
      </c>
    </row>
    <row r="1103" spans="1:7">
      <c r="A1103" t="s">
        <v>2158</v>
      </c>
      <c r="B1103">
        <v>3</v>
      </c>
      <c r="C1103">
        <v>15</v>
      </c>
      <c r="D1103">
        <v>15</v>
      </c>
      <c r="E1103" t="s">
        <v>672</v>
      </c>
      <c r="G1103" t="e">
        <f>--Buffer</f>
        <v>#NAME?</v>
      </c>
    </row>
    <row r="1104" spans="1:7">
      <c r="A1104" t="s">
        <v>2159</v>
      </c>
      <c r="B1104">
        <v>3</v>
      </c>
      <c r="C1104">
        <v>15</v>
      </c>
      <c r="D1104">
        <v>16</v>
      </c>
      <c r="E1104" t="s">
        <v>672</v>
      </c>
      <c r="G1104" t="e">
        <f>--Buffer</f>
        <v>#NAME?</v>
      </c>
    </row>
    <row r="1105" spans="1:7">
      <c r="A1105" t="s">
        <v>2160</v>
      </c>
      <c r="B1105">
        <v>3</v>
      </c>
      <c r="C1105">
        <v>15</v>
      </c>
      <c r="D1105">
        <v>17</v>
      </c>
      <c r="E1105" t="s">
        <v>695</v>
      </c>
      <c r="G1105" t="s">
        <v>696</v>
      </c>
    </row>
    <row r="1106" spans="1:7">
      <c r="A1106" t="s">
        <v>2161</v>
      </c>
      <c r="B1106">
        <v>3</v>
      </c>
      <c r="C1106">
        <v>15</v>
      </c>
      <c r="D1106">
        <v>18</v>
      </c>
      <c r="E1106" t="s">
        <v>695</v>
      </c>
      <c r="G1106" t="s">
        <v>696</v>
      </c>
    </row>
    <row r="1107" spans="1:7">
      <c r="A1107" t="s">
        <v>2162</v>
      </c>
      <c r="B1107">
        <v>3</v>
      </c>
      <c r="C1107">
        <v>15</v>
      </c>
      <c r="D1107">
        <v>19</v>
      </c>
      <c r="E1107" t="s">
        <v>699</v>
      </c>
      <c r="G1107" t="s">
        <v>700</v>
      </c>
    </row>
    <row r="1108" spans="1:7">
      <c r="A1108" t="s">
        <v>2163</v>
      </c>
      <c r="B1108">
        <v>3</v>
      </c>
      <c r="C1108">
        <v>15</v>
      </c>
      <c r="D1108">
        <v>20</v>
      </c>
      <c r="E1108" t="s">
        <v>699</v>
      </c>
      <c r="G1108" t="s">
        <v>700</v>
      </c>
    </row>
    <row r="1109" spans="1:7">
      <c r="A1109" t="s">
        <v>2164</v>
      </c>
      <c r="B1109">
        <v>3</v>
      </c>
      <c r="C1109">
        <v>16</v>
      </c>
      <c r="D1109">
        <v>1</v>
      </c>
      <c r="E1109" t="s">
        <v>703</v>
      </c>
      <c r="G1109" t="s">
        <v>704</v>
      </c>
    </row>
    <row r="1110" spans="1:7">
      <c r="A1110" t="s">
        <v>2165</v>
      </c>
      <c r="B1110">
        <v>3</v>
      </c>
      <c r="C1110">
        <v>16</v>
      </c>
      <c r="D1110">
        <v>2</v>
      </c>
      <c r="E1110" t="s">
        <v>703</v>
      </c>
      <c r="G1110" t="s">
        <v>704</v>
      </c>
    </row>
    <row r="1111" spans="1:7">
      <c r="A1111" t="s">
        <v>2166</v>
      </c>
      <c r="B1111">
        <v>3</v>
      </c>
      <c r="C1111">
        <v>16</v>
      </c>
      <c r="D1111">
        <v>3</v>
      </c>
      <c r="E1111" t="s">
        <v>707</v>
      </c>
      <c r="G1111" t="s">
        <v>708</v>
      </c>
    </row>
    <row r="1112" spans="1:7">
      <c r="A1112" t="s">
        <v>2167</v>
      </c>
      <c r="B1112">
        <v>3</v>
      </c>
      <c r="C1112">
        <v>16</v>
      </c>
      <c r="D1112">
        <v>4</v>
      </c>
      <c r="E1112" t="s">
        <v>707</v>
      </c>
      <c r="G1112" t="s">
        <v>708</v>
      </c>
    </row>
    <row r="1113" spans="1:7">
      <c r="A1113" t="s">
        <v>2168</v>
      </c>
      <c r="B1113">
        <v>3</v>
      </c>
      <c r="C1113">
        <v>16</v>
      </c>
      <c r="D1113">
        <v>5</v>
      </c>
      <c r="E1113" t="s">
        <v>711</v>
      </c>
      <c r="G1113" t="e">
        <f>--Blank</f>
        <v>#NAME?</v>
      </c>
    </row>
    <row r="1114" spans="1:7">
      <c r="A1114" t="s">
        <v>2169</v>
      </c>
      <c r="B1114">
        <v>3</v>
      </c>
      <c r="C1114">
        <v>16</v>
      </c>
      <c r="D1114">
        <v>6</v>
      </c>
      <c r="E1114" t="s">
        <v>711</v>
      </c>
      <c r="G1114" t="e">
        <f>--Blank</f>
        <v>#NAME?</v>
      </c>
    </row>
    <row r="1115" spans="1:7">
      <c r="A1115" t="s">
        <v>2170</v>
      </c>
      <c r="B1115">
        <v>3</v>
      </c>
      <c r="C1115">
        <v>16</v>
      </c>
      <c r="D1115">
        <v>7</v>
      </c>
      <c r="E1115" t="s">
        <v>711</v>
      </c>
      <c r="G1115" t="e">
        <f>--Blank</f>
        <v>#NAME?</v>
      </c>
    </row>
    <row r="1116" spans="1:7">
      <c r="A1116" t="s">
        <v>2171</v>
      </c>
      <c r="B1116">
        <v>3</v>
      </c>
      <c r="C1116">
        <v>16</v>
      </c>
      <c r="D1116">
        <v>8</v>
      </c>
      <c r="E1116" t="s">
        <v>711</v>
      </c>
      <c r="G1116" t="e">
        <f>--Blank</f>
        <v>#NAME?</v>
      </c>
    </row>
    <row r="1117" spans="1:7">
      <c r="A1117" t="s">
        <v>2172</v>
      </c>
      <c r="B1117">
        <v>3</v>
      </c>
      <c r="C1117">
        <v>16</v>
      </c>
      <c r="D1117">
        <v>9</v>
      </c>
      <c r="E1117" t="s">
        <v>711</v>
      </c>
      <c r="G1117" t="e">
        <f>--Blank</f>
        <v>#NAME?</v>
      </c>
    </row>
    <row r="1118" spans="1:7">
      <c r="A1118" t="s">
        <v>2173</v>
      </c>
      <c r="B1118">
        <v>3</v>
      </c>
      <c r="C1118">
        <v>16</v>
      </c>
      <c r="D1118">
        <v>10</v>
      </c>
      <c r="E1118" t="s">
        <v>711</v>
      </c>
      <c r="G1118" t="e">
        <f>--Blank</f>
        <v>#NAME?</v>
      </c>
    </row>
    <row r="1119" spans="1:7">
      <c r="A1119" t="s">
        <v>2174</v>
      </c>
      <c r="B1119">
        <v>3</v>
      </c>
      <c r="C1119">
        <v>16</v>
      </c>
      <c r="D1119">
        <v>11</v>
      </c>
      <c r="E1119" t="s">
        <v>711</v>
      </c>
      <c r="G1119" t="e">
        <f>--Blank</f>
        <v>#NAME?</v>
      </c>
    </row>
    <row r="1120" spans="1:7">
      <c r="A1120" t="s">
        <v>2175</v>
      </c>
      <c r="B1120">
        <v>3</v>
      </c>
      <c r="C1120">
        <v>16</v>
      </c>
      <c r="D1120">
        <v>12</v>
      </c>
      <c r="E1120" t="s">
        <v>711</v>
      </c>
      <c r="G1120" t="e">
        <f>--Blank</f>
        <v>#NAME?</v>
      </c>
    </row>
    <row r="1121" spans="1:7">
      <c r="A1121" t="s">
        <v>2176</v>
      </c>
      <c r="B1121">
        <v>3</v>
      </c>
      <c r="C1121">
        <v>16</v>
      </c>
      <c r="D1121">
        <v>13</v>
      </c>
      <c r="E1121" t="s">
        <v>711</v>
      </c>
      <c r="G1121" t="e">
        <f>--Blank</f>
        <v>#NAME?</v>
      </c>
    </row>
    <row r="1122" spans="1:7">
      <c r="A1122" t="s">
        <v>2177</v>
      </c>
      <c r="B1122">
        <v>3</v>
      </c>
      <c r="C1122">
        <v>16</v>
      </c>
      <c r="D1122">
        <v>14</v>
      </c>
      <c r="E1122" t="s">
        <v>711</v>
      </c>
      <c r="G1122" t="e">
        <f>--Blank</f>
        <v>#NAME?</v>
      </c>
    </row>
    <row r="1123" spans="1:7">
      <c r="A1123" t="s">
        <v>2178</v>
      </c>
      <c r="B1123">
        <v>3</v>
      </c>
      <c r="C1123">
        <v>16</v>
      </c>
      <c r="D1123">
        <v>15</v>
      </c>
      <c r="E1123" t="s">
        <v>711</v>
      </c>
      <c r="G1123" t="e">
        <f>--Blank</f>
        <v>#NAME?</v>
      </c>
    </row>
    <row r="1124" spans="1:7">
      <c r="A1124" t="s">
        <v>2179</v>
      </c>
      <c r="B1124">
        <v>3</v>
      </c>
      <c r="C1124">
        <v>16</v>
      </c>
      <c r="D1124">
        <v>16</v>
      </c>
      <c r="E1124" t="s">
        <v>711</v>
      </c>
      <c r="G1124" t="e">
        <f>--Blank</f>
        <v>#NAME?</v>
      </c>
    </row>
    <row r="1125" spans="1:7">
      <c r="A1125" t="s">
        <v>2180</v>
      </c>
      <c r="B1125">
        <v>3</v>
      </c>
      <c r="C1125">
        <v>16</v>
      </c>
      <c r="D1125">
        <v>17</v>
      </c>
      <c r="E1125" t="s">
        <v>711</v>
      </c>
      <c r="G1125" t="e">
        <f>--Blank</f>
        <v>#NAME?</v>
      </c>
    </row>
    <row r="1126" spans="1:7">
      <c r="A1126" t="s">
        <v>2181</v>
      </c>
      <c r="B1126">
        <v>3</v>
      </c>
      <c r="C1126">
        <v>16</v>
      </c>
      <c r="D1126">
        <v>18</v>
      </c>
      <c r="E1126" t="s">
        <v>711</v>
      </c>
      <c r="G1126" t="e">
        <f>--Blank</f>
        <v>#NAME?</v>
      </c>
    </row>
    <row r="1127" spans="1:7">
      <c r="A1127" t="s">
        <v>2182</v>
      </c>
      <c r="B1127">
        <v>3</v>
      </c>
      <c r="C1127">
        <v>16</v>
      </c>
      <c r="D1127">
        <v>19</v>
      </c>
      <c r="E1127" t="s">
        <v>711</v>
      </c>
      <c r="G1127" t="e">
        <f>--Blank</f>
        <v>#NAME?</v>
      </c>
    </row>
    <row r="1128" spans="1:7">
      <c r="A1128" t="s">
        <v>2183</v>
      </c>
      <c r="B1128">
        <v>3</v>
      </c>
      <c r="C1128">
        <v>16</v>
      </c>
      <c r="D1128">
        <v>20</v>
      </c>
      <c r="E1128" t="s">
        <v>711</v>
      </c>
      <c r="G1128" t="e">
        <f>--Blank</f>
        <v>#NAME?</v>
      </c>
    </row>
    <row r="1129" spans="1:7">
      <c r="A1129" t="s">
        <v>2184</v>
      </c>
      <c r="B1129">
        <v>3</v>
      </c>
      <c r="C1129">
        <v>17</v>
      </c>
      <c r="D1129">
        <v>1</v>
      </c>
      <c r="E1129" t="s">
        <v>711</v>
      </c>
      <c r="G1129" t="e">
        <f>--Blank</f>
        <v>#NAME?</v>
      </c>
    </row>
    <row r="1130" spans="1:7">
      <c r="A1130" t="s">
        <v>2185</v>
      </c>
      <c r="B1130">
        <v>3</v>
      </c>
      <c r="C1130">
        <v>17</v>
      </c>
      <c r="D1130">
        <v>2</v>
      </c>
      <c r="E1130" t="s">
        <v>711</v>
      </c>
      <c r="G1130" t="e">
        <f>--Blank</f>
        <v>#NAME?</v>
      </c>
    </row>
    <row r="1131" spans="1:7">
      <c r="A1131" t="s">
        <v>2186</v>
      </c>
      <c r="B1131">
        <v>3</v>
      </c>
      <c r="C1131">
        <v>17</v>
      </c>
      <c r="D1131">
        <v>3</v>
      </c>
      <c r="E1131" t="s">
        <v>711</v>
      </c>
      <c r="G1131" t="e">
        <f>--Blank</f>
        <v>#NAME?</v>
      </c>
    </row>
    <row r="1132" spans="1:7">
      <c r="A1132" t="s">
        <v>2187</v>
      </c>
      <c r="B1132">
        <v>3</v>
      </c>
      <c r="C1132">
        <v>17</v>
      </c>
      <c r="D1132">
        <v>4</v>
      </c>
      <c r="E1132" t="s">
        <v>711</v>
      </c>
      <c r="G1132" t="e">
        <f>--Blank</f>
        <v>#NAME?</v>
      </c>
    </row>
    <row r="1133" spans="1:7">
      <c r="A1133" t="s">
        <v>2188</v>
      </c>
      <c r="B1133">
        <v>3</v>
      </c>
      <c r="C1133">
        <v>17</v>
      </c>
      <c r="D1133">
        <v>5</v>
      </c>
      <c r="E1133" t="s">
        <v>711</v>
      </c>
      <c r="G1133" t="e">
        <f>--Blank</f>
        <v>#NAME?</v>
      </c>
    </row>
    <row r="1134" spans="1:7">
      <c r="A1134" t="s">
        <v>2189</v>
      </c>
      <c r="B1134">
        <v>3</v>
      </c>
      <c r="C1134">
        <v>17</v>
      </c>
      <c r="D1134">
        <v>6</v>
      </c>
      <c r="E1134" t="s">
        <v>711</v>
      </c>
      <c r="G1134" t="e">
        <f>--Blank</f>
        <v>#NAME?</v>
      </c>
    </row>
    <row r="1135" spans="1:7">
      <c r="A1135" t="s">
        <v>2190</v>
      </c>
      <c r="B1135">
        <v>3</v>
      </c>
      <c r="C1135">
        <v>17</v>
      </c>
      <c r="D1135">
        <v>7</v>
      </c>
      <c r="E1135" t="s">
        <v>711</v>
      </c>
      <c r="G1135" t="e">
        <f>--Blank</f>
        <v>#NAME?</v>
      </c>
    </row>
    <row r="1136" spans="1:7">
      <c r="A1136" t="s">
        <v>2191</v>
      </c>
      <c r="B1136">
        <v>3</v>
      </c>
      <c r="C1136">
        <v>17</v>
      </c>
      <c r="D1136">
        <v>8</v>
      </c>
      <c r="E1136" t="s">
        <v>711</v>
      </c>
      <c r="G1136" t="e">
        <f>--Blank</f>
        <v>#NAME?</v>
      </c>
    </row>
    <row r="1137" spans="1:7">
      <c r="A1137" t="s">
        <v>2192</v>
      </c>
      <c r="B1137">
        <v>3</v>
      </c>
      <c r="C1137">
        <v>17</v>
      </c>
      <c r="D1137">
        <v>9</v>
      </c>
      <c r="E1137" t="s">
        <v>711</v>
      </c>
      <c r="G1137" t="e">
        <f>--Blank</f>
        <v>#NAME?</v>
      </c>
    </row>
    <row r="1138" spans="1:7">
      <c r="A1138" t="s">
        <v>2193</v>
      </c>
      <c r="B1138">
        <v>3</v>
      </c>
      <c r="C1138">
        <v>17</v>
      </c>
      <c r="D1138">
        <v>10</v>
      </c>
      <c r="E1138" t="s">
        <v>711</v>
      </c>
      <c r="G1138" t="e">
        <f>--Blank</f>
        <v>#NAME?</v>
      </c>
    </row>
    <row r="1139" spans="1:7">
      <c r="A1139" t="s">
        <v>2194</v>
      </c>
      <c r="B1139">
        <v>3</v>
      </c>
      <c r="C1139">
        <v>17</v>
      </c>
      <c r="D1139">
        <v>11</v>
      </c>
      <c r="E1139" t="s">
        <v>711</v>
      </c>
      <c r="G1139" t="e">
        <f>--Blank</f>
        <v>#NAME?</v>
      </c>
    </row>
    <row r="1140" spans="1:7">
      <c r="A1140" t="s">
        <v>2195</v>
      </c>
      <c r="B1140">
        <v>3</v>
      </c>
      <c r="C1140">
        <v>17</v>
      </c>
      <c r="D1140">
        <v>12</v>
      </c>
      <c r="E1140" t="s">
        <v>711</v>
      </c>
      <c r="G1140" t="e">
        <f>--Blank</f>
        <v>#NAME?</v>
      </c>
    </row>
    <row r="1141" spans="1:7">
      <c r="A1141" t="s">
        <v>2196</v>
      </c>
      <c r="B1141">
        <v>3</v>
      </c>
      <c r="C1141">
        <v>17</v>
      </c>
      <c r="D1141">
        <v>13</v>
      </c>
      <c r="E1141" t="s">
        <v>711</v>
      </c>
      <c r="G1141" t="e">
        <f>--Blank</f>
        <v>#NAME?</v>
      </c>
    </row>
    <row r="1142" spans="1:7">
      <c r="A1142" t="s">
        <v>2197</v>
      </c>
      <c r="B1142">
        <v>3</v>
      </c>
      <c r="C1142">
        <v>17</v>
      </c>
      <c r="D1142">
        <v>14</v>
      </c>
      <c r="E1142" t="s">
        <v>711</v>
      </c>
      <c r="G1142" t="e">
        <f>--Blank</f>
        <v>#NAME?</v>
      </c>
    </row>
    <row r="1143" spans="1:7">
      <c r="A1143" t="s">
        <v>2198</v>
      </c>
      <c r="B1143">
        <v>3</v>
      </c>
      <c r="C1143">
        <v>17</v>
      </c>
      <c r="D1143">
        <v>15</v>
      </c>
      <c r="E1143" t="s">
        <v>711</v>
      </c>
      <c r="G1143" t="e">
        <f>--Blank</f>
        <v>#NAME?</v>
      </c>
    </row>
    <row r="1144" spans="1:7">
      <c r="A1144" t="s">
        <v>2199</v>
      </c>
      <c r="B1144">
        <v>3</v>
      </c>
      <c r="C1144">
        <v>17</v>
      </c>
      <c r="D1144">
        <v>16</v>
      </c>
      <c r="E1144" t="s">
        <v>711</v>
      </c>
      <c r="G1144" t="e">
        <f>--Blank</f>
        <v>#NAME?</v>
      </c>
    </row>
    <row r="1145" spans="1:7">
      <c r="A1145" t="s">
        <v>2200</v>
      </c>
      <c r="B1145">
        <v>3</v>
      </c>
      <c r="C1145">
        <v>17</v>
      </c>
      <c r="D1145">
        <v>17</v>
      </c>
      <c r="E1145" t="s">
        <v>711</v>
      </c>
      <c r="G1145" t="e">
        <f>--Blank</f>
        <v>#NAME?</v>
      </c>
    </row>
    <row r="1146" spans="1:7">
      <c r="A1146" t="s">
        <v>2201</v>
      </c>
      <c r="B1146">
        <v>3</v>
      </c>
      <c r="C1146">
        <v>17</v>
      </c>
      <c r="D1146">
        <v>18</v>
      </c>
      <c r="E1146" t="s">
        <v>711</v>
      </c>
      <c r="G1146" t="e">
        <f>--Blank</f>
        <v>#NAME?</v>
      </c>
    </row>
    <row r="1147" spans="1:7">
      <c r="A1147" t="s">
        <v>2202</v>
      </c>
      <c r="B1147">
        <v>3</v>
      </c>
      <c r="C1147">
        <v>17</v>
      </c>
      <c r="D1147">
        <v>19</v>
      </c>
      <c r="E1147" t="s">
        <v>711</v>
      </c>
      <c r="G1147" t="e">
        <f>--Blank</f>
        <v>#NAME?</v>
      </c>
    </row>
    <row r="1148" spans="1:7">
      <c r="A1148" t="s">
        <v>2203</v>
      </c>
      <c r="B1148">
        <v>3</v>
      </c>
      <c r="C1148">
        <v>17</v>
      </c>
      <c r="D1148">
        <v>20</v>
      </c>
      <c r="E1148" t="s">
        <v>711</v>
      </c>
      <c r="G1148" t="e">
        <f>--Blank</f>
        <v>#NAME?</v>
      </c>
    </row>
    <row r="1149" spans="1:7">
      <c r="A1149" t="s">
        <v>2204</v>
      </c>
      <c r="B1149">
        <v>3</v>
      </c>
      <c r="C1149">
        <v>18</v>
      </c>
      <c r="D1149">
        <v>1</v>
      </c>
      <c r="E1149" t="s">
        <v>711</v>
      </c>
      <c r="G1149" t="e">
        <f>--Blank</f>
        <v>#NAME?</v>
      </c>
    </row>
    <row r="1150" spans="1:7">
      <c r="A1150" t="s">
        <v>2205</v>
      </c>
      <c r="B1150">
        <v>3</v>
      </c>
      <c r="C1150">
        <v>18</v>
      </c>
      <c r="D1150">
        <v>2</v>
      </c>
      <c r="E1150" t="s">
        <v>711</v>
      </c>
      <c r="G1150" t="e">
        <f>--Blank</f>
        <v>#NAME?</v>
      </c>
    </row>
    <row r="1151" spans="1:7">
      <c r="A1151" t="s">
        <v>2206</v>
      </c>
      <c r="B1151">
        <v>3</v>
      </c>
      <c r="C1151">
        <v>18</v>
      </c>
      <c r="D1151">
        <v>3</v>
      </c>
      <c r="E1151" t="s">
        <v>711</v>
      </c>
      <c r="G1151" t="e">
        <f>--Blank</f>
        <v>#NAME?</v>
      </c>
    </row>
    <row r="1152" spans="1:7">
      <c r="A1152" t="s">
        <v>2207</v>
      </c>
      <c r="B1152">
        <v>3</v>
      </c>
      <c r="C1152">
        <v>18</v>
      </c>
      <c r="D1152">
        <v>4</v>
      </c>
      <c r="E1152" t="s">
        <v>711</v>
      </c>
      <c r="G1152" t="e">
        <f>--Blank</f>
        <v>#NAME?</v>
      </c>
    </row>
    <row r="1153" spans="1:7">
      <c r="A1153" t="s">
        <v>2208</v>
      </c>
      <c r="B1153">
        <v>3</v>
      </c>
      <c r="C1153">
        <v>18</v>
      </c>
      <c r="D1153">
        <v>5</v>
      </c>
      <c r="E1153" t="s">
        <v>711</v>
      </c>
      <c r="G1153" t="e">
        <f>--Blank</f>
        <v>#NAME?</v>
      </c>
    </row>
    <row r="1154" spans="1:7">
      <c r="A1154" t="s">
        <v>2209</v>
      </c>
      <c r="B1154">
        <v>3</v>
      </c>
      <c r="C1154">
        <v>18</v>
      </c>
      <c r="D1154">
        <v>6</v>
      </c>
      <c r="E1154" t="s">
        <v>711</v>
      </c>
      <c r="G1154" t="e">
        <f>--Blank</f>
        <v>#NAME?</v>
      </c>
    </row>
    <row r="1155" spans="1:7">
      <c r="A1155" t="s">
        <v>2210</v>
      </c>
      <c r="B1155">
        <v>3</v>
      </c>
      <c r="C1155">
        <v>18</v>
      </c>
      <c r="D1155">
        <v>7</v>
      </c>
      <c r="E1155" t="s">
        <v>711</v>
      </c>
      <c r="G1155" t="e">
        <f>--Blank</f>
        <v>#NAME?</v>
      </c>
    </row>
    <row r="1156" spans="1:7">
      <c r="A1156" t="s">
        <v>2211</v>
      </c>
      <c r="B1156">
        <v>3</v>
      </c>
      <c r="C1156">
        <v>18</v>
      </c>
      <c r="D1156">
        <v>8</v>
      </c>
      <c r="E1156" t="s">
        <v>711</v>
      </c>
      <c r="G1156" t="e">
        <f>--Blank</f>
        <v>#NAME?</v>
      </c>
    </row>
    <row r="1157" spans="1:7">
      <c r="A1157" t="s">
        <v>2212</v>
      </c>
      <c r="B1157">
        <v>3</v>
      </c>
      <c r="C1157">
        <v>18</v>
      </c>
      <c r="D1157">
        <v>9</v>
      </c>
      <c r="E1157" t="s">
        <v>711</v>
      </c>
      <c r="G1157" t="e">
        <f>--Blank</f>
        <v>#NAME?</v>
      </c>
    </row>
    <row r="1158" spans="1:7">
      <c r="A1158" t="s">
        <v>2213</v>
      </c>
      <c r="B1158">
        <v>3</v>
      </c>
      <c r="C1158">
        <v>18</v>
      </c>
      <c r="D1158">
        <v>10</v>
      </c>
      <c r="E1158" t="s">
        <v>711</v>
      </c>
      <c r="G1158" t="e">
        <f>--Blank</f>
        <v>#NAME?</v>
      </c>
    </row>
    <row r="1159" spans="1:7">
      <c r="A1159" t="s">
        <v>2214</v>
      </c>
      <c r="B1159">
        <v>3</v>
      </c>
      <c r="C1159">
        <v>18</v>
      </c>
      <c r="D1159">
        <v>11</v>
      </c>
      <c r="E1159" t="s">
        <v>711</v>
      </c>
      <c r="G1159" t="e">
        <f>--Blank</f>
        <v>#NAME?</v>
      </c>
    </row>
    <row r="1160" spans="1:7">
      <c r="A1160" t="s">
        <v>2215</v>
      </c>
      <c r="B1160">
        <v>3</v>
      </c>
      <c r="C1160">
        <v>18</v>
      </c>
      <c r="D1160">
        <v>12</v>
      </c>
      <c r="E1160" t="s">
        <v>711</v>
      </c>
      <c r="G1160" t="e">
        <f>--Blank</f>
        <v>#NAME?</v>
      </c>
    </row>
    <row r="1161" spans="1:7">
      <c r="A1161" t="s">
        <v>2216</v>
      </c>
      <c r="B1161">
        <v>3</v>
      </c>
      <c r="C1161">
        <v>18</v>
      </c>
      <c r="D1161">
        <v>13</v>
      </c>
      <c r="E1161" t="s">
        <v>711</v>
      </c>
      <c r="G1161" t="e">
        <f>--Blank</f>
        <v>#NAME?</v>
      </c>
    </row>
    <row r="1162" spans="1:7">
      <c r="A1162" t="s">
        <v>2217</v>
      </c>
      <c r="B1162">
        <v>3</v>
      </c>
      <c r="C1162">
        <v>18</v>
      </c>
      <c r="D1162">
        <v>14</v>
      </c>
      <c r="E1162" t="s">
        <v>711</v>
      </c>
      <c r="G1162" t="e">
        <f>--Blank</f>
        <v>#NAME?</v>
      </c>
    </row>
    <row r="1163" spans="1:7">
      <c r="A1163" t="s">
        <v>2218</v>
      </c>
      <c r="B1163">
        <v>3</v>
      </c>
      <c r="C1163">
        <v>18</v>
      </c>
      <c r="D1163">
        <v>15</v>
      </c>
      <c r="E1163" t="s">
        <v>711</v>
      </c>
      <c r="G1163" t="e">
        <f>--Blank</f>
        <v>#NAME?</v>
      </c>
    </row>
    <row r="1164" spans="1:7">
      <c r="A1164" t="s">
        <v>2219</v>
      </c>
      <c r="B1164">
        <v>3</v>
      </c>
      <c r="C1164">
        <v>18</v>
      </c>
      <c r="D1164">
        <v>16</v>
      </c>
      <c r="E1164" t="s">
        <v>711</v>
      </c>
      <c r="G1164" t="e">
        <f>--Blank</f>
        <v>#NAME?</v>
      </c>
    </row>
    <row r="1165" spans="1:7">
      <c r="A1165" t="s">
        <v>2220</v>
      </c>
      <c r="B1165">
        <v>3</v>
      </c>
      <c r="C1165">
        <v>18</v>
      </c>
      <c r="D1165">
        <v>17</v>
      </c>
      <c r="E1165" t="s">
        <v>711</v>
      </c>
      <c r="G1165" t="e">
        <f>--Blank</f>
        <v>#NAME?</v>
      </c>
    </row>
    <row r="1166" spans="1:7">
      <c r="A1166" t="s">
        <v>2221</v>
      </c>
      <c r="B1166">
        <v>3</v>
      </c>
      <c r="C1166">
        <v>18</v>
      </c>
      <c r="D1166">
        <v>18</v>
      </c>
      <c r="E1166" t="s">
        <v>711</v>
      </c>
      <c r="G1166" t="e">
        <f>--Blank</f>
        <v>#NAME?</v>
      </c>
    </row>
    <row r="1167" spans="1:7">
      <c r="A1167" t="s">
        <v>2222</v>
      </c>
      <c r="B1167">
        <v>3</v>
      </c>
      <c r="C1167">
        <v>18</v>
      </c>
      <c r="D1167">
        <v>19</v>
      </c>
      <c r="E1167" t="s">
        <v>711</v>
      </c>
      <c r="G1167" t="e">
        <f>--Blank</f>
        <v>#NAME?</v>
      </c>
    </row>
    <row r="1168" spans="1:7">
      <c r="A1168" t="s">
        <v>2223</v>
      </c>
      <c r="B1168">
        <v>3</v>
      </c>
      <c r="C1168">
        <v>18</v>
      </c>
      <c r="D1168">
        <v>20</v>
      </c>
      <c r="E1168" t="s">
        <v>711</v>
      </c>
      <c r="G1168" t="e">
        <f>--Blank</f>
        <v>#NAME?</v>
      </c>
    </row>
    <row r="1169" spans="1:7">
      <c r="A1169" t="s">
        <v>2224</v>
      </c>
      <c r="B1169">
        <v>3</v>
      </c>
      <c r="C1169">
        <v>19</v>
      </c>
      <c r="D1169">
        <v>1</v>
      </c>
      <c r="E1169" t="s">
        <v>711</v>
      </c>
      <c r="G1169" t="e">
        <f>--Blank</f>
        <v>#NAME?</v>
      </c>
    </row>
    <row r="1170" spans="1:7">
      <c r="A1170" t="s">
        <v>2225</v>
      </c>
      <c r="B1170">
        <v>3</v>
      </c>
      <c r="C1170">
        <v>19</v>
      </c>
      <c r="D1170">
        <v>2</v>
      </c>
      <c r="E1170" t="s">
        <v>711</v>
      </c>
      <c r="G1170" t="e">
        <f>--Blank</f>
        <v>#NAME?</v>
      </c>
    </row>
    <row r="1171" spans="1:7">
      <c r="A1171" t="s">
        <v>2226</v>
      </c>
      <c r="B1171">
        <v>3</v>
      </c>
      <c r="C1171">
        <v>19</v>
      </c>
      <c r="D1171">
        <v>3</v>
      </c>
      <c r="E1171" t="s">
        <v>711</v>
      </c>
      <c r="G1171" t="e">
        <f>--Blank</f>
        <v>#NAME?</v>
      </c>
    </row>
    <row r="1172" spans="1:7">
      <c r="A1172" t="s">
        <v>2227</v>
      </c>
      <c r="B1172">
        <v>3</v>
      </c>
      <c r="C1172">
        <v>19</v>
      </c>
      <c r="D1172">
        <v>4</v>
      </c>
      <c r="E1172" t="s">
        <v>711</v>
      </c>
      <c r="G1172" t="e">
        <f>--Blank</f>
        <v>#NAME?</v>
      </c>
    </row>
    <row r="1173" spans="1:7">
      <c r="A1173" t="s">
        <v>2228</v>
      </c>
      <c r="B1173">
        <v>3</v>
      </c>
      <c r="C1173">
        <v>19</v>
      </c>
      <c r="D1173">
        <v>5</v>
      </c>
      <c r="E1173" t="s">
        <v>711</v>
      </c>
      <c r="G1173" t="e">
        <f>--Blank</f>
        <v>#NAME?</v>
      </c>
    </row>
    <row r="1174" spans="1:7">
      <c r="A1174" t="s">
        <v>2229</v>
      </c>
      <c r="B1174">
        <v>3</v>
      </c>
      <c r="C1174">
        <v>19</v>
      </c>
      <c r="D1174">
        <v>6</v>
      </c>
      <c r="E1174" t="s">
        <v>711</v>
      </c>
      <c r="G1174" t="e">
        <f>--Blank</f>
        <v>#NAME?</v>
      </c>
    </row>
    <row r="1175" spans="1:7">
      <c r="A1175" t="s">
        <v>2230</v>
      </c>
      <c r="B1175">
        <v>3</v>
      </c>
      <c r="C1175">
        <v>19</v>
      </c>
      <c r="D1175">
        <v>7</v>
      </c>
      <c r="E1175" t="s">
        <v>711</v>
      </c>
      <c r="G1175" t="e">
        <f>--Blank</f>
        <v>#NAME?</v>
      </c>
    </row>
    <row r="1176" spans="1:7">
      <c r="A1176" t="s">
        <v>2231</v>
      </c>
      <c r="B1176">
        <v>3</v>
      </c>
      <c r="C1176">
        <v>19</v>
      </c>
      <c r="D1176">
        <v>8</v>
      </c>
      <c r="E1176" t="s">
        <v>711</v>
      </c>
      <c r="G1176" t="e">
        <f>--Blank</f>
        <v>#NAME?</v>
      </c>
    </row>
    <row r="1177" spans="1:7">
      <c r="A1177" t="s">
        <v>2232</v>
      </c>
      <c r="B1177">
        <v>3</v>
      </c>
      <c r="C1177">
        <v>19</v>
      </c>
      <c r="D1177">
        <v>9</v>
      </c>
      <c r="E1177" t="s">
        <v>711</v>
      </c>
      <c r="G1177" t="e">
        <f>--Blank</f>
        <v>#NAME?</v>
      </c>
    </row>
    <row r="1178" spans="1:7">
      <c r="A1178" t="s">
        <v>2233</v>
      </c>
      <c r="B1178">
        <v>3</v>
      </c>
      <c r="C1178">
        <v>19</v>
      </c>
      <c r="D1178">
        <v>10</v>
      </c>
      <c r="E1178" t="s">
        <v>711</v>
      </c>
      <c r="G1178" t="e">
        <f>--Blank</f>
        <v>#NAME?</v>
      </c>
    </row>
    <row r="1179" spans="1:7">
      <c r="A1179" t="s">
        <v>2234</v>
      </c>
      <c r="B1179">
        <v>3</v>
      </c>
      <c r="C1179">
        <v>19</v>
      </c>
      <c r="D1179">
        <v>11</v>
      </c>
      <c r="E1179" t="s">
        <v>711</v>
      </c>
      <c r="G1179" t="e">
        <f>--Blank</f>
        <v>#NAME?</v>
      </c>
    </row>
    <row r="1180" spans="1:7">
      <c r="A1180" t="s">
        <v>2235</v>
      </c>
      <c r="B1180">
        <v>3</v>
      </c>
      <c r="C1180">
        <v>19</v>
      </c>
      <c r="D1180">
        <v>12</v>
      </c>
      <c r="E1180" t="s">
        <v>711</v>
      </c>
      <c r="G1180" t="e">
        <f>--Blank</f>
        <v>#NAME?</v>
      </c>
    </row>
    <row r="1181" spans="1:7">
      <c r="A1181" t="s">
        <v>2236</v>
      </c>
      <c r="B1181">
        <v>3</v>
      </c>
      <c r="C1181">
        <v>19</v>
      </c>
      <c r="D1181">
        <v>13</v>
      </c>
      <c r="E1181" t="s">
        <v>711</v>
      </c>
      <c r="G1181" t="e">
        <f>--Blank</f>
        <v>#NAME?</v>
      </c>
    </row>
    <row r="1182" spans="1:7">
      <c r="A1182" t="s">
        <v>2237</v>
      </c>
      <c r="B1182">
        <v>3</v>
      </c>
      <c r="C1182">
        <v>19</v>
      </c>
      <c r="D1182">
        <v>14</v>
      </c>
      <c r="E1182" t="s">
        <v>711</v>
      </c>
      <c r="G1182" t="e">
        <f>--Blank</f>
        <v>#NAME?</v>
      </c>
    </row>
    <row r="1183" spans="1:7">
      <c r="A1183" t="s">
        <v>2238</v>
      </c>
      <c r="B1183">
        <v>3</v>
      </c>
      <c r="C1183">
        <v>19</v>
      </c>
      <c r="D1183">
        <v>15</v>
      </c>
      <c r="E1183" t="s">
        <v>711</v>
      </c>
      <c r="G1183" t="e">
        <f>--Blank</f>
        <v>#NAME?</v>
      </c>
    </row>
    <row r="1184" spans="1:7">
      <c r="A1184" t="s">
        <v>2239</v>
      </c>
      <c r="B1184">
        <v>3</v>
      </c>
      <c r="C1184">
        <v>19</v>
      </c>
      <c r="D1184">
        <v>16</v>
      </c>
      <c r="E1184" t="s">
        <v>711</v>
      </c>
      <c r="G1184" t="e">
        <f>--Blank</f>
        <v>#NAME?</v>
      </c>
    </row>
    <row r="1185" spans="1:7">
      <c r="A1185" t="s">
        <v>2240</v>
      </c>
      <c r="B1185">
        <v>3</v>
      </c>
      <c r="C1185">
        <v>19</v>
      </c>
      <c r="D1185">
        <v>17</v>
      </c>
      <c r="E1185" t="s">
        <v>711</v>
      </c>
      <c r="G1185" t="e">
        <f>--Blank</f>
        <v>#NAME?</v>
      </c>
    </row>
    <row r="1186" spans="1:7">
      <c r="A1186" t="s">
        <v>2241</v>
      </c>
      <c r="B1186">
        <v>3</v>
      </c>
      <c r="C1186">
        <v>19</v>
      </c>
      <c r="D1186">
        <v>18</v>
      </c>
      <c r="E1186" t="s">
        <v>711</v>
      </c>
      <c r="G1186" t="e">
        <f>--Blank</f>
        <v>#NAME?</v>
      </c>
    </row>
    <row r="1187" spans="1:7">
      <c r="A1187" t="s">
        <v>2242</v>
      </c>
      <c r="B1187">
        <v>3</v>
      </c>
      <c r="C1187">
        <v>19</v>
      </c>
      <c r="D1187">
        <v>19</v>
      </c>
      <c r="E1187" t="s">
        <v>711</v>
      </c>
      <c r="G1187" t="e">
        <f>--Blank</f>
        <v>#NAME?</v>
      </c>
    </row>
    <row r="1188" spans="1:7">
      <c r="A1188" t="s">
        <v>2243</v>
      </c>
      <c r="B1188">
        <v>3</v>
      </c>
      <c r="C1188">
        <v>19</v>
      </c>
      <c r="D1188">
        <v>20</v>
      </c>
      <c r="E1188" t="s">
        <v>711</v>
      </c>
      <c r="G1188" t="e">
        <f>--Blank</f>
        <v>#NAME?</v>
      </c>
    </row>
    <row r="1189" spans="1:7">
      <c r="A1189" t="s">
        <v>2244</v>
      </c>
      <c r="B1189">
        <v>3</v>
      </c>
      <c r="C1189">
        <v>20</v>
      </c>
      <c r="D1189">
        <v>1</v>
      </c>
      <c r="E1189" t="s">
        <v>711</v>
      </c>
      <c r="G1189" t="e">
        <f>--Blank</f>
        <v>#NAME?</v>
      </c>
    </row>
    <row r="1190" spans="1:7">
      <c r="A1190" t="s">
        <v>2245</v>
      </c>
      <c r="B1190">
        <v>3</v>
      </c>
      <c r="C1190">
        <v>20</v>
      </c>
      <c r="D1190">
        <v>2</v>
      </c>
      <c r="E1190" t="s">
        <v>711</v>
      </c>
      <c r="G1190" t="e">
        <f>--Blank</f>
        <v>#NAME?</v>
      </c>
    </row>
    <row r="1191" spans="1:7">
      <c r="A1191" t="s">
        <v>2246</v>
      </c>
      <c r="B1191">
        <v>3</v>
      </c>
      <c r="C1191">
        <v>20</v>
      </c>
      <c r="D1191">
        <v>3</v>
      </c>
      <c r="E1191" t="s">
        <v>711</v>
      </c>
      <c r="G1191" t="e">
        <f>--Blank</f>
        <v>#NAME?</v>
      </c>
    </row>
    <row r="1192" spans="1:7">
      <c r="A1192" t="s">
        <v>2247</v>
      </c>
      <c r="B1192">
        <v>3</v>
      </c>
      <c r="C1192">
        <v>20</v>
      </c>
      <c r="D1192">
        <v>4</v>
      </c>
      <c r="E1192" t="s">
        <v>711</v>
      </c>
      <c r="G1192" t="e">
        <f>--Blank</f>
        <v>#NAME?</v>
      </c>
    </row>
    <row r="1193" spans="1:7">
      <c r="A1193" t="s">
        <v>2248</v>
      </c>
      <c r="B1193">
        <v>3</v>
      </c>
      <c r="C1193">
        <v>20</v>
      </c>
      <c r="D1193">
        <v>5</v>
      </c>
      <c r="E1193" t="s">
        <v>711</v>
      </c>
      <c r="G1193" t="e">
        <f>--Blank</f>
        <v>#NAME?</v>
      </c>
    </row>
    <row r="1194" spans="1:7">
      <c r="A1194" t="s">
        <v>2249</v>
      </c>
      <c r="B1194">
        <v>3</v>
      </c>
      <c r="C1194">
        <v>20</v>
      </c>
      <c r="D1194">
        <v>6</v>
      </c>
      <c r="E1194" t="s">
        <v>711</v>
      </c>
      <c r="G1194" t="e">
        <f>--Blank</f>
        <v>#NAME?</v>
      </c>
    </row>
    <row r="1195" spans="1:7">
      <c r="A1195" t="s">
        <v>2250</v>
      </c>
      <c r="B1195">
        <v>3</v>
      </c>
      <c r="C1195">
        <v>20</v>
      </c>
      <c r="D1195">
        <v>7</v>
      </c>
      <c r="E1195" t="s">
        <v>711</v>
      </c>
      <c r="G1195" t="e">
        <f>--Blank</f>
        <v>#NAME?</v>
      </c>
    </row>
    <row r="1196" spans="1:7">
      <c r="A1196" t="s">
        <v>2251</v>
      </c>
      <c r="B1196">
        <v>3</v>
      </c>
      <c r="C1196">
        <v>20</v>
      </c>
      <c r="D1196">
        <v>8</v>
      </c>
      <c r="E1196" t="s">
        <v>711</v>
      </c>
      <c r="G1196" t="e">
        <f>--Blank</f>
        <v>#NAME?</v>
      </c>
    </row>
    <row r="1197" spans="1:7">
      <c r="A1197" t="s">
        <v>2252</v>
      </c>
      <c r="B1197">
        <v>3</v>
      </c>
      <c r="C1197">
        <v>20</v>
      </c>
      <c r="D1197">
        <v>9</v>
      </c>
      <c r="E1197" t="s">
        <v>711</v>
      </c>
      <c r="G1197" t="e">
        <f>--Blank</f>
        <v>#NAME?</v>
      </c>
    </row>
    <row r="1198" spans="1:7">
      <c r="A1198" t="s">
        <v>2253</v>
      </c>
      <c r="B1198">
        <v>3</v>
      </c>
      <c r="C1198">
        <v>20</v>
      </c>
      <c r="D1198">
        <v>10</v>
      </c>
      <c r="E1198" t="s">
        <v>711</v>
      </c>
      <c r="G1198" t="e">
        <f>--Blank</f>
        <v>#NAME?</v>
      </c>
    </row>
    <row r="1199" spans="1:7">
      <c r="A1199" t="s">
        <v>2254</v>
      </c>
      <c r="B1199">
        <v>3</v>
      </c>
      <c r="C1199">
        <v>20</v>
      </c>
      <c r="D1199">
        <v>11</v>
      </c>
      <c r="E1199" t="s">
        <v>711</v>
      </c>
      <c r="G1199" t="e">
        <f>--Blank</f>
        <v>#NAME?</v>
      </c>
    </row>
    <row r="1200" spans="1:7">
      <c r="A1200" t="s">
        <v>2255</v>
      </c>
      <c r="B1200">
        <v>3</v>
      </c>
      <c r="C1200">
        <v>20</v>
      </c>
      <c r="D1200">
        <v>12</v>
      </c>
      <c r="E1200" t="s">
        <v>711</v>
      </c>
      <c r="G1200" t="e">
        <f>--Blank</f>
        <v>#NAME?</v>
      </c>
    </row>
    <row r="1201" spans="1:7">
      <c r="A1201" t="s">
        <v>2256</v>
      </c>
      <c r="B1201">
        <v>3</v>
      </c>
      <c r="C1201">
        <v>20</v>
      </c>
      <c r="D1201">
        <v>13</v>
      </c>
      <c r="E1201" t="s">
        <v>711</v>
      </c>
      <c r="G1201" t="e">
        <f>--Blank</f>
        <v>#NAME?</v>
      </c>
    </row>
    <row r="1202" spans="1:7">
      <c r="A1202" t="s">
        <v>2257</v>
      </c>
      <c r="B1202">
        <v>3</v>
      </c>
      <c r="C1202">
        <v>20</v>
      </c>
      <c r="D1202">
        <v>14</v>
      </c>
      <c r="E1202" t="s">
        <v>711</v>
      </c>
      <c r="G1202" t="e">
        <f>--Blank</f>
        <v>#NAME?</v>
      </c>
    </row>
    <row r="1203" spans="1:7">
      <c r="A1203" t="s">
        <v>2258</v>
      </c>
      <c r="B1203">
        <v>3</v>
      </c>
      <c r="C1203">
        <v>20</v>
      </c>
      <c r="D1203">
        <v>15</v>
      </c>
      <c r="E1203" t="s">
        <v>711</v>
      </c>
      <c r="G1203" t="e">
        <f>--Blank</f>
        <v>#NAME?</v>
      </c>
    </row>
    <row r="1204" spans="1:7">
      <c r="A1204" t="s">
        <v>2259</v>
      </c>
      <c r="B1204">
        <v>3</v>
      </c>
      <c r="C1204">
        <v>20</v>
      </c>
      <c r="D1204">
        <v>16</v>
      </c>
      <c r="E1204" t="s">
        <v>711</v>
      </c>
      <c r="G1204" t="e">
        <f>--Blank</f>
        <v>#NAME?</v>
      </c>
    </row>
    <row r="1205" spans="1:7">
      <c r="A1205" t="s">
        <v>2260</v>
      </c>
      <c r="B1205">
        <v>3</v>
      </c>
      <c r="C1205">
        <v>20</v>
      </c>
      <c r="D1205">
        <v>17</v>
      </c>
      <c r="E1205" t="s">
        <v>711</v>
      </c>
      <c r="G1205" t="e">
        <f>--Blank</f>
        <v>#NAME?</v>
      </c>
    </row>
    <row r="1206" spans="1:7">
      <c r="A1206" t="s">
        <v>2261</v>
      </c>
      <c r="B1206">
        <v>3</v>
      </c>
      <c r="C1206">
        <v>20</v>
      </c>
      <c r="D1206">
        <v>18</v>
      </c>
      <c r="E1206" t="s">
        <v>711</v>
      </c>
      <c r="G1206" t="e">
        <f>--Blank</f>
        <v>#NAME?</v>
      </c>
    </row>
    <row r="1207" spans="1:7">
      <c r="A1207" t="s">
        <v>2262</v>
      </c>
      <c r="B1207">
        <v>3</v>
      </c>
      <c r="C1207">
        <v>20</v>
      </c>
      <c r="D1207">
        <v>19</v>
      </c>
      <c r="E1207" t="s">
        <v>711</v>
      </c>
      <c r="G1207" t="e">
        <f>--Blank</f>
        <v>#NAME?</v>
      </c>
    </row>
    <row r="1208" spans="1:7">
      <c r="A1208" t="s">
        <v>2263</v>
      </c>
      <c r="B1208">
        <v>3</v>
      </c>
      <c r="C1208">
        <v>20</v>
      </c>
      <c r="D1208">
        <v>20</v>
      </c>
      <c r="E1208" t="s">
        <v>711</v>
      </c>
      <c r="G1208" t="e">
        <f>--Blank</f>
        <v>#NAME?</v>
      </c>
    </row>
    <row r="1209" spans="1:7">
      <c r="A1209" t="s">
        <v>2264</v>
      </c>
      <c r="B1209">
        <v>4</v>
      </c>
      <c r="C1209">
        <v>1</v>
      </c>
      <c r="D1209">
        <v>1</v>
      </c>
      <c r="E1209" t="s">
        <v>15</v>
      </c>
      <c r="G1209" t="s">
        <v>16</v>
      </c>
    </row>
    <row r="1210" spans="1:7">
      <c r="A1210" t="s">
        <v>2265</v>
      </c>
      <c r="B1210">
        <v>4</v>
      </c>
      <c r="C1210">
        <v>1</v>
      </c>
      <c r="D1210">
        <v>2</v>
      </c>
      <c r="E1210" t="s">
        <v>15</v>
      </c>
      <c r="G1210" t="s">
        <v>16</v>
      </c>
    </row>
    <row r="1211" spans="1:7">
      <c r="A1211" t="s">
        <v>2266</v>
      </c>
      <c r="B1211">
        <v>4</v>
      </c>
      <c r="C1211">
        <v>1</v>
      </c>
      <c r="D1211">
        <v>3</v>
      </c>
      <c r="E1211" t="s">
        <v>19</v>
      </c>
      <c r="G1211" t="s">
        <v>20</v>
      </c>
    </row>
    <row r="1212" spans="1:7">
      <c r="A1212" t="s">
        <v>2267</v>
      </c>
      <c r="B1212">
        <v>4</v>
      </c>
      <c r="C1212">
        <v>1</v>
      </c>
      <c r="D1212">
        <v>4</v>
      </c>
      <c r="E1212" t="s">
        <v>19</v>
      </c>
      <c r="G1212" t="s">
        <v>20</v>
      </c>
    </row>
    <row r="1213" spans="1:7">
      <c r="A1213" t="s">
        <v>2268</v>
      </c>
      <c r="B1213">
        <v>4</v>
      </c>
      <c r="C1213">
        <v>1</v>
      </c>
      <c r="D1213">
        <v>5</v>
      </c>
      <c r="E1213" t="s">
        <v>23</v>
      </c>
      <c r="G1213" t="s">
        <v>24</v>
      </c>
    </row>
    <row r="1214" spans="1:7">
      <c r="A1214" t="s">
        <v>2269</v>
      </c>
      <c r="B1214">
        <v>4</v>
      </c>
      <c r="C1214">
        <v>1</v>
      </c>
      <c r="D1214">
        <v>6</v>
      </c>
      <c r="E1214" t="s">
        <v>23</v>
      </c>
      <c r="G1214" t="s">
        <v>24</v>
      </c>
    </row>
    <row r="1215" spans="1:7">
      <c r="A1215" t="s">
        <v>2270</v>
      </c>
      <c r="B1215">
        <v>4</v>
      </c>
      <c r="C1215">
        <v>1</v>
      </c>
      <c r="D1215">
        <v>7</v>
      </c>
      <c r="E1215" t="s">
        <v>27</v>
      </c>
      <c r="G1215" t="s">
        <v>28</v>
      </c>
    </row>
    <row r="1216" spans="1:7">
      <c r="A1216" t="s">
        <v>2271</v>
      </c>
      <c r="B1216">
        <v>4</v>
      </c>
      <c r="C1216">
        <v>1</v>
      </c>
      <c r="D1216">
        <v>8</v>
      </c>
      <c r="E1216" t="s">
        <v>27</v>
      </c>
      <c r="G1216" t="s">
        <v>28</v>
      </c>
    </row>
    <row r="1217" spans="1:7">
      <c r="A1217" t="s">
        <v>2272</v>
      </c>
      <c r="B1217">
        <v>4</v>
      </c>
      <c r="C1217">
        <v>1</v>
      </c>
      <c r="D1217">
        <v>9</v>
      </c>
      <c r="E1217" t="s">
        <v>31</v>
      </c>
      <c r="G1217" t="s">
        <v>32</v>
      </c>
    </row>
    <row r="1218" spans="1:7">
      <c r="A1218" t="s">
        <v>2273</v>
      </c>
      <c r="B1218">
        <v>4</v>
      </c>
      <c r="C1218">
        <v>1</v>
      </c>
      <c r="D1218">
        <v>10</v>
      </c>
      <c r="E1218" t="s">
        <v>31</v>
      </c>
      <c r="G1218" t="s">
        <v>32</v>
      </c>
    </row>
    <row r="1219" spans="1:7">
      <c r="A1219" t="s">
        <v>2274</v>
      </c>
      <c r="B1219">
        <v>4</v>
      </c>
      <c r="C1219">
        <v>1</v>
      </c>
      <c r="D1219">
        <v>11</v>
      </c>
      <c r="E1219" t="s">
        <v>35</v>
      </c>
      <c r="G1219" t="s">
        <v>36</v>
      </c>
    </row>
    <row r="1220" spans="1:7">
      <c r="A1220" t="s">
        <v>2275</v>
      </c>
      <c r="B1220">
        <v>4</v>
      </c>
      <c r="C1220">
        <v>1</v>
      </c>
      <c r="D1220">
        <v>12</v>
      </c>
      <c r="E1220" t="s">
        <v>35</v>
      </c>
      <c r="G1220" t="s">
        <v>36</v>
      </c>
    </row>
    <row r="1221" spans="1:7">
      <c r="A1221" t="s">
        <v>2276</v>
      </c>
      <c r="B1221">
        <v>4</v>
      </c>
      <c r="C1221">
        <v>1</v>
      </c>
      <c r="D1221">
        <v>13</v>
      </c>
      <c r="E1221" t="s">
        <v>39</v>
      </c>
      <c r="G1221" t="s">
        <v>40</v>
      </c>
    </row>
    <row r="1222" spans="1:7">
      <c r="A1222" t="s">
        <v>2277</v>
      </c>
      <c r="B1222">
        <v>4</v>
      </c>
      <c r="C1222">
        <v>1</v>
      </c>
      <c r="D1222">
        <v>14</v>
      </c>
      <c r="E1222" t="s">
        <v>39</v>
      </c>
      <c r="G1222" t="s">
        <v>40</v>
      </c>
    </row>
    <row r="1223" spans="1:7">
      <c r="A1223" t="s">
        <v>2278</v>
      </c>
      <c r="B1223">
        <v>4</v>
      </c>
      <c r="C1223">
        <v>1</v>
      </c>
      <c r="D1223">
        <v>15</v>
      </c>
      <c r="E1223" t="s">
        <v>43</v>
      </c>
      <c r="G1223" t="s">
        <v>44</v>
      </c>
    </row>
    <row r="1224" spans="1:7">
      <c r="A1224" t="s">
        <v>2279</v>
      </c>
      <c r="B1224">
        <v>4</v>
      </c>
      <c r="C1224">
        <v>1</v>
      </c>
      <c r="D1224">
        <v>16</v>
      </c>
      <c r="E1224" t="s">
        <v>43</v>
      </c>
      <c r="G1224" t="s">
        <v>44</v>
      </c>
    </row>
    <row r="1225" spans="1:7">
      <c r="A1225" t="s">
        <v>2280</v>
      </c>
      <c r="B1225">
        <v>4</v>
      </c>
      <c r="C1225">
        <v>1</v>
      </c>
      <c r="D1225">
        <v>17</v>
      </c>
      <c r="E1225" t="s">
        <v>47</v>
      </c>
      <c r="G1225" t="s">
        <v>48</v>
      </c>
    </row>
    <row r="1226" spans="1:7">
      <c r="A1226" t="s">
        <v>2281</v>
      </c>
      <c r="B1226">
        <v>4</v>
      </c>
      <c r="C1226">
        <v>1</v>
      </c>
      <c r="D1226">
        <v>18</v>
      </c>
      <c r="E1226" t="s">
        <v>47</v>
      </c>
      <c r="G1226" t="s">
        <v>48</v>
      </c>
    </row>
    <row r="1227" spans="1:7">
      <c r="A1227" t="s">
        <v>2282</v>
      </c>
      <c r="B1227">
        <v>4</v>
      </c>
      <c r="C1227">
        <v>1</v>
      </c>
      <c r="D1227">
        <v>19</v>
      </c>
      <c r="E1227" t="s">
        <v>51</v>
      </c>
      <c r="G1227" t="s">
        <v>52</v>
      </c>
    </row>
    <row r="1228" spans="1:7">
      <c r="A1228" t="s">
        <v>2283</v>
      </c>
      <c r="B1228">
        <v>4</v>
      </c>
      <c r="C1228">
        <v>1</v>
      </c>
      <c r="D1228">
        <v>20</v>
      </c>
      <c r="E1228" t="s">
        <v>51</v>
      </c>
      <c r="G1228" t="s">
        <v>52</v>
      </c>
    </row>
    <row r="1229" spans="1:7">
      <c r="A1229" t="s">
        <v>2284</v>
      </c>
      <c r="B1229">
        <v>4</v>
      </c>
      <c r="C1229">
        <v>2</v>
      </c>
      <c r="D1229">
        <v>1</v>
      </c>
      <c r="E1229" t="s">
        <v>55</v>
      </c>
      <c r="G1229" t="s">
        <v>56</v>
      </c>
    </row>
    <row r="1230" spans="1:7">
      <c r="A1230" t="s">
        <v>2285</v>
      </c>
      <c r="B1230">
        <v>4</v>
      </c>
      <c r="C1230">
        <v>2</v>
      </c>
      <c r="D1230">
        <v>2</v>
      </c>
      <c r="E1230" t="s">
        <v>55</v>
      </c>
      <c r="G1230" t="s">
        <v>56</v>
      </c>
    </row>
    <row r="1231" spans="1:7">
      <c r="A1231" t="s">
        <v>2286</v>
      </c>
      <c r="B1231">
        <v>4</v>
      </c>
      <c r="C1231">
        <v>2</v>
      </c>
      <c r="D1231">
        <v>3</v>
      </c>
      <c r="E1231" t="s">
        <v>59</v>
      </c>
      <c r="G1231" t="s">
        <v>60</v>
      </c>
    </row>
    <row r="1232" spans="1:7">
      <c r="A1232" t="s">
        <v>2287</v>
      </c>
      <c r="B1232">
        <v>4</v>
      </c>
      <c r="C1232">
        <v>2</v>
      </c>
      <c r="D1232">
        <v>4</v>
      </c>
      <c r="E1232" t="s">
        <v>59</v>
      </c>
      <c r="G1232" t="s">
        <v>60</v>
      </c>
    </row>
    <row r="1233" spans="1:7">
      <c r="A1233" t="s">
        <v>2288</v>
      </c>
      <c r="B1233">
        <v>4</v>
      </c>
      <c r="C1233">
        <v>2</v>
      </c>
      <c r="D1233">
        <v>5</v>
      </c>
      <c r="E1233" t="s">
        <v>63</v>
      </c>
      <c r="G1233" t="s">
        <v>64</v>
      </c>
    </row>
    <row r="1234" spans="1:7">
      <c r="A1234" t="s">
        <v>2289</v>
      </c>
      <c r="B1234">
        <v>4</v>
      </c>
      <c r="C1234">
        <v>2</v>
      </c>
      <c r="D1234">
        <v>6</v>
      </c>
      <c r="E1234" t="s">
        <v>63</v>
      </c>
      <c r="G1234" t="s">
        <v>64</v>
      </c>
    </row>
    <row r="1235" spans="1:7">
      <c r="A1235" t="s">
        <v>2290</v>
      </c>
      <c r="B1235">
        <v>4</v>
      </c>
      <c r="C1235">
        <v>2</v>
      </c>
      <c r="D1235">
        <v>7</v>
      </c>
      <c r="E1235" t="s">
        <v>67</v>
      </c>
      <c r="G1235" t="s">
        <v>68</v>
      </c>
    </row>
    <row r="1236" spans="1:7">
      <c r="A1236" t="s">
        <v>2291</v>
      </c>
      <c r="B1236">
        <v>4</v>
      </c>
      <c r="C1236">
        <v>2</v>
      </c>
      <c r="D1236">
        <v>8</v>
      </c>
      <c r="E1236" t="s">
        <v>67</v>
      </c>
      <c r="G1236" t="s">
        <v>68</v>
      </c>
    </row>
    <row r="1237" spans="1:7">
      <c r="A1237" t="s">
        <v>2292</v>
      </c>
      <c r="B1237">
        <v>4</v>
      </c>
      <c r="C1237">
        <v>2</v>
      </c>
      <c r="D1237">
        <v>9</v>
      </c>
      <c r="E1237" t="s">
        <v>71</v>
      </c>
      <c r="G1237" t="s">
        <v>72</v>
      </c>
    </row>
    <row r="1238" spans="1:7">
      <c r="A1238" t="s">
        <v>2293</v>
      </c>
      <c r="B1238">
        <v>4</v>
      </c>
      <c r="C1238">
        <v>2</v>
      </c>
      <c r="D1238">
        <v>10</v>
      </c>
      <c r="E1238" t="s">
        <v>71</v>
      </c>
      <c r="G1238" t="s">
        <v>72</v>
      </c>
    </row>
    <row r="1239" spans="1:7">
      <c r="A1239" t="s">
        <v>2294</v>
      </c>
      <c r="B1239">
        <v>4</v>
      </c>
      <c r="C1239">
        <v>2</v>
      </c>
      <c r="D1239">
        <v>11</v>
      </c>
      <c r="E1239" t="s">
        <v>75</v>
      </c>
      <c r="G1239" t="s">
        <v>76</v>
      </c>
    </row>
    <row r="1240" spans="1:7">
      <c r="A1240" t="s">
        <v>2295</v>
      </c>
      <c r="B1240">
        <v>4</v>
      </c>
      <c r="C1240">
        <v>2</v>
      </c>
      <c r="D1240">
        <v>12</v>
      </c>
      <c r="E1240" t="s">
        <v>75</v>
      </c>
      <c r="G1240" t="s">
        <v>76</v>
      </c>
    </row>
    <row r="1241" spans="1:7">
      <c r="A1241" t="s">
        <v>2296</v>
      </c>
      <c r="B1241">
        <v>4</v>
      </c>
      <c r="C1241">
        <v>2</v>
      </c>
      <c r="D1241">
        <v>13</v>
      </c>
      <c r="E1241" t="s">
        <v>2297</v>
      </c>
      <c r="F1241" t="s">
        <v>2298</v>
      </c>
    </row>
    <row r="1242" spans="1:7">
      <c r="A1242" t="s">
        <v>2299</v>
      </c>
      <c r="B1242">
        <v>4</v>
      </c>
      <c r="C1242">
        <v>2</v>
      </c>
      <c r="D1242">
        <v>14</v>
      </c>
      <c r="E1242" t="s">
        <v>2300</v>
      </c>
      <c r="F1242" t="s">
        <v>2298</v>
      </c>
    </row>
    <row r="1243" spans="1:7">
      <c r="A1243" t="s">
        <v>2301</v>
      </c>
      <c r="B1243">
        <v>4</v>
      </c>
      <c r="C1243">
        <v>2</v>
      </c>
      <c r="D1243">
        <v>15</v>
      </c>
      <c r="E1243" t="s">
        <v>2302</v>
      </c>
      <c r="F1243" t="s">
        <v>2303</v>
      </c>
    </row>
    <row r="1244" spans="1:7">
      <c r="A1244" t="s">
        <v>2304</v>
      </c>
      <c r="B1244">
        <v>4</v>
      </c>
      <c r="C1244">
        <v>2</v>
      </c>
      <c r="D1244">
        <v>16</v>
      </c>
      <c r="E1244" t="s">
        <v>2305</v>
      </c>
      <c r="F1244" t="s">
        <v>2303</v>
      </c>
    </row>
    <row r="1245" spans="1:7">
      <c r="A1245" t="s">
        <v>2306</v>
      </c>
      <c r="B1245">
        <v>4</v>
      </c>
      <c r="C1245">
        <v>2</v>
      </c>
      <c r="D1245">
        <v>17</v>
      </c>
      <c r="E1245" t="s">
        <v>2307</v>
      </c>
      <c r="G1245" t="e">
        <f>--Internal_16448</f>
        <v>#NAME?</v>
      </c>
    </row>
    <row r="1246" spans="1:7">
      <c r="A1246" t="s">
        <v>2308</v>
      </c>
      <c r="B1246">
        <v>4</v>
      </c>
      <c r="C1246">
        <v>2</v>
      </c>
      <c r="D1246">
        <v>18</v>
      </c>
      <c r="E1246" t="s">
        <v>2307</v>
      </c>
      <c r="G1246" t="e">
        <f>--Internal_16448</f>
        <v>#NAME?</v>
      </c>
    </row>
    <row r="1247" spans="1:7">
      <c r="A1247" t="s">
        <v>2309</v>
      </c>
      <c r="B1247">
        <v>4</v>
      </c>
      <c r="C1247">
        <v>2</v>
      </c>
      <c r="D1247">
        <v>19</v>
      </c>
      <c r="E1247" t="s">
        <v>2310</v>
      </c>
      <c r="G1247" t="e">
        <f>--Internal_12326</f>
        <v>#NAME?</v>
      </c>
    </row>
    <row r="1248" spans="1:7">
      <c r="A1248" t="s">
        <v>2311</v>
      </c>
      <c r="B1248">
        <v>4</v>
      </c>
      <c r="C1248">
        <v>2</v>
      </c>
      <c r="D1248">
        <v>20</v>
      </c>
      <c r="E1248" t="s">
        <v>2310</v>
      </c>
      <c r="G1248" t="e">
        <f>--Internal_12326</f>
        <v>#NAME?</v>
      </c>
    </row>
    <row r="1249" spans="1:7">
      <c r="A1249" t="s">
        <v>2312</v>
      </c>
      <c r="B1249">
        <v>4</v>
      </c>
      <c r="C1249">
        <v>3</v>
      </c>
      <c r="D1249">
        <v>1</v>
      </c>
      <c r="E1249" t="s">
        <v>2313</v>
      </c>
      <c r="F1249" t="s">
        <v>2314</v>
      </c>
    </row>
    <row r="1250" spans="1:7">
      <c r="A1250" t="s">
        <v>2315</v>
      </c>
      <c r="B1250">
        <v>4</v>
      </c>
      <c r="C1250">
        <v>3</v>
      </c>
      <c r="D1250">
        <v>2</v>
      </c>
      <c r="E1250" t="s">
        <v>2316</v>
      </c>
      <c r="F1250" t="s">
        <v>2314</v>
      </c>
    </row>
    <row r="1251" spans="1:7">
      <c r="A1251" t="s">
        <v>2317</v>
      </c>
      <c r="B1251">
        <v>4</v>
      </c>
      <c r="C1251">
        <v>3</v>
      </c>
      <c r="D1251">
        <v>3</v>
      </c>
      <c r="E1251" t="s">
        <v>2318</v>
      </c>
      <c r="F1251" t="s">
        <v>2319</v>
      </c>
    </row>
    <row r="1252" spans="1:7">
      <c r="A1252" t="s">
        <v>2320</v>
      </c>
      <c r="B1252">
        <v>4</v>
      </c>
      <c r="C1252">
        <v>3</v>
      </c>
      <c r="D1252">
        <v>4</v>
      </c>
      <c r="E1252" t="s">
        <v>2321</v>
      </c>
      <c r="F1252" t="s">
        <v>2319</v>
      </c>
    </row>
    <row r="1253" spans="1:7">
      <c r="A1253" t="s">
        <v>2322</v>
      </c>
      <c r="B1253">
        <v>4</v>
      </c>
      <c r="C1253">
        <v>3</v>
      </c>
      <c r="D1253">
        <v>5</v>
      </c>
      <c r="E1253" t="s">
        <v>2323</v>
      </c>
      <c r="F1253" t="s">
        <v>2324</v>
      </c>
    </row>
    <row r="1254" spans="1:7">
      <c r="A1254" t="s">
        <v>2325</v>
      </c>
      <c r="B1254">
        <v>4</v>
      </c>
      <c r="C1254">
        <v>3</v>
      </c>
      <c r="D1254">
        <v>6</v>
      </c>
      <c r="E1254" t="s">
        <v>2326</v>
      </c>
      <c r="F1254" t="s">
        <v>2324</v>
      </c>
    </row>
    <row r="1255" spans="1:7">
      <c r="A1255" t="s">
        <v>2327</v>
      </c>
      <c r="B1255">
        <v>4</v>
      </c>
      <c r="C1255">
        <v>3</v>
      </c>
      <c r="D1255">
        <v>7</v>
      </c>
      <c r="E1255" t="s">
        <v>2328</v>
      </c>
      <c r="G1255" t="e">
        <f>--Internal_5526</f>
        <v>#NAME?</v>
      </c>
    </row>
    <row r="1256" spans="1:7">
      <c r="A1256" t="s">
        <v>2329</v>
      </c>
      <c r="B1256">
        <v>4</v>
      </c>
      <c r="C1256">
        <v>3</v>
      </c>
      <c r="D1256">
        <v>8</v>
      </c>
      <c r="E1256" t="s">
        <v>2328</v>
      </c>
      <c r="G1256" t="e">
        <f>--Internal_5526</f>
        <v>#NAME?</v>
      </c>
    </row>
    <row r="1257" spans="1:7">
      <c r="A1257" t="s">
        <v>2330</v>
      </c>
      <c r="B1257">
        <v>4</v>
      </c>
      <c r="C1257">
        <v>3</v>
      </c>
      <c r="D1257">
        <v>9</v>
      </c>
      <c r="E1257" t="s">
        <v>2331</v>
      </c>
      <c r="F1257" t="s">
        <v>2332</v>
      </c>
    </row>
    <row r="1258" spans="1:7">
      <c r="A1258" t="s">
        <v>2333</v>
      </c>
      <c r="B1258">
        <v>4</v>
      </c>
      <c r="C1258">
        <v>3</v>
      </c>
      <c r="D1258">
        <v>10</v>
      </c>
      <c r="E1258" t="s">
        <v>2334</v>
      </c>
      <c r="F1258" t="s">
        <v>2332</v>
      </c>
    </row>
    <row r="1259" spans="1:7">
      <c r="A1259" t="s">
        <v>2335</v>
      </c>
      <c r="B1259">
        <v>4</v>
      </c>
      <c r="C1259">
        <v>3</v>
      </c>
      <c r="D1259">
        <v>11</v>
      </c>
      <c r="E1259" t="s">
        <v>2336</v>
      </c>
      <c r="G1259" t="e">
        <f>--Internal_29919</f>
        <v>#NAME?</v>
      </c>
    </row>
    <row r="1260" spans="1:7">
      <c r="A1260" t="s">
        <v>2337</v>
      </c>
      <c r="B1260">
        <v>4</v>
      </c>
      <c r="C1260">
        <v>3</v>
      </c>
      <c r="D1260">
        <v>12</v>
      </c>
      <c r="E1260" t="s">
        <v>2336</v>
      </c>
      <c r="G1260" t="e">
        <f>--Internal_29919</f>
        <v>#NAME?</v>
      </c>
    </row>
    <row r="1261" spans="1:7">
      <c r="A1261" t="s">
        <v>2338</v>
      </c>
      <c r="B1261">
        <v>4</v>
      </c>
      <c r="C1261">
        <v>3</v>
      </c>
      <c r="D1261">
        <v>13</v>
      </c>
      <c r="E1261" t="s">
        <v>2339</v>
      </c>
      <c r="F1261" t="s">
        <v>2340</v>
      </c>
    </row>
    <row r="1262" spans="1:7">
      <c r="A1262" t="s">
        <v>2341</v>
      </c>
      <c r="B1262">
        <v>4</v>
      </c>
      <c r="C1262">
        <v>3</v>
      </c>
      <c r="D1262">
        <v>14</v>
      </c>
      <c r="E1262" t="s">
        <v>2342</v>
      </c>
      <c r="F1262" t="s">
        <v>2340</v>
      </c>
    </row>
    <row r="1263" spans="1:7">
      <c r="A1263" t="s">
        <v>2343</v>
      </c>
      <c r="B1263">
        <v>4</v>
      </c>
      <c r="C1263">
        <v>3</v>
      </c>
      <c r="D1263">
        <v>15</v>
      </c>
      <c r="E1263" t="s">
        <v>2344</v>
      </c>
      <c r="F1263" t="s">
        <v>2345</v>
      </c>
    </row>
    <row r="1264" spans="1:7">
      <c r="A1264" t="s">
        <v>2346</v>
      </c>
      <c r="B1264">
        <v>4</v>
      </c>
      <c r="C1264">
        <v>3</v>
      </c>
      <c r="D1264">
        <v>16</v>
      </c>
      <c r="E1264" t="s">
        <v>2347</v>
      </c>
      <c r="F1264" t="s">
        <v>2345</v>
      </c>
    </row>
    <row r="1265" spans="1:7">
      <c r="A1265" t="s">
        <v>2348</v>
      </c>
      <c r="B1265">
        <v>4</v>
      </c>
      <c r="C1265">
        <v>3</v>
      </c>
      <c r="D1265">
        <v>17</v>
      </c>
      <c r="E1265" t="s">
        <v>2349</v>
      </c>
      <c r="G1265" t="e">
        <f>--Internal_13323</f>
        <v>#NAME?</v>
      </c>
    </row>
    <row r="1266" spans="1:7">
      <c r="A1266" t="s">
        <v>2350</v>
      </c>
      <c r="B1266">
        <v>4</v>
      </c>
      <c r="C1266">
        <v>3</v>
      </c>
      <c r="D1266">
        <v>18</v>
      </c>
      <c r="E1266" t="s">
        <v>2349</v>
      </c>
      <c r="G1266" t="e">
        <f>--Internal_13323</f>
        <v>#NAME?</v>
      </c>
    </row>
    <row r="1267" spans="1:7">
      <c r="A1267" t="s">
        <v>2351</v>
      </c>
      <c r="B1267">
        <v>4</v>
      </c>
      <c r="C1267">
        <v>3</v>
      </c>
      <c r="D1267">
        <v>19</v>
      </c>
      <c r="E1267" t="s">
        <v>2352</v>
      </c>
      <c r="F1267" t="s">
        <v>2353</v>
      </c>
    </row>
    <row r="1268" spans="1:7">
      <c r="A1268" t="s">
        <v>2354</v>
      </c>
      <c r="B1268">
        <v>4</v>
      </c>
      <c r="C1268">
        <v>3</v>
      </c>
      <c r="D1268">
        <v>20</v>
      </c>
      <c r="E1268" t="s">
        <v>2355</v>
      </c>
      <c r="F1268" t="s">
        <v>2353</v>
      </c>
    </row>
    <row r="1269" spans="1:7">
      <c r="A1269" t="s">
        <v>2356</v>
      </c>
      <c r="B1269">
        <v>4</v>
      </c>
      <c r="C1269">
        <v>4</v>
      </c>
      <c r="D1269">
        <v>1</v>
      </c>
      <c r="E1269" t="s">
        <v>2357</v>
      </c>
      <c r="F1269" t="s">
        <v>2358</v>
      </c>
    </row>
    <row r="1270" spans="1:7">
      <c r="A1270" t="s">
        <v>2359</v>
      </c>
      <c r="B1270">
        <v>4</v>
      </c>
      <c r="C1270">
        <v>4</v>
      </c>
      <c r="D1270">
        <v>2</v>
      </c>
      <c r="E1270" t="s">
        <v>2360</v>
      </c>
      <c r="F1270" t="s">
        <v>2358</v>
      </c>
    </row>
    <row r="1271" spans="1:7">
      <c r="A1271" t="s">
        <v>2361</v>
      </c>
      <c r="B1271">
        <v>4</v>
      </c>
      <c r="C1271">
        <v>4</v>
      </c>
      <c r="D1271">
        <v>3</v>
      </c>
      <c r="E1271" t="s">
        <v>2362</v>
      </c>
      <c r="F1271" t="s">
        <v>2363</v>
      </c>
    </row>
    <row r="1272" spans="1:7">
      <c r="A1272" t="s">
        <v>2364</v>
      </c>
      <c r="B1272">
        <v>4</v>
      </c>
      <c r="C1272">
        <v>4</v>
      </c>
      <c r="D1272">
        <v>4</v>
      </c>
      <c r="E1272" t="s">
        <v>2365</v>
      </c>
      <c r="F1272" t="s">
        <v>2363</v>
      </c>
    </row>
    <row r="1273" spans="1:7">
      <c r="A1273" t="s">
        <v>2366</v>
      </c>
      <c r="B1273">
        <v>4</v>
      </c>
      <c r="C1273">
        <v>4</v>
      </c>
      <c r="D1273">
        <v>5</v>
      </c>
      <c r="E1273" t="s">
        <v>2367</v>
      </c>
      <c r="F1273" t="s">
        <v>2368</v>
      </c>
    </row>
    <row r="1274" spans="1:7">
      <c r="A1274" t="s">
        <v>2369</v>
      </c>
      <c r="B1274">
        <v>4</v>
      </c>
      <c r="C1274">
        <v>4</v>
      </c>
      <c r="D1274">
        <v>6</v>
      </c>
      <c r="E1274" t="s">
        <v>2370</v>
      </c>
      <c r="F1274" t="s">
        <v>2368</v>
      </c>
    </row>
    <row r="1275" spans="1:7">
      <c r="A1275" t="s">
        <v>2371</v>
      </c>
      <c r="B1275">
        <v>4</v>
      </c>
      <c r="C1275">
        <v>4</v>
      </c>
      <c r="D1275">
        <v>7</v>
      </c>
      <c r="E1275" t="s">
        <v>2372</v>
      </c>
      <c r="F1275" t="s">
        <v>2373</v>
      </c>
    </row>
    <row r="1276" spans="1:7">
      <c r="A1276" t="s">
        <v>2374</v>
      </c>
      <c r="B1276">
        <v>4</v>
      </c>
      <c r="C1276">
        <v>4</v>
      </c>
      <c r="D1276">
        <v>8</v>
      </c>
      <c r="E1276" t="s">
        <v>2375</v>
      </c>
      <c r="F1276" t="s">
        <v>2373</v>
      </c>
    </row>
    <row r="1277" spans="1:7">
      <c r="A1277" t="s">
        <v>2376</v>
      </c>
      <c r="B1277">
        <v>4</v>
      </c>
      <c r="C1277">
        <v>4</v>
      </c>
      <c r="D1277">
        <v>9</v>
      </c>
      <c r="E1277" t="s">
        <v>2377</v>
      </c>
      <c r="F1277" t="s">
        <v>2378</v>
      </c>
    </row>
    <row r="1278" spans="1:7">
      <c r="A1278" t="s">
        <v>2379</v>
      </c>
      <c r="B1278">
        <v>4</v>
      </c>
      <c r="C1278">
        <v>4</v>
      </c>
      <c r="D1278">
        <v>10</v>
      </c>
      <c r="E1278" t="s">
        <v>2380</v>
      </c>
      <c r="F1278" t="s">
        <v>2378</v>
      </c>
    </row>
    <row r="1279" spans="1:7">
      <c r="A1279" t="s">
        <v>2381</v>
      </c>
      <c r="B1279">
        <v>4</v>
      </c>
      <c r="C1279">
        <v>4</v>
      </c>
      <c r="D1279">
        <v>11</v>
      </c>
      <c r="E1279" t="s">
        <v>2382</v>
      </c>
      <c r="G1279" t="e">
        <f>--Internal_8391</f>
        <v>#NAME?</v>
      </c>
    </row>
    <row r="1280" spans="1:7">
      <c r="A1280" t="s">
        <v>2383</v>
      </c>
      <c r="B1280">
        <v>4</v>
      </c>
      <c r="C1280">
        <v>4</v>
      </c>
      <c r="D1280">
        <v>12</v>
      </c>
      <c r="E1280" t="s">
        <v>2382</v>
      </c>
      <c r="G1280" t="e">
        <f>--Internal_8391</f>
        <v>#NAME?</v>
      </c>
    </row>
    <row r="1281" spans="1:7">
      <c r="A1281" t="s">
        <v>2384</v>
      </c>
      <c r="B1281">
        <v>4</v>
      </c>
      <c r="C1281">
        <v>4</v>
      </c>
      <c r="D1281">
        <v>13</v>
      </c>
      <c r="E1281" t="s">
        <v>2385</v>
      </c>
      <c r="G1281" t="e">
        <f>--Internal_28818</f>
        <v>#NAME?</v>
      </c>
    </row>
    <row r="1282" spans="1:7">
      <c r="A1282" t="s">
        <v>2386</v>
      </c>
      <c r="B1282">
        <v>4</v>
      </c>
      <c r="C1282">
        <v>4</v>
      </c>
      <c r="D1282">
        <v>14</v>
      </c>
      <c r="E1282" t="s">
        <v>2385</v>
      </c>
      <c r="G1282" t="e">
        <f>--Internal_28818</f>
        <v>#NAME?</v>
      </c>
    </row>
    <row r="1283" spans="1:7">
      <c r="A1283" t="s">
        <v>2387</v>
      </c>
      <c r="B1283">
        <v>4</v>
      </c>
      <c r="C1283">
        <v>4</v>
      </c>
      <c r="D1283">
        <v>15</v>
      </c>
      <c r="E1283" t="s">
        <v>942</v>
      </c>
      <c r="G1283" t="e">
        <f>--Internal_201046</f>
        <v>#NAME?</v>
      </c>
    </row>
    <row r="1284" spans="1:7">
      <c r="A1284" t="s">
        <v>2388</v>
      </c>
      <c r="B1284">
        <v>4</v>
      </c>
      <c r="C1284">
        <v>4</v>
      </c>
      <c r="D1284">
        <v>16</v>
      </c>
      <c r="E1284" t="s">
        <v>942</v>
      </c>
      <c r="G1284" t="e">
        <f>--Internal_201046</f>
        <v>#NAME?</v>
      </c>
    </row>
    <row r="1285" spans="1:7">
      <c r="A1285" t="s">
        <v>2389</v>
      </c>
      <c r="B1285">
        <v>4</v>
      </c>
      <c r="C1285">
        <v>4</v>
      </c>
      <c r="D1285">
        <v>17</v>
      </c>
      <c r="E1285" t="s">
        <v>2390</v>
      </c>
      <c r="G1285" t="e">
        <f>--Internal_11015</f>
        <v>#NAME?</v>
      </c>
    </row>
    <row r="1286" spans="1:7">
      <c r="A1286" t="s">
        <v>2391</v>
      </c>
      <c r="B1286">
        <v>4</v>
      </c>
      <c r="C1286">
        <v>4</v>
      </c>
      <c r="D1286">
        <v>18</v>
      </c>
      <c r="E1286" t="s">
        <v>2390</v>
      </c>
      <c r="G1286" t="e">
        <f>--Internal_11015</f>
        <v>#NAME?</v>
      </c>
    </row>
    <row r="1287" spans="1:7">
      <c r="A1287" t="s">
        <v>2392</v>
      </c>
      <c r="B1287">
        <v>4</v>
      </c>
      <c r="C1287">
        <v>4</v>
      </c>
      <c r="D1287">
        <v>19</v>
      </c>
      <c r="E1287" t="s">
        <v>2393</v>
      </c>
      <c r="G1287" t="e">
        <f>--Internal_170544</f>
        <v>#NAME?</v>
      </c>
    </row>
    <row r="1288" spans="1:7">
      <c r="A1288" t="s">
        <v>2394</v>
      </c>
      <c r="B1288">
        <v>4</v>
      </c>
      <c r="C1288">
        <v>4</v>
      </c>
      <c r="D1288">
        <v>20</v>
      </c>
      <c r="E1288" t="s">
        <v>2393</v>
      </c>
      <c r="G1288" t="e">
        <f>--Internal_170544</f>
        <v>#NAME?</v>
      </c>
    </row>
    <row r="1289" spans="1:7">
      <c r="A1289" t="s">
        <v>2395</v>
      </c>
      <c r="B1289">
        <v>4</v>
      </c>
      <c r="C1289">
        <v>5</v>
      </c>
      <c r="D1289">
        <v>1</v>
      </c>
      <c r="E1289" t="s">
        <v>2396</v>
      </c>
      <c r="F1289" t="s">
        <v>2397</v>
      </c>
    </row>
    <row r="1290" spans="1:7">
      <c r="A1290" t="s">
        <v>2398</v>
      </c>
      <c r="B1290">
        <v>4</v>
      </c>
      <c r="C1290">
        <v>5</v>
      </c>
      <c r="D1290">
        <v>2</v>
      </c>
      <c r="E1290" t="s">
        <v>2399</v>
      </c>
      <c r="F1290" t="s">
        <v>2397</v>
      </c>
    </row>
    <row r="1291" spans="1:7">
      <c r="A1291" t="s">
        <v>2400</v>
      </c>
      <c r="B1291">
        <v>4</v>
      </c>
      <c r="C1291">
        <v>5</v>
      </c>
      <c r="D1291">
        <v>3</v>
      </c>
      <c r="E1291" t="s">
        <v>2401</v>
      </c>
      <c r="F1291" t="s">
        <v>2402</v>
      </c>
    </row>
    <row r="1292" spans="1:7">
      <c r="A1292" t="s">
        <v>2403</v>
      </c>
      <c r="B1292">
        <v>4</v>
      </c>
      <c r="C1292">
        <v>5</v>
      </c>
      <c r="D1292">
        <v>4</v>
      </c>
      <c r="E1292" t="s">
        <v>2404</v>
      </c>
      <c r="F1292" t="s">
        <v>2402</v>
      </c>
    </row>
    <row r="1293" spans="1:7">
      <c r="A1293" t="s">
        <v>2405</v>
      </c>
      <c r="B1293">
        <v>4</v>
      </c>
      <c r="C1293">
        <v>5</v>
      </c>
      <c r="D1293">
        <v>5</v>
      </c>
      <c r="E1293" t="s">
        <v>2406</v>
      </c>
      <c r="F1293" t="s">
        <v>2407</v>
      </c>
    </row>
    <row r="1294" spans="1:7">
      <c r="A1294" t="s">
        <v>2408</v>
      </c>
      <c r="B1294">
        <v>4</v>
      </c>
      <c r="C1294">
        <v>5</v>
      </c>
      <c r="D1294">
        <v>6</v>
      </c>
      <c r="E1294" t="s">
        <v>2409</v>
      </c>
      <c r="F1294" t="s">
        <v>2407</v>
      </c>
    </row>
    <row r="1295" spans="1:7">
      <c r="A1295" t="s">
        <v>2410</v>
      </c>
      <c r="B1295">
        <v>4</v>
      </c>
      <c r="C1295">
        <v>5</v>
      </c>
      <c r="D1295">
        <v>7</v>
      </c>
      <c r="E1295" t="s">
        <v>2411</v>
      </c>
      <c r="F1295" t="s">
        <v>2412</v>
      </c>
    </row>
    <row r="1296" spans="1:7">
      <c r="A1296" t="s">
        <v>2413</v>
      </c>
      <c r="B1296">
        <v>4</v>
      </c>
      <c r="C1296">
        <v>5</v>
      </c>
      <c r="D1296">
        <v>8</v>
      </c>
      <c r="E1296" t="s">
        <v>2414</v>
      </c>
      <c r="F1296" t="s">
        <v>2412</v>
      </c>
    </row>
    <row r="1297" spans="1:7">
      <c r="A1297" t="s">
        <v>2415</v>
      </c>
      <c r="B1297">
        <v>4</v>
      </c>
      <c r="C1297">
        <v>5</v>
      </c>
      <c r="D1297">
        <v>9</v>
      </c>
      <c r="E1297" t="s">
        <v>2416</v>
      </c>
      <c r="F1297" t="s">
        <v>2417</v>
      </c>
    </row>
    <row r="1298" spans="1:7">
      <c r="A1298" t="s">
        <v>2418</v>
      </c>
      <c r="B1298">
        <v>4</v>
      </c>
      <c r="C1298">
        <v>5</v>
      </c>
      <c r="D1298">
        <v>10</v>
      </c>
      <c r="E1298" t="s">
        <v>2419</v>
      </c>
      <c r="F1298" t="s">
        <v>2417</v>
      </c>
    </row>
    <row r="1299" spans="1:7">
      <c r="A1299" t="s">
        <v>2420</v>
      </c>
      <c r="B1299">
        <v>4</v>
      </c>
      <c r="C1299">
        <v>5</v>
      </c>
      <c r="D1299">
        <v>11</v>
      </c>
      <c r="E1299" t="s">
        <v>2421</v>
      </c>
      <c r="F1299" t="s">
        <v>2422</v>
      </c>
    </row>
    <row r="1300" spans="1:7">
      <c r="A1300" t="s">
        <v>2423</v>
      </c>
      <c r="B1300">
        <v>4</v>
      </c>
      <c r="C1300">
        <v>5</v>
      </c>
      <c r="D1300">
        <v>12</v>
      </c>
      <c r="E1300" t="s">
        <v>2424</v>
      </c>
      <c r="F1300" t="s">
        <v>2422</v>
      </c>
    </row>
    <row r="1301" spans="1:7">
      <c r="A1301" t="s">
        <v>2425</v>
      </c>
      <c r="B1301">
        <v>4</v>
      </c>
      <c r="C1301">
        <v>5</v>
      </c>
      <c r="D1301">
        <v>13</v>
      </c>
      <c r="E1301" t="s">
        <v>2426</v>
      </c>
      <c r="F1301" t="s">
        <v>2427</v>
      </c>
    </row>
    <row r="1302" spans="1:7">
      <c r="A1302" t="s">
        <v>2428</v>
      </c>
      <c r="B1302">
        <v>4</v>
      </c>
      <c r="C1302">
        <v>5</v>
      </c>
      <c r="D1302">
        <v>14</v>
      </c>
      <c r="E1302" t="s">
        <v>2429</v>
      </c>
      <c r="F1302" t="s">
        <v>2427</v>
      </c>
    </row>
    <row r="1303" spans="1:7">
      <c r="A1303" t="s">
        <v>2430</v>
      </c>
      <c r="B1303">
        <v>4</v>
      </c>
      <c r="C1303">
        <v>5</v>
      </c>
      <c r="D1303">
        <v>15</v>
      </c>
      <c r="E1303" t="s">
        <v>2431</v>
      </c>
      <c r="F1303" t="s">
        <v>2432</v>
      </c>
    </row>
    <row r="1304" spans="1:7">
      <c r="A1304" t="s">
        <v>2433</v>
      </c>
      <c r="B1304">
        <v>4</v>
      </c>
      <c r="C1304">
        <v>5</v>
      </c>
      <c r="D1304">
        <v>16</v>
      </c>
      <c r="E1304" t="s">
        <v>2434</v>
      </c>
      <c r="F1304" t="s">
        <v>2432</v>
      </c>
    </row>
    <row r="1305" spans="1:7">
      <c r="A1305" t="s">
        <v>2435</v>
      </c>
      <c r="B1305">
        <v>4</v>
      </c>
      <c r="C1305">
        <v>5</v>
      </c>
      <c r="D1305">
        <v>17</v>
      </c>
      <c r="E1305" t="s">
        <v>2436</v>
      </c>
      <c r="F1305" t="s">
        <v>2437</v>
      </c>
    </row>
    <row r="1306" spans="1:7">
      <c r="A1306" t="s">
        <v>2438</v>
      </c>
      <c r="B1306">
        <v>4</v>
      </c>
      <c r="C1306">
        <v>5</v>
      </c>
      <c r="D1306">
        <v>18</v>
      </c>
      <c r="E1306" t="s">
        <v>2439</v>
      </c>
      <c r="F1306" t="s">
        <v>2437</v>
      </c>
    </row>
    <row r="1307" spans="1:7">
      <c r="A1307" t="s">
        <v>2440</v>
      </c>
      <c r="B1307">
        <v>4</v>
      </c>
      <c r="C1307">
        <v>5</v>
      </c>
      <c r="D1307">
        <v>19</v>
      </c>
      <c r="E1307" t="s">
        <v>2441</v>
      </c>
      <c r="F1307" t="s">
        <v>2442</v>
      </c>
    </row>
    <row r="1308" spans="1:7">
      <c r="A1308" t="s">
        <v>2443</v>
      </c>
      <c r="B1308">
        <v>4</v>
      </c>
      <c r="C1308">
        <v>5</v>
      </c>
      <c r="D1308">
        <v>20</v>
      </c>
      <c r="E1308" t="s">
        <v>2444</v>
      </c>
      <c r="F1308" t="s">
        <v>2442</v>
      </c>
    </row>
    <row r="1309" spans="1:7">
      <c r="A1309" t="s">
        <v>2445</v>
      </c>
      <c r="B1309">
        <v>4</v>
      </c>
      <c r="C1309">
        <v>6</v>
      </c>
      <c r="D1309">
        <v>1</v>
      </c>
      <c r="E1309" t="s">
        <v>2446</v>
      </c>
      <c r="G1309" t="e">
        <f>--Internal_1132</f>
        <v>#NAME?</v>
      </c>
    </row>
    <row r="1310" spans="1:7">
      <c r="A1310" t="s">
        <v>2447</v>
      </c>
      <c r="B1310">
        <v>4</v>
      </c>
      <c r="C1310">
        <v>6</v>
      </c>
      <c r="D1310">
        <v>2</v>
      </c>
      <c r="E1310" t="s">
        <v>2446</v>
      </c>
      <c r="G1310" t="e">
        <f>--Internal_1132</f>
        <v>#NAME?</v>
      </c>
    </row>
    <row r="1311" spans="1:7">
      <c r="A1311" t="s">
        <v>2448</v>
      </c>
      <c r="B1311">
        <v>4</v>
      </c>
      <c r="C1311">
        <v>6</v>
      </c>
      <c r="D1311">
        <v>3</v>
      </c>
      <c r="E1311" t="s">
        <v>2449</v>
      </c>
      <c r="F1311" t="s">
        <v>2450</v>
      </c>
    </row>
    <row r="1312" spans="1:7">
      <c r="A1312" t="s">
        <v>2451</v>
      </c>
      <c r="B1312">
        <v>4</v>
      </c>
      <c r="C1312">
        <v>6</v>
      </c>
      <c r="D1312">
        <v>4</v>
      </c>
      <c r="E1312" t="s">
        <v>2452</v>
      </c>
      <c r="F1312" t="s">
        <v>2450</v>
      </c>
    </row>
    <row r="1313" spans="1:7">
      <c r="A1313" t="s">
        <v>2453</v>
      </c>
      <c r="B1313">
        <v>4</v>
      </c>
      <c r="C1313">
        <v>6</v>
      </c>
      <c r="D1313">
        <v>5</v>
      </c>
      <c r="E1313" t="s">
        <v>2454</v>
      </c>
      <c r="G1313" t="e">
        <f>--Internal_268940</f>
        <v>#NAME?</v>
      </c>
    </row>
    <row r="1314" spans="1:7">
      <c r="A1314" t="s">
        <v>2455</v>
      </c>
      <c r="B1314">
        <v>4</v>
      </c>
      <c r="C1314">
        <v>6</v>
      </c>
      <c r="D1314">
        <v>6</v>
      </c>
      <c r="E1314" t="s">
        <v>2454</v>
      </c>
      <c r="G1314" t="e">
        <f>--Internal_268940</f>
        <v>#NAME?</v>
      </c>
    </row>
    <row r="1315" spans="1:7">
      <c r="A1315" t="s">
        <v>2456</v>
      </c>
      <c r="B1315">
        <v>4</v>
      </c>
      <c r="C1315">
        <v>6</v>
      </c>
      <c r="D1315">
        <v>7</v>
      </c>
      <c r="E1315" t="s">
        <v>2457</v>
      </c>
      <c r="F1315" t="s">
        <v>2458</v>
      </c>
    </row>
    <row r="1316" spans="1:7">
      <c r="A1316" t="s">
        <v>2459</v>
      </c>
      <c r="B1316">
        <v>4</v>
      </c>
      <c r="C1316">
        <v>6</v>
      </c>
      <c r="D1316">
        <v>8</v>
      </c>
      <c r="E1316" t="s">
        <v>2460</v>
      </c>
      <c r="F1316" t="s">
        <v>2458</v>
      </c>
    </row>
    <row r="1317" spans="1:7">
      <c r="A1317" t="s">
        <v>2461</v>
      </c>
      <c r="B1317">
        <v>4</v>
      </c>
      <c r="C1317">
        <v>6</v>
      </c>
      <c r="D1317">
        <v>9</v>
      </c>
      <c r="E1317" t="s">
        <v>2462</v>
      </c>
      <c r="F1317" t="s">
        <v>2463</v>
      </c>
    </row>
    <row r="1318" spans="1:7">
      <c r="A1318" t="s">
        <v>2464</v>
      </c>
      <c r="B1318">
        <v>4</v>
      </c>
      <c r="C1318">
        <v>6</v>
      </c>
      <c r="D1318">
        <v>10</v>
      </c>
      <c r="E1318" t="s">
        <v>2465</v>
      </c>
      <c r="F1318" t="s">
        <v>2463</v>
      </c>
    </row>
    <row r="1319" spans="1:7">
      <c r="A1319" t="s">
        <v>2466</v>
      </c>
      <c r="B1319">
        <v>4</v>
      </c>
      <c r="C1319">
        <v>6</v>
      </c>
      <c r="D1319">
        <v>11</v>
      </c>
      <c r="E1319" t="s">
        <v>2467</v>
      </c>
      <c r="F1319" t="s">
        <v>2468</v>
      </c>
    </row>
    <row r="1320" spans="1:7">
      <c r="A1320" t="s">
        <v>2469</v>
      </c>
      <c r="B1320">
        <v>4</v>
      </c>
      <c r="C1320">
        <v>6</v>
      </c>
      <c r="D1320">
        <v>12</v>
      </c>
      <c r="E1320" t="s">
        <v>2470</v>
      </c>
      <c r="F1320" t="s">
        <v>2468</v>
      </c>
    </row>
    <row r="1321" spans="1:7">
      <c r="A1321" t="s">
        <v>2471</v>
      </c>
      <c r="B1321">
        <v>4</v>
      </c>
      <c r="C1321">
        <v>6</v>
      </c>
      <c r="D1321">
        <v>13</v>
      </c>
      <c r="E1321" t="s">
        <v>2472</v>
      </c>
      <c r="F1321" t="s">
        <v>2473</v>
      </c>
    </row>
    <row r="1322" spans="1:7">
      <c r="A1322" t="s">
        <v>2474</v>
      </c>
      <c r="B1322">
        <v>4</v>
      </c>
      <c r="C1322">
        <v>6</v>
      </c>
      <c r="D1322">
        <v>14</v>
      </c>
      <c r="E1322" t="s">
        <v>2475</v>
      </c>
      <c r="F1322" t="s">
        <v>2473</v>
      </c>
    </row>
    <row r="1323" spans="1:7">
      <c r="A1323" t="s">
        <v>2476</v>
      </c>
      <c r="B1323">
        <v>4</v>
      </c>
      <c r="C1323">
        <v>6</v>
      </c>
      <c r="D1323">
        <v>15</v>
      </c>
      <c r="E1323" t="s">
        <v>2477</v>
      </c>
      <c r="F1323" t="s">
        <v>2478</v>
      </c>
    </row>
    <row r="1324" spans="1:7">
      <c r="A1324" t="s">
        <v>2479</v>
      </c>
      <c r="B1324">
        <v>4</v>
      </c>
      <c r="C1324">
        <v>6</v>
      </c>
      <c r="D1324">
        <v>16</v>
      </c>
      <c r="E1324" t="s">
        <v>2480</v>
      </c>
      <c r="F1324" t="s">
        <v>2478</v>
      </c>
    </row>
    <row r="1325" spans="1:7">
      <c r="A1325" t="s">
        <v>2481</v>
      </c>
      <c r="B1325">
        <v>4</v>
      </c>
      <c r="C1325">
        <v>6</v>
      </c>
      <c r="D1325">
        <v>17</v>
      </c>
      <c r="E1325" t="s">
        <v>2482</v>
      </c>
      <c r="G1325" t="e">
        <f>--Internal_200976</f>
        <v>#NAME?</v>
      </c>
    </row>
    <row r="1326" spans="1:7">
      <c r="A1326" t="s">
        <v>2483</v>
      </c>
      <c r="B1326">
        <v>4</v>
      </c>
      <c r="C1326">
        <v>6</v>
      </c>
      <c r="D1326">
        <v>18</v>
      </c>
      <c r="E1326" t="s">
        <v>2482</v>
      </c>
      <c r="G1326" t="e">
        <f>--Internal_200976</f>
        <v>#NAME?</v>
      </c>
    </row>
    <row r="1327" spans="1:7">
      <c r="A1327" t="s">
        <v>2484</v>
      </c>
      <c r="B1327">
        <v>4</v>
      </c>
      <c r="C1327">
        <v>6</v>
      </c>
      <c r="D1327">
        <v>19</v>
      </c>
      <c r="E1327" t="s">
        <v>2485</v>
      </c>
      <c r="F1327" t="s">
        <v>2486</v>
      </c>
    </row>
    <row r="1328" spans="1:7">
      <c r="A1328" t="s">
        <v>2487</v>
      </c>
      <c r="B1328">
        <v>4</v>
      </c>
      <c r="C1328">
        <v>6</v>
      </c>
      <c r="D1328">
        <v>20</v>
      </c>
      <c r="E1328" t="s">
        <v>2488</v>
      </c>
      <c r="F1328" t="s">
        <v>2486</v>
      </c>
    </row>
    <row r="1329" spans="1:6">
      <c r="A1329" t="s">
        <v>2489</v>
      </c>
      <c r="B1329">
        <v>4</v>
      </c>
      <c r="C1329">
        <v>7</v>
      </c>
      <c r="D1329">
        <v>1</v>
      </c>
      <c r="E1329" t="s">
        <v>2490</v>
      </c>
      <c r="F1329" t="s">
        <v>2491</v>
      </c>
    </row>
    <row r="1330" spans="1:6">
      <c r="A1330" t="s">
        <v>2492</v>
      </c>
      <c r="B1330">
        <v>4</v>
      </c>
      <c r="C1330">
        <v>7</v>
      </c>
      <c r="D1330">
        <v>2</v>
      </c>
      <c r="E1330" t="s">
        <v>2493</v>
      </c>
      <c r="F1330" t="s">
        <v>2491</v>
      </c>
    </row>
    <row r="1331" spans="1:6">
      <c r="A1331" t="s">
        <v>2494</v>
      </c>
      <c r="B1331">
        <v>4</v>
      </c>
      <c r="C1331">
        <v>7</v>
      </c>
      <c r="D1331">
        <v>3</v>
      </c>
      <c r="E1331" t="s">
        <v>2495</v>
      </c>
      <c r="F1331" t="s">
        <v>2496</v>
      </c>
    </row>
    <row r="1332" spans="1:6">
      <c r="A1332" t="s">
        <v>2497</v>
      </c>
      <c r="B1332">
        <v>4</v>
      </c>
      <c r="C1332">
        <v>7</v>
      </c>
      <c r="D1332">
        <v>4</v>
      </c>
      <c r="E1332" t="s">
        <v>2498</v>
      </c>
      <c r="F1332" t="s">
        <v>2496</v>
      </c>
    </row>
    <row r="1333" spans="1:6">
      <c r="A1333" t="s">
        <v>2499</v>
      </c>
      <c r="B1333">
        <v>4</v>
      </c>
      <c r="C1333">
        <v>7</v>
      </c>
      <c r="D1333">
        <v>5</v>
      </c>
      <c r="E1333" t="s">
        <v>2500</v>
      </c>
      <c r="F1333" t="s">
        <v>2501</v>
      </c>
    </row>
    <row r="1334" spans="1:6">
      <c r="A1334" t="s">
        <v>2502</v>
      </c>
      <c r="B1334">
        <v>4</v>
      </c>
      <c r="C1334">
        <v>7</v>
      </c>
      <c r="D1334">
        <v>6</v>
      </c>
      <c r="E1334" t="s">
        <v>2503</v>
      </c>
      <c r="F1334" t="s">
        <v>2501</v>
      </c>
    </row>
    <row r="1335" spans="1:6">
      <c r="A1335" t="s">
        <v>2504</v>
      </c>
      <c r="B1335">
        <v>4</v>
      </c>
      <c r="C1335">
        <v>7</v>
      </c>
      <c r="D1335">
        <v>7</v>
      </c>
      <c r="E1335" t="s">
        <v>2505</v>
      </c>
      <c r="F1335" t="s">
        <v>2506</v>
      </c>
    </row>
    <row r="1336" spans="1:6">
      <c r="A1336" t="s">
        <v>2507</v>
      </c>
      <c r="B1336">
        <v>4</v>
      </c>
      <c r="C1336">
        <v>7</v>
      </c>
      <c r="D1336">
        <v>8</v>
      </c>
      <c r="E1336" t="s">
        <v>2508</v>
      </c>
      <c r="F1336" t="s">
        <v>2506</v>
      </c>
    </row>
    <row r="1337" spans="1:6">
      <c r="A1337" t="s">
        <v>2509</v>
      </c>
      <c r="B1337">
        <v>4</v>
      </c>
      <c r="C1337">
        <v>7</v>
      </c>
      <c r="D1337">
        <v>9</v>
      </c>
      <c r="E1337" t="s">
        <v>2510</v>
      </c>
      <c r="F1337" t="s">
        <v>2511</v>
      </c>
    </row>
    <row r="1338" spans="1:6">
      <c r="A1338" t="s">
        <v>2512</v>
      </c>
      <c r="B1338">
        <v>4</v>
      </c>
      <c r="C1338">
        <v>7</v>
      </c>
      <c r="D1338">
        <v>10</v>
      </c>
      <c r="E1338" t="s">
        <v>2513</v>
      </c>
      <c r="F1338" t="s">
        <v>2511</v>
      </c>
    </row>
    <row r="1339" spans="1:6">
      <c r="A1339" t="s">
        <v>2514</v>
      </c>
      <c r="B1339">
        <v>4</v>
      </c>
      <c r="C1339">
        <v>7</v>
      </c>
      <c r="D1339">
        <v>11</v>
      </c>
      <c r="E1339" t="s">
        <v>2515</v>
      </c>
      <c r="F1339" t="s">
        <v>2516</v>
      </c>
    </row>
    <row r="1340" spans="1:6">
      <c r="A1340" t="s">
        <v>2517</v>
      </c>
      <c r="B1340">
        <v>4</v>
      </c>
      <c r="C1340">
        <v>7</v>
      </c>
      <c r="D1340">
        <v>12</v>
      </c>
      <c r="E1340" t="s">
        <v>2518</v>
      </c>
      <c r="F1340" t="s">
        <v>2516</v>
      </c>
    </row>
    <row r="1341" spans="1:6">
      <c r="A1341" t="s">
        <v>2519</v>
      </c>
      <c r="B1341">
        <v>4</v>
      </c>
      <c r="C1341">
        <v>7</v>
      </c>
      <c r="D1341">
        <v>13</v>
      </c>
      <c r="E1341" t="s">
        <v>2520</v>
      </c>
      <c r="F1341" t="s">
        <v>2521</v>
      </c>
    </row>
    <row r="1342" spans="1:6">
      <c r="A1342" t="s">
        <v>2522</v>
      </c>
      <c r="B1342">
        <v>4</v>
      </c>
      <c r="C1342">
        <v>7</v>
      </c>
      <c r="D1342">
        <v>14</v>
      </c>
      <c r="E1342" t="s">
        <v>2523</v>
      </c>
      <c r="F1342" t="s">
        <v>2521</v>
      </c>
    </row>
    <row r="1343" spans="1:6">
      <c r="A1343" t="s">
        <v>2524</v>
      </c>
      <c r="B1343">
        <v>4</v>
      </c>
      <c r="C1343">
        <v>7</v>
      </c>
      <c r="D1343">
        <v>15</v>
      </c>
      <c r="E1343" t="s">
        <v>2525</v>
      </c>
      <c r="F1343" t="s">
        <v>2526</v>
      </c>
    </row>
    <row r="1344" spans="1:6">
      <c r="A1344" t="s">
        <v>2527</v>
      </c>
      <c r="B1344">
        <v>4</v>
      </c>
      <c r="C1344">
        <v>7</v>
      </c>
      <c r="D1344">
        <v>16</v>
      </c>
      <c r="E1344" t="s">
        <v>2528</v>
      </c>
      <c r="F1344" t="s">
        <v>2526</v>
      </c>
    </row>
    <row r="1345" spans="1:7">
      <c r="A1345" t="s">
        <v>2529</v>
      </c>
      <c r="B1345">
        <v>4</v>
      </c>
      <c r="C1345">
        <v>7</v>
      </c>
      <c r="D1345">
        <v>17</v>
      </c>
      <c r="E1345" t="s">
        <v>2530</v>
      </c>
      <c r="G1345" t="e">
        <f>--Internal_30240</f>
        <v>#NAME?</v>
      </c>
    </row>
    <row r="1346" spans="1:7">
      <c r="A1346" t="s">
        <v>2531</v>
      </c>
      <c r="B1346">
        <v>4</v>
      </c>
      <c r="C1346">
        <v>7</v>
      </c>
      <c r="D1346">
        <v>18</v>
      </c>
      <c r="E1346" t="s">
        <v>2530</v>
      </c>
      <c r="G1346" t="e">
        <f>--Internal_30240</f>
        <v>#NAME?</v>
      </c>
    </row>
    <row r="1347" spans="1:7">
      <c r="A1347" t="s">
        <v>2532</v>
      </c>
      <c r="B1347">
        <v>4</v>
      </c>
      <c r="C1347">
        <v>7</v>
      </c>
      <c r="D1347">
        <v>19</v>
      </c>
      <c r="E1347" t="s">
        <v>2533</v>
      </c>
      <c r="F1347" t="s">
        <v>2534</v>
      </c>
    </row>
    <row r="1348" spans="1:7">
      <c r="A1348" t="s">
        <v>2535</v>
      </c>
      <c r="B1348">
        <v>4</v>
      </c>
      <c r="C1348">
        <v>7</v>
      </c>
      <c r="D1348">
        <v>20</v>
      </c>
      <c r="E1348" t="s">
        <v>2536</v>
      </c>
      <c r="F1348" t="s">
        <v>2534</v>
      </c>
    </row>
    <row r="1349" spans="1:7">
      <c r="A1349" t="s">
        <v>2537</v>
      </c>
      <c r="B1349">
        <v>4</v>
      </c>
      <c r="C1349">
        <v>8</v>
      </c>
      <c r="D1349">
        <v>1</v>
      </c>
      <c r="E1349" t="s">
        <v>2538</v>
      </c>
      <c r="F1349" t="s">
        <v>2539</v>
      </c>
    </row>
    <row r="1350" spans="1:7">
      <c r="A1350" t="s">
        <v>2540</v>
      </c>
      <c r="B1350">
        <v>4</v>
      </c>
      <c r="C1350">
        <v>8</v>
      </c>
      <c r="D1350">
        <v>2</v>
      </c>
      <c r="E1350" t="s">
        <v>2541</v>
      </c>
      <c r="F1350" t="s">
        <v>2539</v>
      </c>
    </row>
    <row r="1351" spans="1:7">
      <c r="A1351" t="s">
        <v>2542</v>
      </c>
      <c r="B1351">
        <v>4</v>
      </c>
      <c r="C1351">
        <v>8</v>
      </c>
      <c r="D1351">
        <v>3</v>
      </c>
      <c r="E1351" t="s">
        <v>2543</v>
      </c>
      <c r="G1351" t="e">
        <f>--Internal_86494</f>
        <v>#NAME?</v>
      </c>
    </row>
    <row r="1352" spans="1:7">
      <c r="A1352" t="s">
        <v>2544</v>
      </c>
      <c r="B1352">
        <v>4</v>
      </c>
      <c r="C1352">
        <v>8</v>
      </c>
      <c r="D1352">
        <v>4</v>
      </c>
      <c r="E1352" t="s">
        <v>2543</v>
      </c>
      <c r="G1352" t="e">
        <f>--Internal_86494</f>
        <v>#NAME?</v>
      </c>
    </row>
    <row r="1353" spans="1:7">
      <c r="A1353" t="s">
        <v>2545</v>
      </c>
      <c r="B1353">
        <v>4</v>
      </c>
      <c r="C1353">
        <v>8</v>
      </c>
      <c r="D1353">
        <v>5</v>
      </c>
      <c r="E1353" t="s">
        <v>591</v>
      </c>
      <c r="G1353" t="e">
        <f>--Empty</f>
        <v>#NAME?</v>
      </c>
    </row>
    <row r="1354" spans="1:7">
      <c r="A1354" t="s">
        <v>2546</v>
      </c>
      <c r="B1354">
        <v>4</v>
      </c>
      <c r="C1354">
        <v>8</v>
      </c>
      <c r="D1354">
        <v>6</v>
      </c>
      <c r="E1354" t="s">
        <v>591</v>
      </c>
      <c r="G1354" t="e">
        <f>--Empty</f>
        <v>#NAME?</v>
      </c>
    </row>
    <row r="1355" spans="1:7">
      <c r="A1355" t="s">
        <v>2547</v>
      </c>
      <c r="B1355">
        <v>4</v>
      </c>
      <c r="C1355">
        <v>8</v>
      </c>
      <c r="D1355">
        <v>7</v>
      </c>
      <c r="E1355" t="s">
        <v>591</v>
      </c>
      <c r="G1355" t="e">
        <f>--Empty</f>
        <v>#NAME?</v>
      </c>
    </row>
    <row r="1356" spans="1:7">
      <c r="A1356" t="s">
        <v>2548</v>
      </c>
      <c r="B1356">
        <v>4</v>
      </c>
      <c r="C1356">
        <v>8</v>
      </c>
      <c r="D1356">
        <v>8</v>
      </c>
      <c r="E1356" t="s">
        <v>591</v>
      </c>
      <c r="G1356" t="e">
        <f>--Empty</f>
        <v>#NAME?</v>
      </c>
    </row>
    <row r="1357" spans="1:7">
      <c r="A1357" t="s">
        <v>2549</v>
      </c>
      <c r="B1357">
        <v>4</v>
      </c>
      <c r="C1357">
        <v>8</v>
      </c>
      <c r="D1357">
        <v>9</v>
      </c>
      <c r="E1357" t="s">
        <v>591</v>
      </c>
      <c r="G1357" t="e">
        <f>--Empty</f>
        <v>#NAME?</v>
      </c>
    </row>
    <row r="1358" spans="1:7">
      <c r="A1358" t="s">
        <v>2550</v>
      </c>
      <c r="B1358">
        <v>4</v>
      </c>
      <c r="C1358">
        <v>8</v>
      </c>
      <c r="D1358">
        <v>10</v>
      </c>
      <c r="E1358" t="s">
        <v>591</v>
      </c>
      <c r="G1358" t="e">
        <f>--Empty</f>
        <v>#NAME?</v>
      </c>
    </row>
    <row r="1359" spans="1:7">
      <c r="A1359" t="s">
        <v>2551</v>
      </c>
      <c r="B1359">
        <v>4</v>
      </c>
      <c r="C1359">
        <v>8</v>
      </c>
      <c r="D1359">
        <v>11</v>
      </c>
      <c r="E1359" t="s">
        <v>591</v>
      </c>
      <c r="G1359" t="e">
        <f>--Empty</f>
        <v>#NAME?</v>
      </c>
    </row>
    <row r="1360" spans="1:7">
      <c r="A1360" t="s">
        <v>2552</v>
      </c>
      <c r="B1360">
        <v>4</v>
      </c>
      <c r="C1360">
        <v>8</v>
      </c>
      <c r="D1360">
        <v>12</v>
      </c>
      <c r="E1360" t="s">
        <v>591</v>
      </c>
      <c r="G1360" t="e">
        <f>--Empty</f>
        <v>#NAME?</v>
      </c>
    </row>
    <row r="1361" spans="1:7">
      <c r="A1361" t="s">
        <v>2553</v>
      </c>
      <c r="B1361">
        <v>4</v>
      </c>
      <c r="C1361">
        <v>8</v>
      </c>
      <c r="D1361">
        <v>13</v>
      </c>
      <c r="E1361" t="s">
        <v>591</v>
      </c>
      <c r="G1361" t="e">
        <f>--Empty</f>
        <v>#NAME?</v>
      </c>
    </row>
    <row r="1362" spans="1:7">
      <c r="A1362" t="s">
        <v>2554</v>
      </c>
      <c r="B1362">
        <v>4</v>
      </c>
      <c r="C1362">
        <v>8</v>
      </c>
      <c r="D1362">
        <v>14</v>
      </c>
      <c r="E1362" t="s">
        <v>591</v>
      </c>
      <c r="G1362" t="e">
        <f>--Empty</f>
        <v>#NAME?</v>
      </c>
    </row>
    <row r="1363" spans="1:7">
      <c r="A1363" t="s">
        <v>2555</v>
      </c>
      <c r="B1363">
        <v>4</v>
      </c>
      <c r="C1363">
        <v>8</v>
      </c>
      <c r="D1363">
        <v>15</v>
      </c>
      <c r="E1363" t="s">
        <v>591</v>
      </c>
      <c r="G1363" t="e">
        <f>--Empty</f>
        <v>#NAME?</v>
      </c>
    </row>
    <row r="1364" spans="1:7">
      <c r="A1364" t="s">
        <v>2556</v>
      </c>
      <c r="B1364">
        <v>4</v>
      </c>
      <c r="C1364">
        <v>8</v>
      </c>
      <c r="D1364">
        <v>16</v>
      </c>
      <c r="E1364" t="s">
        <v>591</v>
      </c>
      <c r="G1364" t="e">
        <f>--Empty</f>
        <v>#NAME?</v>
      </c>
    </row>
    <row r="1365" spans="1:7">
      <c r="A1365" t="s">
        <v>2557</v>
      </c>
      <c r="B1365">
        <v>4</v>
      </c>
      <c r="C1365">
        <v>8</v>
      </c>
      <c r="D1365">
        <v>17</v>
      </c>
      <c r="E1365" t="s">
        <v>591</v>
      </c>
      <c r="G1365" t="e">
        <f>--Empty</f>
        <v>#NAME?</v>
      </c>
    </row>
    <row r="1366" spans="1:7">
      <c r="A1366" t="s">
        <v>2558</v>
      </c>
      <c r="B1366">
        <v>4</v>
      </c>
      <c r="C1366">
        <v>8</v>
      </c>
      <c r="D1366">
        <v>18</v>
      </c>
      <c r="E1366" t="s">
        <v>591</v>
      </c>
      <c r="G1366" t="e">
        <f>--Empty</f>
        <v>#NAME?</v>
      </c>
    </row>
    <row r="1367" spans="1:7">
      <c r="A1367" t="s">
        <v>2559</v>
      </c>
      <c r="B1367">
        <v>4</v>
      </c>
      <c r="C1367">
        <v>8</v>
      </c>
      <c r="D1367">
        <v>19</v>
      </c>
      <c r="E1367" t="s">
        <v>591</v>
      </c>
      <c r="G1367" t="e">
        <f>--Empty</f>
        <v>#NAME?</v>
      </c>
    </row>
    <row r="1368" spans="1:7">
      <c r="A1368" t="s">
        <v>2560</v>
      </c>
      <c r="B1368">
        <v>4</v>
      </c>
      <c r="C1368">
        <v>8</v>
      </c>
      <c r="D1368">
        <v>20</v>
      </c>
      <c r="E1368" t="s">
        <v>591</v>
      </c>
      <c r="G1368" t="e">
        <f>--Empty</f>
        <v>#NAME?</v>
      </c>
    </row>
    <row r="1369" spans="1:7">
      <c r="A1369" t="s">
        <v>2561</v>
      </c>
      <c r="B1369">
        <v>4</v>
      </c>
      <c r="C1369">
        <v>9</v>
      </c>
      <c r="D1369">
        <v>1</v>
      </c>
      <c r="E1369" t="s">
        <v>2562</v>
      </c>
      <c r="F1369" t="s">
        <v>2563</v>
      </c>
    </row>
    <row r="1370" spans="1:7">
      <c r="A1370" t="s">
        <v>2564</v>
      </c>
      <c r="B1370">
        <v>4</v>
      </c>
      <c r="C1370">
        <v>9</v>
      </c>
      <c r="D1370">
        <v>2</v>
      </c>
      <c r="E1370" t="s">
        <v>2565</v>
      </c>
      <c r="F1370" t="s">
        <v>2563</v>
      </c>
    </row>
    <row r="1371" spans="1:7">
      <c r="A1371" t="s">
        <v>2566</v>
      </c>
      <c r="B1371">
        <v>4</v>
      </c>
      <c r="C1371">
        <v>9</v>
      </c>
      <c r="D1371">
        <v>3</v>
      </c>
      <c r="E1371" t="s">
        <v>2567</v>
      </c>
      <c r="F1371" t="s">
        <v>2568</v>
      </c>
    </row>
    <row r="1372" spans="1:7">
      <c r="A1372" t="s">
        <v>2569</v>
      </c>
      <c r="B1372">
        <v>4</v>
      </c>
      <c r="C1372">
        <v>9</v>
      </c>
      <c r="D1372">
        <v>4</v>
      </c>
      <c r="E1372" t="s">
        <v>2570</v>
      </c>
      <c r="F1372" t="s">
        <v>2568</v>
      </c>
    </row>
    <row r="1373" spans="1:7">
      <c r="A1373" t="s">
        <v>2571</v>
      </c>
      <c r="B1373">
        <v>4</v>
      </c>
      <c r="C1373">
        <v>9</v>
      </c>
      <c r="D1373">
        <v>5</v>
      </c>
      <c r="E1373" t="s">
        <v>2572</v>
      </c>
      <c r="F1373" t="s">
        <v>2573</v>
      </c>
    </row>
    <row r="1374" spans="1:7">
      <c r="A1374" t="s">
        <v>2574</v>
      </c>
      <c r="B1374">
        <v>4</v>
      </c>
      <c r="C1374">
        <v>9</v>
      </c>
      <c r="D1374">
        <v>6</v>
      </c>
      <c r="E1374" t="s">
        <v>2575</v>
      </c>
      <c r="F1374" t="s">
        <v>2573</v>
      </c>
    </row>
    <row r="1375" spans="1:7">
      <c r="A1375" t="s">
        <v>2576</v>
      </c>
      <c r="B1375">
        <v>4</v>
      </c>
      <c r="C1375">
        <v>9</v>
      </c>
      <c r="D1375">
        <v>7</v>
      </c>
      <c r="E1375" t="s">
        <v>2577</v>
      </c>
      <c r="F1375" t="s">
        <v>2578</v>
      </c>
    </row>
    <row r="1376" spans="1:7">
      <c r="A1376" t="s">
        <v>2579</v>
      </c>
      <c r="B1376">
        <v>4</v>
      </c>
      <c r="C1376">
        <v>9</v>
      </c>
      <c r="D1376">
        <v>8</v>
      </c>
      <c r="E1376" t="s">
        <v>2580</v>
      </c>
      <c r="F1376" t="s">
        <v>2578</v>
      </c>
    </row>
    <row r="1377" spans="1:6">
      <c r="A1377" t="s">
        <v>2581</v>
      </c>
      <c r="B1377">
        <v>4</v>
      </c>
      <c r="C1377">
        <v>9</v>
      </c>
      <c r="D1377">
        <v>9</v>
      </c>
      <c r="E1377" t="s">
        <v>2582</v>
      </c>
      <c r="F1377" t="s">
        <v>2583</v>
      </c>
    </row>
    <row r="1378" spans="1:6">
      <c r="A1378" t="s">
        <v>2584</v>
      </c>
      <c r="B1378">
        <v>4</v>
      </c>
      <c r="C1378">
        <v>9</v>
      </c>
      <c r="D1378">
        <v>10</v>
      </c>
      <c r="E1378" t="s">
        <v>2585</v>
      </c>
      <c r="F1378" t="s">
        <v>2583</v>
      </c>
    </row>
    <row r="1379" spans="1:6">
      <c r="A1379" t="s">
        <v>2586</v>
      </c>
      <c r="B1379">
        <v>4</v>
      </c>
      <c r="C1379">
        <v>9</v>
      </c>
      <c r="D1379">
        <v>11</v>
      </c>
      <c r="E1379" t="s">
        <v>2587</v>
      </c>
      <c r="F1379" t="s">
        <v>2588</v>
      </c>
    </row>
    <row r="1380" spans="1:6">
      <c r="A1380" t="s">
        <v>2589</v>
      </c>
      <c r="B1380">
        <v>4</v>
      </c>
      <c r="C1380">
        <v>9</v>
      </c>
      <c r="D1380">
        <v>12</v>
      </c>
      <c r="E1380" t="s">
        <v>2590</v>
      </c>
      <c r="F1380" t="s">
        <v>2588</v>
      </c>
    </row>
    <row r="1381" spans="1:6">
      <c r="A1381" t="s">
        <v>2591</v>
      </c>
      <c r="B1381">
        <v>4</v>
      </c>
      <c r="C1381">
        <v>9</v>
      </c>
      <c r="D1381">
        <v>13</v>
      </c>
      <c r="E1381" t="s">
        <v>2592</v>
      </c>
      <c r="F1381" t="s">
        <v>2593</v>
      </c>
    </row>
    <row r="1382" spans="1:6">
      <c r="A1382" t="s">
        <v>2594</v>
      </c>
      <c r="B1382">
        <v>4</v>
      </c>
      <c r="C1382">
        <v>9</v>
      </c>
      <c r="D1382">
        <v>14</v>
      </c>
      <c r="E1382" t="s">
        <v>2595</v>
      </c>
      <c r="F1382" t="s">
        <v>2593</v>
      </c>
    </row>
    <row r="1383" spans="1:6">
      <c r="A1383" t="s">
        <v>2596</v>
      </c>
      <c r="B1383">
        <v>4</v>
      </c>
      <c r="C1383">
        <v>9</v>
      </c>
      <c r="D1383">
        <v>15</v>
      </c>
      <c r="E1383" t="s">
        <v>2597</v>
      </c>
      <c r="F1383" t="s">
        <v>2598</v>
      </c>
    </row>
    <row r="1384" spans="1:6">
      <c r="A1384" t="s">
        <v>2599</v>
      </c>
      <c r="B1384">
        <v>4</v>
      </c>
      <c r="C1384">
        <v>9</v>
      </c>
      <c r="D1384">
        <v>16</v>
      </c>
      <c r="E1384" t="s">
        <v>2600</v>
      </c>
      <c r="F1384" t="s">
        <v>2598</v>
      </c>
    </row>
    <row r="1385" spans="1:6">
      <c r="A1385" t="s">
        <v>2601</v>
      </c>
      <c r="B1385">
        <v>4</v>
      </c>
      <c r="C1385">
        <v>9</v>
      </c>
      <c r="D1385">
        <v>17</v>
      </c>
      <c r="E1385" t="s">
        <v>2602</v>
      </c>
      <c r="F1385" t="s">
        <v>2603</v>
      </c>
    </row>
    <row r="1386" spans="1:6">
      <c r="A1386" t="s">
        <v>2604</v>
      </c>
      <c r="B1386">
        <v>4</v>
      </c>
      <c r="C1386">
        <v>9</v>
      </c>
      <c r="D1386">
        <v>18</v>
      </c>
      <c r="E1386" t="s">
        <v>2605</v>
      </c>
      <c r="F1386" t="s">
        <v>2603</v>
      </c>
    </row>
    <row r="1387" spans="1:6">
      <c r="A1387" t="s">
        <v>2606</v>
      </c>
      <c r="B1387">
        <v>4</v>
      </c>
      <c r="C1387">
        <v>9</v>
      </c>
      <c r="D1387">
        <v>19</v>
      </c>
      <c r="E1387" t="s">
        <v>2607</v>
      </c>
      <c r="F1387" t="s">
        <v>2608</v>
      </c>
    </row>
    <row r="1388" spans="1:6">
      <c r="A1388" t="s">
        <v>2609</v>
      </c>
      <c r="B1388">
        <v>4</v>
      </c>
      <c r="C1388">
        <v>9</v>
      </c>
      <c r="D1388">
        <v>20</v>
      </c>
      <c r="E1388" t="s">
        <v>2610</v>
      </c>
      <c r="F1388" t="s">
        <v>2608</v>
      </c>
    </row>
    <row r="1389" spans="1:6">
      <c r="A1389" t="s">
        <v>2611</v>
      </c>
      <c r="B1389">
        <v>4</v>
      </c>
      <c r="C1389">
        <v>10</v>
      </c>
      <c r="D1389">
        <v>1</v>
      </c>
      <c r="E1389" t="s">
        <v>2612</v>
      </c>
      <c r="F1389" t="s">
        <v>2613</v>
      </c>
    </row>
    <row r="1390" spans="1:6">
      <c r="A1390" t="s">
        <v>2614</v>
      </c>
      <c r="B1390">
        <v>4</v>
      </c>
      <c r="C1390">
        <v>10</v>
      </c>
      <c r="D1390">
        <v>2</v>
      </c>
      <c r="E1390" t="s">
        <v>2615</v>
      </c>
      <c r="F1390" t="s">
        <v>2613</v>
      </c>
    </row>
    <row r="1391" spans="1:6">
      <c r="A1391" t="s">
        <v>2616</v>
      </c>
      <c r="B1391">
        <v>4</v>
      </c>
      <c r="C1391">
        <v>10</v>
      </c>
      <c r="D1391">
        <v>3</v>
      </c>
      <c r="E1391" t="s">
        <v>2617</v>
      </c>
      <c r="F1391" t="s">
        <v>2618</v>
      </c>
    </row>
    <row r="1392" spans="1:6">
      <c r="A1392" t="s">
        <v>2619</v>
      </c>
      <c r="B1392">
        <v>4</v>
      </c>
      <c r="C1392">
        <v>10</v>
      </c>
      <c r="D1392">
        <v>4</v>
      </c>
      <c r="E1392" t="s">
        <v>2620</v>
      </c>
      <c r="F1392" t="s">
        <v>2618</v>
      </c>
    </row>
    <row r="1393" spans="1:6">
      <c r="A1393" t="s">
        <v>2621</v>
      </c>
      <c r="B1393">
        <v>4</v>
      </c>
      <c r="C1393">
        <v>10</v>
      </c>
      <c r="D1393">
        <v>5</v>
      </c>
      <c r="E1393" t="s">
        <v>2622</v>
      </c>
      <c r="F1393" t="s">
        <v>2623</v>
      </c>
    </row>
    <row r="1394" spans="1:6">
      <c r="A1394" t="s">
        <v>2624</v>
      </c>
      <c r="B1394">
        <v>4</v>
      </c>
      <c r="C1394">
        <v>10</v>
      </c>
      <c r="D1394">
        <v>6</v>
      </c>
      <c r="E1394" t="s">
        <v>2625</v>
      </c>
      <c r="F1394" t="s">
        <v>2623</v>
      </c>
    </row>
    <row r="1395" spans="1:6">
      <c r="A1395" t="s">
        <v>2626</v>
      </c>
      <c r="B1395">
        <v>4</v>
      </c>
      <c r="C1395">
        <v>10</v>
      </c>
      <c r="D1395">
        <v>7</v>
      </c>
      <c r="E1395" t="s">
        <v>2627</v>
      </c>
      <c r="F1395" t="s">
        <v>2628</v>
      </c>
    </row>
    <row r="1396" spans="1:6">
      <c r="A1396" t="s">
        <v>2629</v>
      </c>
      <c r="B1396">
        <v>4</v>
      </c>
      <c r="C1396">
        <v>10</v>
      </c>
      <c r="D1396">
        <v>8</v>
      </c>
      <c r="E1396" t="s">
        <v>2630</v>
      </c>
      <c r="F1396" t="s">
        <v>2628</v>
      </c>
    </row>
    <row r="1397" spans="1:6">
      <c r="A1397" t="s">
        <v>2631</v>
      </c>
      <c r="B1397">
        <v>4</v>
      </c>
      <c r="C1397">
        <v>10</v>
      </c>
      <c r="D1397">
        <v>9</v>
      </c>
      <c r="E1397" t="s">
        <v>2632</v>
      </c>
      <c r="F1397" t="s">
        <v>2633</v>
      </c>
    </row>
    <row r="1398" spans="1:6">
      <c r="A1398" t="s">
        <v>2634</v>
      </c>
      <c r="B1398">
        <v>4</v>
      </c>
      <c r="C1398">
        <v>10</v>
      </c>
      <c r="D1398">
        <v>10</v>
      </c>
      <c r="E1398" t="s">
        <v>2635</v>
      </c>
      <c r="F1398" t="s">
        <v>2633</v>
      </c>
    </row>
    <row r="1399" spans="1:6">
      <c r="A1399" t="s">
        <v>2636</v>
      </c>
      <c r="B1399">
        <v>4</v>
      </c>
      <c r="C1399">
        <v>10</v>
      </c>
      <c r="D1399">
        <v>11</v>
      </c>
      <c r="E1399" t="s">
        <v>2637</v>
      </c>
      <c r="F1399" t="s">
        <v>2638</v>
      </c>
    </row>
    <row r="1400" spans="1:6">
      <c r="A1400" t="s">
        <v>2639</v>
      </c>
      <c r="B1400">
        <v>4</v>
      </c>
      <c r="C1400">
        <v>10</v>
      </c>
      <c r="D1400">
        <v>12</v>
      </c>
      <c r="E1400" t="s">
        <v>2640</v>
      </c>
      <c r="F1400" t="s">
        <v>2638</v>
      </c>
    </row>
    <row r="1401" spans="1:6">
      <c r="A1401" t="s">
        <v>2641</v>
      </c>
      <c r="B1401">
        <v>4</v>
      </c>
      <c r="C1401">
        <v>10</v>
      </c>
      <c r="D1401">
        <v>13</v>
      </c>
      <c r="E1401" t="s">
        <v>2642</v>
      </c>
      <c r="F1401" t="s">
        <v>2643</v>
      </c>
    </row>
    <row r="1402" spans="1:6">
      <c r="A1402" t="s">
        <v>2644</v>
      </c>
      <c r="B1402">
        <v>4</v>
      </c>
      <c r="C1402">
        <v>10</v>
      </c>
      <c r="D1402">
        <v>14</v>
      </c>
      <c r="E1402" t="s">
        <v>2645</v>
      </c>
      <c r="F1402" t="s">
        <v>2643</v>
      </c>
    </row>
    <row r="1403" spans="1:6">
      <c r="A1403" t="s">
        <v>2646</v>
      </c>
      <c r="B1403">
        <v>4</v>
      </c>
      <c r="C1403">
        <v>10</v>
      </c>
      <c r="D1403">
        <v>15</v>
      </c>
      <c r="E1403" t="s">
        <v>2647</v>
      </c>
      <c r="F1403" t="s">
        <v>2648</v>
      </c>
    </row>
    <row r="1404" spans="1:6">
      <c r="A1404" t="s">
        <v>2649</v>
      </c>
      <c r="B1404">
        <v>4</v>
      </c>
      <c r="C1404">
        <v>10</v>
      </c>
      <c r="D1404">
        <v>16</v>
      </c>
      <c r="E1404" t="s">
        <v>2650</v>
      </c>
      <c r="F1404" t="s">
        <v>2648</v>
      </c>
    </row>
    <row r="1405" spans="1:6">
      <c r="A1405" t="s">
        <v>2651</v>
      </c>
      <c r="B1405">
        <v>4</v>
      </c>
      <c r="C1405">
        <v>10</v>
      </c>
      <c r="D1405">
        <v>17</v>
      </c>
      <c r="E1405" t="s">
        <v>2652</v>
      </c>
      <c r="F1405" t="s">
        <v>2653</v>
      </c>
    </row>
    <row r="1406" spans="1:6">
      <c r="A1406" t="s">
        <v>2654</v>
      </c>
      <c r="B1406">
        <v>4</v>
      </c>
      <c r="C1406">
        <v>10</v>
      </c>
      <c r="D1406">
        <v>18</v>
      </c>
      <c r="E1406" t="s">
        <v>2655</v>
      </c>
      <c r="F1406" t="s">
        <v>2653</v>
      </c>
    </row>
    <row r="1407" spans="1:6">
      <c r="A1407" t="s">
        <v>2656</v>
      </c>
      <c r="B1407">
        <v>4</v>
      </c>
      <c r="C1407">
        <v>10</v>
      </c>
      <c r="D1407">
        <v>19</v>
      </c>
      <c r="E1407" t="s">
        <v>2657</v>
      </c>
      <c r="F1407" t="s">
        <v>2658</v>
      </c>
    </row>
    <row r="1408" spans="1:6">
      <c r="A1408" t="s">
        <v>2659</v>
      </c>
      <c r="B1408">
        <v>4</v>
      </c>
      <c r="C1408">
        <v>10</v>
      </c>
      <c r="D1408">
        <v>20</v>
      </c>
      <c r="E1408" t="s">
        <v>2660</v>
      </c>
      <c r="F1408" t="s">
        <v>2658</v>
      </c>
    </row>
    <row r="1409" spans="1:6">
      <c r="A1409" t="s">
        <v>2661</v>
      </c>
      <c r="B1409">
        <v>4</v>
      </c>
      <c r="C1409">
        <v>11</v>
      </c>
      <c r="D1409">
        <v>1</v>
      </c>
      <c r="E1409" t="s">
        <v>2662</v>
      </c>
      <c r="F1409" t="s">
        <v>2663</v>
      </c>
    </row>
    <row r="1410" spans="1:6">
      <c r="A1410" t="s">
        <v>2664</v>
      </c>
      <c r="B1410">
        <v>4</v>
      </c>
      <c r="C1410">
        <v>11</v>
      </c>
      <c r="D1410">
        <v>2</v>
      </c>
      <c r="E1410" t="s">
        <v>2665</v>
      </c>
      <c r="F1410" t="s">
        <v>2663</v>
      </c>
    </row>
    <row r="1411" spans="1:6">
      <c r="A1411" t="s">
        <v>2666</v>
      </c>
      <c r="B1411">
        <v>4</v>
      </c>
      <c r="C1411">
        <v>11</v>
      </c>
      <c r="D1411">
        <v>3</v>
      </c>
      <c r="E1411" t="s">
        <v>2667</v>
      </c>
      <c r="F1411" t="s">
        <v>2668</v>
      </c>
    </row>
    <row r="1412" spans="1:6">
      <c r="A1412" t="s">
        <v>2669</v>
      </c>
      <c r="B1412">
        <v>4</v>
      </c>
      <c r="C1412">
        <v>11</v>
      </c>
      <c r="D1412">
        <v>4</v>
      </c>
      <c r="E1412" t="s">
        <v>2670</v>
      </c>
      <c r="F1412" t="s">
        <v>2668</v>
      </c>
    </row>
    <row r="1413" spans="1:6">
      <c r="A1413" t="s">
        <v>2671</v>
      </c>
      <c r="B1413">
        <v>4</v>
      </c>
      <c r="C1413">
        <v>11</v>
      </c>
      <c r="D1413">
        <v>5</v>
      </c>
      <c r="E1413" t="s">
        <v>2672</v>
      </c>
      <c r="F1413" t="s">
        <v>2673</v>
      </c>
    </row>
    <row r="1414" spans="1:6">
      <c r="A1414" t="s">
        <v>2674</v>
      </c>
      <c r="B1414">
        <v>4</v>
      </c>
      <c r="C1414">
        <v>11</v>
      </c>
      <c r="D1414">
        <v>6</v>
      </c>
      <c r="E1414" t="s">
        <v>2675</v>
      </c>
      <c r="F1414" t="s">
        <v>2673</v>
      </c>
    </row>
    <row r="1415" spans="1:6">
      <c r="A1415" t="s">
        <v>2676</v>
      </c>
      <c r="B1415">
        <v>4</v>
      </c>
      <c r="C1415">
        <v>11</v>
      </c>
      <c r="D1415">
        <v>7</v>
      </c>
      <c r="E1415" t="s">
        <v>2677</v>
      </c>
      <c r="F1415" t="s">
        <v>2678</v>
      </c>
    </row>
    <row r="1416" spans="1:6">
      <c r="A1416" t="s">
        <v>2679</v>
      </c>
      <c r="B1416">
        <v>4</v>
      </c>
      <c r="C1416">
        <v>11</v>
      </c>
      <c r="D1416">
        <v>8</v>
      </c>
      <c r="E1416" t="s">
        <v>2680</v>
      </c>
      <c r="F1416" t="s">
        <v>2678</v>
      </c>
    </row>
    <row r="1417" spans="1:6">
      <c r="A1417" t="s">
        <v>2681</v>
      </c>
      <c r="B1417">
        <v>4</v>
      </c>
      <c r="C1417">
        <v>11</v>
      </c>
      <c r="D1417">
        <v>9</v>
      </c>
      <c r="E1417" t="s">
        <v>2682</v>
      </c>
      <c r="F1417" t="s">
        <v>2683</v>
      </c>
    </row>
    <row r="1418" spans="1:6">
      <c r="A1418" t="s">
        <v>2684</v>
      </c>
      <c r="B1418">
        <v>4</v>
      </c>
      <c r="C1418">
        <v>11</v>
      </c>
      <c r="D1418">
        <v>10</v>
      </c>
      <c r="E1418" t="s">
        <v>2685</v>
      </c>
      <c r="F1418" t="s">
        <v>2683</v>
      </c>
    </row>
    <row r="1419" spans="1:6">
      <c r="A1419" t="s">
        <v>2686</v>
      </c>
      <c r="B1419">
        <v>4</v>
      </c>
      <c r="C1419">
        <v>11</v>
      </c>
      <c r="D1419">
        <v>11</v>
      </c>
      <c r="E1419" t="s">
        <v>2687</v>
      </c>
      <c r="F1419" t="s">
        <v>2688</v>
      </c>
    </row>
    <row r="1420" spans="1:6">
      <c r="A1420" t="s">
        <v>2689</v>
      </c>
      <c r="B1420">
        <v>4</v>
      </c>
      <c r="C1420">
        <v>11</v>
      </c>
      <c r="D1420">
        <v>12</v>
      </c>
      <c r="E1420" t="s">
        <v>2690</v>
      </c>
      <c r="F1420" t="s">
        <v>2688</v>
      </c>
    </row>
    <row r="1421" spans="1:6">
      <c r="A1421" t="s">
        <v>2691</v>
      </c>
      <c r="B1421">
        <v>4</v>
      </c>
      <c r="C1421">
        <v>11</v>
      </c>
      <c r="D1421">
        <v>13</v>
      </c>
      <c r="E1421" t="s">
        <v>2692</v>
      </c>
      <c r="F1421" t="s">
        <v>2693</v>
      </c>
    </row>
    <row r="1422" spans="1:6">
      <c r="A1422" t="s">
        <v>2694</v>
      </c>
      <c r="B1422">
        <v>4</v>
      </c>
      <c r="C1422">
        <v>11</v>
      </c>
      <c r="D1422">
        <v>14</v>
      </c>
      <c r="E1422" t="s">
        <v>2695</v>
      </c>
      <c r="F1422" t="s">
        <v>2693</v>
      </c>
    </row>
    <row r="1423" spans="1:6">
      <c r="A1423" t="s">
        <v>2696</v>
      </c>
      <c r="B1423">
        <v>4</v>
      </c>
      <c r="C1423">
        <v>11</v>
      </c>
      <c r="D1423">
        <v>15</v>
      </c>
      <c r="E1423" t="s">
        <v>2697</v>
      </c>
      <c r="F1423" t="s">
        <v>2698</v>
      </c>
    </row>
    <row r="1424" spans="1:6">
      <c r="A1424" t="s">
        <v>2699</v>
      </c>
      <c r="B1424">
        <v>4</v>
      </c>
      <c r="C1424">
        <v>11</v>
      </c>
      <c r="D1424">
        <v>16</v>
      </c>
      <c r="E1424" t="s">
        <v>2700</v>
      </c>
      <c r="F1424" t="s">
        <v>2698</v>
      </c>
    </row>
    <row r="1425" spans="1:6">
      <c r="A1425" t="s">
        <v>2701</v>
      </c>
      <c r="B1425">
        <v>4</v>
      </c>
      <c r="C1425">
        <v>11</v>
      </c>
      <c r="D1425">
        <v>17</v>
      </c>
      <c r="E1425" t="s">
        <v>2702</v>
      </c>
      <c r="F1425" t="s">
        <v>2703</v>
      </c>
    </row>
    <row r="1426" spans="1:6">
      <c r="A1426" t="s">
        <v>2704</v>
      </c>
      <c r="B1426">
        <v>4</v>
      </c>
      <c r="C1426">
        <v>11</v>
      </c>
      <c r="D1426">
        <v>18</v>
      </c>
      <c r="E1426" t="s">
        <v>2705</v>
      </c>
      <c r="F1426" t="s">
        <v>2703</v>
      </c>
    </row>
    <row r="1427" spans="1:6">
      <c r="A1427" t="s">
        <v>2706</v>
      </c>
      <c r="B1427">
        <v>4</v>
      </c>
      <c r="C1427">
        <v>11</v>
      </c>
      <c r="D1427">
        <v>19</v>
      </c>
      <c r="E1427" t="s">
        <v>2707</v>
      </c>
      <c r="F1427" t="s">
        <v>2708</v>
      </c>
    </row>
    <row r="1428" spans="1:6">
      <c r="A1428" t="s">
        <v>2709</v>
      </c>
      <c r="B1428">
        <v>4</v>
      </c>
      <c r="C1428">
        <v>11</v>
      </c>
      <c r="D1428">
        <v>20</v>
      </c>
      <c r="E1428" t="s">
        <v>2710</v>
      </c>
      <c r="F1428" t="s">
        <v>2708</v>
      </c>
    </row>
    <row r="1429" spans="1:6">
      <c r="A1429" t="s">
        <v>2711</v>
      </c>
      <c r="B1429">
        <v>4</v>
      </c>
      <c r="C1429">
        <v>12</v>
      </c>
      <c r="D1429">
        <v>1</v>
      </c>
      <c r="E1429" t="s">
        <v>2712</v>
      </c>
      <c r="F1429" t="s">
        <v>2713</v>
      </c>
    </row>
    <row r="1430" spans="1:6">
      <c r="A1430" t="s">
        <v>2714</v>
      </c>
      <c r="B1430">
        <v>4</v>
      </c>
      <c r="C1430">
        <v>12</v>
      </c>
      <c r="D1430">
        <v>2</v>
      </c>
      <c r="E1430" t="s">
        <v>2715</v>
      </c>
      <c r="F1430" t="s">
        <v>2713</v>
      </c>
    </row>
    <row r="1431" spans="1:6">
      <c r="A1431" t="s">
        <v>2716</v>
      </c>
      <c r="B1431">
        <v>4</v>
      </c>
      <c r="C1431">
        <v>12</v>
      </c>
      <c r="D1431">
        <v>3</v>
      </c>
      <c r="E1431" t="s">
        <v>2717</v>
      </c>
      <c r="F1431" t="s">
        <v>2718</v>
      </c>
    </row>
    <row r="1432" spans="1:6">
      <c r="A1432" t="s">
        <v>2719</v>
      </c>
      <c r="B1432">
        <v>4</v>
      </c>
      <c r="C1432">
        <v>12</v>
      </c>
      <c r="D1432">
        <v>4</v>
      </c>
      <c r="E1432" t="s">
        <v>2720</v>
      </c>
      <c r="F1432" t="s">
        <v>2718</v>
      </c>
    </row>
    <row r="1433" spans="1:6">
      <c r="A1433" t="s">
        <v>2721</v>
      </c>
      <c r="B1433">
        <v>4</v>
      </c>
      <c r="C1433">
        <v>12</v>
      </c>
      <c r="D1433">
        <v>5</v>
      </c>
      <c r="E1433" t="s">
        <v>2722</v>
      </c>
      <c r="F1433" t="s">
        <v>2723</v>
      </c>
    </row>
    <row r="1434" spans="1:6">
      <c r="A1434" t="s">
        <v>2724</v>
      </c>
      <c r="B1434">
        <v>4</v>
      </c>
      <c r="C1434">
        <v>12</v>
      </c>
      <c r="D1434">
        <v>6</v>
      </c>
      <c r="E1434" t="s">
        <v>2725</v>
      </c>
      <c r="F1434" t="s">
        <v>2723</v>
      </c>
    </row>
    <row r="1435" spans="1:6">
      <c r="A1435" t="s">
        <v>2726</v>
      </c>
      <c r="B1435">
        <v>4</v>
      </c>
      <c r="C1435">
        <v>12</v>
      </c>
      <c r="D1435">
        <v>7</v>
      </c>
      <c r="E1435" t="s">
        <v>2727</v>
      </c>
      <c r="F1435" t="s">
        <v>2728</v>
      </c>
    </row>
    <row r="1436" spans="1:6">
      <c r="A1436" t="s">
        <v>2729</v>
      </c>
      <c r="B1436">
        <v>4</v>
      </c>
      <c r="C1436">
        <v>12</v>
      </c>
      <c r="D1436">
        <v>8</v>
      </c>
      <c r="E1436" t="s">
        <v>2730</v>
      </c>
      <c r="F1436" t="s">
        <v>2728</v>
      </c>
    </row>
    <row r="1437" spans="1:6">
      <c r="A1437" t="s">
        <v>2731</v>
      </c>
      <c r="B1437">
        <v>4</v>
      </c>
      <c r="C1437">
        <v>12</v>
      </c>
      <c r="D1437">
        <v>9</v>
      </c>
      <c r="E1437" t="s">
        <v>2732</v>
      </c>
      <c r="F1437" t="s">
        <v>2733</v>
      </c>
    </row>
    <row r="1438" spans="1:6">
      <c r="A1438" t="s">
        <v>2734</v>
      </c>
      <c r="B1438">
        <v>4</v>
      </c>
      <c r="C1438">
        <v>12</v>
      </c>
      <c r="D1438">
        <v>10</v>
      </c>
      <c r="E1438" t="s">
        <v>2732</v>
      </c>
      <c r="F1438" t="s">
        <v>2733</v>
      </c>
    </row>
    <row r="1439" spans="1:6">
      <c r="A1439" t="s">
        <v>2735</v>
      </c>
      <c r="B1439">
        <v>4</v>
      </c>
      <c r="C1439">
        <v>12</v>
      </c>
      <c r="D1439">
        <v>11</v>
      </c>
      <c r="E1439" t="s">
        <v>2736</v>
      </c>
      <c r="F1439" t="s">
        <v>2737</v>
      </c>
    </row>
    <row r="1440" spans="1:6">
      <c r="A1440" t="s">
        <v>2738</v>
      </c>
      <c r="B1440">
        <v>4</v>
      </c>
      <c r="C1440">
        <v>12</v>
      </c>
      <c r="D1440">
        <v>12</v>
      </c>
      <c r="E1440" t="s">
        <v>2739</v>
      </c>
      <c r="F1440" t="s">
        <v>2737</v>
      </c>
    </row>
    <row r="1441" spans="1:7">
      <c r="A1441" t="s">
        <v>2740</v>
      </c>
      <c r="B1441">
        <v>4</v>
      </c>
      <c r="C1441">
        <v>12</v>
      </c>
      <c r="D1441">
        <v>13</v>
      </c>
      <c r="E1441" t="s">
        <v>2741</v>
      </c>
      <c r="F1441" t="s">
        <v>2742</v>
      </c>
    </row>
    <row r="1442" spans="1:7">
      <c r="A1442" t="s">
        <v>2743</v>
      </c>
      <c r="B1442">
        <v>4</v>
      </c>
      <c r="C1442">
        <v>12</v>
      </c>
      <c r="D1442">
        <v>14</v>
      </c>
      <c r="E1442" t="s">
        <v>2744</v>
      </c>
      <c r="F1442" t="s">
        <v>2742</v>
      </c>
    </row>
    <row r="1443" spans="1:7">
      <c r="A1443" t="s">
        <v>2745</v>
      </c>
      <c r="B1443">
        <v>4</v>
      </c>
      <c r="C1443">
        <v>12</v>
      </c>
      <c r="D1443">
        <v>15</v>
      </c>
      <c r="E1443" t="s">
        <v>2746</v>
      </c>
      <c r="F1443" t="s">
        <v>2747</v>
      </c>
    </row>
    <row r="1444" spans="1:7">
      <c r="A1444" t="s">
        <v>2748</v>
      </c>
      <c r="B1444">
        <v>4</v>
      </c>
      <c r="C1444">
        <v>12</v>
      </c>
      <c r="D1444">
        <v>16</v>
      </c>
      <c r="E1444" t="s">
        <v>2749</v>
      </c>
      <c r="F1444" t="s">
        <v>2747</v>
      </c>
    </row>
    <row r="1445" spans="1:7">
      <c r="A1445" t="s">
        <v>2750</v>
      </c>
      <c r="B1445">
        <v>4</v>
      </c>
      <c r="C1445">
        <v>12</v>
      </c>
      <c r="D1445">
        <v>17</v>
      </c>
      <c r="E1445" t="s">
        <v>2751</v>
      </c>
      <c r="F1445" t="s">
        <v>2752</v>
      </c>
    </row>
    <row r="1446" spans="1:7">
      <c r="A1446" t="s">
        <v>2753</v>
      </c>
      <c r="B1446">
        <v>4</v>
      </c>
      <c r="C1446">
        <v>12</v>
      </c>
      <c r="D1446">
        <v>18</v>
      </c>
      <c r="E1446" t="s">
        <v>2754</v>
      </c>
      <c r="F1446" t="s">
        <v>2752</v>
      </c>
    </row>
    <row r="1447" spans="1:7">
      <c r="A1447" t="s">
        <v>2755</v>
      </c>
      <c r="B1447">
        <v>4</v>
      </c>
      <c r="C1447">
        <v>12</v>
      </c>
      <c r="D1447">
        <v>19</v>
      </c>
      <c r="E1447" t="s">
        <v>2756</v>
      </c>
      <c r="F1447" t="s">
        <v>2757</v>
      </c>
    </row>
    <row r="1448" spans="1:7">
      <c r="A1448" t="s">
        <v>2758</v>
      </c>
      <c r="B1448">
        <v>4</v>
      </c>
      <c r="C1448">
        <v>12</v>
      </c>
      <c r="D1448">
        <v>20</v>
      </c>
      <c r="E1448" t="s">
        <v>2759</v>
      </c>
      <c r="F1448" t="s">
        <v>2757</v>
      </c>
    </row>
    <row r="1449" spans="1:7">
      <c r="A1449" t="s">
        <v>2760</v>
      </c>
      <c r="B1449">
        <v>4</v>
      </c>
      <c r="C1449">
        <v>13</v>
      </c>
      <c r="D1449">
        <v>1</v>
      </c>
      <c r="E1449" t="s">
        <v>591</v>
      </c>
      <c r="G1449" t="e">
        <f>--Empty</f>
        <v>#NAME?</v>
      </c>
    </row>
    <row r="1450" spans="1:7">
      <c r="A1450" t="s">
        <v>2761</v>
      </c>
      <c r="B1450">
        <v>4</v>
      </c>
      <c r="C1450">
        <v>13</v>
      </c>
      <c r="D1450">
        <v>2</v>
      </c>
      <c r="E1450" t="s">
        <v>591</v>
      </c>
      <c r="G1450" t="e">
        <f>--Empty</f>
        <v>#NAME?</v>
      </c>
    </row>
    <row r="1451" spans="1:7">
      <c r="A1451" t="s">
        <v>2762</v>
      </c>
      <c r="B1451">
        <v>4</v>
      </c>
      <c r="C1451">
        <v>13</v>
      </c>
      <c r="D1451">
        <v>3</v>
      </c>
      <c r="E1451" t="s">
        <v>2763</v>
      </c>
      <c r="F1451" t="s">
        <v>2764</v>
      </c>
    </row>
    <row r="1452" spans="1:7">
      <c r="A1452" t="s">
        <v>2765</v>
      </c>
      <c r="B1452">
        <v>4</v>
      </c>
      <c r="C1452">
        <v>13</v>
      </c>
      <c r="D1452">
        <v>4</v>
      </c>
      <c r="E1452" t="s">
        <v>2766</v>
      </c>
      <c r="F1452" t="s">
        <v>2764</v>
      </c>
    </row>
    <row r="1453" spans="1:7">
      <c r="A1453" t="s">
        <v>2767</v>
      </c>
      <c r="B1453">
        <v>4</v>
      </c>
      <c r="C1453">
        <v>13</v>
      </c>
      <c r="D1453">
        <v>5</v>
      </c>
      <c r="E1453" t="s">
        <v>591</v>
      </c>
      <c r="G1453" t="e">
        <f>--Empty</f>
        <v>#NAME?</v>
      </c>
    </row>
    <row r="1454" spans="1:7">
      <c r="A1454" t="s">
        <v>2768</v>
      </c>
      <c r="B1454">
        <v>4</v>
      </c>
      <c r="C1454">
        <v>13</v>
      </c>
      <c r="D1454">
        <v>6</v>
      </c>
      <c r="E1454" t="s">
        <v>591</v>
      </c>
      <c r="G1454" t="e">
        <f>--Empty</f>
        <v>#NAME?</v>
      </c>
    </row>
    <row r="1455" spans="1:7">
      <c r="A1455" t="s">
        <v>2769</v>
      </c>
      <c r="B1455">
        <v>4</v>
      </c>
      <c r="C1455">
        <v>13</v>
      </c>
      <c r="D1455">
        <v>7</v>
      </c>
      <c r="E1455" t="s">
        <v>2770</v>
      </c>
      <c r="F1455" t="s">
        <v>2771</v>
      </c>
    </row>
    <row r="1456" spans="1:7">
      <c r="A1456" t="s">
        <v>2772</v>
      </c>
      <c r="B1456">
        <v>4</v>
      </c>
      <c r="C1456">
        <v>13</v>
      </c>
      <c r="D1456">
        <v>8</v>
      </c>
      <c r="E1456" t="s">
        <v>2773</v>
      </c>
      <c r="F1456" t="s">
        <v>2771</v>
      </c>
    </row>
    <row r="1457" spans="1:6">
      <c r="A1457" t="s">
        <v>2774</v>
      </c>
      <c r="B1457">
        <v>4</v>
      </c>
      <c r="C1457">
        <v>13</v>
      </c>
      <c r="D1457">
        <v>9</v>
      </c>
      <c r="E1457" t="s">
        <v>2775</v>
      </c>
      <c r="F1457" t="s">
        <v>2776</v>
      </c>
    </row>
    <row r="1458" spans="1:6">
      <c r="A1458" t="s">
        <v>2777</v>
      </c>
      <c r="B1458">
        <v>4</v>
      </c>
      <c r="C1458">
        <v>13</v>
      </c>
      <c r="D1458">
        <v>10</v>
      </c>
      <c r="E1458" t="s">
        <v>2778</v>
      </c>
      <c r="F1458" t="s">
        <v>2776</v>
      </c>
    </row>
    <row r="1459" spans="1:6">
      <c r="A1459" t="s">
        <v>2779</v>
      </c>
      <c r="B1459">
        <v>4</v>
      </c>
      <c r="C1459">
        <v>13</v>
      </c>
      <c r="D1459">
        <v>11</v>
      </c>
      <c r="E1459" t="s">
        <v>2780</v>
      </c>
      <c r="F1459" t="s">
        <v>2781</v>
      </c>
    </row>
    <row r="1460" spans="1:6">
      <c r="A1460" t="s">
        <v>2782</v>
      </c>
      <c r="B1460">
        <v>4</v>
      </c>
      <c r="C1460">
        <v>13</v>
      </c>
      <c r="D1460">
        <v>12</v>
      </c>
      <c r="E1460" t="s">
        <v>2783</v>
      </c>
      <c r="F1460" t="s">
        <v>2781</v>
      </c>
    </row>
    <row r="1461" spans="1:6">
      <c r="A1461" t="s">
        <v>2784</v>
      </c>
      <c r="B1461">
        <v>4</v>
      </c>
      <c r="C1461">
        <v>13</v>
      </c>
      <c r="D1461">
        <v>13</v>
      </c>
      <c r="E1461" t="s">
        <v>2785</v>
      </c>
      <c r="F1461" t="s">
        <v>2786</v>
      </c>
    </row>
    <row r="1462" spans="1:6">
      <c r="A1462" t="s">
        <v>2787</v>
      </c>
      <c r="B1462">
        <v>4</v>
      </c>
      <c r="C1462">
        <v>13</v>
      </c>
      <c r="D1462">
        <v>14</v>
      </c>
      <c r="E1462" t="s">
        <v>2788</v>
      </c>
      <c r="F1462" t="s">
        <v>2786</v>
      </c>
    </row>
    <row r="1463" spans="1:6">
      <c r="A1463" t="s">
        <v>2789</v>
      </c>
      <c r="B1463">
        <v>4</v>
      </c>
      <c r="C1463">
        <v>13</v>
      </c>
      <c r="D1463">
        <v>15</v>
      </c>
      <c r="E1463" t="s">
        <v>2790</v>
      </c>
      <c r="F1463" t="s">
        <v>2791</v>
      </c>
    </row>
    <row r="1464" spans="1:6">
      <c r="A1464" t="s">
        <v>2792</v>
      </c>
      <c r="B1464">
        <v>4</v>
      </c>
      <c r="C1464">
        <v>13</v>
      </c>
      <c r="D1464">
        <v>16</v>
      </c>
      <c r="E1464" t="s">
        <v>2793</v>
      </c>
      <c r="F1464" t="s">
        <v>2791</v>
      </c>
    </row>
    <row r="1465" spans="1:6">
      <c r="A1465" t="s">
        <v>2794</v>
      </c>
      <c r="B1465">
        <v>4</v>
      </c>
      <c r="C1465">
        <v>13</v>
      </c>
      <c r="D1465">
        <v>17</v>
      </c>
      <c r="E1465" t="s">
        <v>2795</v>
      </c>
      <c r="F1465" t="s">
        <v>2796</v>
      </c>
    </row>
    <row r="1466" spans="1:6">
      <c r="A1466" t="s">
        <v>2797</v>
      </c>
      <c r="B1466">
        <v>4</v>
      </c>
      <c r="C1466">
        <v>13</v>
      </c>
      <c r="D1466">
        <v>18</v>
      </c>
      <c r="E1466" t="s">
        <v>2798</v>
      </c>
      <c r="F1466" t="s">
        <v>2796</v>
      </c>
    </row>
    <row r="1467" spans="1:6">
      <c r="A1467" t="s">
        <v>2799</v>
      </c>
      <c r="B1467">
        <v>4</v>
      </c>
      <c r="C1467">
        <v>13</v>
      </c>
      <c r="D1467">
        <v>19</v>
      </c>
      <c r="E1467" t="s">
        <v>2800</v>
      </c>
      <c r="F1467" t="s">
        <v>2801</v>
      </c>
    </row>
    <row r="1468" spans="1:6">
      <c r="A1468" t="s">
        <v>2802</v>
      </c>
      <c r="B1468">
        <v>4</v>
      </c>
      <c r="C1468">
        <v>13</v>
      </c>
      <c r="D1468">
        <v>20</v>
      </c>
      <c r="E1468" t="s">
        <v>2803</v>
      </c>
      <c r="F1468" t="s">
        <v>2801</v>
      </c>
    </row>
    <row r="1469" spans="1:6">
      <c r="A1469" t="s">
        <v>2804</v>
      </c>
      <c r="B1469">
        <v>4</v>
      </c>
      <c r="C1469">
        <v>14</v>
      </c>
      <c r="D1469">
        <v>1</v>
      </c>
      <c r="E1469" t="s">
        <v>2805</v>
      </c>
      <c r="F1469" t="s">
        <v>2806</v>
      </c>
    </row>
    <row r="1470" spans="1:6">
      <c r="A1470" t="s">
        <v>2807</v>
      </c>
      <c r="B1470">
        <v>4</v>
      </c>
      <c r="C1470">
        <v>14</v>
      </c>
      <c r="D1470">
        <v>2</v>
      </c>
      <c r="E1470" t="s">
        <v>2808</v>
      </c>
      <c r="F1470" t="s">
        <v>2806</v>
      </c>
    </row>
    <row r="1471" spans="1:6">
      <c r="A1471" t="s">
        <v>2809</v>
      </c>
      <c r="B1471">
        <v>4</v>
      </c>
      <c r="C1471">
        <v>14</v>
      </c>
      <c r="D1471">
        <v>3</v>
      </c>
      <c r="E1471" t="s">
        <v>2810</v>
      </c>
      <c r="F1471" t="s">
        <v>2811</v>
      </c>
    </row>
    <row r="1472" spans="1:6">
      <c r="A1472" t="s">
        <v>2812</v>
      </c>
      <c r="B1472">
        <v>4</v>
      </c>
      <c r="C1472">
        <v>14</v>
      </c>
      <c r="D1472">
        <v>4</v>
      </c>
      <c r="E1472" t="s">
        <v>2813</v>
      </c>
      <c r="F1472" t="s">
        <v>2811</v>
      </c>
    </row>
    <row r="1473" spans="1:7">
      <c r="A1473" t="s">
        <v>2814</v>
      </c>
      <c r="B1473">
        <v>4</v>
      </c>
      <c r="C1473">
        <v>14</v>
      </c>
      <c r="D1473">
        <v>5</v>
      </c>
      <c r="E1473" t="s">
        <v>2815</v>
      </c>
      <c r="F1473" t="s">
        <v>2816</v>
      </c>
    </row>
    <row r="1474" spans="1:7">
      <c r="A1474" t="s">
        <v>2817</v>
      </c>
      <c r="B1474">
        <v>4</v>
      </c>
      <c r="C1474">
        <v>14</v>
      </c>
      <c r="D1474">
        <v>6</v>
      </c>
      <c r="E1474" t="s">
        <v>2818</v>
      </c>
      <c r="F1474" t="s">
        <v>2816</v>
      </c>
    </row>
    <row r="1475" spans="1:7">
      <c r="A1475" t="s">
        <v>2819</v>
      </c>
      <c r="B1475">
        <v>4</v>
      </c>
      <c r="C1475">
        <v>14</v>
      </c>
      <c r="D1475">
        <v>7</v>
      </c>
      <c r="E1475" t="s">
        <v>2820</v>
      </c>
      <c r="F1475" t="s">
        <v>2821</v>
      </c>
    </row>
    <row r="1476" spans="1:7">
      <c r="A1476" t="s">
        <v>2822</v>
      </c>
      <c r="B1476">
        <v>4</v>
      </c>
      <c r="C1476">
        <v>14</v>
      </c>
      <c r="D1476">
        <v>8</v>
      </c>
      <c r="E1476" t="s">
        <v>2823</v>
      </c>
      <c r="F1476" t="s">
        <v>2821</v>
      </c>
    </row>
    <row r="1477" spans="1:7">
      <c r="A1477" t="s">
        <v>2824</v>
      </c>
      <c r="B1477">
        <v>4</v>
      </c>
      <c r="C1477">
        <v>14</v>
      </c>
      <c r="D1477">
        <v>9</v>
      </c>
      <c r="E1477" t="s">
        <v>2825</v>
      </c>
      <c r="F1477" t="s">
        <v>2826</v>
      </c>
    </row>
    <row r="1478" spans="1:7">
      <c r="A1478" t="s">
        <v>2827</v>
      </c>
      <c r="B1478">
        <v>4</v>
      </c>
      <c r="C1478">
        <v>14</v>
      </c>
      <c r="D1478">
        <v>10</v>
      </c>
      <c r="E1478" t="s">
        <v>2828</v>
      </c>
      <c r="F1478" t="s">
        <v>2826</v>
      </c>
    </row>
    <row r="1479" spans="1:7">
      <c r="A1479" t="s">
        <v>2829</v>
      </c>
      <c r="B1479">
        <v>4</v>
      </c>
      <c r="C1479">
        <v>14</v>
      </c>
      <c r="D1479">
        <v>11</v>
      </c>
      <c r="E1479" t="s">
        <v>2830</v>
      </c>
      <c r="F1479" t="s">
        <v>2831</v>
      </c>
    </row>
    <row r="1480" spans="1:7">
      <c r="A1480" t="s">
        <v>2832</v>
      </c>
      <c r="B1480">
        <v>4</v>
      </c>
      <c r="C1480">
        <v>14</v>
      </c>
      <c r="D1480">
        <v>12</v>
      </c>
      <c r="E1480" t="s">
        <v>2833</v>
      </c>
      <c r="F1480" t="s">
        <v>2831</v>
      </c>
    </row>
    <row r="1481" spans="1:7">
      <c r="A1481" t="s">
        <v>2834</v>
      </c>
      <c r="B1481">
        <v>4</v>
      </c>
      <c r="C1481">
        <v>14</v>
      </c>
      <c r="D1481">
        <v>13</v>
      </c>
      <c r="E1481" t="s">
        <v>15</v>
      </c>
      <c r="G1481" t="s">
        <v>16</v>
      </c>
    </row>
    <row r="1482" spans="1:7">
      <c r="A1482" t="s">
        <v>2835</v>
      </c>
      <c r="B1482">
        <v>4</v>
      </c>
      <c r="C1482">
        <v>14</v>
      </c>
      <c r="D1482">
        <v>14</v>
      </c>
      <c r="E1482" t="s">
        <v>15</v>
      </c>
      <c r="G1482" t="s">
        <v>16</v>
      </c>
    </row>
    <row r="1483" spans="1:7">
      <c r="A1483" t="s">
        <v>2836</v>
      </c>
      <c r="B1483">
        <v>4</v>
      </c>
      <c r="C1483">
        <v>14</v>
      </c>
      <c r="D1483">
        <v>15</v>
      </c>
      <c r="E1483" t="s">
        <v>660</v>
      </c>
      <c r="G1483" t="s">
        <v>661</v>
      </c>
    </row>
    <row r="1484" spans="1:7">
      <c r="A1484" t="s">
        <v>2837</v>
      </c>
      <c r="B1484">
        <v>4</v>
      </c>
      <c r="C1484">
        <v>14</v>
      </c>
      <c r="D1484">
        <v>16</v>
      </c>
      <c r="E1484" t="s">
        <v>660</v>
      </c>
      <c r="G1484" t="s">
        <v>661</v>
      </c>
    </row>
    <row r="1485" spans="1:7">
      <c r="A1485" t="s">
        <v>2838</v>
      </c>
      <c r="B1485">
        <v>4</v>
      </c>
      <c r="C1485">
        <v>14</v>
      </c>
      <c r="D1485">
        <v>17</v>
      </c>
      <c r="E1485" t="s">
        <v>664</v>
      </c>
      <c r="G1485" t="s">
        <v>665</v>
      </c>
    </row>
    <row r="1486" spans="1:7">
      <c r="A1486" t="s">
        <v>2839</v>
      </c>
      <c r="B1486">
        <v>4</v>
      </c>
      <c r="C1486">
        <v>14</v>
      </c>
      <c r="D1486">
        <v>18</v>
      </c>
      <c r="E1486" t="s">
        <v>664</v>
      </c>
      <c r="G1486" t="s">
        <v>665</v>
      </c>
    </row>
    <row r="1487" spans="1:7">
      <c r="A1487" t="s">
        <v>2840</v>
      </c>
      <c r="B1487">
        <v>4</v>
      </c>
      <c r="C1487">
        <v>14</v>
      </c>
      <c r="D1487">
        <v>19</v>
      </c>
      <c r="E1487" t="s">
        <v>668</v>
      </c>
      <c r="G1487" t="s">
        <v>669</v>
      </c>
    </row>
    <row r="1488" spans="1:7">
      <c r="A1488" t="s">
        <v>2841</v>
      </c>
      <c r="B1488">
        <v>4</v>
      </c>
      <c r="C1488">
        <v>14</v>
      </c>
      <c r="D1488">
        <v>20</v>
      </c>
      <c r="E1488" t="s">
        <v>668</v>
      </c>
      <c r="G1488" t="s">
        <v>669</v>
      </c>
    </row>
    <row r="1489" spans="1:7">
      <c r="A1489" t="s">
        <v>2842</v>
      </c>
      <c r="B1489">
        <v>4</v>
      </c>
      <c r="C1489">
        <v>15</v>
      </c>
      <c r="D1489">
        <v>1</v>
      </c>
      <c r="E1489" t="s">
        <v>672</v>
      </c>
      <c r="G1489" t="e">
        <f>--Buffer</f>
        <v>#NAME?</v>
      </c>
    </row>
    <row r="1490" spans="1:7">
      <c r="A1490" t="s">
        <v>2843</v>
      </c>
      <c r="B1490">
        <v>4</v>
      </c>
      <c r="C1490">
        <v>15</v>
      </c>
      <c r="D1490">
        <v>2</v>
      </c>
      <c r="E1490" t="s">
        <v>672</v>
      </c>
      <c r="G1490" t="e">
        <f>--Buffer</f>
        <v>#NAME?</v>
      </c>
    </row>
    <row r="1491" spans="1:7">
      <c r="A1491" t="s">
        <v>2844</v>
      </c>
      <c r="B1491">
        <v>4</v>
      </c>
      <c r="C1491">
        <v>15</v>
      </c>
      <c r="D1491">
        <v>3</v>
      </c>
      <c r="E1491" t="s">
        <v>675</v>
      </c>
      <c r="G1491" t="s">
        <v>676</v>
      </c>
    </row>
    <row r="1492" spans="1:7">
      <c r="A1492" t="s">
        <v>2845</v>
      </c>
      <c r="B1492">
        <v>4</v>
      </c>
      <c r="C1492">
        <v>15</v>
      </c>
      <c r="D1492">
        <v>4</v>
      </c>
      <c r="E1492" t="s">
        <v>675</v>
      </c>
      <c r="G1492" t="s">
        <v>676</v>
      </c>
    </row>
    <row r="1493" spans="1:7">
      <c r="A1493" t="s">
        <v>2846</v>
      </c>
      <c r="B1493">
        <v>4</v>
      </c>
      <c r="C1493">
        <v>15</v>
      </c>
      <c r="D1493">
        <v>5</v>
      </c>
      <c r="E1493" t="s">
        <v>679</v>
      </c>
      <c r="G1493" t="s">
        <v>680</v>
      </c>
    </row>
    <row r="1494" spans="1:7">
      <c r="A1494" t="s">
        <v>2847</v>
      </c>
      <c r="B1494">
        <v>4</v>
      </c>
      <c r="C1494">
        <v>15</v>
      </c>
      <c r="D1494">
        <v>6</v>
      </c>
      <c r="E1494" t="s">
        <v>679</v>
      </c>
      <c r="G1494" t="s">
        <v>680</v>
      </c>
    </row>
    <row r="1495" spans="1:7">
      <c r="A1495" t="s">
        <v>2848</v>
      </c>
      <c r="B1495">
        <v>4</v>
      </c>
      <c r="C1495">
        <v>15</v>
      </c>
      <c r="D1495">
        <v>7</v>
      </c>
      <c r="E1495" t="s">
        <v>683</v>
      </c>
      <c r="G1495" t="s">
        <v>684</v>
      </c>
    </row>
    <row r="1496" spans="1:7">
      <c r="A1496" t="s">
        <v>2849</v>
      </c>
      <c r="B1496">
        <v>4</v>
      </c>
      <c r="C1496">
        <v>15</v>
      </c>
      <c r="D1496">
        <v>8</v>
      </c>
      <c r="E1496" t="s">
        <v>683</v>
      </c>
      <c r="G1496" t="s">
        <v>684</v>
      </c>
    </row>
    <row r="1497" spans="1:7">
      <c r="A1497" t="s">
        <v>2850</v>
      </c>
      <c r="B1497">
        <v>4</v>
      </c>
      <c r="C1497">
        <v>15</v>
      </c>
      <c r="D1497">
        <v>9</v>
      </c>
      <c r="E1497" t="s">
        <v>672</v>
      </c>
      <c r="G1497" t="e">
        <f>--Buffer</f>
        <v>#NAME?</v>
      </c>
    </row>
    <row r="1498" spans="1:7">
      <c r="A1498" t="s">
        <v>2851</v>
      </c>
      <c r="B1498">
        <v>4</v>
      </c>
      <c r="C1498">
        <v>15</v>
      </c>
      <c r="D1498">
        <v>10</v>
      </c>
      <c r="E1498" t="s">
        <v>672</v>
      </c>
      <c r="G1498" t="e">
        <f>--Buffer</f>
        <v>#NAME?</v>
      </c>
    </row>
    <row r="1499" spans="1:7">
      <c r="A1499" t="s">
        <v>2852</v>
      </c>
      <c r="B1499">
        <v>4</v>
      </c>
      <c r="C1499">
        <v>15</v>
      </c>
      <c r="D1499">
        <v>11</v>
      </c>
      <c r="E1499" t="s">
        <v>672</v>
      </c>
      <c r="G1499" t="e">
        <f>--Buffer</f>
        <v>#NAME?</v>
      </c>
    </row>
    <row r="1500" spans="1:7">
      <c r="A1500" t="s">
        <v>2853</v>
      </c>
      <c r="B1500">
        <v>4</v>
      </c>
      <c r="C1500">
        <v>15</v>
      </c>
      <c r="D1500">
        <v>12</v>
      </c>
      <c r="E1500" t="s">
        <v>672</v>
      </c>
      <c r="G1500" t="e">
        <f>--Buffer</f>
        <v>#NAME?</v>
      </c>
    </row>
    <row r="1501" spans="1:7">
      <c r="A1501" t="s">
        <v>2854</v>
      </c>
      <c r="B1501">
        <v>4</v>
      </c>
      <c r="C1501">
        <v>15</v>
      </c>
      <c r="D1501">
        <v>13</v>
      </c>
      <c r="E1501" t="s">
        <v>672</v>
      </c>
      <c r="G1501" t="e">
        <f>--Buffer</f>
        <v>#NAME?</v>
      </c>
    </row>
    <row r="1502" spans="1:7">
      <c r="A1502" t="s">
        <v>2855</v>
      </c>
      <c r="B1502">
        <v>4</v>
      </c>
      <c r="C1502">
        <v>15</v>
      </c>
      <c r="D1502">
        <v>14</v>
      </c>
      <c r="E1502" t="s">
        <v>672</v>
      </c>
      <c r="G1502" t="e">
        <f>--Buffer</f>
        <v>#NAME?</v>
      </c>
    </row>
    <row r="1503" spans="1:7">
      <c r="A1503" t="s">
        <v>2856</v>
      </c>
      <c r="B1503">
        <v>4</v>
      </c>
      <c r="C1503">
        <v>15</v>
      </c>
      <c r="D1503">
        <v>15</v>
      </c>
      <c r="E1503" t="s">
        <v>672</v>
      </c>
      <c r="G1503" t="e">
        <f>--Buffer</f>
        <v>#NAME?</v>
      </c>
    </row>
    <row r="1504" spans="1:7">
      <c r="A1504" t="s">
        <v>2857</v>
      </c>
      <c r="B1504">
        <v>4</v>
      </c>
      <c r="C1504">
        <v>15</v>
      </c>
      <c r="D1504">
        <v>16</v>
      </c>
      <c r="E1504" t="s">
        <v>672</v>
      </c>
      <c r="G1504" t="e">
        <f>--Buffer</f>
        <v>#NAME?</v>
      </c>
    </row>
    <row r="1505" spans="1:7">
      <c r="A1505" t="s">
        <v>2858</v>
      </c>
      <c r="B1505">
        <v>4</v>
      </c>
      <c r="C1505">
        <v>15</v>
      </c>
      <c r="D1505">
        <v>17</v>
      </c>
      <c r="E1505" t="s">
        <v>695</v>
      </c>
      <c r="G1505" t="s">
        <v>696</v>
      </c>
    </row>
    <row r="1506" spans="1:7">
      <c r="A1506" t="s">
        <v>2859</v>
      </c>
      <c r="B1506">
        <v>4</v>
      </c>
      <c r="C1506">
        <v>15</v>
      </c>
      <c r="D1506">
        <v>18</v>
      </c>
      <c r="E1506" t="s">
        <v>695</v>
      </c>
      <c r="G1506" t="s">
        <v>696</v>
      </c>
    </row>
    <row r="1507" spans="1:7">
      <c r="A1507" t="s">
        <v>2860</v>
      </c>
      <c r="B1507">
        <v>4</v>
      </c>
      <c r="C1507">
        <v>15</v>
      </c>
      <c r="D1507">
        <v>19</v>
      </c>
      <c r="E1507" t="s">
        <v>699</v>
      </c>
      <c r="G1507" t="s">
        <v>700</v>
      </c>
    </row>
    <row r="1508" spans="1:7">
      <c r="A1508" t="s">
        <v>2861</v>
      </c>
      <c r="B1508">
        <v>4</v>
      </c>
      <c r="C1508">
        <v>15</v>
      </c>
      <c r="D1508">
        <v>20</v>
      </c>
      <c r="E1508" t="s">
        <v>699</v>
      </c>
      <c r="G1508" t="s">
        <v>700</v>
      </c>
    </row>
    <row r="1509" spans="1:7">
      <c r="A1509" t="s">
        <v>2862</v>
      </c>
      <c r="B1509">
        <v>4</v>
      </c>
      <c r="C1509">
        <v>16</v>
      </c>
      <c r="D1509">
        <v>1</v>
      </c>
      <c r="E1509" t="s">
        <v>703</v>
      </c>
      <c r="G1509" t="s">
        <v>704</v>
      </c>
    </row>
    <row r="1510" spans="1:7">
      <c r="A1510" t="s">
        <v>2863</v>
      </c>
      <c r="B1510">
        <v>4</v>
      </c>
      <c r="C1510">
        <v>16</v>
      </c>
      <c r="D1510">
        <v>2</v>
      </c>
      <c r="E1510" t="s">
        <v>703</v>
      </c>
      <c r="G1510" t="s">
        <v>704</v>
      </c>
    </row>
    <row r="1511" spans="1:7">
      <c r="A1511" t="s">
        <v>2864</v>
      </c>
      <c r="B1511">
        <v>4</v>
      </c>
      <c r="C1511">
        <v>16</v>
      </c>
      <c r="D1511">
        <v>3</v>
      </c>
      <c r="E1511" t="s">
        <v>707</v>
      </c>
      <c r="G1511" t="s">
        <v>708</v>
      </c>
    </row>
    <row r="1512" spans="1:7">
      <c r="A1512" t="s">
        <v>2865</v>
      </c>
      <c r="B1512">
        <v>4</v>
      </c>
      <c r="C1512">
        <v>16</v>
      </c>
      <c r="D1512">
        <v>4</v>
      </c>
      <c r="E1512" t="s">
        <v>707</v>
      </c>
      <c r="G1512" t="s">
        <v>708</v>
      </c>
    </row>
    <row r="1513" spans="1:7">
      <c r="A1513" t="s">
        <v>2866</v>
      </c>
      <c r="B1513">
        <v>4</v>
      </c>
      <c r="C1513">
        <v>16</v>
      </c>
      <c r="D1513">
        <v>5</v>
      </c>
      <c r="E1513" t="s">
        <v>711</v>
      </c>
      <c r="G1513" t="e">
        <f>--Blank</f>
        <v>#NAME?</v>
      </c>
    </row>
    <row r="1514" spans="1:7">
      <c r="A1514" t="s">
        <v>2867</v>
      </c>
      <c r="B1514">
        <v>4</v>
      </c>
      <c r="C1514">
        <v>16</v>
      </c>
      <c r="D1514">
        <v>6</v>
      </c>
      <c r="E1514" t="s">
        <v>711</v>
      </c>
      <c r="G1514" t="e">
        <f>--Blank</f>
        <v>#NAME?</v>
      </c>
    </row>
    <row r="1515" spans="1:7">
      <c r="A1515" t="s">
        <v>2868</v>
      </c>
      <c r="B1515">
        <v>4</v>
      </c>
      <c r="C1515">
        <v>16</v>
      </c>
      <c r="D1515">
        <v>7</v>
      </c>
      <c r="E1515" t="s">
        <v>711</v>
      </c>
      <c r="G1515" t="e">
        <f>--Blank</f>
        <v>#NAME?</v>
      </c>
    </row>
    <row r="1516" spans="1:7">
      <c r="A1516" t="s">
        <v>2869</v>
      </c>
      <c r="B1516">
        <v>4</v>
      </c>
      <c r="C1516">
        <v>16</v>
      </c>
      <c r="D1516">
        <v>8</v>
      </c>
      <c r="E1516" t="s">
        <v>711</v>
      </c>
      <c r="G1516" t="e">
        <f>--Blank</f>
        <v>#NAME?</v>
      </c>
    </row>
    <row r="1517" spans="1:7">
      <c r="A1517" t="s">
        <v>2870</v>
      </c>
      <c r="B1517">
        <v>4</v>
      </c>
      <c r="C1517">
        <v>16</v>
      </c>
      <c r="D1517">
        <v>9</v>
      </c>
      <c r="E1517" t="s">
        <v>711</v>
      </c>
      <c r="G1517" t="e">
        <f>--Blank</f>
        <v>#NAME?</v>
      </c>
    </row>
    <row r="1518" spans="1:7">
      <c r="A1518" t="s">
        <v>2871</v>
      </c>
      <c r="B1518">
        <v>4</v>
      </c>
      <c r="C1518">
        <v>16</v>
      </c>
      <c r="D1518">
        <v>10</v>
      </c>
      <c r="E1518" t="s">
        <v>711</v>
      </c>
      <c r="G1518" t="e">
        <f>--Blank</f>
        <v>#NAME?</v>
      </c>
    </row>
    <row r="1519" spans="1:7">
      <c r="A1519" t="s">
        <v>2872</v>
      </c>
      <c r="B1519">
        <v>4</v>
      </c>
      <c r="C1519">
        <v>16</v>
      </c>
      <c r="D1519">
        <v>11</v>
      </c>
      <c r="E1519" t="s">
        <v>711</v>
      </c>
      <c r="G1519" t="e">
        <f>--Blank</f>
        <v>#NAME?</v>
      </c>
    </row>
    <row r="1520" spans="1:7">
      <c r="A1520" t="s">
        <v>2873</v>
      </c>
      <c r="B1520">
        <v>4</v>
      </c>
      <c r="C1520">
        <v>16</v>
      </c>
      <c r="D1520">
        <v>12</v>
      </c>
      <c r="E1520" t="s">
        <v>711</v>
      </c>
      <c r="G1520" t="e">
        <f>--Blank</f>
        <v>#NAME?</v>
      </c>
    </row>
    <row r="1521" spans="1:7">
      <c r="A1521" t="s">
        <v>2874</v>
      </c>
      <c r="B1521">
        <v>4</v>
      </c>
      <c r="C1521">
        <v>16</v>
      </c>
      <c r="D1521">
        <v>13</v>
      </c>
      <c r="E1521" t="s">
        <v>711</v>
      </c>
      <c r="G1521" t="e">
        <f>--Blank</f>
        <v>#NAME?</v>
      </c>
    </row>
    <row r="1522" spans="1:7">
      <c r="A1522" t="s">
        <v>2875</v>
      </c>
      <c r="B1522">
        <v>4</v>
      </c>
      <c r="C1522">
        <v>16</v>
      </c>
      <c r="D1522">
        <v>14</v>
      </c>
      <c r="E1522" t="s">
        <v>711</v>
      </c>
      <c r="G1522" t="e">
        <f>--Blank</f>
        <v>#NAME?</v>
      </c>
    </row>
    <row r="1523" spans="1:7">
      <c r="A1523" t="s">
        <v>2876</v>
      </c>
      <c r="B1523">
        <v>4</v>
      </c>
      <c r="C1523">
        <v>16</v>
      </c>
      <c r="D1523">
        <v>15</v>
      </c>
      <c r="E1523" t="s">
        <v>711</v>
      </c>
      <c r="G1523" t="e">
        <f>--Blank</f>
        <v>#NAME?</v>
      </c>
    </row>
    <row r="1524" spans="1:7">
      <c r="A1524" t="s">
        <v>2877</v>
      </c>
      <c r="B1524">
        <v>4</v>
      </c>
      <c r="C1524">
        <v>16</v>
      </c>
      <c r="D1524">
        <v>16</v>
      </c>
      <c r="E1524" t="s">
        <v>711</v>
      </c>
      <c r="G1524" t="e">
        <f>--Blank</f>
        <v>#NAME?</v>
      </c>
    </row>
    <row r="1525" spans="1:7">
      <c r="A1525" t="s">
        <v>2878</v>
      </c>
      <c r="B1525">
        <v>4</v>
      </c>
      <c r="C1525">
        <v>16</v>
      </c>
      <c r="D1525">
        <v>17</v>
      </c>
      <c r="E1525" t="s">
        <v>711</v>
      </c>
      <c r="G1525" t="e">
        <f>--Blank</f>
        <v>#NAME?</v>
      </c>
    </row>
    <row r="1526" spans="1:7">
      <c r="A1526" t="s">
        <v>2879</v>
      </c>
      <c r="B1526">
        <v>4</v>
      </c>
      <c r="C1526">
        <v>16</v>
      </c>
      <c r="D1526">
        <v>18</v>
      </c>
      <c r="E1526" t="s">
        <v>711</v>
      </c>
      <c r="G1526" t="e">
        <f>--Blank</f>
        <v>#NAME?</v>
      </c>
    </row>
    <row r="1527" spans="1:7">
      <c r="A1527" t="s">
        <v>2880</v>
      </c>
      <c r="B1527">
        <v>4</v>
      </c>
      <c r="C1527">
        <v>16</v>
      </c>
      <c r="D1527">
        <v>19</v>
      </c>
      <c r="E1527" t="s">
        <v>711</v>
      </c>
      <c r="G1527" t="e">
        <f>--Blank</f>
        <v>#NAME?</v>
      </c>
    </row>
    <row r="1528" spans="1:7">
      <c r="A1528" t="s">
        <v>2881</v>
      </c>
      <c r="B1528">
        <v>4</v>
      </c>
      <c r="C1528">
        <v>16</v>
      </c>
      <c r="D1528">
        <v>20</v>
      </c>
      <c r="E1528" t="s">
        <v>711</v>
      </c>
      <c r="G1528" t="e">
        <f>--Blank</f>
        <v>#NAME?</v>
      </c>
    </row>
    <row r="1529" spans="1:7">
      <c r="A1529" t="s">
        <v>2882</v>
      </c>
      <c r="B1529">
        <v>4</v>
      </c>
      <c r="C1529">
        <v>17</v>
      </c>
      <c r="D1529">
        <v>1</v>
      </c>
      <c r="E1529" t="s">
        <v>711</v>
      </c>
      <c r="G1529" t="e">
        <f>--Blank</f>
        <v>#NAME?</v>
      </c>
    </row>
    <row r="1530" spans="1:7">
      <c r="A1530" t="s">
        <v>2883</v>
      </c>
      <c r="B1530">
        <v>4</v>
      </c>
      <c r="C1530">
        <v>17</v>
      </c>
      <c r="D1530">
        <v>2</v>
      </c>
      <c r="E1530" t="s">
        <v>711</v>
      </c>
      <c r="G1530" t="e">
        <f>--Blank</f>
        <v>#NAME?</v>
      </c>
    </row>
    <row r="1531" spans="1:7">
      <c r="A1531" t="s">
        <v>2884</v>
      </c>
      <c r="B1531">
        <v>4</v>
      </c>
      <c r="C1531">
        <v>17</v>
      </c>
      <c r="D1531">
        <v>3</v>
      </c>
      <c r="E1531" t="s">
        <v>711</v>
      </c>
      <c r="G1531" t="e">
        <f>--Blank</f>
        <v>#NAME?</v>
      </c>
    </row>
    <row r="1532" spans="1:7">
      <c r="A1532" t="s">
        <v>2885</v>
      </c>
      <c r="B1532">
        <v>4</v>
      </c>
      <c r="C1532">
        <v>17</v>
      </c>
      <c r="D1532">
        <v>4</v>
      </c>
      <c r="E1532" t="s">
        <v>711</v>
      </c>
      <c r="G1532" t="e">
        <f>--Blank</f>
        <v>#NAME?</v>
      </c>
    </row>
    <row r="1533" spans="1:7">
      <c r="A1533" t="s">
        <v>2886</v>
      </c>
      <c r="B1533">
        <v>4</v>
      </c>
      <c r="C1533">
        <v>17</v>
      </c>
      <c r="D1533">
        <v>5</v>
      </c>
      <c r="E1533" t="s">
        <v>711</v>
      </c>
      <c r="G1533" t="e">
        <f>--Blank</f>
        <v>#NAME?</v>
      </c>
    </row>
    <row r="1534" spans="1:7">
      <c r="A1534" t="s">
        <v>2887</v>
      </c>
      <c r="B1534">
        <v>4</v>
      </c>
      <c r="C1534">
        <v>17</v>
      </c>
      <c r="D1534">
        <v>6</v>
      </c>
      <c r="E1534" t="s">
        <v>711</v>
      </c>
      <c r="G1534" t="e">
        <f>--Blank</f>
        <v>#NAME?</v>
      </c>
    </row>
    <row r="1535" spans="1:7">
      <c r="A1535" t="s">
        <v>2888</v>
      </c>
      <c r="B1535">
        <v>4</v>
      </c>
      <c r="C1535">
        <v>17</v>
      </c>
      <c r="D1535">
        <v>7</v>
      </c>
      <c r="E1535" t="s">
        <v>711</v>
      </c>
      <c r="G1535" t="e">
        <f>--Blank</f>
        <v>#NAME?</v>
      </c>
    </row>
    <row r="1536" spans="1:7">
      <c r="A1536" t="s">
        <v>2889</v>
      </c>
      <c r="B1536">
        <v>4</v>
      </c>
      <c r="C1536">
        <v>17</v>
      </c>
      <c r="D1536">
        <v>8</v>
      </c>
      <c r="E1536" t="s">
        <v>711</v>
      </c>
      <c r="G1536" t="e">
        <f>--Blank</f>
        <v>#NAME?</v>
      </c>
    </row>
    <row r="1537" spans="1:7">
      <c r="A1537" t="s">
        <v>2890</v>
      </c>
      <c r="B1537">
        <v>4</v>
      </c>
      <c r="C1537">
        <v>17</v>
      </c>
      <c r="D1537">
        <v>9</v>
      </c>
      <c r="E1537" t="s">
        <v>711</v>
      </c>
      <c r="G1537" t="e">
        <f>--Blank</f>
        <v>#NAME?</v>
      </c>
    </row>
    <row r="1538" spans="1:7">
      <c r="A1538" t="s">
        <v>2891</v>
      </c>
      <c r="B1538">
        <v>4</v>
      </c>
      <c r="C1538">
        <v>17</v>
      </c>
      <c r="D1538">
        <v>10</v>
      </c>
      <c r="E1538" t="s">
        <v>711</v>
      </c>
      <c r="G1538" t="e">
        <f>--Blank</f>
        <v>#NAME?</v>
      </c>
    </row>
    <row r="1539" spans="1:7">
      <c r="A1539" t="s">
        <v>2892</v>
      </c>
      <c r="B1539">
        <v>4</v>
      </c>
      <c r="C1539">
        <v>17</v>
      </c>
      <c r="D1539">
        <v>11</v>
      </c>
      <c r="E1539" t="s">
        <v>711</v>
      </c>
      <c r="G1539" t="e">
        <f>--Blank</f>
        <v>#NAME?</v>
      </c>
    </row>
    <row r="1540" spans="1:7">
      <c r="A1540" t="s">
        <v>2893</v>
      </c>
      <c r="B1540">
        <v>4</v>
      </c>
      <c r="C1540">
        <v>17</v>
      </c>
      <c r="D1540">
        <v>12</v>
      </c>
      <c r="E1540" t="s">
        <v>711</v>
      </c>
      <c r="G1540" t="e">
        <f>--Blank</f>
        <v>#NAME?</v>
      </c>
    </row>
    <row r="1541" spans="1:7">
      <c r="A1541" t="s">
        <v>2894</v>
      </c>
      <c r="B1541">
        <v>4</v>
      </c>
      <c r="C1541">
        <v>17</v>
      </c>
      <c r="D1541">
        <v>13</v>
      </c>
      <c r="E1541" t="s">
        <v>711</v>
      </c>
      <c r="G1541" t="e">
        <f>--Blank</f>
        <v>#NAME?</v>
      </c>
    </row>
    <row r="1542" spans="1:7">
      <c r="A1542" t="s">
        <v>2895</v>
      </c>
      <c r="B1542">
        <v>4</v>
      </c>
      <c r="C1542">
        <v>17</v>
      </c>
      <c r="D1542">
        <v>14</v>
      </c>
      <c r="E1542" t="s">
        <v>711</v>
      </c>
      <c r="G1542" t="e">
        <f>--Blank</f>
        <v>#NAME?</v>
      </c>
    </row>
    <row r="1543" spans="1:7">
      <c r="A1543" t="s">
        <v>2896</v>
      </c>
      <c r="B1543">
        <v>4</v>
      </c>
      <c r="C1543">
        <v>17</v>
      </c>
      <c r="D1543">
        <v>15</v>
      </c>
      <c r="E1543" t="s">
        <v>711</v>
      </c>
      <c r="G1543" t="e">
        <f>--Blank</f>
        <v>#NAME?</v>
      </c>
    </row>
    <row r="1544" spans="1:7">
      <c r="A1544" t="s">
        <v>2897</v>
      </c>
      <c r="B1544">
        <v>4</v>
      </c>
      <c r="C1544">
        <v>17</v>
      </c>
      <c r="D1544">
        <v>16</v>
      </c>
      <c r="E1544" t="s">
        <v>711</v>
      </c>
      <c r="G1544" t="e">
        <f>--Blank</f>
        <v>#NAME?</v>
      </c>
    </row>
    <row r="1545" spans="1:7">
      <c r="A1545" t="s">
        <v>2898</v>
      </c>
      <c r="B1545">
        <v>4</v>
      </c>
      <c r="C1545">
        <v>17</v>
      </c>
      <c r="D1545">
        <v>17</v>
      </c>
      <c r="E1545" t="s">
        <v>711</v>
      </c>
      <c r="G1545" t="e">
        <f>--Blank</f>
        <v>#NAME?</v>
      </c>
    </row>
    <row r="1546" spans="1:7">
      <c r="A1546" t="s">
        <v>2899</v>
      </c>
      <c r="B1546">
        <v>4</v>
      </c>
      <c r="C1546">
        <v>17</v>
      </c>
      <c r="D1546">
        <v>18</v>
      </c>
      <c r="E1546" t="s">
        <v>711</v>
      </c>
      <c r="G1546" t="e">
        <f>--Blank</f>
        <v>#NAME?</v>
      </c>
    </row>
    <row r="1547" spans="1:7">
      <c r="A1547" t="s">
        <v>2900</v>
      </c>
      <c r="B1547">
        <v>4</v>
      </c>
      <c r="C1547">
        <v>17</v>
      </c>
      <c r="D1547">
        <v>19</v>
      </c>
      <c r="E1547" t="s">
        <v>711</v>
      </c>
      <c r="G1547" t="e">
        <f>--Blank</f>
        <v>#NAME?</v>
      </c>
    </row>
    <row r="1548" spans="1:7">
      <c r="A1548" t="s">
        <v>2901</v>
      </c>
      <c r="B1548">
        <v>4</v>
      </c>
      <c r="C1548">
        <v>17</v>
      </c>
      <c r="D1548">
        <v>20</v>
      </c>
      <c r="E1548" t="s">
        <v>711</v>
      </c>
      <c r="G1548" t="e">
        <f>--Blank</f>
        <v>#NAME?</v>
      </c>
    </row>
    <row r="1549" spans="1:7">
      <c r="A1549" t="s">
        <v>2902</v>
      </c>
      <c r="B1549">
        <v>4</v>
      </c>
      <c r="C1549">
        <v>18</v>
      </c>
      <c r="D1549">
        <v>1</v>
      </c>
      <c r="E1549" t="s">
        <v>711</v>
      </c>
      <c r="G1549" t="e">
        <f>--Blank</f>
        <v>#NAME?</v>
      </c>
    </row>
    <row r="1550" spans="1:7">
      <c r="A1550" t="s">
        <v>2903</v>
      </c>
      <c r="B1550">
        <v>4</v>
      </c>
      <c r="C1550">
        <v>18</v>
      </c>
      <c r="D1550">
        <v>2</v>
      </c>
      <c r="E1550" t="s">
        <v>711</v>
      </c>
      <c r="G1550" t="e">
        <f>--Blank</f>
        <v>#NAME?</v>
      </c>
    </row>
    <row r="1551" spans="1:7">
      <c r="A1551" t="s">
        <v>2904</v>
      </c>
      <c r="B1551">
        <v>4</v>
      </c>
      <c r="C1551">
        <v>18</v>
      </c>
      <c r="D1551">
        <v>3</v>
      </c>
      <c r="E1551" t="s">
        <v>711</v>
      </c>
      <c r="G1551" t="e">
        <f>--Blank</f>
        <v>#NAME?</v>
      </c>
    </row>
    <row r="1552" spans="1:7">
      <c r="A1552" t="s">
        <v>2905</v>
      </c>
      <c r="B1552">
        <v>4</v>
      </c>
      <c r="C1552">
        <v>18</v>
      </c>
      <c r="D1552">
        <v>4</v>
      </c>
      <c r="E1552" t="s">
        <v>711</v>
      </c>
      <c r="G1552" t="e">
        <f>--Blank</f>
        <v>#NAME?</v>
      </c>
    </row>
    <row r="1553" spans="1:7">
      <c r="A1553" t="s">
        <v>2906</v>
      </c>
      <c r="B1553">
        <v>4</v>
      </c>
      <c r="C1553">
        <v>18</v>
      </c>
      <c r="D1553">
        <v>5</v>
      </c>
      <c r="E1553" t="s">
        <v>711</v>
      </c>
      <c r="G1553" t="e">
        <f>--Blank</f>
        <v>#NAME?</v>
      </c>
    </row>
    <row r="1554" spans="1:7">
      <c r="A1554" t="s">
        <v>2907</v>
      </c>
      <c r="B1554">
        <v>4</v>
      </c>
      <c r="C1554">
        <v>18</v>
      </c>
      <c r="D1554">
        <v>6</v>
      </c>
      <c r="E1554" t="s">
        <v>711</v>
      </c>
      <c r="G1554" t="e">
        <f>--Blank</f>
        <v>#NAME?</v>
      </c>
    </row>
    <row r="1555" spans="1:7">
      <c r="A1555" t="s">
        <v>2908</v>
      </c>
      <c r="B1555">
        <v>4</v>
      </c>
      <c r="C1555">
        <v>18</v>
      </c>
      <c r="D1555">
        <v>7</v>
      </c>
      <c r="E1555" t="s">
        <v>711</v>
      </c>
      <c r="G1555" t="e">
        <f>--Blank</f>
        <v>#NAME?</v>
      </c>
    </row>
    <row r="1556" spans="1:7">
      <c r="A1556" t="s">
        <v>2909</v>
      </c>
      <c r="B1556">
        <v>4</v>
      </c>
      <c r="C1556">
        <v>18</v>
      </c>
      <c r="D1556">
        <v>8</v>
      </c>
      <c r="E1556" t="s">
        <v>711</v>
      </c>
      <c r="G1556" t="e">
        <f>--Blank</f>
        <v>#NAME?</v>
      </c>
    </row>
    <row r="1557" spans="1:7">
      <c r="A1557" t="s">
        <v>2910</v>
      </c>
      <c r="B1557">
        <v>4</v>
      </c>
      <c r="C1557">
        <v>18</v>
      </c>
      <c r="D1557">
        <v>9</v>
      </c>
      <c r="E1557" t="s">
        <v>711</v>
      </c>
      <c r="G1557" t="e">
        <f>--Blank</f>
        <v>#NAME?</v>
      </c>
    </row>
    <row r="1558" spans="1:7">
      <c r="A1558" t="s">
        <v>2911</v>
      </c>
      <c r="B1558">
        <v>4</v>
      </c>
      <c r="C1558">
        <v>18</v>
      </c>
      <c r="D1558">
        <v>10</v>
      </c>
      <c r="E1558" t="s">
        <v>711</v>
      </c>
      <c r="G1558" t="e">
        <f>--Blank</f>
        <v>#NAME?</v>
      </c>
    </row>
    <row r="1559" spans="1:7">
      <c r="A1559" t="s">
        <v>2912</v>
      </c>
      <c r="B1559">
        <v>4</v>
      </c>
      <c r="C1559">
        <v>18</v>
      </c>
      <c r="D1559">
        <v>11</v>
      </c>
      <c r="E1559" t="s">
        <v>711</v>
      </c>
      <c r="G1559" t="e">
        <f>--Blank</f>
        <v>#NAME?</v>
      </c>
    </row>
    <row r="1560" spans="1:7">
      <c r="A1560" t="s">
        <v>2913</v>
      </c>
      <c r="B1560">
        <v>4</v>
      </c>
      <c r="C1560">
        <v>18</v>
      </c>
      <c r="D1560">
        <v>12</v>
      </c>
      <c r="E1560" t="s">
        <v>711</v>
      </c>
      <c r="G1560" t="e">
        <f>--Blank</f>
        <v>#NAME?</v>
      </c>
    </row>
    <row r="1561" spans="1:7">
      <c r="A1561" t="s">
        <v>2914</v>
      </c>
      <c r="B1561">
        <v>4</v>
      </c>
      <c r="C1561">
        <v>18</v>
      </c>
      <c r="D1561">
        <v>13</v>
      </c>
      <c r="E1561" t="s">
        <v>711</v>
      </c>
      <c r="G1561" t="e">
        <f>--Blank</f>
        <v>#NAME?</v>
      </c>
    </row>
    <row r="1562" spans="1:7">
      <c r="A1562" t="s">
        <v>2915</v>
      </c>
      <c r="B1562">
        <v>4</v>
      </c>
      <c r="C1562">
        <v>18</v>
      </c>
      <c r="D1562">
        <v>14</v>
      </c>
      <c r="E1562" t="s">
        <v>711</v>
      </c>
      <c r="G1562" t="e">
        <f>--Blank</f>
        <v>#NAME?</v>
      </c>
    </row>
    <row r="1563" spans="1:7">
      <c r="A1563" t="s">
        <v>2916</v>
      </c>
      <c r="B1563">
        <v>4</v>
      </c>
      <c r="C1563">
        <v>18</v>
      </c>
      <c r="D1563">
        <v>15</v>
      </c>
      <c r="E1563" t="s">
        <v>711</v>
      </c>
      <c r="G1563" t="e">
        <f>--Blank</f>
        <v>#NAME?</v>
      </c>
    </row>
    <row r="1564" spans="1:7">
      <c r="A1564" t="s">
        <v>2917</v>
      </c>
      <c r="B1564">
        <v>4</v>
      </c>
      <c r="C1564">
        <v>18</v>
      </c>
      <c r="D1564">
        <v>16</v>
      </c>
      <c r="E1564" t="s">
        <v>711</v>
      </c>
      <c r="G1564" t="e">
        <f>--Blank</f>
        <v>#NAME?</v>
      </c>
    </row>
    <row r="1565" spans="1:7">
      <c r="A1565" t="s">
        <v>2918</v>
      </c>
      <c r="B1565">
        <v>4</v>
      </c>
      <c r="C1565">
        <v>18</v>
      </c>
      <c r="D1565">
        <v>17</v>
      </c>
      <c r="E1565" t="s">
        <v>711</v>
      </c>
      <c r="G1565" t="e">
        <f>--Blank</f>
        <v>#NAME?</v>
      </c>
    </row>
    <row r="1566" spans="1:7">
      <c r="A1566" t="s">
        <v>2919</v>
      </c>
      <c r="B1566">
        <v>4</v>
      </c>
      <c r="C1566">
        <v>18</v>
      </c>
      <c r="D1566">
        <v>18</v>
      </c>
      <c r="E1566" t="s">
        <v>711</v>
      </c>
      <c r="G1566" t="e">
        <f>--Blank</f>
        <v>#NAME?</v>
      </c>
    </row>
    <row r="1567" spans="1:7">
      <c r="A1567" t="s">
        <v>2920</v>
      </c>
      <c r="B1567">
        <v>4</v>
      </c>
      <c r="C1567">
        <v>18</v>
      </c>
      <c r="D1567">
        <v>19</v>
      </c>
      <c r="E1567" t="s">
        <v>711</v>
      </c>
      <c r="G1567" t="e">
        <f>--Blank</f>
        <v>#NAME?</v>
      </c>
    </row>
    <row r="1568" spans="1:7">
      <c r="A1568" t="s">
        <v>2921</v>
      </c>
      <c r="B1568">
        <v>4</v>
      </c>
      <c r="C1568">
        <v>18</v>
      </c>
      <c r="D1568">
        <v>20</v>
      </c>
      <c r="E1568" t="s">
        <v>711</v>
      </c>
      <c r="G1568" t="e">
        <f>--Blank</f>
        <v>#NAME?</v>
      </c>
    </row>
    <row r="1569" spans="1:7">
      <c r="A1569" t="s">
        <v>2922</v>
      </c>
      <c r="B1569">
        <v>4</v>
      </c>
      <c r="C1569">
        <v>19</v>
      </c>
      <c r="D1569">
        <v>1</v>
      </c>
      <c r="E1569" t="s">
        <v>711</v>
      </c>
      <c r="G1569" t="e">
        <f>--Blank</f>
        <v>#NAME?</v>
      </c>
    </row>
    <row r="1570" spans="1:7">
      <c r="A1570" t="s">
        <v>2923</v>
      </c>
      <c r="B1570">
        <v>4</v>
      </c>
      <c r="C1570">
        <v>19</v>
      </c>
      <c r="D1570">
        <v>2</v>
      </c>
      <c r="E1570" t="s">
        <v>711</v>
      </c>
      <c r="G1570" t="e">
        <f>--Blank</f>
        <v>#NAME?</v>
      </c>
    </row>
    <row r="1571" spans="1:7">
      <c r="A1571" t="s">
        <v>2924</v>
      </c>
      <c r="B1571">
        <v>4</v>
      </c>
      <c r="C1571">
        <v>19</v>
      </c>
      <c r="D1571">
        <v>3</v>
      </c>
      <c r="E1571" t="s">
        <v>711</v>
      </c>
      <c r="G1571" t="e">
        <f>--Blank</f>
        <v>#NAME?</v>
      </c>
    </row>
    <row r="1572" spans="1:7">
      <c r="A1572" t="s">
        <v>2925</v>
      </c>
      <c r="B1572">
        <v>4</v>
      </c>
      <c r="C1572">
        <v>19</v>
      </c>
      <c r="D1572">
        <v>4</v>
      </c>
      <c r="E1572" t="s">
        <v>711</v>
      </c>
      <c r="G1572" t="e">
        <f>--Blank</f>
        <v>#NAME?</v>
      </c>
    </row>
    <row r="1573" spans="1:7">
      <c r="A1573" t="s">
        <v>2926</v>
      </c>
      <c r="B1573">
        <v>4</v>
      </c>
      <c r="C1573">
        <v>19</v>
      </c>
      <c r="D1573">
        <v>5</v>
      </c>
      <c r="E1573" t="s">
        <v>711</v>
      </c>
      <c r="G1573" t="e">
        <f>--Blank</f>
        <v>#NAME?</v>
      </c>
    </row>
    <row r="1574" spans="1:7">
      <c r="A1574" t="s">
        <v>2927</v>
      </c>
      <c r="B1574">
        <v>4</v>
      </c>
      <c r="C1574">
        <v>19</v>
      </c>
      <c r="D1574">
        <v>6</v>
      </c>
      <c r="E1574" t="s">
        <v>711</v>
      </c>
      <c r="G1574" t="e">
        <f>--Blank</f>
        <v>#NAME?</v>
      </c>
    </row>
    <row r="1575" spans="1:7">
      <c r="A1575" t="s">
        <v>2928</v>
      </c>
      <c r="B1575">
        <v>4</v>
      </c>
      <c r="C1575">
        <v>19</v>
      </c>
      <c r="D1575">
        <v>7</v>
      </c>
      <c r="E1575" t="s">
        <v>711</v>
      </c>
      <c r="G1575" t="e">
        <f>--Blank</f>
        <v>#NAME?</v>
      </c>
    </row>
    <row r="1576" spans="1:7">
      <c r="A1576" t="s">
        <v>2929</v>
      </c>
      <c r="B1576">
        <v>4</v>
      </c>
      <c r="C1576">
        <v>19</v>
      </c>
      <c r="D1576">
        <v>8</v>
      </c>
      <c r="E1576" t="s">
        <v>711</v>
      </c>
      <c r="G1576" t="e">
        <f>--Blank</f>
        <v>#NAME?</v>
      </c>
    </row>
    <row r="1577" spans="1:7">
      <c r="A1577" t="s">
        <v>2930</v>
      </c>
      <c r="B1577">
        <v>4</v>
      </c>
      <c r="C1577">
        <v>19</v>
      </c>
      <c r="D1577">
        <v>9</v>
      </c>
      <c r="E1577" t="s">
        <v>711</v>
      </c>
      <c r="G1577" t="e">
        <f>--Blank</f>
        <v>#NAME?</v>
      </c>
    </row>
    <row r="1578" spans="1:7">
      <c r="A1578" t="s">
        <v>2931</v>
      </c>
      <c r="B1578">
        <v>4</v>
      </c>
      <c r="C1578">
        <v>19</v>
      </c>
      <c r="D1578">
        <v>10</v>
      </c>
      <c r="E1578" t="s">
        <v>711</v>
      </c>
      <c r="G1578" t="e">
        <f>--Blank</f>
        <v>#NAME?</v>
      </c>
    </row>
    <row r="1579" spans="1:7">
      <c r="A1579" t="s">
        <v>2932</v>
      </c>
      <c r="B1579">
        <v>4</v>
      </c>
      <c r="C1579">
        <v>19</v>
      </c>
      <c r="D1579">
        <v>11</v>
      </c>
      <c r="E1579" t="s">
        <v>711</v>
      </c>
      <c r="G1579" t="e">
        <f>--Blank</f>
        <v>#NAME?</v>
      </c>
    </row>
    <row r="1580" spans="1:7">
      <c r="A1580" t="s">
        <v>2933</v>
      </c>
      <c r="B1580">
        <v>4</v>
      </c>
      <c r="C1580">
        <v>19</v>
      </c>
      <c r="D1580">
        <v>12</v>
      </c>
      <c r="E1580" t="s">
        <v>711</v>
      </c>
      <c r="G1580" t="e">
        <f>--Blank</f>
        <v>#NAME?</v>
      </c>
    </row>
    <row r="1581" spans="1:7">
      <c r="A1581" t="s">
        <v>2934</v>
      </c>
      <c r="B1581">
        <v>4</v>
      </c>
      <c r="C1581">
        <v>19</v>
      </c>
      <c r="D1581">
        <v>13</v>
      </c>
      <c r="E1581" t="s">
        <v>711</v>
      </c>
      <c r="G1581" t="e">
        <f>--Blank</f>
        <v>#NAME?</v>
      </c>
    </row>
    <row r="1582" spans="1:7">
      <c r="A1582" t="s">
        <v>2935</v>
      </c>
      <c r="B1582">
        <v>4</v>
      </c>
      <c r="C1582">
        <v>19</v>
      </c>
      <c r="D1582">
        <v>14</v>
      </c>
      <c r="E1582" t="s">
        <v>711</v>
      </c>
      <c r="G1582" t="e">
        <f>--Blank</f>
        <v>#NAME?</v>
      </c>
    </row>
    <row r="1583" spans="1:7">
      <c r="A1583" t="s">
        <v>2936</v>
      </c>
      <c r="B1583">
        <v>4</v>
      </c>
      <c r="C1583">
        <v>19</v>
      </c>
      <c r="D1583">
        <v>15</v>
      </c>
      <c r="E1583" t="s">
        <v>711</v>
      </c>
      <c r="G1583" t="e">
        <f>--Blank</f>
        <v>#NAME?</v>
      </c>
    </row>
    <row r="1584" spans="1:7">
      <c r="A1584" t="s">
        <v>2937</v>
      </c>
      <c r="B1584">
        <v>4</v>
      </c>
      <c r="C1584">
        <v>19</v>
      </c>
      <c r="D1584">
        <v>16</v>
      </c>
      <c r="E1584" t="s">
        <v>711</v>
      </c>
      <c r="G1584" t="e">
        <f>--Blank</f>
        <v>#NAME?</v>
      </c>
    </row>
    <row r="1585" spans="1:7">
      <c r="A1585" t="s">
        <v>2938</v>
      </c>
      <c r="B1585">
        <v>4</v>
      </c>
      <c r="C1585">
        <v>19</v>
      </c>
      <c r="D1585">
        <v>17</v>
      </c>
      <c r="E1585" t="s">
        <v>711</v>
      </c>
      <c r="G1585" t="e">
        <f>--Blank</f>
        <v>#NAME?</v>
      </c>
    </row>
    <row r="1586" spans="1:7">
      <c r="A1586" t="s">
        <v>2939</v>
      </c>
      <c r="B1586">
        <v>4</v>
      </c>
      <c r="C1586">
        <v>19</v>
      </c>
      <c r="D1586">
        <v>18</v>
      </c>
      <c r="E1586" t="s">
        <v>711</v>
      </c>
      <c r="G1586" t="e">
        <f>--Blank</f>
        <v>#NAME?</v>
      </c>
    </row>
    <row r="1587" spans="1:7">
      <c r="A1587" t="s">
        <v>2940</v>
      </c>
      <c r="B1587">
        <v>4</v>
      </c>
      <c r="C1587">
        <v>19</v>
      </c>
      <c r="D1587">
        <v>19</v>
      </c>
      <c r="E1587" t="s">
        <v>711</v>
      </c>
      <c r="G1587" t="e">
        <f>--Blank</f>
        <v>#NAME?</v>
      </c>
    </row>
    <row r="1588" spans="1:7">
      <c r="A1588" t="s">
        <v>2941</v>
      </c>
      <c r="B1588">
        <v>4</v>
      </c>
      <c r="C1588">
        <v>19</v>
      </c>
      <c r="D1588">
        <v>20</v>
      </c>
      <c r="E1588" t="s">
        <v>711</v>
      </c>
      <c r="G1588" t="e">
        <f>--Blank</f>
        <v>#NAME?</v>
      </c>
    </row>
    <row r="1589" spans="1:7">
      <c r="A1589" t="s">
        <v>2942</v>
      </c>
      <c r="B1589">
        <v>4</v>
      </c>
      <c r="C1589">
        <v>20</v>
      </c>
      <c r="D1589">
        <v>1</v>
      </c>
      <c r="E1589" t="s">
        <v>711</v>
      </c>
      <c r="G1589" t="e">
        <f>--Blank</f>
        <v>#NAME?</v>
      </c>
    </row>
    <row r="1590" spans="1:7">
      <c r="A1590" t="s">
        <v>2943</v>
      </c>
      <c r="B1590">
        <v>4</v>
      </c>
      <c r="C1590">
        <v>20</v>
      </c>
      <c r="D1590">
        <v>2</v>
      </c>
      <c r="E1590" t="s">
        <v>711</v>
      </c>
      <c r="G1590" t="e">
        <f>--Blank</f>
        <v>#NAME?</v>
      </c>
    </row>
    <row r="1591" spans="1:7">
      <c r="A1591" t="s">
        <v>2944</v>
      </c>
      <c r="B1591">
        <v>4</v>
      </c>
      <c r="C1591">
        <v>20</v>
      </c>
      <c r="D1591">
        <v>3</v>
      </c>
      <c r="E1591" t="s">
        <v>711</v>
      </c>
      <c r="G1591" t="e">
        <f>--Blank</f>
        <v>#NAME?</v>
      </c>
    </row>
    <row r="1592" spans="1:7">
      <c r="A1592" t="s">
        <v>2945</v>
      </c>
      <c r="B1592">
        <v>4</v>
      </c>
      <c r="C1592">
        <v>20</v>
      </c>
      <c r="D1592">
        <v>4</v>
      </c>
      <c r="E1592" t="s">
        <v>711</v>
      </c>
      <c r="G1592" t="e">
        <f>--Blank</f>
        <v>#NAME?</v>
      </c>
    </row>
    <row r="1593" spans="1:7">
      <c r="A1593" t="s">
        <v>2946</v>
      </c>
      <c r="B1593">
        <v>4</v>
      </c>
      <c r="C1593">
        <v>20</v>
      </c>
      <c r="D1593">
        <v>5</v>
      </c>
      <c r="E1593" t="s">
        <v>711</v>
      </c>
      <c r="G1593" t="e">
        <f>--Blank</f>
        <v>#NAME?</v>
      </c>
    </row>
    <row r="1594" spans="1:7">
      <c r="A1594" t="s">
        <v>2947</v>
      </c>
      <c r="B1594">
        <v>4</v>
      </c>
      <c r="C1594">
        <v>20</v>
      </c>
      <c r="D1594">
        <v>6</v>
      </c>
      <c r="E1594" t="s">
        <v>711</v>
      </c>
      <c r="G1594" t="e">
        <f>--Blank</f>
        <v>#NAME?</v>
      </c>
    </row>
    <row r="1595" spans="1:7">
      <c r="A1595" t="s">
        <v>2948</v>
      </c>
      <c r="B1595">
        <v>4</v>
      </c>
      <c r="C1595">
        <v>20</v>
      </c>
      <c r="D1595">
        <v>7</v>
      </c>
      <c r="E1595" t="s">
        <v>711</v>
      </c>
      <c r="G1595" t="e">
        <f>--Blank</f>
        <v>#NAME?</v>
      </c>
    </row>
    <row r="1596" spans="1:7">
      <c r="A1596" t="s">
        <v>2949</v>
      </c>
      <c r="B1596">
        <v>4</v>
      </c>
      <c r="C1596">
        <v>20</v>
      </c>
      <c r="D1596">
        <v>8</v>
      </c>
      <c r="E1596" t="s">
        <v>711</v>
      </c>
      <c r="G1596" t="e">
        <f>--Blank</f>
        <v>#NAME?</v>
      </c>
    </row>
    <row r="1597" spans="1:7">
      <c r="A1597" t="s">
        <v>2950</v>
      </c>
      <c r="B1597">
        <v>4</v>
      </c>
      <c r="C1597">
        <v>20</v>
      </c>
      <c r="D1597">
        <v>9</v>
      </c>
      <c r="E1597" t="s">
        <v>711</v>
      </c>
      <c r="G1597" t="e">
        <f>--Blank</f>
        <v>#NAME?</v>
      </c>
    </row>
    <row r="1598" spans="1:7">
      <c r="A1598" t="s">
        <v>2951</v>
      </c>
      <c r="B1598">
        <v>4</v>
      </c>
      <c r="C1598">
        <v>20</v>
      </c>
      <c r="D1598">
        <v>10</v>
      </c>
      <c r="E1598" t="s">
        <v>711</v>
      </c>
      <c r="G1598" t="e">
        <f>--Blank</f>
        <v>#NAME?</v>
      </c>
    </row>
    <row r="1599" spans="1:7">
      <c r="A1599" t="s">
        <v>2952</v>
      </c>
      <c r="B1599">
        <v>4</v>
      </c>
      <c r="C1599">
        <v>20</v>
      </c>
      <c r="D1599">
        <v>11</v>
      </c>
      <c r="E1599" t="s">
        <v>711</v>
      </c>
      <c r="G1599" t="e">
        <f>--Blank</f>
        <v>#NAME?</v>
      </c>
    </row>
    <row r="1600" spans="1:7">
      <c r="A1600" t="s">
        <v>2953</v>
      </c>
      <c r="B1600">
        <v>4</v>
      </c>
      <c r="C1600">
        <v>20</v>
      </c>
      <c r="D1600">
        <v>12</v>
      </c>
      <c r="E1600" t="s">
        <v>711</v>
      </c>
      <c r="G1600" t="e">
        <f>--Blank</f>
        <v>#NAME?</v>
      </c>
    </row>
    <row r="1601" spans="1:7">
      <c r="A1601" t="s">
        <v>2954</v>
      </c>
      <c r="B1601">
        <v>4</v>
      </c>
      <c r="C1601">
        <v>20</v>
      </c>
      <c r="D1601">
        <v>13</v>
      </c>
      <c r="E1601" t="s">
        <v>711</v>
      </c>
      <c r="G1601" t="e">
        <f>--Blank</f>
        <v>#NAME?</v>
      </c>
    </row>
    <row r="1602" spans="1:7">
      <c r="A1602" t="s">
        <v>2955</v>
      </c>
      <c r="B1602">
        <v>4</v>
      </c>
      <c r="C1602">
        <v>20</v>
      </c>
      <c r="D1602">
        <v>14</v>
      </c>
      <c r="E1602" t="s">
        <v>711</v>
      </c>
      <c r="G1602" t="e">
        <f>--Blank</f>
        <v>#NAME?</v>
      </c>
    </row>
    <row r="1603" spans="1:7">
      <c r="A1603" t="s">
        <v>2956</v>
      </c>
      <c r="B1603">
        <v>4</v>
      </c>
      <c r="C1603">
        <v>20</v>
      </c>
      <c r="D1603">
        <v>15</v>
      </c>
      <c r="E1603" t="s">
        <v>711</v>
      </c>
      <c r="G1603" t="e">
        <f>--Blank</f>
        <v>#NAME?</v>
      </c>
    </row>
    <row r="1604" spans="1:7">
      <c r="A1604" t="s">
        <v>2957</v>
      </c>
      <c r="B1604">
        <v>4</v>
      </c>
      <c r="C1604">
        <v>20</v>
      </c>
      <c r="D1604">
        <v>16</v>
      </c>
      <c r="E1604" t="s">
        <v>711</v>
      </c>
      <c r="G1604" t="e">
        <f>--Blank</f>
        <v>#NAME?</v>
      </c>
    </row>
    <row r="1605" spans="1:7">
      <c r="A1605" t="s">
        <v>2958</v>
      </c>
      <c r="B1605">
        <v>4</v>
      </c>
      <c r="C1605">
        <v>20</v>
      </c>
      <c r="D1605">
        <v>17</v>
      </c>
      <c r="E1605" t="s">
        <v>711</v>
      </c>
      <c r="G1605" t="e">
        <f>--Blank</f>
        <v>#NAME?</v>
      </c>
    </row>
    <row r="1606" spans="1:7">
      <c r="A1606" t="s">
        <v>2959</v>
      </c>
      <c r="B1606">
        <v>4</v>
      </c>
      <c r="C1606">
        <v>20</v>
      </c>
      <c r="D1606">
        <v>18</v>
      </c>
      <c r="E1606" t="s">
        <v>711</v>
      </c>
      <c r="G1606" t="e">
        <f>--Blank</f>
        <v>#NAME?</v>
      </c>
    </row>
    <row r="1607" spans="1:7">
      <c r="A1607" t="s">
        <v>2960</v>
      </c>
      <c r="B1607">
        <v>4</v>
      </c>
      <c r="C1607">
        <v>20</v>
      </c>
      <c r="D1607">
        <v>19</v>
      </c>
      <c r="E1607" t="s">
        <v>711</v>
      </c>
      <c r="G1607" t="e">
        <f>--Blank</f>
        <v>#NAME?</v>
      </c>
    </row>
    <row r="1608" spans="1:7">
      <c r="A1608" t="s">
        <v>2961</v>
      </c>
      <c r="B1608">
        <v>4</v>
      </c>
      <c r="C1608">
        <v>20</v>
      </c>
      <c r="D1608">
        <v>20</v>
      </c>
      <c r="E1608" t="s">
        <v>711</v>
      </c>
      <c r="G1608" t="e">
        <f>--Blank</f>
        <v>#NAME?</v>
      </c>
    </row>
    <row r="1609" spans="1:7">
      <c r="A1609" t="s">
        <v>2962</v>
      </c>
      <c r="B1609">
        <v>5</v>
      </c>
      <c r="C1609">
        <v>1</v>
      </c>
      <c r="D1609">
        <v>1</v>
      </c>
      <c r="E1609" t="s">
        <v>15</v>
      </c>
      <c r="G1609" t="s">
        <v>16</v>
      </c>
    </row>
    <row r="1610" spans="1:7">
      <c r="A1610" t="s">
        <v>2963</v>
      </c>
      <c r="B1610">
        <v>5</v>
      </c>
      <c r="C1610">
        <v>1</v>
      </c>
      <c r="D1610">
        <v>2</v>
      </c>
      <c r="E1610" t="s">
        <v>15</v>
      </c>
      <c r="G1610" t="s">
        <v>16</v>
      </c>
    </row>
    <row r="1611" spans="1:7">
      <c r="A1611" t="s">
        <v>2964</v>
      </c>
      <c r="B1611">
        <v>5</v>
      </c>
      <c r="C1611">
        <v>1</v>
      </c>
      <c r="D1611">
        <v>3</v>
      </c>
      <c r="E1611" t="s">
        <v>19</v>
      </c>
      <c r="G1611" t="s">
        <v>20</v>
      </c>
    </row>
    <row r="1612" spans="1:7">
      <c r="A1612" t="s">
        <v>2965</v>
      </c>
      <c r="B1612">
        <v>5</v>
      </c>
      <c r="C1612">
        <v>1</v>
      </c>
      <c r="D1612">
        <v>4</v>
      </c>
      <c r="E1612" t="s">
        <v>19</v>
      </c>
      <c r="G1612" t="s">
        <v>20</v>
      </c>
    </row>
    <row r="1613" spans="1:7">
      <c r="A1613" t="s">
        <v>2966</v>
      </c>
      <c r="B1613">
        <v>5</v>
      </c>
      <c r="C1613">
        <v>1</v>
      </c>
      <c r="D1613">
        <v>5</v>
      </c>
      <c r="E1613" t="s">
        <v>23</v>
      </c>
      <c r="G1613" t="s">
        <v>24</v>
      </c>
    </row>
    <row r="1614" spans="1:7">
      <c r="A1614" t="s">
        <v>2967</v>
      </c>
      <c r="B1614">
        <v>5</v>
      </c>
      <c r="C1614">
        <v>1</v>
      </c>
      <c r="D1614">
        <v>6</v>
      </c>
      <c r="E1614" t="s">
        <v>23</v>
      </c>
      <c r="G1614" t="s">
        <v>24</v>
      </c>
    </row>
    <row r="1615" spans="1:7">
      <c r="A1615" t="s">
        <v>2968</v>
      </c>
      <c r="B1615">
        <v>5</v>
      </c>
      <c r="C1615">
        <v>1</v>
      </c>
      <c r="D1615">
        <v>7</v>
      </c>
      <c r="E1615" t="s">
        <v>27</v>
      </c>
      <c r="G1615" t="s">
        <v>28</v>
      </c>
    </row>
    <row r="1616" spans="1:7">
      <c r="A1616" t="s">
        <v>2969</v>
      </c>
      <c r="B1616">
        <v>5</v>
      </c>
      <c r="C1616">
        <v>1</v>
      </c>
      <c r="D1616">
        <v>8</v>
      </c>
      <c r="E1616" t="s">
        <v>27</v>
      </c>
      <c r="G1616" t="s">
        <v>28</v>
      </c>
    </row>
    <row r="1617" spans="1:7">
      <c r="A1617" t="s">
        <v>2970</v>
      </c>
      <c r="B1617">
        <v>5</v>
      </c>
      <c r="C1617">
        <v>1</v>
      </c>
      <c r="D1617">
        <v>9</v>
      </c>
      <c r="E1617" t="s">
        <v>31</v>
      </c>
      <c r="G1617" t="s">
        <v>32</v>
      </c>
    </row>
    <row r="1618" spans="1:7">
      <c r="A1618" t="s">
        <v>2971</v>
      </c>
      <c r="B1618">
        <v>5</v>
      </c>
      <c r="C1618">
        <v>1</v>
      </c>
      <c r="D1618">
        <v>10</v>
      </c>
      <c r="E1618" t="s">
        <v>31</v>
      </c>
      <c r="G1618" t="s">
        <v>32</v>
      </c>
    </row>
    <row r="1619" spans="1:7">
      <c r="A1619" t="s">
        <v>2972</v>
      </c>
      <c r="B1619">
        <v>5</v>
      </c>
      <c r="C1619">
        <v>1</v>
      </c>
      <c r="D1619">
        <v>11</v>
      </c>
      <c r="E1619" t="s">
        <v>35</v>
      </c>
      <c r="G1619" t="s">
        <v>36</v>
      </c>
    </row>
    <row r="1620" spans="1:7">
      <c r="A1620" t="s">
        <v>2973</v>
      </c>
      <c r="B1620">
        <v>5</v>
      </c>
      <c r="C1620">
        <v>1</v>
      </c>
      <c r="D1620">
        <v>12</v>
      </c>
      <c r="E1620" t="s">
        <v>35</v>
      </c>
      <c r="G1620" t="s">
        <v>36</v>
      </c>
    </row>
    <row r="1621" spans="1:7">
      <c r="A1621" t="s">
        <v>2974</v>
      </c>
      <c r="B1621">
        <v>5</v>
      </c>
      <c r="C1621">
        <v>1</v>
      </c>
      <c r="D1621">
        <v>13</v>
      </c>
      <c r="E1621" t="s">
        <v>39</v>
      </c>
      <c r="G1621" t="s">
        <v>40</v>
      </c>
    </row>
    <row r="1622" spans="1:7">
      <c r="A1622" t="s">
        <v>2975</v>
      </c>
      <c r="B1622">
        <v>5</v>
      </c>
      <c r="C1622">
        <v>1</v>
      </c>
      <c r="D1622">
        <v>14</v>
      </c>
      <c r="E1622" t="s">
        <v>39</v>
      </c>
      <c r="G1622" t="s">
        <v>40</v>
      </c>
    </row>
    <row r="1623" spans="1:7">
      <c r="A1623" t="s">
        <v>2976</v>
      </c>
      <c r="B1623">
        <v>5</v>
      </c>
      <c r="C1623">
        <v>1</v>
      </c>
      <c r="D1623">
        <v>15</v>
      </c>
      <c r="E1623" t="s">
        <v>43</v>
      </c>
      <c r="G1623" t="s">
        <v>44</v>
      </c>
    </row>
    <row r="1624" spans="1:7">
      <c r="A1624" t="s">
        <v>2977</v>
      </c>
      <c r="B1624">
        <v>5</v>
      </c>
      <c r="C1624">
        <v>1</v>
      </c>
      <c r="D1624">
        <v>16</v>
      </c>
      <c r="E1624" t="s">
        <v>43</v>
      </c>
      <c r="G1624" t="s">
        <v>44</v>
      </c>
    </row>
    <row r="1625" spans="1:7">
      <c r="A1625" t="s">
        <v>2978</v>
      </c>
      <c r="B1625">
        <v>5</v>
      </c>
      <c r="C1625">
        <v>1</v>
      </c>
      <c r="D1625">
        <v>17</v>
      </c>
      <c r="E1625" t="s">
        <v>47</v>
      </c>
      <c r="G1625" t="s">
        <v>48</v>
      </c>
    </row>
    <row r="1626" spans="1:7">
      <c r="A1626" t="s">
        <v>2979</v>
      </c>
      <c r="B1626">
        <v>5</v>
      </c>
      <c r="C1626">
        <v>1</v>
      </c>
      <c r="D1626">
        <v>18</v>
      </c>
      <c r="E1626" t="s">
        <v>47</v>
      </c>
      <c r="G1626" t="s">
        <v>48</v>
      </c>
    </row>
    <row r="1627" spans="1:7">
      <c r="A1627" t="s">
        <v>2980</v>
      </c>
      <c r="B1627">
        <v>5</v>
      </c>
      <c r="C1627">
        <v>1</v>
      </c>
      <c r="D1627">
        <v>19</v>
      </c>
      <c r="E1627" t="s">
        <v>51</v>
      </c>
      <c r="G1627" t="s">
        <v>52</v>
      </c>
    </row>
    <row r="1628" spans="1:7">
      <c r="A1628" t="s">
        <v>2981</v>
      </c>
      <c r="B1628">
        <v>5</v>
      </c>
      <c r="C1628">
        <v>1</v>
      </c>
      <c r="D1628">
        <v>20</v>
      </c>
      <c r="E1628" t="s">
        <v>51</v>
      </c>
      <c r="G1628" t="s">
        <v>52</v>
      </c>
    </row>
    <row r="1629" spans="1:7">
      <c r="A1629" t="s">
        <v>2982</v>
      </c>
      <c r="B1629">
        <v>5</v>
      </c>
      <c r="C1629">
        <v>2</v>
      </c>
      <c r="D1629">
        <v>1</v>
      </c>
      <c r="E1629" t="s">
        <v>55</v>
      </c>
      <c r="G1629" t="s">
        <v>56</v>
      </c>
    </row>
    <row r="1630" spans="1:7">
      <c r="A1630" t="s">
        <v>2983</v>
      </c>
      <c r="B1630">
        <v>5</v>
      </c>
      <c r="C1630">
        <v>2</v>
      </c>
      <c r="D1630">
        <v>2</v>
      </c>
      <c r="E1630" t="s">
        <v>55</v>
      </c>
      <c r="G1630" t="s">
        <v>56</v>
      </c>
    </row>
    <row r="1631" spans="1:7">
      <c r="A1631" t="s">
        <v>2984</v>
      </c>
      <c r="B1631">
        <v>5</v>
      </c>
      <c r="C1631">
        <v>2</v>
      </c>
      <c r="D1631">
        <v>3</v>
      </c>
      <c r="E1631" t="s">
        <v>59</v>
      </c>
      <c r="G1631" t="s">
        <v>60</v>
      </c>
    </row>
    <row r="1632" spans="1:7">
      <c r="A1632" t="s">
        <v>2985</v>
      </c>
      <c r="B1632">
        <v>5</v>
      </c>
      <c r="C1632">
        <v>2</v>
      </c>
      <c r="D1632">
        <v>4</v>
      </c>
      <c r="E1632" t="s">
        <v>59</v>
      </c>
      <c r="G1632" t="s">
        <v>60</v>
      </c>
    </row>
    <row r="1633" spans="1:7">
      <c r="A1633" t="s">
        <v>2986</v>
      </c>
      <c r="B1633">
        <v>5</v>
      </c>
      <c r="C1633">
        <v>2</v>
      </c>
      <c r="D1633">
        <v>5</v>
      </c>
      <c r="E1633" t="s">
        <v>63</v>
      </c>
      <c r="G1633" t="s">
        <v>64</v>
      </c>
    </row>
    <row r="1634" spans="1:7">
      <c r="A1634" t="s">
        <v>2987</v>
      </c>
      <c r="B1634">
        <v>5</v>
      </c>
      <c r="C1634">
        <v>2</v>
      </c>
      <c r="D1634">
        <v>6</v>
      </c>
      <c r="E1634" t="s">
        <v>63</v>
      </c>
      <c r="G1634" t="s">
        <v>64</v>
      </c>
    </row>
    <row r="1635" spans="1:7">
      <c r="A1635" t="s">
        <v>2988</v>
      </c>
      <c r="B1635">
        <v>5</v>
      </c>
      <c r="C1635">
        <v>2</v>
      </c>
      <c r="D1635">
        <v>7</v>
      </c>
      <c r="E1635" t="s">
        <v>67</v>
      </c>
      <c r="G1635" t="s">
        <v>68</v>
      </c>
    </row>
    <row r="1636" spans="1:7">
      <c r="A1636" t="s">
        <v>2989</v>
      </c>
      <c r="B1636">
        <v>5</v>
      </c>
      <c r="C1636">
        <v>2</v>
      </c>
      <c r="D1636">
        <v>8</v>
      </c>
      <c r="E1636" t="s">
        <v>67</v>
      </c>
      <c r="G1636" t="s">
        <v>68</v>
      </c>
    </row>
    <row r="1637" spans="1:7">
      <c r="A1637" t="s">
        <v>2990</v>
      </c>
      <c r="B1637">
        <v>5</v>
      </c>
      <c r="C1637">
        <v>2</v>
      </c>
      <c r="D1637">
        <v>9</v>
      </c>
      <c r="E1637" t="s">
        <v>71</v>
      </c>
      <c r="G1637" t="s">
        <v>72</v>
      </c>
    </row>
    <row r="1638" spans="1:7">
      <c r="A1638" t="s">
        <v>2991</v>
      </c>
      <c r="B1638">
        <v>5</v>
      </c>
      <c r="C1638">
        <v>2</v>
      </c>
      <c r="D1638">
        <v>10</v>
      </c>
      <c r="E1638" t="s">
        <v>71</v>
      </c>
      <c r="G1638" t="s">
        <v>72</v>
      </c>
    </row>
    <row r="1639" spans="1:7">
      <c r="A1639" t="s">
        <v>2992</v>
      </c>
      <c r="B1639">
        <v>5</v>
      </c>
      <c r="C1639">
        <v>2</v>
      </c>
      <c r="D1639">
        <v>11</v>
      </c>
      <c r="E1639" t="s">
        <v>75</v>
      </c>
      <c r="G1639" t="s">
        <v>76</v>
      </c>
    </row>
    <row r="1640" spans="1:7">
      <c r="A1640" t="s">
        <v>2993</v>
      </c>
      <c r="B1640">
        <v>5</v>
      </c>
      <c r="C1640">
        <v>2</v>
      </c>
      <c r="D1640">
        <v>12</v>
      </c>
      <c r="E1640" t="s">
        <v>75</v>
      </c>
      <c r="G1640" t="s">
        <v>76</v>
      </c>
    </row>
    <row r="1641" spans="1:7">
      <c r="A1641" t="s">
        <v>2994</v>
      </c>
      <c r="B1641">
        <v>5</v>
      </c>
      <c r="C1641">
        <v>2</v>
      </c>
      <c r="D1641">
        <v>13</v>
      </c>
      <c r="E1641" t="s">
        <v>2995</v>
      </c>
      <c r="F1641" t="s">
        <v>2996</v>
      </c>
    </row>
    <row r="1642" spans="1:7">
      <c r="A1642" t="s">
        <v>2997</v>
      </c>
      <c r="B1642">
        <v>5</v>
      </c>
      <c r="C1642">
        <v>2</v>
      </c>
      <c r="D1642">
        <v>14</v>
      </c>
      <c r="E1642" t="s">
        <v>2998</v>
      </c>
      <c r="F1642" t="s">
        <v>2996</v>
      </c>
    </row>
    <row r="1643" spans="1:7">
      <c r="A1643" t="s">
        <v>2999</v>
      </c>
      <c r="B1643">
        <v>5</v>
      </c>
      <c r="C1643">
        <v>2</v>
      </c>
      <c r="D1643">
        <v>15</v>
      </c>
      <c r="E1643" t="s">
        <v>3000</v>
      </c>
      <c r="F1643" t="s">
        <v>3001</v>
      </c>
    </row>
    <row r="1644" spans="1:7">
      <c r="A1644" t="s">
        <v>3002</v>
      </c>
      <c r="B1644">
        <v>5</v>
      </c>
      <c r="C1644">
        <v>2</v>
      </c>
      <c r="D1644">
        <v>16</v>
      </c>
      <c r="E1644" t="s">
        <v>3003</v>
      </c>
      <c r="F1644" t="s">
        <v>3001</v>
      </c>
    </row>
    <row r="1645" spans="1:7">
      <c r="A1645" t="s">
        <v>3004</v>
      </c>
      <c r="B1645">
        <v>5</v>
      </c>
      <c r="C1645">
        <v>2</v>
      </c>
      <c r="D1645">
        <v>17</v>
      </c>
      <c r="E1645" t="s">
        <v>3005</v>
      </c>
      <c r="F1645" t="s">
        <v>3006</v>
      </c>
    </row>
    <row r="1646" spans="1:7">
      <c r="A1646" t="s">
        <v>3007</v>
      </c>
      <c r="B1646">
        <v>5</v>
      </c>
      <c r="C1646">
        <v>2</v>
      </c>
      <c r="D1646">
        <v>18</v>
      </c>
      <c r="E1646" t="s">
        <v>3008</v>
      </c>
      <c r="F1646" t="s">
        <v>3006</v>
      </c>
    </row>
    <row r="1647" spans="1:7">
      <c r="A1647" t="s">
        <v>3009</v>
      </c>
      <c r="B1647">
        <v>5</v>
      </c>
      <c r="C1647">
        <v>2</v>
      </c>
      <c r="D1647">
        <v>19</v>
      </c>
      <c r="E1647" t="s">
        <v>3010</v>
      </c>
      <c r="F1647" t="s">
        <v>3011</v>
      </c>
    </row>
    <row r="1648" spans="1:7">
      <c r="A1648" t="s">
        <v>3012</v>
      </c>
      <c r="B1648">
        <v>5</v>
      </c>
      <c r="C1648">
        <v>2</v>
      </c>
      <c r="D1648">
        <v>20</v>
      </c>
      <c r="E1648" t="s">
        <v>3013</v>
      </c>
      <c r="F1648" t="s">
        <v>3011</v>
      </c>
    </row>
    <row r="1649" spans="1:7">
      <c r="A1649" t="s">
        <v>3014</v>
      </c>
      <c r="B1649">
        <v>5</v>
      </c>
      <c r="C1649">
        <v>3</v>
      </c>
      <c r="D1649">
        <v>1</v>
      </c>
      <c r="E1649" t="s">
        <v>3015</v>
      </c>
      <c r="F1649" t="s">
        <v>3016</v>
      </c>
    </row>
    <row r="1650" spans="1:7">
      <c r="A1650" t="s">
        <v>3017</v>
      </c>
      <c r="B1650">
        <v>5</v>
      </c>
      <c r="C1650">
        <v>3</v>
      </c>
      <c r="D1650">
        <v>2</v>
      </c>
      <c r="E1650" t="s">
        <v>3018</v>
      </c>
      <c r="F1650" t="s">
        <v>3016</v>
      </c>
    </row>
    <row r="1651" spans="1:7">
      <c r="A1651" t="s">
        <v>3019</v>
      </c>
      <c r="B1651">
        <v>5</v>
      </c>
      <c r="C1651">
        <v>3</v>
      </c>
      <c r="D1651">
        <v>3</v>
      </c>
      <c r="E1651" t="s">
        <v>3020</v>
      </c>
      <c r="G1651" t="e">
        <f>--Internal_29860</f>
        <v>#NAME?</v>
      </c>
    </row>
    <row r="1652" spans="1:7">
      <c r="A1652" t="s">
        <v>3021</v>
      </c>
      <c r="B1652">
        <v>5</v>
      </c>
      <c r="C1652">
        <v>3</v>
      </c>
      <c r="D1652">
        <v>4</v>
      </c>
      <c r="E1652" t="s">
        <v>3020</v>
      </c>
      <c r="G1652" t="e">
        <f>--Internal_29860</f>
        <v>#NAME?</v>
      </c>
    </row>
    <row r="1653" spans="1:7">
      <c r="A1653" t="s">
        <v>3022</v>
      </c>
      <c r="B1653">
        <v>5</v>
      </c>
      <c r="C1653">
        <v>3</v>
      </c>
      <c r="D1653">
        <v>5</v>
      </c>
      <c r="E1653" t="s">
        <v>3023</v>
      </c>
      <c r="G1653" t="e">
        <f>--Internal_8612</f>
        <v>#NAME?</v>
      </c>
    </row>
    <row r="1654" spans="1:7">
      <c r="A1654" t="s">
        <v>3024</v>
      </c>
      <c r="B1654">
        <v>5</v>
      </c>
      <c r="C1654">
        <v>3</v>
      </c>
      <c r="D1654">
        <v>6</v>
      </c>
      <c r="E1654" t="s">
        <v>3023</v>
      </c>
      <c r="G1654" t="e">
        <f>--Internal_8612</f>
        <v>#NAME?</v>
      </c>
    </row>
    <row r="1655" spans="1:7">
      <c r="A1655" t="s">
        <v>3025</v>
      </c>
      <c r="B1655">
        <v>5</v>
      </c>
      <c r="C1655">
        <v>3</v>
      </c>
      <c r="D1655">
        <v>7</v>
      </c>
      <c r="E1655" t="s">
        <v>3026</v>
      </c>
      <c r="G1655" t="e">
        <f>--Internal_12313</f>
        <v>#NAME?</v>
      </c>
    </row>
    <row r="1656" spans="1:7">
      <c r="A1656" t="s">
        <v>3027</v>
      </c>
      <c r="B1656">
        <v>5</v>
      </c>
      <c r="C1656">
        <v>3</v>
      </c>
      <c r="D1656">
        <v>8</v>
      </c>
      <c r="E1656" t="s">
        <v>3026</v>
      </c>
      <c r="G1656" t="e">
        <f>--Internal_12313</f>
        <v>#NAME?</v>
      </c>
    </row>
    <row r="1657" spans="1:7">
      <c r="A1657" t="s">
        <v>3028</v>
      </c>
      <c r="B1657">
        <v>5</v>
      </c>
      <c r="C1657">
        <v>3</v>
      </c>
      <c r="D1657">
        <v>9</v>
      </c>
      <c r="E1657" t="s">
        <v>3029</v>
      </c>
      <c r="F1657" t="s">
        <v>3030</v>
      </c>
    </row>
    <row r="1658" spans="1:7">
      <c r="A1658" t="s">
        <v>3031</v>
      </c>
      <c r="B1658">
        <v>5</v>
      </c>
      <c r="C1658">
        <v>3</v>
      </c>
      <c r="D1658">
        <v>10</v>
      </c>
      <c r="E1658" t="s">
        <v>3032</v>
      </c>
      <c r="F1658" t="s">
        <v>3030</v>
      </c>
    </row>
    <row r="1659" spans="1:7">
      <c r="A1659" t="s">
        <v>3033</v>
      </c>
      <c r="B1659">
        <v>5</v>
      </c>
      <c r="C1659">
        <v>3</v>
      </c>
      <c r="D1659">
        <v>11</v>
      </c>
      <c r="E1659" t="s">
        <v>3034</v>
      </c>
      <c r="F1659" t="s">
        <v>3035</v>
      </c>
    </row>
    <row r="1660" spans="1:7">
      <c r="A1660" t="s">
        <v>3036</v>
      </c>
      <c r="B1660">
        <v>5</v>
      </c>
      <c r="C1660">
        <v>3</v>
      </c>
      <c r="D1660">
        <v>12</v>
      </c>
      <c r="E1660" t="s">
        <v>3037</v>
      </c>
      <c r="F1660" t="s">
        <v>3035</v>
      </c>
    </row>
    <row r="1661" spans="1:7">
      <c r="A1661" t="s">
        <v>3038</v>
      </c>
      <c r="B1661">
        <v>5</v>
      </c>
      <c r="C1661">
        <v>3</v>
      </c>
      <c r="D1661">
        <v>13</v>
      </c>
      <c r="E1661" t="s">
        <v>3039</v>
      </c>
      <c r="F1661" t="s">
        <v>3040</v>
      </c>
    </row>
    <row r="1662" spans="1:7">
      <c r="A1662" t="s">
        <v>3041</v>
      </c>
      <c r="B1662">
        <v>5</v>
      </c>
      <c r="C1662">
        <v>3</v>
      </c>
      <c r="D1662">
        <v>14</v>
      </c>
      <c r="E1662" t="s">
        <v>3042</v>
      </c>
      <c r="F1662" t="s">
        <v>3040</v>
      </c>
    </row>
    <row r="1663" spans="1:7">
      <c r="A1663" t="s">
        <v>3043</v>
      </c>
      <c r="B1663">
        <v>5</v>
      </c>
      <c r="C1663">
        <v>3</v>
      </c>
      <c r="D1663">
        <v>15</v>
      </c>
      <c r="E1663" t="s">
        <v>3044</v>
      </c>
      <c r="F1663" t="s">
        <v>3045</v>
      </c>
    </row>
    <row r="1664" spans="1:7">
      <c r="A1664" t="s">
        <v>3046</v>
      </c>
      <c r="B1664">
        <v>5</v>
      </c>
      <c r="C1664">
        <v>3</v>
      </c>
      <c r="D1664">
        <v>16</v>
      </c>
      <c r="E1664" t="s">
        <v>3047</v>
      </c>
      <c r="F1664" t="s">
        <v>3045</v>
      </c>
    </row>
    <row r="1665" spans="1:6">
      <c r="A1665" t="s">
        <v>3048</v>
      </c>
      <c r="B1665">
        <v>5</v>
      </c>
      <c r="C1665">
        <v>3</v>
      </c>
      <c r="D1665">
        <v>17</v>
      </c>
      <c r="E1665" t="s">
        <v>3049</v>
      </c>
      <c r="F1665" t="s">
        <v>3050</v>
      </c>
    </row>
    <row r="1666" spans="1:6">
      <c r="A1666" t="s">
        <v>3051</v>
      </c>
      <c r="B1666">
        <v>5</v>
      </c>
      <c r="C1666">
        <v>3</v>
      </c>
      <c r="D1666">
        <v>18</v>
      </c>
      <c r="E1666" t="s">
        <v>3049</v>
      </c>
      <c r="F1666" t="s">
        <v>3050</v>
      </c>
    </row>
    <row r="1667" spans="1:6">
      <c r="A1667" t="s">
        <v>3052</v>
      </c>
      <c r="B1667">
        <v>5</v>
      </c>
      <c r="C1667">
        <v>3</v>
      </c>
      <c r="D1667">
        <v>19</v>
      </c>
      <c r="E1667" t="s">
        <v>3053</v>
      </c>
      <c r="F1667" t="s">
        <v>3054</v>
      </c>
    </row>
    <row r="1668" spans="1:6">
      <c r="A1668" t="s">
        <v>3055</v>
      </c>
      <c r="B1668">
        <v>5</v>
      </c>
      <c r="C1668">
        <v>3</v>
      </c>
      <c r="D1668">
        <v>20</v>
      </c>
      <c r="E1668" t="s">
        <v>3056</v>
      </c>
      <c r="F1668" t="s">
        <v>3054</v>
      </c>
    </row>
    <row r="1669" spans="1:6">
      <c r="A1669" t="s">
        <v>3057</v>
      </c>
      <c r="B1669">
        <v>5</v>
      </c>
      <c r="C1669">
        <v>4</v>
      </c>
      <c r="D1669">
        <v>1</v>
      </c>
      <c r="E1669" t="s">
        <v>3058</v>
      </c>
      <c r="F1669" t="s">
        <v>3059</v>
      </c>
    </row>
    <row r="1670" spans="1:6">
      <c r="A1670" t="s">
        <v>3060</v>
      </c>
      <c r="B1670">
        <v>5</v>
      </c>
      <c r="C1670">
        <v>4</v>
      </c>
      <c r="D1670">
        <v>2</v>
      </c>
      <c r="E1670" t="s">
        <v>3061</v>
      </c>
      <c r="F1670" t="s">
        <v>3059</v>
      </c>
    </row>
    <row r="1671" spans="1:6">
      <c r="A1671" t="s">
        <v>3062</v>
      </c>
      <c r="B1671">
        <v>5</v>
      </c>
      <c r="C1671">
        <v>4</v>
      </c>
      <c r="D1671">
        <v>3</v>
      </c>
      <c r="E1671" t="s">
        <v>3063</v>
      </c>
      <c r="F1671" t="s">
        <v>3064</v>
      </c>
    </row>
    <row r="1672" spans="1:6">
      <c r="A1672" t="s">
        <v>3065</v>
      </c>
      <c r="B1672">
        <v>5</v>
      </c>
      <c r="C1672">
        <v>4</v>
      </c>
      <c r="D1672">
        <v>4</v>
      </c>
      <c r="E1672" t="s">
        <v>3066</v>
      </c>
      <c r="F1672" t="s">
        <v>3064</v>
      </c>
    </row>
    <row r="1673" spans="1:6">
      <c r="A1673" t="s">
        <v>3067</v>
      </c>
      <c r="B1673">
        <v>5</v>
      </c>
      <c r="C1673">
        <v>4</v>
      </c>
      <c r="D1673">
        <v>5</v>
      </c>
      <c r="E1673" t="s">
        <v>3068</v>
      </c>
      <c r="F1673" t="s">
        <v>3069</v>
      </c>
    </row>
    <row r="1674" spans="1:6">
      <c r="A1674" t="s">
        <v>3070</v>
      </c>
      <c r="B1674">
        <v>5</v>
      </c>
      <c r="C1674">
        <v>4</v>
      </c>
      <c r="D1674">
        <v>6</v>
      </c>
      <c r="E1674" t="s">
        <v>3071</v>
      </c>
      <c r="F1674" t="s">
        <v>3069</v>
      </c>
    </row>
    <row r="1675" spans="1:6">
      <c r="A1675" t="s">
        <v>3072</v>
      </c>
      <c r="B1675">
        <v>5</v>
      </c>
      <c r="C1675">
        <v>4</v>
      </c>
      <c r="D1675">
        <v>7</v>
      </c>
      <c r="E1675" t="s">
        <v>3073</v>
      </c>
      <c r="F1675" t="s">
        <v>3074</v>
      </c>
    </row>
    <row r="1676" spans="1:6">
      <c r="A1676" t="s">
        <v>3075</v>
      </c>
      <c r="B1676">
        <v>5</v>
      </c>
      <c r="C1676">
        <v>4</v>
      </c>
      <c r="D1676">
        <v>8</v>
      </c>
      <c r="E1676" t="s">
        <v>3076</v>
      </c>
      <c r="F1676" t="s">
        <v>3074</v>
      </c>
    </row>
    <row r="1677" spans="1:6">
      <c r="A1677" t="s">
        <v>3077</v>
      </c>
      <c r="B1677">
        <v>5</v>
      </c>
      <c r="C1677">
        <v>4</v>
      </c>
      <c r="D1677">
        <v>9</v>
      </c>
      <c r="E1677" t="s">
        <v>3078</v>
      </c>
      <c r="F1677" t="s">
        <v>3079</v>
      </c>
    </row>
    <row r="1678" spans="1:6">
      <c r="A1678" t="s">
        <v>3080</v>
      </c>
      <c r="B1678">
        <v>5</v>
      </c>
      <c r="C1678">
        <v>4</v>
      </c>
      <c r="D1678">
        <v>10</v>
      </c>
      <c r="E1678" t="s">
        <v>3081</v>
      </c>
      <c r="F1678" t="s">
        <v>3079</v>
      </c>
    </row>
    <row r="1679" spans="1:6">
      <c r="A1679" t="s">
        <v>3082</v>
      </c>
      <c r="B1679">
        <v>5</v>
      </c>
      <c r="C1679">
        <v>4</v>
      </c>
      <c r="D1679">
        <v>11</v>
      </c>
      <c r="E1679" t="s">
        <v>3083</v>
      </c>
      <c r="F1679" t="s">
        <v>3084</v>
      </c>
    </row>
    <row r="1680" spans="1:6">
      <c r="A1680" t="s">
        <v>3085</v>
      </c>
      <c r="B1680">
        <v>5</v>
      </c>
      <c r="C1680">
        <v>4</v>
      </c>
      <c r="D1680">
        <v>12</v>
      </c>
      <c r="E1680" t="s">
        <v>3086</v>
      </c>
      <c r="F1680" t="s">
        <v>3084</v>
      </c>
    </row>
    <row r="1681" spans="1:6">
      <c r="A1681" t="s">
        <v>3087</v>
      </c>
      <c r="B1681">
        <v>5</v>
      </c>
      <c r="C1681">
        <v>4</v>
      </c>
      <c r="D1681">
        <v>13</v>
      </c>
      <c r="E1681" t="s">
        <v>3088</v>
      </c>
      <c r="F1681" t="s">
        <v>3089</v>
      </c>
    </row>
    <row r="1682" spans="1:6">
      <c r="A1682" t="s">
        <v>3090</v>
      </c>
      <c r="B1682">
        <v>5</v>
      </c>
      <c r="C1682">
        <v>4</v>
      </c>
      <c r="D1682">
        <v>14</v>
      </c>
      <c r="E1682" t="s">
        <v>3091</v>
      </c>
      <c r="F1682" t="s">
        <v>3089</v>
      </c>
    </row>
    <row r="1683" spans="1:6">
      <c r="A1683" t="s">
        <v>3092</v>
      </c>
      <c r="B1683">
        <v>5</v>
      </c>
      <c r="C1683">
        <v>4</v>
      </c>
      <c r="D1683">
        <v>15</v>
      </c>
      <c r="E1683" t="s">
        <v>3093</v>
      </c>
      <c r="F1683" t="s">
        <v>3094</v>
      </c>
    </row>
    <row r="1684" spans="1:6">
      <c r="A1684" t="s">
        <v>3095</v>
      </c>
      <c r="B1684">
        <v>5</v>
      </c>
      <c r="C1684">
        <v>4</v>
      </c>
      <c r="D1684">
        <v>16</v>
      </c>
      <c r="E1684" t="s">
        <v>3093</v>
      </c>
      <c r="F1684" t="s">
        <v>3094</v>
      </c>
    </row>
    <row r="1685" spans="1:6">
      <c r="A1685" t="s">
        <v>3096</v>
      </c>
      <c r="B1685">
        <v>5</v>
      </c>
      <c r="C1685">
        <v>4</v>
      </c>
      <c r="D1685">
        <v>17</v>
      </c>
      <c r="E1685" t="s">
        <v>3097</v>
      </c>
      <c r="F1685" t="s">
        <v>3098</v>
      </c>
    </row>
    <row r="1686" spans="1:6">
      <c r="A1686" t="s">
        <v>3099</v>
      </c>
      <c r="B1686">
        <v>5</v>
      </c>
      <c r="C1686">
        <v>4</v>
      </c>
      <c r="D1686">
        <v>18</v>
      </c>
      <c r="E1686" t="s">
        <v>3100</v>
      </c>
      <c r="F1686" t="s">
        <v>3098</v>
      </c>
    </row>
    <row r="1687" spans="1:6">
      <c r="A1687" t="s">
        <v>3101</v>
      </c>
      <c r="B1687">
        <v>5</v>
      </c>
      <c r="C1687">
        <v>4</v>
      </c>
      <c r="D1687">
        <v>19</v>
      </c>
      <c r="E1687" t="s">
        <v>3102</v>
      </c>
      <c r="F1687" t="s">
        <v>3103</v>
      </c>
    </row>
    <row r="1688" spans="1:6">
      <c r="A1688" t="s">
        <v>3104</v>
      </c>
      <c r="B1688">
        <v>5</v>
      </c>
      <c r="C1688">
        <v>4</v>
      </c>
      <c r="D1688">
        <v>20</v>
      </c>
      <c r="E1688" t="s">
        <v>3105</v>
      </c>
      <c r="F1688" t="s">
        <v>3103</v>
      </c>
    </row>
    <row r="1689" spans="1:6">
      <c r="A1689" t="s">
        <v>3106</v>
      </c>
      <c r="B1689">
        <v>5</v>
      </c>
      <c r="C1689">
        <v>5</v>
      </c>
      <c r="D1689">
        <v>1</v>
      </c>
      <c r="E1689" t="s">
        <v>3107</v>
      </c>
      <c r="F1689" t="s">
        <v>3108</v>
      </c>
    </row>
    <row r="1690" spans="1:6">
      <c r="A1690" t="s">
        <v>3109</v>
      </c>
      <c r="B1690">
        <v>5</v>
      </c>
      <c r="C1690">
        <v>5</v>
      </c>
      <c r="D1690">
        <v>2</v>
      </c>
      <c r="E1690" t="s">
        <v>3110</v>
      </c>
      <c r="F1690" t="s">
        <v>3108</v>
      </c>
    </row>
    <row r="1691" spans="1:6">
      <c r="A1691" t="s">
        <v>3111</v>
      </c>
      <c r="B1691">
        <v>5</v>
      </c>
      <c r="C1691">
        <v>5</v>
      </c>
      <c r="D1691">
        <v>3</v>
      </c>
      <c r="E1691" t="s">
        <v>3112</v>
      </c>
      <c r="F1691" t="s">
        <v>3113</v>
      </c>
    </row>
    <row r="1692" spans="1:6">
      <c r="A1692" t="s">
        <v>3114</v>
      </c>
      <c r="B1692">
        <v>5</v>
      </c>
      <c r="C1692">
        <v>5</v>
      </c>
      <c r="D1692">
        <v>4</v>
      </c>
      <c r="E1692" t="s">
        <v>3115</v>
      </c>
      <c r="F1692" t="s">
        <v>3113</v>
      </c>
    </row>
    <row r="1693" spans="1:6">
      <c r="A1693" t="s">
        <v>3116</v>
      </c>
      <c r="B1693">
        <v>5</v>
      </c>
      <c r="C1693">
        <v>5</v>
      </c>
      <c r="D1693">
        <v>5</v>
      </c>
      <c r="E1693" t="s">
        <v>3117</v>
      </c>
      <c r="F1693" t="s">
        <v>3118</v>
      </c>
    </row>
    <row r="1694" spans="1:6">
      <c r="A1694" t="s">
        <v>3119</v>
      </c>
      <c r="B1694">
        <v>5</v>
      </c>
      <c r="C1694">
        <v>5</v>
      </c>
      <c r="D1694">
        <v>6</v>
      </c>
      <c r="E1694" t="s">
        <v>3120</v>
      </c>
      <c r="F1694" t="s">
        <v>3118</v>
      </c>
    </row>
    <row r="1695" spans="1:6">
      <c r="A1695" t="s">
        <v>3121</v>
      </c>
      <c r="B1695">
        <v>5</v>
      </c>
      <c r="C1695">
        <v>5</v>
      </c>
      <c r="D1695">
        <v>7</v>
      </c>
      <c r="E1695" t="s">
        <v>3122</v>
      </c>
      <c r="F1695" t="s">
        <v>3123</v>
      </c>
    </row>
    <row r="1696" spans="1:6">
      <c r="A1696" t="s">
        <v>3124</v>
      </c>
      <c r="B1696">
        <v>5</v>
      </c>
      <c r="C1696">
        <v>5</v>
      </c>
      <c r="D1696">
        <v>8</v>
      </c>
      <c r="E1696" t="s">
        <v>3125</v>
      </c>
      <c r="F1696" t="s">
        <v>3123</v>
      </c>
    </row>
    <row r="1697" spans="1:7">
      <c r="A1697" t="s">
        <v>3126</v>
      </c>
      <c r="B1697">
        <v>5</v>
      </c>
      <c r="C1697">
        <v>5</v>
      </c>
      <c r="D1697">
        <v>9</v>
      </c>
      <c r="E1697" t="s">
        <v>3127</v>
      </c>
      <c r="F1697" t="s">
        <v>3128</v>
      </c>
    </row>
    <row r="1698" spans="1:7">
      <c r="A1698" t="s">
        <v>3129</v>
      </c>
      <c r="B1698">
        <v>5</v>
      </c>
      <c r="C1698">
        <v>5</v>
      </c>
      <c r="D1698">
        <v>10</v>
      </c>
      <c r="E1698" t="s">
        <v>3130</v>
      </c>
      <c r="F1698" t="s">
        <v>3128</v>
      </c>
    </row>
    <row r="1699" spans="1:7">
      <c r="A1699" t="s">
        <v>3131</v>
      </c>
      <c r="B1699">
        <v>5</v>
      </c>
      <c r="C1699">
        <v>5</v>
      </c>
      <c r="D1699">
        <v>11</v>
      </c>
      <c r="E1699" t="s">
        <v>3132</v>
      </c>
      <c r="G1699" t="e">
        <f>--Internal_1315</f>
        <v>#NAME?</v>
      </c>
    </row>
    <row r="1700" spans="1:7">
      <c r="A1700" t="s">
        <v>3133</v>
      </c>
      <c r="B1700">
        <v>5</v>
      </c>
      <c r="C1700">
        <v>5</v>
      </c>
      <c r="D1700">
        <v>12</v>
      </c>
      <c r="E1700" t="s">
        <v>3132</v>
      </c>
      <c r="G1700" t="e">
        <f>--Internal_1315</f>
        <v>#NAME?</v>
      </c>
    </row>
    <row r="1701" spans="1:7">
      <c r="A1701" t="s">
        <v>3134</v>
      </c>
      <c r="B1701">
        <v>5</v>
      </c>
      <c r="C1701">
        <v>5</v>
      </c>
      <c r="D1701">
        <v>13</v>
      </c>
      <c r="E1701" t="s">
        <v>3135</v>
      </c>
      <c r="F1701" t="s">
        <v>3136</v>
      </c>
    </row>
    <row r="1702" spans="1:7">
      <c r="A1702" t="s">
        <v>3137</v>
      </c>
      <c r="B1702">
        <v>5</v>
      </c>
      <c r="C1702">
        <v>5</v>
      </c>
      <c r="D1702">
        <v>14</v>
      </c>
      <c r="E1702" t="s">
        <v>3138</v>
      </c>
      <c r="F1702" t="s">
        <v>3136</v>
      </c>
    </row>
    <row r="1703" spans="1:7">
      <c r="A1703" t="s">
        <v>3139</v>
      </c>
      <c r="B1703">
        <v>5</v>
      </c>
      <c r="C1703">
        <v>5</v>
      </c>
      <c r="D1703">
        <v>15</v>
      </c>
      <c r="E1703" t="s">
        <v>3140</v>
      </c>
      <c r="F1703" t="s">
        <v>3141</v>
      </c>
    </row>
    <row r="1704" spans="1:7">
      <c r="A1704" t="s">
        <v>3142</v>
      </c>
      <c r="B1704">
        <v>5</v>
      </c>
      <c r="C1704">
        <v>5</v>
      </c>
      <c r="D1704">
        <v>16</v>
      </c>
      <c r="E1704" t="s">
        <v>3143</v>
      </c>
      <c r="F1704" t="s">
        <v>3141</v>
      </c>
    </row>
    <row r="1705" spans="1:7">
      <c r="A1705" t="s">
        <v>3144</v>
      </c>
      <c r="B1705">
        <v>5</v>
      </c>
      <c r="C1705">
        <v>5</v>
      </c>
      <c r="D1705">
        <v>17</v>
      </c>
      <c r="E1705" t="s">
        <v>3145</v>
      </c>
      <c r="F1705" t="s">
        <v>3146</v>
      </c>
    </row>
    <row r="1706" spans="1:7">
      <c r="A1706" t="s">
        <v>3147</v>
      </c>
      <c r="B1706">
        <v>5</v>
      </c>
      <c r="C1706">
        <v>5</v>
      </c>
      <c r="D1706">
        <v>18</v>
      </c>
      <c r="E1706" t="s">
        <v>3148</v>
      </c>
      <c r="F1706" t="s">
        <v>3146</v>
      </c>
    </row>
    <row r="1707" spans="1:7">
      <c r="A1707" t="s">
        <v>3149</v>
      </c>
      <c r="B1707">
        <v>5</v>
      </c>
      <c r="C1707">
        <v>5</v>
      </c>
      <c r="D1707">
        <v>19</v>
      </c>
      <c r="E1707" t="s">
        <v>3150</v>
      </c>
      <c r="F1707" t="s">
        <v>3151</v>
      </c>
    </row>
    <row r="1708" spans="1:7">
      <c r="A1708" t="s">
        <v>3152</v>
      </c>
      <c r="B1708">
        <v>5</v>
      </c>
      <c r="C1708">
        <v>5</v>
      </c>
      <c r="D1708">
        <v>20</v>
      </c>
      <c r="E1708" t="s">
        <v>3153</v>
      </c>
      <c r="F1708" t="s">
        <v>3151</v>
      </c>
    </row>
    <row r="1709" spans="1:7">
      <c r="A1709" t="s">
        <v>3154</v>
      </c>
      <c r="B1709">
        <v>5</v>
      </c>
      <c r="C1709">
        <v>6</v>
      </c>
      <c r="D1709">
        <v>1</v>
      </c>
      <c r="E1709" t="s">
        <v>3155</v>
      </c>
      <c r="F1709" t="s">
        <v>3156</v>
      </c>
    </row>
    <row r="1710" spans="1:7">
      <c r="A1710" t="s">
        <v>3157</v>
      </c>
      <c r="B1710">
        <v>5</v>
      </c>
      <c r="C1710">
        <v>6</v>
      </c>
      <c r="D1710">
        <v>2</v>
      </c>
      <c r="E1710" t="s">
        <v>3158</v>
      </c>
      <c r="F1710" t="s">
        <v>3156</v>
      </c>
    </row>
    <row r="1711" spans="1:7">
      <c r="A1711" t="s">
        <v>3159</v>
      </c>
      <c r="B1711">
        <v>5</v>
      </c>
      <c r="C1711">
        <v>6</v>
      </c>
      <c r="D1711">
        <v>3</v>
      </c>
      <c r="E1711" t="s">
        <v>3160</v>
      </c>
      <c r="F1711" t="s">
        <v>3161</v>
      </c>
    </row>
    <row r="1712" spans="1:7">
      <c r="A1712" t="s">
        <v>3162</v>
      </c>
      <c r="B1712">
        <v>5</v>
      </c>
      <c r="C1712">
        <v>6</v>
      </c>
      <c r="D1712">
        <v>4</v>
      </c>
      <c r="E1712" t="s">
        <v>3163</v>
      </c>
      <c r="F1712" t="s">
        <v>3161</v>
      </c>
    </row>
    <row r="1713" spans="1:7">
      <c r="A1713" t="s">
        <v>3164</v>
      </c>
      <c r="B1713">
        <v>5</v>
      </c>
      <c r="C1713">
        <v>6</v>
      </c>
      <c r="D1713">
        <v>5</v>
      </c>
      <c r="E1713" t="s">
        <v>3165</v>
      </c>
      <c r="G1713" t="e">
        <f>--Internal_6764</f>
        <v>#NAME?</v>
      </c>
    </row>
    <row r="1714" spans="1:7">
      <c r="A1714" t="s">
        <v>3166</v>
      </c>
      <c r="B1714">
        <v>5</v>
      </c>
      <c r="C1714">
        <v>6</v>
      </c>
      <c r="D1714">
        <v>6</v>
      </c>
      <c r="E1714" t="s">
        <v>3165</v>
      </c>
      <c r="G1714" t="e">
        <f>--Internal_6764</f>
        <v>#NAME?</v>
      </c>
    </row>
    <row r="1715" spans="1:7">
      <c r="A1715" t="s">
        <v>3167</v>
      </c>
      <c r="B1715">
        <v>5</v>
      </c>
      <c r="C1715">
        <v>6</v>
      </c>
      <c r="D1715">
        <v>7</v>
      </c>
      <c r="E1715" t="s">
        <v>3168</v>
      </c>
      <c r="F1715" t="s">
        <v>3169</v>
      </c>
    </row>
    <row r="1716" spans="1:7">
      <c r="A1716" t="s">
        <v>3170</v>
      </c>
      <c r="B1716">
        <v>5</v>
      </c>
      <c r="C1716">
        <v>6</v>
      </c>
      <c r="D1716">
        <v>8</v>
      </c>
      <c r="E1716" t="s">
        <v>3171</v>
      </c>
      <c r="F1716" t="s">
        <v>3169</v>
      </c>
    </row>
    <row r="1717" spans="1:7">
      <c r="A1717" t="s">
        <v>3172</v>
      </c>
      <c r="B1717">
        <v>5</v>
      </c>
      <c r="C1717">
        <v>6</v>
      </c>
      <c r="D1717">
        <v>9</v>
      </c>
      <c r="E1717" t="s">
        <v>3173</v>
      </c>
      <c r="F1717" t="s">
        <v>2332</v>
      </c>
    </row>
    <row r="1718" spans="1:7">
      <c r="A1718" t="s">
        <v>3174</v>
      </c>
      <c r="B1718">
        <v>5</v>
      </c>
      <c r="C1718">
        <v>6</v>
      </c>
      <c r="D1718">
        <v>10</v>
      </c>
      <c r="E1718" t="s">
        <v>3175</v>
      </c>
      <c r="F1718" t="s">
        <v>2332</v>
      </c>
    </row>
    <row r="1719" spans="1:7">
      <c r="A1719" t="s">
        <v>3176</v>
      </c>
      <c r="B1719">
        <v>5</v>
      </c>
      <c r="C1719">
        <v>6</v>
      </c>
      <c r="D1719">
        <v>11</v>
      </c>
      <c r="E1719" t="s">
        <v>3177</v>
      </c>
      <c r="F1719" t="s">
        <v>3178</v>
      </c>
    </row>
    <row r="1720" spans="1:7">
      <c r="A1720" t="s">
        <v>3179</v>
      </c>
      <c r="B1720">
        <v>5</v>
      </c>
      <c r="C1720">
        <v>6</v>
      </c>
      <c r="D1720">
        <v>12</v>
      </c>
      <c r="E1720" t="s">
        <v>3180</v>
      </c>
      <c r="F1720" t="s">
        <v>3178</v>
      </c>
    </row>
    <row r="1721" spans="1:7">
      <c r="A1721" t="s">
        <v>3181</v>
      </c>
      <c r="B1721">
        <v>5</v>
      </c>
      <c r="C1721">
        <v>6</v>
      </c>
      <c r="D1721">
        <v>13</v>
      </c>
      <c r="E1721" t="s">
        <v>3182</v>
      </c>
      <c r="F1721" t="s">
        <v>3183</v>
      </c>
    </row>
    <row r="1722" spans="1:7">
      <c r="A1722" t="s">
        <v>3184</v>
      </c>
      <c r="B1722">
        <v>5</v>
      </c>
      <c r="C1722">
        <v>6</v>
      </c>
      <c r="D1722">
        <v>14</v>
      </c>
      <c r="E1722" t="s">
        <v>3185</v>
      </c>
      <c r="F1722" t="s">
        <v>3183</v>
      </c>
    </row>
    <row r="1723" spans="1:7">
      <c r="A1723" t="s">
        <v>3186</v>
      </c>
      <c r="B1723">
        <v>5</v>
      </c>
      <c r="C1723">
        <v>6</v>
      </c>
      <c r="D1723">
        <v>15</v>
      </c>
      <c r="E1723" t="s">
        <v>3187</v>
      </c>
      <c r="F1723" t="s">
        <v>3188</v>
      </c>
    </row>
    <row r="1724" spans="1:7">
      <c r="A1724" t="s">
        <v>3189</v>
      </c>
      <c r="B1724">
        <v>5</v>
      </c>
      <c r="C1724">
        <v>6</v>
      </c>
      <c r="D1724">
        <v>16</v>
      </c>
      <c r="E1724" t="s">
        <v>3190</v>
      </c>
      <c r="F1724" t="s">
        <v>3188</v>
      </c>
    </row>
    <row r="1725" spans="1:7">
      <c r="A1725" t="s">
        <v>3191</v>
      </c>
      <c r="B1725">
        <v>5</v>
      </c>
      <c r="C1725">
        <v>6</v>
      </c>
      <c r="D1725">
        <v>17</v>
      </c>
      <c r="E1725" t="s">
        <v>3192</v>
      </c>
      <c r="F1725" t="s">
        <v>3193</v>
      </c>
    </row>
    <row r="1726" spans="1:7">
      <c r="A1726" t="s">
        <v>3194</v>
      </c>
      <c r="B1726">
        <v>5</v>
      </c>
      <c r="C1726">
        <v>6</v>
      </c>
      <c r="D1726">
        <v>18</v>
      </c>
      <c r="E1726" t="s">
        <v>3195</v>
      </c>
      <c r="F1726" t="s">
        <v>3193</v>
      </c>
    </row>
    <row r="1727" spans="1:7">
      <c r="A1727" t="s">
        <v>3196</v>
      </c>
      <c r="B1727">
        <v>5</v>
      </c>
      <c r="C1727">
        <v>6</v>
      </c>
      <c r="D1727">
        <v>19</v>
      </c>
      <c r="E1727" t="s">
        <v>3197</v>
      </c>
      <c r="F1727" t="s">
        <v>3198</v>
      </c>
    </row>
    <row r="1728" spans="1:7">
      <c r="A1728" t="s">
        <v>3199</v>
      </c>
      <c r="B1728">
        <v>5</v>
      </c>
      <c r="C1728">
        <v>6</v>
      </c>
      <c r="D1728">
        <v>20</v>
      </c>
      <c r="E1728" t="s">
        <v>3200</v>
      </c>
      <c r="F1728" t="s">
        <v>3198</v>
      </c>
    </row>
    <row r="1729" spans="1:7">
      <c r="A1729" t="s">
        <v>3201</v>
      </c>
      <c r="B1729">
        <v>5</v>
      </c>
      <c r="C1729">
        <v>7</v>
      </c>
      <c r="D1729">
        <v>1</v>
      </c>
      <c r="E1729" t="s">
        <v>3202</v>
      </c>
      <c r="G1729" t="e">
        <f>--Internal_29508</f>
        <v>#NAME?</v>
      </c>
    </row>
    <row r="1730" spans="1:7">
      <c r="A1730" t="s">
        <v>3203</v>
      </c>
      <c r="B1730">
        <v>5</v>
      </c>
      <c r="C1730">
        <v>7</v>
      </c>
      <c r="D1730">
        <v>2</v>
      </c>
      <c r="E1730" t="s">
        <v>3202</v>
      </c>
      <c r="G1730" t="e">
        <f>--Internal_29508</f>
        <v>#NAME?</v>
      </c>
    </row>
    <row r="1731" spans="1:7">
      <c r="A1731" t="s">
        <v>3204</v>
      </c>
      <c r="B1731">
        <v>5</v>
      </c>
      <c r="C1731">
        <v>7</v>
      </c>
      <c r="D1731">
        <v>3</v>
      </c>
      <c r="E1731" t="s">
        <v>3205</v>
      </c>
      <c r="F1731" t="s">
        <v>3206</v>
      </c>
    </row>
    <row r="1732" spans="1:7">
      <c r="A1732" t="s">
        <v>3207</v>
      </c>
      <c r="B1732">
        <v>5</v>
      </c>
      <c r="C1732">
        <v>7</v>
      </c>
      <c r="D1732">
        <v>4</v>
      </c>
      <c r="E1732" t="s">
        <v>3208</v>
      </c>
      <c r="F1732" t="s">
        <v>3206</v>
      </c>
    </row>
    <row r="1733" spans="1:7">
      <c r="A1733" t="s">
        <v>3209</v>
      </c>
      <c r="B1733">
        <v>5</v>
      </c>
      <c r="C1733">
        <v>7</v>
      </c>
      <c r="D1733">
        <v>5</v>
      </c>
      <c r="E1733" t="s">
        <v>3210</v>
      </c>
      <c r="F1733" t="s">
        <v>3211</v>
      </c>
    </row>
    <row r="1734" spans="1:7">
      <c r="A1734" t="s">
        <v>3212</v>
      </c>
      <c r="B1734">
        <v>5</v>
      </c>
      <c r="C1734">
        <v>7</v>
      </c>
      <c r="D1734">
        <v>6</v>
      </c>
      <c r="E1734" t="s">
        <v>3213</v>
      </c>
      <c r="F1734" t="s">
        <v>3211</v>
      </c>
    </row>
    <row r="1735" spans="1:7">
      <c r="A1735" t="s">
        <v>3214</v>
      </c>
      <c r="B1735">
        <v>5</v>
      </c>
      <c r="C1735">
        <v>7</v>
      </c>
      <c r="D1735">
        <v>7</v>
      </c>
      <c r="E1735" t="s">
        <v>3215</v>
      </c>
      <c r="F1735" t="s">
        <v>3216</v>
      </c>
    </row>
    <row r="1736" spans="1:7">
      <c r="A1736" t="s">
        <v>3217</v>
      </c>
      <c r="B1736">
        <v>5</v>
      </c>
      <c r="C1736">
        <v>7</v>
      </c>
      <c r="D1736">
        <v>8</v>
      </c>
      <c r="E1736" t="s">
        <v>3218</v>
      </c>
      <c r="F1736" t="s">
        <v>3216</v>
      </c>
    </row>
    <row r="1737" spans="1:7">
      <c r="A1737" t="s">
        <v>3219</v>
      </c>
      <c r="B1737">
        <v>5</v>
      </c>
      <c r="C1737">
        <v>7</v>
      </c>
      <c r="D1737">
        <v>9</v>
      </c>
      <c r="E1737" t="s">
        <v>3220</v>
      </c>
      <c r="F1737" t="s">
        <v>3221</v>
      </c>
    </row>
    <row r="1738" spans="1:7">
      <c r="A1738" t="s">
        <v>3222</v>
      </c>
      <c r="B1738">
        <v>5</v>
      </c>
      <c r="C1738">
        <v>7</v>
      </c>
      <c r="D1738">
        <v>10</v>
      </c>
      <c r="E1738" t="s">
        <v>3223</v>
      </c>
      <c r="F1738" t="s">
        <v>3221</v>
      </c>
    </row>
    <row r="1739" spans="1:7">
      <c r="A1739" t="s">
        <v>3224</v>
      </c>
      <c r="B1739">
        <v>5</v>
      </c>
      <c r="C1739">
        <v>7</v>
      </c>
      <c r="D1739">
        <v>11</v>
      </c>
      <c r="E1739" t="s">
        <v>3225</v>
      </c>
      <c r="F1739" t="s">
        <v>3226</v>
      </c>
    </row>
    <row r="1740" spans="1:7">
      <c r="A1740" t="s">
        <v>3227</v>
      </c>
      <c r="B1740">
        <v>5</v>
      </c>
      <c r="C1740">
        <v>7</v>
      </c>
      <c r="D1740">
        <v>12</v>
      </c>
      <c r="E1740" t="s">
        <v>3228</v>
      </c>
      <c r="F1740" t="s">
        <v>3226</v>
      </c>
    </row>
    <row r="1741" spans="1:7">
      <c r="A1741" t="s">
        <v>3229</v>
      </c>
      <c r="B1741">
        <v>5</v>
      </c>
      <c r="C1741">
        <v>7</v>
      </c>
      <c r="D1741">
        <v>13</v>
      </c>
      <c r="E1741" t="s">
        <v>3230</v>
      </c>
      <c r="F1741" t="s">
        <v>3231</v>
      </c>
    </row>
    <row r="1742" spans="1:7">
      <c r="A1742" t="s">
        <v>3232</v>
      </c>
      <c r="B1742">
        <v>5</v>
      </c>
      <c r="C1742">
        <v>7</v>
      </c>
      <c r="D1742">
        <v>14</v>
      </c>
      <c r="E1742" t="s">
        <v>3233</v>
      </c>
      <c r="F1742" t="s">
        <v>3231</v>
      </c>
    </row>
    <row r="1743" spans="1:7">
      <c r="A1743" t="s">
        <v>3234</v>
      </c>
      <c r="B1743">
        <v>5</v>
      </c>
      <c r="C1743">
        <v>7</v>
      </c>
      <c r="D1743">
        <v>15</v>
      </c>
      <c r="E1743" t="s">
        <v>3235</v>
      </c>
      <c r="F1743" t="s">
        <v>3236</v>
      </c>
    </row>
    <row r="1744" spans="1:7">
      <c r="A1744" t="s">
        <v>3237</v>
      </c>
      <c r="B1744">
        <v>5</v>
      </c>
      <c r="C1744">
        <v>7</v>
      </c>
      <c r="D1744">
        <v>16</v>
      </c>
      <c r="E1744" t="s">
        <v>3238</v>
      </c>
      <c r="F1744" t="s">
        <v>3236</v>
      </c>
    </row>
    <row r="1745" spans="1:7">
      <c r="A1745" t="s">
        <v>3239</v>
      </c>
      <c r="B1745">
        <v>5</v>
      </c>
      <c r="C1745">
        <v>7</v>
      </c>
      <c r="D1745">
        <v>17</v>
      </c>
      <c r="E1745" t="s">
        <v>3240</v>
      </c>
      <c r="F1745" t="s">
        <v>3241</v>
      </c>
    </row>
    <row r="1746" spans="1:7">
      <c r="A1746" t="s">
        <v>3242</v>
      </c>
      <c r="B1746">
        <v>5</v>
      </c>
      <c r="C1746">
        <v>7</v>
      </c>
      <c r="D1746">
        <v>18</v>
      </c>
      <c r="E1746" t="s">
        <v>3243</v>
      </c>
      <c r="F1746" t="s">
        <v>3241</v>
      </c>
    </row>
    <row r="1747" spans="1:7">
      <c r="A1747" t="s">
        <v>3244</v>
      </c>
      <c r="B1747">
        <v>5</v>
      </c>
      <c r="C1747">
        <v>7</v>
      </c>
      <c r="D1747">
        <v>19</v>
      </c>
      <c r="E1747" t="s">
        <v>3245</v>
      </c>
      <c r="G1747" t="e">
        <f>--Internal_20141</f>
        <v>#NAME?</v>
      </c>
    </row>
    <row r="1748" spans="1:7">
      <c r="A1748" t="s">
        <v>3246</v>
      </c>
      <c r="B1748">
        <v>5</v>
      </c>
      <c r="C1748">
        <v>7</v>
      </c>
      <c r="D1748">
        <v>20</v>
      </c>
      <c r="E1748" t="s">
        <v>3245</v>
      </c>
      <c r="G1748" t="e">
        <f>--Internal_20141</f>
        <v>#NAME?</v>
      </c>
    </row>
    <row r="1749" spans="1:7">
      <c r="A1749" t="s">
        <v>3247</v>
      </c>
      <c r="B1749">
        <v>5</v>
      </c>
      <c r="C1749">
        <v>8</v>
      </c>
      <c r="D1749">
        <v>1</v>
      </c>
      <c r="E1749" t="s">
        <v>3248</v>
      </c>
      <c r="F1749" t="s">
        <v>3249</v>
      </c>
    </row>
    <row r="1750" spans="1:7">
      <c r="A1750" t="s">
        <v>3250</v>
      </c>
      <c r="B1750">
        <v>5</v>
      </c>
      <c r="C1750">
        <v>8</v>
      </c>
      <c r="D1750">
        <v>2</v>
      </c>
      <c r="E1750" t="s">
        <v>3251</v>
      </c>
      <c r="F1750" t="s">
        <v>3249</v>
      </c>
    </row>
    <row r="1751" spans="1:7">
      <c r="A1751" t="s">
        <v>3252</v>
      </c>
      <c r="B1751">
        <v>5</v>
      </c>
      <c r="C1751">
        <v>8</v>
      </c>
      <c r="D1751">
        <v>3</v>
      </c>
      <c r="E1751" t="s">
        <v>3253</v>
      </c>
      <c r="F1751" t="s">
        <v>3254</v>
      </c>
    </row>
    <row r="1752" spans="1:7">
      <c r="A1752" t="s">
        <v>3255</v>
      </c>
      <c r="B1752">
        <v>5</v>
      </c>
      <c r="C1752">
        <v>8</v>
      </c>
      <c r="D1752">
        <v>4</v>
      </c>
      <c r="E1752" t="s">
        <v>3256</v>
      </c>
      <c r="F1752" t="s">
        <v>3254</v>
      </c>
    </row>
    <row r="1753" spans="1:7">
      <c r="A1753" t="s">
        <v>3257</v>
      </c>
      <c r="B1753">
        <v>5</v>
      </c>
      <c r="C1753">
        <v>8</v>
      </c>
      <c r="D1753">
        <v>5</v>
      </c>
      <c r="E1753" t="s">
        <v>3258</v>
      </c>
      <c r="F1753" t="s">
        <v>3259</v>
      </c>
    </row>
    <row r="1754" spans="1:7">
      <c r="A1754" t="s">
        <v>3260</v>
      </c>
      <c r="B1754">
        <v>5</v>
      </c>
      <c r="C1754">
        <v>8</v>
      </c>
      <c r="D1754">
        <v>6</v>
      </c>
      <c r="E1754" t="s">
        <v>3261</v>
      </c>
      <c r="F1754" t="s">
        <v>3259</v>
      </c>
    </row>
    <row r="1755" spans="1:7">
      <c r="A1755" t="s">
        <v>3262</v>
      </c>
      <c r="B1755">
        <v>5</v>
      </c>
      <c r="C1755">
        <v>8</v>
      </c>
      <c r="D1755">
        <v>7</v>
      </c>
      <c r="E1755" t="s">
        <v>3263</v>
      </c>
      <c r="F1755" t="s">
        <v>3264</v>
      </c>
    </row>
    <row r="1756" spans="1:7">
      <c r="A1756" t="s">
        <v>3265</v>
      </c>
      <c r="B1756">
        <v>5</v>
      </c>
      <c r="C1756">
        <v>8</v>
      </c>
      <c r="D1756">
        <v>8</v>
      </c>
      <c r="E1756" t="s">
        <v>3266</v>
      </c>
      <c r="F1756" t="s">
        <v>3264</v>
      </c>
    </row>
    <row r="1757" spans="1:7">
      <c r="A1757" t="s">
        <v>3267</v>
      </c>
      <c r="B1757">
        <v>5</v>
      </c>
      <c r="C1757">
        <v>8</v>
      </c>
      <c r="D1757">
        <v>9</v>
      </c>
      <c r="E1757" t="s">
        <v>3268</v>
      </c>
      <c r="F1757" t="s">
        <v>3269</v>
      </c>
    </row>
    <row r="1758" spans="1:7">
      <c r="A1758" t="s">
        <v>3270</v>
      </c>
      <c r="B1758">
        <v>5</v>
      </c>
      <c r="C1758">
        <v>8</v>
      </c>
      <c r="D1758">
        <v>10</v>
      </c>
      <c r="E1758" t="s">
        <v>3271</v>
      </c>
      <c r="F1758" t="s">
        <v>3269</v>
      </c>
    </row>
    <row r="1759" spans="1:7">
      <c r="A1759" t="s">
        <v>3272</v>
      </c>
      <c r="B1759">
        <v>5</v>
      </c>
      <c r="C1759">
        <v>8</v>
      </c>
      <c r="D1759">
        <v>11</v>
      </c>
      <c r="E1759" t="s">
        <v>3273</v>
      </c>
      <c r="F1759" t="s">
        <v>3274</v>
      </c>
    </row>
    <row r="1760" spans="1:7">
      <c r="A1760" t="s">
        <v>3275</v>
      </c>
      <c r="B1760">
        <v>5</v>
      </c>
      <c r="C1760">
        <v>8</v>
      </c>
      <c r="D1760">
        <v>12</v>
      </c>
      <c r="E1760" t="s">
        <v>3276</v>
      </c>
      <c r="F1760" t="s">
        <v>3274</v>
      </c>
    </row>
    <row r="1761" spans="1:6">
      <c r="A1761" t="s">
        <v>3277</v>
      </c>
      <c r="B1761">
        <v>5</v>
      </c>
      <c r="C1761">
        <v>8</v>
      </c>
      <c r="D1761">
        <v>13</v>
      </c>
      <c r="E1761" t="s">
        <v>3278</v>
      </c>
      <c r="F1761" t="s">
        <v>3279</v>
      </c>
    </row>
    <row r="1762" spans="1:6">
      <c r="A1762" t="s">
        <v>3280</v>
      </c>
      <c r="B1762">
        <v>5</v>
      </c>
      <c r="C1762">
        <v>8</v>
      </c>
      <c r="D1762">
        <v>14</v>
      </c>
      <c r="E1762" t="s">
        <v>3281</v>
      </c>
      <c r="F1762" t="s">
        <v>3279</v>
      </c>
    </row>
    <row r="1763" spans="1:6">
      <c r="A1763" t="s">
        <v>3282</v>
      </c>
      <c r="B1763">
        <v>5</v>
      </c>
      <c r="C1763">
        <v>8</v>
      </c>
      <c r="D1763">
        <v>15</v>
      </c>
      <c r="E1763" t="s">
        <v>3283</v>
      </c>
      <c r="F1763" t="s">
        <v>3284</v>
      </c>
    </row>
    <row r="1764" spans="1:6">
      <c r="A1764" t="s">
        <v>3285</v>
      </c>
      <c r="B1764">
        <v>5</v>
      </c>
      <c r="C1764">
        <v>8</v>
      </c>
      <c r="D1764">
        <v>16</v>
      </c>
      <c r="E1764" t="s">
        <v>3286</v>
      </c>
      <c r="F1764" t="s">
        <v>3284</v>
      </c>
    </row>
    <row r="1765" spans="1:6">
      <c r="A1765" t="s">
        <v>3287</v>
      </c>
      <c r="B1765">
        <v>5</v>
      </c>
      <c r="C1765">
        <v>8</v>
      </c>
      <c r="D1765">
        <v>17</v>
      </c>
      <c r="E1765" t="s">
        <v>3288</v>
      </c>
      <c r="F1765" t="s">
        <v>3289</v>
      </c>
    </row>
    <row r="1766" spans="1:6">
      <c r="A1766" t="s">
        <v>3290</v>
      </c>
      <c r="B1766">
        <v>5</v>
      </c>
      <c r="C1766">
        <v>8</v>
      </c>
      <c r="D1766">
        <v>18</v>
      </c>
      <c r="E1766" t="s">
        <v>3291</v>
      </c>
      <c r="F1766" t="s">
        <v>3289</v>
      </c>
    </row>
    <row r="1767" spans="1:6">
      <c r="A1767" t="s">
        <v>3292</v>
      </c>
      <c r="B1767">
        <v>5</v>
      </c>
      <c r="C1767">
        <v>8</v>
      </c>
      <c r="D1767">
        <v>19</v>
      </c>
      <c r="E1767" t="s">
        <v>3293</v>
      </c>
      <c r="F1767" t="s">
        <v>3294</v>
      </c>
    </row>
    <row r="1768" spans="1:6">
      <c r="A1768" t="s">
        <v>3295</v>
      </c>
      <c r="B1768">
        <v>5</v>
      </c>
      <c r="C1768">
        <v>8</v>
      </c>
      <c r="D1768">
        <v>20</v>
      </c>
      <c r="E1768" t="s">
        <v>3296</v>
      </c>
      <c r="F1768" t="s">
        <v>3294</v>
      </c>
    </row>
    <row r="1769" spans="1:6">
      <c r="A1769" t="s">
        <v>3297</v>
      </c>
      <c r="B1769">
        <v>5</v>
      </c>
      <c r="C1769">
        <v>9</v>
      </c>
      <c r="D1769">
        <v>1</v>
      </c>
      <c r="E1769" t="s">
        <v>3298</v>
      </c>
      <c r="F1769" t="s">
        <v>3299</v>
      </c>
    </row>
    <row r="1770" spans="1:6">
      <c r="A1770" t="s">
        <v>3300</v>
      </c>
      <c r="B1770">
        <v>5</v>
      </c>
      <c r="C1770">
        <v>9</v>
      </c>
      <c r="D1770">
        <v>2</v>
      </c>
      <c r="E1770" t="s">
        <v>3301</v>
      </c>
      <c r="F1770" t="s">
        <v>3299</v>
      </c>
    </row>
    <row r="1771" spans="1:6">
      <c r="A1771" t="s">
        <v>3302</v>
      </c>
      <c r="B1771">
        <v>5</v>
      </c>
      <c r="C1771">
        <v>9</v>
      </c>
      <c r="D1771">
        <v>3</v>
      </c>
      <c r="E1771" t="s">
        <v>3303</v>
      </c>
      <c r="F1771" t="s">
        <v>3304</v>
      </c>
    </row>
    <row r="1772" spans="1:6">
      <c r="A1772" t="s">
        <v>3305</v>
      </c>
      <c r="B1772">
        <v>5</v>
      </c>
      <c r="C1772">
        <v>9</v>
      </c>
      <c r="D1772">
        <v>4</v>
      </c>
      <c r="E1772" t="s">
        <v>3306</v>
      </c>
      <c r="F1772" t="s">
        <v>3304</v>
      </c>
    </row>
    <row r="1773" spans="1:6">
      <c r="A1773" t="s">
        <v>3307</v>
      </c>
      <c r="B1773">
        <v>5</v>
      </c>
      <c r="C1773">
        <v>9</v>
      </c>
      <c r="D1773">
        <v>5</v>
      </c>
      <c r="E1773" t="s">
        <v>3308</v>
      </c>
      <c r="F1773" t="s">
        <v>3309</v>
      </c>
    </row>
    <row r="1774" spans="1:6">
      <c r="A1774" t="s">
        <v>3310</v>
      </c>
      <c r="B1774">
        <v>5</v>
      </c>
      <c r="C1774">
        <v>9</v>
      </c>
      <c r="D1774">
        <v>6</v>
      </c>
      <c r="E1774" t="s">
        <v>3311</v>
      </c>
      <c r="F1774" t="s">
        <v>3309</v>
      </c>
    </row>
    <row r="1775" spans="1:6">
      <c r="A1775" t="s">
        <v>3312</v>
      </c>
      <c r="B1775">
        <v>5</v>
      </c>
      <c r="C1775">
        <v>9</v>
      </c>
      <c r="D1775">
        <v>7</v>
      </c>
      <c r="E1775" t="s">
        <v>3313</v>
      </c>
      <c r="F1775" t="s">
        <v>3314</v>
      </c>
    </row>
    <row r="1776" spans="1:6">
      <c r="A1776" t="s">
        <v>3315</v>
      </c>
      <c r="B1776">
        <v>5</v>
      </c>
      <c r="C1776">
        <v>9</v>
      </c>
      <c r="D1776">
        <v>8</v>
      </c>
      <c r="E1776" t="s">
        <v>3316</v>
      </c>
      <c r="F1776" t="s">
        <v>3314</v>
      </c>
    </row>
    <row r="1777" spans="1:6">
      <c r="A1777" t="s">
        <v>3317</v>
      </c>
      <c r="B1777">
        <v>5</v>
      </c>
      <c r="C1777">
        <v>9</v>
      </c>
      <c r="D1777">
        <v>9</v>
      </c>
      <c r="E1777" t="s">
        <v>3318</v>
      </c>
      <c r="F1777" t="s">
        <v>3319</v>
      </c>
    </row>
    <row r="1778" spans="1:6">
      <c r="A1778" t="s">
        <v>3320</v>
      </c>
      <c r="B1778">
        <v>5</v>
      </c>
      <c r="C1778">
        <v>9</v>
      </c>
      <c r="D1778">
        <v>10</v>
      </c>
      <c r="E1778" t="s">
        <v>3321</v>
      </c>
      <c r="F1778" t="s">
        <v>3319</v>
      </c>
    </row>
    <row r="1779" spans="1:6">
      <c r="A1779" t="s">
        <v>3322</v>
      </c>
      <c r="B1779">
        <v>5</v>
      </c>
      <c r="C1779">
        <v>9</v>
      </c>
      <c r="D1779">
        <v>11</v>
      </c>
      <c r="E1779" t="s">
        <v>3323</v>
      </c>
      <c r="F1779" t="s">
        <v>3324</v>
      </c>
    </row>
    <row r="1780" spans="1:6">
      <c r="A1780" t="s">
        <v>3325</v>
      </c>
      <c r="B1780">
        <v>5</v>
      </c>
      <c r="C1780">
        <v>9</v>
      </c>
      <c r="D1780">
        <v>12</v>
      </c>
      <c r="E1780" t="s">
        <v>3326</v>
      </c>
      <c r="F1780" t="s">
        <v>3324</v>
      </c>
    </row>
    <row r="1781" spans="1:6">
      <c r="A1781" t="s">
        <v>3327</v>
      </c>
      <c r="B1781">
        <v>5</v>
      </c>
      <c r="C1781">
        <v>9</v>
      </c>
      <c r="D1781">
        <v>13</v>
      </c>
      <c r="E1781" t="s">
        <v>3328</v>
      </c>
      <c r="F1781" t="s">
        <v>3329</v>
      </c>
    </row>
    <row r="1782" spans="1:6">
      <c r="A1782" t="s">
        <v>3330</v>
      </c>
      <c r="B1782">
        <v>5</v>
      </c>
      <c r="C1782">
        <v>9</v>
      </c>
      <c r="D1782">
        <v>14</v>
      </c>
      <c r="E1782" t="s">
        <v>3331</v>
      </c>
      <c r="F1782" t="s">
        <v>3329</v>
      </c>
    </row>
    <row r="1783" spans="1:6">
      <c r="A1783" t="s">
        <v>3332</v>
      </c>
      <c r="B1783">
        <v>5</v>
      </c>
      <c r="C1783">
        <v>9</v>
      </c>
      <c r="D1783">
        <v>15</v>
      </c>
      <c r="E1783" t="s">
        <v>3333</v>
      </c>
      <c r="F1783" t="s">
        <v>3334</v>
      </c>
    </row>
    <row r="1784" spans="1:6">
      <c r="A1784" t="s">
        <v>3335</v>
      </c>
      <c r="B1784">
        <v>5</v>
      </c>
      <c r="C1784">
        <v>9</v>
      </c>
      <c r="D1784">
        <v>16</v>
      </c>
      <c r="E1784" t="s">
        <v>3336</v>
      </c>
      <c r="F1784" t="s">
        <v>3334</v>
      </c>
    </row>
    <row r="1785" spans="1:6">
      <c r="A1785" t="s">
        <v>3337</v>
      </c>
      <c r="B1785">
        <v>5</v>
      </c>
      <c r="C1785">
        <v>9</v>
      </c>
      <c r="D1785">
        <v>17</v>
      </c>
      <c r="E1785" t="s">
        <v>3338</v>
      </c>
      <c r="F1785" t="s">
        <v>3339</v>
      </c>
    </row>
    <row r="1786" spans="1:6">
      <c r="A1786" t="s">
        <v>3340</v>
      </c>
      <c r="B1786">
        <v>5</v>
      </c>
      <c r="C1786">
        <v>9</v>
      </c>
      <c r="D1786">
        <v>18</v>
      </c>
      <c r="E1786" t="s">
        <v>3341</v>
      </c>
      <c r="F1786" t="s">
        <v>3339</v>
      </c>
    </row>
    <row r="1787" spans="1:6">
      <c r="A1787" t="s">
        <v>3342</v>
      </c>
      <c r="B1787">
        <v>5</v>
      </c>
      <c r="C1787">
        <v>9</v>
      </c>
      <c r="D1787">
        <v>19</v>
      </c>
      <c r="E1787" t="s">
        <v>3343</v>
      </c>
      <c r="F1787" t="s">
        <v>3344</v>
      </c>
    </row>
    <row r="1788" spans="1:6">
      <c r="A1788" t="s">
        <v>3345</v>
      </c>
      <c r="B1788">
        <v>5</v>
      </c>
      <c r="C1788">
        <v>9</v>
      </c>
      <c r="D1788">
        <v>20</v>
      </c>
      <c r="E1788" t="s">
        <v>3346</v>
      </c>
      <c r="F1788" t="s">
        <v>3344</v>
      </c>
    </row>
    <row r="1789" spans="1:6">
      <c r="A1789" t="s">
        <v>3347</v>
      </c>
      <c r="B1789">
        <v>5</v>
      </c>
      <c r="C1789">
        <v>10</v>
      </c>
      <c r="D1789">
        <v>1</v>
      </c>
      <c r="E1789" t="s">
        <v>3348</v>
      </c>
      <c r="F1789" t="s">
        <v>3349</v>
      </c>
    </row>
    <row r="1790" spans="1:6">
      <c r="A1790" t="s">
        <v>3350</v>
      </c>
      <c r="B1790">
        <v>5</v>
      </c>
      <c r="C1790">
        <v>10</v>
      </c>
      <c r="D1790">
        <v>2</v>
      </c>
      <c r="E1790" t="s">
        <v>3351</v>
      </c>
      <c r="F1790" t="s">
        <v>3349</v>
      </c>
    </row>
    <row r="1791" spans="1:6">
      <c r="A1791" t="s">
        <v>3352</v>
      </c>
      <c r="B1791">
        <v>5</v>
      </c>
      <c r="C1791">
        <v>10</v>
      </c>
      <c r="D1791">
        <v>3</v>
      </c>
      <c r="E1791" t="s">
        <v>3353</v>
      </c>
      <c r="F1791" t="s">
        <v>3354</v>
      </c>
    </row>
    <row r="1792" spans="1:6">
      <c r="A1792" t="s">
        <v>3355</v>
      </c>
      <c r="B1792">
        <v>5</v>
      </c>
      <c r="C1792">
        <v>10</v>
      </c>
      <c r="D1792">
        <v>4</v>
      </c>
      <c r="E1792" t="s">
        <v>3356</v>
      </c>
      <c r="F1792" t="s">
        <v>3354</v>
      </c>
    </row>
    <row r="1793" spans="1:6">
      <c r="A1793" t="s">
        <v>3357</v>
      </c>
      <c r="B1793">
        <v>5</v>
      </c>
      <c r="C1793">
        <v>10</v>
      </c>
      <c r="D1793">
        <v>5</v>
      </c>
      <c r="E1793" t="s">
        <v>3358</v>
      </c>
      <c r="F1793" t="s">
        <v>3359</v>
      </c>
    </row>
    <row r="1794" spans="1:6">
      <c r="A1794" t="s">
        <v>3360</v>
      </c>
      <c r="B1794">
        <v>5</v>
      </c>
      <c r="C1794">
        <v>10</v>
      </c>
      <c r="D1794">
        <v>6</v>
      </c>
      <c r="E1794" t="s">
        <v>3361</v>
      </c>
      <c r="F1794" t="s">
        <v>3359</v>
      </c>
    </row>
    <row r="1795" spans="1:6">
      <c r="A1795" t="s">
        <v>3362</v>
      </c>
      <c r="B1795">
        <v>5</v>
      </c>
      <c r="C1795">
        <v>10</v>
      </c>
      <c r="D1795">
        <v>7</v>
      </c>
      <c r="E1795" t="s">
        <v>3363</v>
      </c>
      <c r="F1795" t="s">
        <v>3364</v>
      </c>
    </row>
    <row r="1796" spans="1:6">
      <c r="A1796" t="s">
        <v>3365</v>
      </c>
      <c r="B1796">
        <v>5</v>
      </c>
      <c r="C1796">
        <v>10</v>
      </c>
      <c r="D1796">
        <v>8</v>
      </c>
      <c r="E1796" t="s">
        <v>3366</v>
      </c>
      <c r="F1796" t="s">
        <v>3364</v>
      </c>
    </row>
    <row r="1797" spans="1:6">
      <c r="A1797" t="s">
        <v>3367</v>
      </c>
      <c r="B1797">
        <v>5</v>
      </c>
      <c r="C1797">
        <v>10</v>
      </c>
      <c r="D1797">
        <v>9</v>
      </c>
      <c r="E1797" t="s">
        <v>3368</v>
      </c>
      <c r="F1797" t="s">
        <v>3369</v>
      </c>
    </row>
    <row r="1798" spans="1:6">
      <c r="A1798" t="s">
        <v>3370</v>
      </c>
      <c r="B1798">
        <v>5</v>
      </c>
      <c r="C1798">
        <v>10</v>
      </c>
      <c r="D1798">
        <v>10</v>
      </c>
      <c r="E1798" t="s">
        <v>3371</v>
      </c>
      <c r="F1798" t="s">
        <v>3369</v>
      </c>
    </row>
    <row r="1799" spans="1:6">
      <c r="A1799" t="s">
        <v>3372</v>
      </c>
      <c r="B1799">
        <v>5</v>
      </c>
      <c r="C1799">
        <v>10</v>
      </c>
      <c r="D1799">
        <v>11</v>
      </c>
      <c r="E1799" t="s">
        <v>3373</v>
      </c>
      <c r="F1799" t="s">
        <v>3374</v>
      </c>
    </row>
    <row r="1800" spans="1:6">
      <c r="A1800" t="s">
        <v>3375</v>
      </c>
      <c r="B1800">
        <v>5</v>
      </c>
      <c r="C1800">
        <v>10</v>
      </c>
      <c r="D1800">
        <v>12</v>
      </c>
      <c r="E1800" t="s">
        <v>3376</v>
      </c>
      <c r="F1800" t="s">
        <v>3374</v>
      </c>
    </row>
    <row r="1801" spans="1:6">
      <c r="A1801" t="s">
        <v>3377</v>
      </c>
      <c r="B1801">
        <v>5</v>
      </c>
      <c r="C1801">
        <v>10</v>
      </c>
      <c r="D1801">
        <v>13</v>
      </c>
      <c r="E1801" t="s">
        <v>3378</v>
      </c>
      <c r="F1801" t="s">
        <v>3379</v>
      </c>
    </row>
    <row r="1802" spans="1:6">
      <c r="A1802" t="s">
        <v>3380</v>
      </c>
      <c r="B1802">
        <v>5</v>
      </c>
      <c r="C1802">
        <v>10</v>
      </c>
      <c r="D1802">
        <v>14</v>
      </c>
      <c r="E1802" t="s">
        <v>3381</v>
      </c>
      <c r="F1802" t="s">
        <v>3379</v>
      </c>
    </row>
    <row r="1803" spans="1:6">
      <c r="A1803" t="s">
        <v>3382</v>
      </c>
      <c r="B1803">
        <v>5</v>
      </c>
      <c r="C1803">
        <v>10</v>
      </c>
      <c r="D1803">
        <v>15</v>
      </c>
      <c r="E1803" t="s">
        <v>3383</v>
      </c>
      <c r="F1803" t="s">
        <v>3384</v>
      </c>
    </row>
    <row r="1804" spans="1:6">
      <c r="A1804" t="s">
        <v>3385</v>
      </c>
      <c r="B1804">
        <v>5</v>
      </c>
      <c r="C1804">
        <v>10</v>
      </c>
      <c r="D1804">
        <v>16</v>
      </c>
      <c r="E1804" t="s">
        <v>3386</v>
      </c>
      <c r="F1804" t="s">
        <v>3384</v>
      </c>
    </row>
    <row r="1805" spans="1:6">
      <c r="A1805" t="s">
        <v>3387</v>
      </c>
      <c r="B1805">
        <v>5</v>
      </c>
      <c r="C1805">
        <v>10</v>
      </c>
      <c r="D1805">
        <v>17</v>
      </c>
      <c r="E1805" t="s">
        <v>3388</v>
      </c>
      <c r="F1805" t="s">
        <v>3389</v>
      </c>
    </row>
    <row r="1806" spans="1:6">
      <c r="A1806" t="s">
        <v>3390</v>
      </c>
      <c r="B1806">
        <v>5</v>
      </c>
      <c r="C1806">
        <v>10</v>
      </c>
      <c r="D1806">
        <v>18</v>
      </c>
      <c r="E1806" t="s">
        <v>3391</v>
      </c>
      <c r="F1806" t="s">
        <v>3389</v>
      </c>
    </row>
    <row r="1807" spans="1:6">
      <c r="A1807" t="s">
        <v>3392</v>
      </c>
      <c r="B1807">
        <v>5</v>
      </c>
      <c r="C1807">
        <v>10</v>
      </c>
      <c r="D1807">
        <v>19</v>
      </c>
      <c r="E1807" t="s">
        <v>3393</v>
      </c>
      <c r="F1807" t="s">
        <v>3394</v>
      </c>
    </row>
    <row r="1808" spans="1:6">
      <c r="A1808" t="s">
        <v>3395</v>
      </c>
      <c r="B1808">
        <v>5</v>
      </c>
      <c r="C1808">
        <v>10</v>
      </c>
      <c r="D1808">
        <v>20</v>
      </c>
      <c r="E1808" t="s">
        <v>3396</v>
      </c>
      <c r="F1808" t="s">
        <v>3394</v>
      </c>
    </row>
    <row r="1809" spans="1:6">
      <c r="A1809" t="s">
        <v>3397</v>
      </c>
      <c r="B1809">
        <v>5</v>
      </c>
      <c r="C1809">
        <v>11</v>
      </c>
      <c r="D1809">
        <v>1</v>
      </c>
      <c r="E1809" t="s">
        <v>3398</v>
      </c>
      <c r="F1809" t="s">
        <v>3399</v>
      </c>
    </row>
    <row r="1810" spans="1:6">
      <c r="A1810" t="s">
        <v>3400</v>
      </c>
      <c r="B1810">
        <v>5</v>
      </c>
      <c r="C1810">
        <v>11</v>
      </c>
      <c r="D1810">
        <v>2</v>
      </c>
      <c r="E1810" t="s">
        <v>3401</v>
      </c>
      <c r="F1810" t="s">
        <v>3399</v>
      </c>
    </row>
    <row r="1811" spans="1:6">
      <c r="A1811" t="s">
        <v>3402</v>
      </c>
      <c r="B1811">
        <v>5</v>
      </c>
      <c r="C1811">
        <v>11</v>
      </c>
      <c r="D1811">
        <v>3</v>
      </c>
      <c r="E1811" t="s">
        <v>3403</v>
      </c>
      <c r="F1811" t="s">
        <v>3404</v>
      </c>
    </row>
    <row r="1812" spans="1:6">
      <c r="A1812" t="s">
        <v>3405</v>
      </c>
      <c r="B1812">
        <v>5</v>
      </c>
      <c r="C1812">
        <v>11</v>
      </c>
      <c r="D1812">
        <v>4</v>
      </c>
      <c r="E1812" t="s">
        <v>3406</v>
      </c>
      <c r="F1812" t="s">
        <v>3404</v>
      </c>
    </row>
    <row r="1813" spans="1:6">
      <c r="A1813" t="s">
        <v>3407</v>
      </c>
      <c r="B1813">
        <v>5</v>
      </c>
      <c r="C1813">
        <v>11</v>
      </c>
      <c r="D1813">
        <v>5</v>
      </c>
      <c r="E1813" t="s">
        <v>3408</v>
      </c>
      <c r="F1813" t="s">
        <v>3409</v>
      </c>
    </row>
    <row r="1814" spans="1:6">
      <c r="A1814" t="s">
        <v>3410</v>
      </c>
      <c r="B1814">
        <v>5</v>
      </c>
      <c r="C1814">
        <v>11</v>
      </c>
      <c r="D1814">
        <v>6</v>
      </c>
      <c r="E1814" t="s">
        <v>3411</v>
      </c>
      <c r="F1814" t="s">
        <v>3409</v>
      </c>
    </row>
    <row r="1815" spans="1:6">
      <c r="A1815" t="s">
        <v>3412</v>
      </c>
      <c r="B1815">
        <v>5</v>
      </c>
      <c r="C1815">
        <v>11</v>
      </c>
      <c r="D1815">
        <v>7</v>
      </c>
      <c r="E1815" t="s">
        <v>3413</v>
      </c>
      <c r="F1815" t="s">
        <v>3414</v>
      </c>
    </row>
    <row r="1816" spans="1:6">
      <c r="A1816" t="s">
        <v>3415</v>
      </c>
      <c r="B1816">
        <v>5</v>
      </c>
      <c r="C1816">
        <v>11</v>
      </c>
      <c r="D1816">
        <v>8</v>
      </c>
      <c r="E1816" t="s">
        <v>3416</v>
      </c>
      <c r="F1816" t="s">
        <v>3414</v>
      </c>
    </row>
    <row r="1817" spans="1:6">
      <c r="A1817" t="s">
        <v>3417</v>
      </c>
      <c r="B1817">
        <v>5</v>
      </c>
      <c r="C1817">
        <v>11</v>
      </c>
      <c r="D1817">
        <v>9</v>
      </c>
      <c r="E1817" t="s">
        <v>3418</v>
      </c>
      <c r="F1817" t="s">
        <v>3419</v>
      </c>
    </row>
    <row r="1818" spans="1:6">
      <c r="A1818" t="s">
        <v>3420</v>
      </c>
      <c r="B1818">
        <v>5</v>
      </c>
      <c r="C1818">
        <v>11</v>
      </c>
      <c r="D1818">
        <v>10</v>
      </c>
      <c r="E1818" t="s">
        <v>3421</v>
      </c>
      <c r="F1818" t="s">
        <v>3419</v>
      </c>
    </row>
    <row r="1819" spans="1:6">
      <c r="A1819" t="s">
        <v>3422</v>
      </c>
      <c r="B1819">
        <v>5</v>
      </c>
      <c r="C1819">
        <v>11</v>
      </c>
      <c r="D1819">
        <v>11</v>
      </c>
      <c r="E1819" t="s">
        <v>3423</v>
      </c>
      <c r="F1819" t="s">
        <v>3424</v>
      </c>
    </row>
    <row r="1820" spans="1:6">
      <c r="A1820" t="s">
        <v>3425</v>
      </c>
      <c r="B1820">
        <v>5</v>
      </c>
      <c r="C1820">
        <v>11</v>
      </c>
      <c r="D1820">
        <v>12</v>
      </c>
      <c r="E1820" t="s">
        <v>3426</v>
      </c>
      <c r="F1820" t="s">
        <v>3424</v>
      </c>
    </row>
    <row r="1821" spans="1:6">
      <c r="A1821" t="s">
        <v>3427</v>
      </c>
      <c r="B1821">
        <v>5</v>
      </c>
      <c r="C1821">
        <v>11</v>
      </c>
      <c r="D1821">
        <v>13</v>
      </c>
      <c r="E1821" t="s">
        <v>3428</v>
      </c>
      <c r="F1821" t="s">
        <v>3429</v>
      </c>
    </row>
    <row r="1822" spans="1:6">
      <c r="A1822" t="s">
        <v>3430</v>
      </c>
      <c r="B1822">
        <v>5</v>
      </c>
      <c r="C1822">
        <v>11</v>
      </c>
      <c r="D1822">
        <v>14</v>
      </c>
      <c r="E1822" t="s">
        <v>3431</v>
      </c>
      <c r="F1822" t="s">
        <v>3429</v>
      </c>
    </row>
    <row r="1823" spans="1:6">
      <c r="A1823" t="s">
        <v>3432</v>
      </c>
      <c r="B1823">
        <v>5</v>
      </c>
      <c r="C1823">
        <v>11</v>
      </c>
      <c r="D1823">
        <v>15</v>
      </c>
      <c r="E1823" t="s">
        <v>3433</v>
      </c>
      <c r="F1823" t="s">
        <v>3434</v>
      </c>
    </row>
    <row r="1824" spans="1:6">
      <c r="A1824" t="s">
        <v>3435</v>
      </c>
      <c r="B1824">
        <v>5</v>
      </c>
      <c r="C1824">
        <v>11</v>
      </c>
      <c r="D1824">
        <v>16</v>
      </c>
      <c r="E1824" t="s">
        <v>3436</v>
      </c>
      <c r="F1824" t="s">
        <v>3434</v>
      </c>
    </row>
    <row r="1825" spans="1:7">
      <c r="A1825" t="s">
        <v>3437</v>
      </c>
      <c r="B1825">
        <v>5</v>
      </c>
      <c r="C1825">
        <v>11</v>
      </c>
      <c r="D1825">
        <v>17</v>
      </c>
      <c r="E1825" t="s">
        <v>3438</v>
      </c>
      <c r="F1825" t="s">
        <v>3439</v>
      </c>
    </row>
    <row r="1826" spans="1:7">
      <c r="A1826" t="s">
        <v>3440</v>
      </c>
      <c r="B1826">
        <v>5</v>
      </c>
      <c r="C1826">
        <v>11</v>
      </c>
      <c r="D1826">
        <v>18</v>
      </c>
      <c r="E1826" t="s">
        <v>3441</v>
      </c>
      <c r="F1826" t="s">
        <v>3439</v>
      </c>
    </row>
    <row r="1827" spans="1:7">
      <c r="A1827" t="s">
        <v>3442</v>
      </c>
      <c r="B1827">
        <v>5</v>
      </c>
      <c r="C1827">
        <v>11</v>
      </c>
      <c r="D1827">
        <v>19</v>
      </c>
      <c r="E1827" t="s">
        <v>3443</v>
      </c>
      <c r="F1827" t="s">
        <v>3444</v>
      </c>
    </row>
    <row r="1828" spans="1:7">
      <c r="A1828" t="s">
        <v>3445</v>
      </c>
      <c r="B1828">
        <v>5</v>
      </c>
      <c r="C1828">
        <v>11</v>
      </c>
      <c r="D1828">
        <v>20</v>
      </c>
      <c r="E1828" t="s">
        <v>3446</v>
      </c>
      <c r="F1828" t="s">
        <v>3444</v>
      </c>
    </row>
    <row r="1829" spans="1:7">
      <c r="A1829" t="s">
        <v>3447</v>
      </c>
      <c r="B1829">
        <v>5</v>
      </c>
      <c r="C1829">
        <v>12</v>
      </c>
      <c r="D1829">
        <v>1</v>
      </c>
      <c r="E1829" t="s">
        <v>3448</v>
      </c>
      <c r="F1829" t="s">
        <v>3449</v>
      </c>
    </row>
    <row r="1830" spans="1:7">
      <c r="A1830" t="s">
        <v>3450</v>
      </c>
      <c r="B1830">
        <v>5</v>
      </c>
      <c r="C1830">
        <v>12</v>
      </c>
      <c r="D1830">
        <v>2</v>
      </c>
      <c r="E1830" t="s">
        <v>3451</v>
      </c>
      <c r="F1830" t="s">
        <v>3449</v>
      </c>
    </row>
    <row r="1831" spans="1:7">
      <c r="A1831" t="s">
        <v>3452</v>
      </c>
      <c r="B1831">
        <v>5</v>
      </c>
      <c r="C1831">
        <v>12</v>
      </c>
      <c r="D1831">
        <v>3</v>
      </c>
      <c r="E1831" t="s">
        <v>3453</v>
      </c>
      <c r="F1831" t="s">
        <v>3454</v>
      </c>
    </row>
    <row r="1832" spans="1:7">
      <c r="A1832" t="s">
        <v>3455</v>
      </c>
      <c r="B1832">
        <v>5</v>
      </c>
      <c r="C1832">
        <v>12</v>
      </c>
      <c r="D1832">
        <v>4</v>
      </c>
      <c r="E1832" t="s">
        <v>3456</v>
      </c>
      <c r="F1832" t="s">
        <v>3454</v>
      </c>
    </row>
    <row r="1833" spans="1:7">
      <c r="A1833" t="s">
        <v>3457</v>
      </c>
      <c r="B1833">
        <v>5</v>
      </c>
      <c r="C1833">
        <v>12</v>
      </c>
      <c r="D1833">
        <v>5</v>
      </c>
      <c r="E1833" t="s">
        <v>591</v>
      </c>
      <c r="G1833" t="e">
        <f>--Empty</f>
        <v>#NAME?</v>
      </c>
    </row>
    <row r="1834" spans="1:7">
      <c r="A1834" t="s">
        <v>3458</v>
      </c>
      <c r="B1834">
        <v>5</v>
      </c>
      <c r="C1834">
        <v>12</v>
      </c>
      <c r="D1834">
        <v>6</v>
      </c>
      <c r="E1834" t="s">
        <v>591</v>
      </c>
      <c r="G1834" t="e">
        <f>--Empty</f>
        <v>#NAME?</v>
      </c>
    </row>
    <row r="1835" spans="1:7">
      <c r="A1835" t="s">
        <v>3459</v>
      </c>
      <c r="B1835">
        <v>5</v>
      </c>
      <c r="C1835">
        <v>12</v>
      </c>
      <c r="D1835">
        <v>7</v>
      </c>
      <c r="E1835" t="s">
        <v>591</v>
      </c>
      <c r="G1835" t="e">
        <f>--Empty</f>
        <v>#NAME?</v>
      </c>
    </row>
    <row r="1836" spans="1:7">
      <c r="A1836" t="s">
        <v>3460</v>
      </c>
      <c r="B1836">
        <v>5</v>
      </c>
      <c r="C1836">
        <v>12</v>
      </c>
      <c r="D1836">
        <v>8</v>
      </c>
      <c r="E1836" t="s">
        <v>591</v>
      </c>
      <c r="G1836" t="e">
        <f>--Empty</f>
        <v>#NAME?</v>
      </c>
    </row>
    <row r="1837" spans="1:7">
      <c r="A1837" t="s">
        <v>3461</v>
      </c>
      <c r="B1837">
        <v>5</v>
      </c>
      <c r="C1837">
        <v>12</v>
      </c>
      <c r="D1837">
        <v>9</v>
      </c>
      <c r="E1837" t="s">
        <v>591</v>
      </c>
      <c r="G1837" t="e">
        <f>--Empty</f>
        <v>#NAME?</v>
      </c>
    </row>
    <row r="1838" spans="1:7">
      <c r="A1838" t="s">
        <v>3462</v>
      </c>
      <c r="B1838">
        <v>5</v>
      </c>
      <c r="C1838">
        <v>12</v>
      </c>
      <c r="D1838">
        <v>10</v>
      </c>
      <c r="E1838" t="s">
        <v>591</v>
      </c>
      <c r="G1838" t="e">
        <f>--Empty</f>
        <v>#NAME?</v>
      </c>
    </row>
    <row r="1839" spans="1:7">
      <c r="A1839" t="s">
        <v>3463</v>
      </c>
      <c r="B1839">
        <v>5</v>
      </c>
      <c r="C1839">
        <v>12</v>
      </c>
      <c r="D1839">
        <v>11</v>
      </c>
      <c r="E1839" t="s">
        <v>591</v>
      </c>
      <c r="G1839" t="e">
        <f>--Empty</f>
        <v>#NAME?</v>
      </c>
    </row>
    <row r="1840" spans="1:7">
      <c r="A1840" t="s">
        <v>3464</v>
      </c>
      <c r="B1840">
        <v>5</v>
      </c>
      <c r="C1840">
        <v>12</v>
      </c>
      <c r="D1840">
        <v>12</v>
      </c>
      <c r="E1840" t="s">
        <v>591</v>
      </c>
      <c r="G1840" t="e">
        <f>--Empty</f>
        <v>#NAME?</v>
      </c>
    </row>
    <row r="1841" spans="1:6">
      <c r="A1841" t="s">
        <v>3465</v>
      </c>
      <c r="B1841">
        <v>5</v>
      </c>
      <c r="C1841">
        <v>12</v>
      </c>
      <c r="D1841">
        <v>13</v>
      </c>
      <c r="E1841" t="s">
        <v>3466</v>
      </c>
      <c r="F1841" t="s">
        <v>3467</v>
      </c>
    </row>
    <row r="1842" spans="1:6">
      <c r="A1842" t="s">
        <v>3468</v>
      </c>
      <c r="B1842">
        <v>5</v>
      </c>
      <c r="C1842">
        <v>12</v>
      </c>
      <c r="D1842">
        <v>14</v>
      </c>
      <c r="E1842" t="s">
        <v>3469</v>
      </c>
      <c r="F1842" t="s">
        <v>3467</v>
      </c>
    </row>
    <row r="1843" spans="1:6">
      <c r="A1843" t="s">
        <v>3470</v>
      </c>
      <c r="B1843">
        <v>5</v>
      </c>
      <c r="C1843">
        <v>12</v>
      </c>
      <c r="D1843">
        <v>15</v>
      </c>
      <c r="E1843" t="s">
        <v>3471</v>
      </c>
      <c r="F1843" t="s">
        <v>3472</v>
      </c>
    </row>
    <row r="1844" spans="1:6">
      <c r="A1844" t="s">
        <v>3473</v>
      </c>
      <c r="B1844">
        <v>5</v>
      </c>
      <c r="C1844">
        <v>12</v>
      </c>
      <c r="D1844">
        <v>16</v>
      </c>
      <c r="E1844" t="s">
        <v>3474</v>
      </c>
      <c r="F1844" t="s">
        <v>3472</v>
      </c>
    </row>
    <row r="1845" spans="1:6">
      <c r="A1845" t="s">
        <v>3475</v>
      </c>
      <c r="B1845">
        <v>5</v>
      </c>
      <c r="C1845">
        <v>12</v>
      </c>
      <c r="D1845">
        <v>17</v>
      </c>
      <c r="E1845" t="s">
        <v>3476</v>
      </c>
      <c r="F1845" t="s">
        <v>3477</v>
      </c>
    </row>
    <row r="1846" spans="1:6">
      <c r="A1846" t="s">
        <v>3478</v>
      </c>
      <c r="B1846">
        <v>5</v>
      </c>
      <c r="C1846">
        <v>12</v>
      </c>
      <c r="D1846">
        <v>18</v>
      </c>
      <c r="E1846" t="s">
        <v>3479</v>
      </c>
      <c r="F1846" t="s">
        <v>3477</v>
      </c>
    </row>
    <row r="1847" spans="1:6">
      <c r="A1847" t="s">
        <v>3480</v>
      </c>
      <c r="B1847">
        <v>5</v>
      </c>
      <c r="C1847">
        <v>12</v>
      </c>
      <c r="D1847">
        <v>19</v>
      </c>
      <c r="E1847" t="s">
        <v>3481</v>
      </c>
      <c r="F1847" t="s">
        <v>3482</v>
      </c>
    </row>
    <row r="1848" spans="1:6">
      <c r="A1848" t="s">
        <v>3483</v>
      </c>
      <c r="B1848">
        <v>5</v>
      </c>
      <c r="C1848">
        <v>12</v>
      </c>
      <c r="D1848">
        <v>20</v>
      </c>
      <c r="E1848" t="s">
        <v>3484</v>
      </c>
      <c r="F1848" t="s">
        <v>3482</v>
      </c>
    </row>
    <row r="1849" spans="1:6">
      <c r="A1849" t="s">
        <v>3485</v>
      </c>
      <c r="B1849">
        <v>5</v>
      </c>
      <c r="C1849">
        <v>13</v>
      </c>
      <c r="D1849">
        <v>1</v>
      </c>
      <c r="E1849" t="s">
        <v>3486</v>
      </c>
      <c r="F1849" t="s">
        <v>3487</v>
      </c>
    </row>
    <row r="1850" spans="1:6">
      <c r="A1850" t="s">
        <v>3488</v>
      </c>
      <c r="B1850">
        <v>5</v>
      </c>
      <c r="C1850">
        <v>13</v>
      </c>
      <c r="D1850">
        <v>2</v>
      </c>
      <c r="E1850" t="s">
        <v>3489</v>
      </c>
      <c r="F1850" t="s">
        <v>3487</v>
      </c>
    </row>
    <row r="1851" spans="1:6">
      <c r="A1851" t="s">
        <v>3490</v>
      </c>
      <c r="B1851">
        <v>5</v>
      </c>
      <c r="C1851">
        <v>13</v>
      </c>
      <c r="D1851">
        <v>3</v>
      </c>
      <c r="E1851" t="s">
        <v>3491</v>
      </c>
      <c r="F1851" t="s">
        <v>3492</v>
      </c>
    </row>
    <row r="1852" spans="1:6">
      <c r="A1852" t="s">
        <v>3493</v>
      </c>
      <c r="B1852">
        <v>5</v>
      </c>
      <c r="C1852">
        <v>13</v>
      </c>
      <c r="D1852">
        <v>4</v>
      </c>
      <c r="E1852" t="s">
        <v>3494</v>
      </c>
      <c r="F1852" t="s">
        <v>3492</v>
      </c>
    </row>
    <row r="1853" spans="1:6">
      <c r="A1853" t="s">
        <v>3495</v>
      </c>
      <c r="B1853">
        <v>5</v>
      </c>
      <c r="C1853">
        <v>13</v>
      </c>
      <c r="D1853">
        <v>5</v>
      </c>
      <c r="E1853" t="s">
        <v>3496</v>
      </c>
      <c r="F1853" t="s">
        <v>3497</v>
      </c>
    </row>
    <row r="1854" spans="1:6">
      <c r="A1854" t="s">
        <v>3498</v>
      </c>
      <c r="B1854">
        <v>5</v>
      </c>
      <c r="C1854">
        <v>13</v>
      </c>
      <c r="D1854">
        <v>6</v>
      </c>
      <c r="E1854" t="s">
        <v>3499</v>
      </c>
      <c r="F1854" t="s">
        <v>3497</v>
      </c>
    </row>
    <row r="1855" spans="1:6">
      <c r="A1855" t="s">
        <v>3500</v>
      </c>
      <c r="B1855">
        <v>5</v>
      </c>
      <c r="C1855">
        <v>13</v>
      </c>
      <c r="D1855">
        <v>7</v>
      </c>
      <c r="E1855" t="s">
        <v>3501</v>
      </c>
      <c r="F1855" t="s">
        <v>3502</v>
      </c>
    </row>
    <row r="1856" spans="1:6">
      <c r="A1856" t="s">
        <v>3503</v>
      </c>
      <c r="B1856">
        <v>5</v>
      </c>
      <c r="C1856">
        <v>13</v>
      </c>
      <c r="D1856">
        <v>8</v>
      </c>
      <c r="E1856" t="s">
        <v>3504</v>
      </c>
      <c r="F1856" t="s">
        <v>3502</v>
      </c>
    </row>
    <row r="1857" spans="1:6">
      <c r="A1857" t="s">
        <v>3505</v>
      </c>
      <c r="B1857">
        <v>5</v>
      </c>
      <c r="C1857">
        <v>13</v>
      </c>
      <c r="D1857">
        <v>9</v>
      </c>
      <c r="E1857" t="s">
        <v>3506</v>
      </c>
      <c r="F1857" t="s">
        <v>3507</v>
      </c>
    </row>
    <row r="1858" spans="1:6">
      <c r="A1858" t="s">
        <v>3508</v>
      </c>
      <c r="B1858">
        <v>5</v>
      </c>
      <c r="C1858">
        <v>13</v>
      </c>
      <c r="D1858">
        <v>10</v>
      </c>
      <c r="E1858" t="s">
        <v>3509</v>
      </c>
      <c r="F1858" t="s">
        <v>3507</v>
      </c>
    </row>
    <row r="1859" spans="1:6">
      <c r="A1859" t="s">
        <v>3510</v>
      </c>
      <c r="B1859">
        <v>5</v>
      </c>
      <c r="C1859">
        <v>13</v>
      </c>
      <c r="D1859">
        <v>11</v>
      </c>
      <c r="E1859" t="s">
        <v>3511</v>
      </c>
      <c r="F1859" t="s">
        <v>3512</v>
      </c>
    </row>
    <row r="1860" spans="1:6">
      <c r="A1860" t="s">
        <v>3513</v>
      </c>
      <c r="B1860">
        <v>5</v>
      </c>
      <c r="C1860">
        <v>13</v>
      </c>
      <c r="D1860">
        <v>12</v>
      </c>
      <c r="E1860" t="s">
        <v>3514</v>
      </c>
      <c r="F1860" t="s">
        <v>3512</v>
      </c>
    </row>
    <row r="1861" spans="1:6">
      <c r="A1861" t="s">
        <v>3515</v>
      </c>
      <c r="B1861">
        <v>5</v>
      </c>
      <c r="C1861">
        <v>13</v>
      </c>
      <c r="D1861">
        <v>13</v>
      </c>
      <c r="E1861" t="s">
        <v>3516</v>
      </c>
      <c r="F1861" t="s">
        <v>3517</v>
      </c>
    </row>
    <row r="1862" spans="1:6">
      <c r="A1862" t="s">
        <v>3518</v>
      </c>
      <c r="B1862">
        <v>5</v>
      </c>
      <c r="C1862">
        <v>13</v>
      </c>
      <c r="D1862">
        <v>14</v>
      </c>
      <c r="E1862" t="s">
        <v>3519</v>
      </c>
      <c r="F1862" t="s">
        <v>3517</v>
      </c>
    </row>
    <row r="1863" spans="1:6">
      <c r="A1863" t="s">
        <v>3520</v>
      </c>
      <c r="B1863">
        <v>5</v>
      </c>
      <c r="C1863">
        <v>13</v>
      </c>
      <c r="D1863">
        <v>15</v>
      </c>
      <c r="E1863" t="s">
        <v>3521</v>
      </c>
      <c r="F1863" t="s">
        <v>3522</v>
      </c>
    </row>
    <row r="1864" spans="1:6">
      <c r="A1864" t="s">
        <v>3523</v>
      </c>
      <c r="B1864">
        <v>5</v>
      </c>
      <c r="C1864">
        <v>13</v>
      </c>
      <c r="D1864">
        <v>16</v>
      </c>
      <c r="E1864" t="s">
        <v>3524</v>
      </c>
      <c r="F1864" t="s">
        <v>3522</v>
      </c>
    </row>
    <row r="1865" spans="1:6">
      <c r="A1865" t="s">
        <v>3525</v>
      </c>
      <c r="B1865">
        <v>5</v>
      </c>
      <c r="C1865">
        <v>13</v>
      </c>
      <c r="D1865">
        <v>17</v>
      </c>
      <c r="E1865" t="s">
        <v>3526</v>
      </c>
      <c r="F1865" t="s">
        <v>3527</v>
      </c>
    </row>
    <row r="1866" spans="1:6">
      <c r="A1866" t="s">
        <v>3528</v>
      </c>
      <c r="B1866">
        <v>5</v>
      </c>
      <c r="C1866">
        <v>13</v>
      </c>
      <c r="D1866">
        <v>18</v>
      </c>
      <c r="E1866" t="s">
        <v>3529</v>
      </c>
      <c r="F1866" t="s">
        <v>3527</v>
      </c>
    </row>
    <row r="1867" spans="1:6">
      <c r="A1867" t="s">
        <v>3530</v>
      </c>
      <c r="B1867">
        <v>5</v>
      </c>
      <c r="C1867">
        <v>13</v>
      </c>
      <c r="D1867">
        <v>19</v>
      </c>
      <c r="E1867" t="s">
        <v>3531</v>
      </c>
      <c r="F1867" t="s">
        <v>3532</v>
      </c>
    </row>
    <row r="1868" spans="1:6">
      <c r="A1868" t="s">
        <v>3533</v>
      </c>
      <c r="B1868">
        <v>5</v>
      </c>
      <c r="C1868">
        <v>13</v>
      </c>
      <c r="D1868">
        <v>20</v>
      </c>
      <c r="E1868" t="s">
        <v>3534</v>
      </c>
      <c r="F1868" t="s">
        <v>3532</v>
      </c>
    </row>
    <row r="1869" spans="1:6">
      <c r="A1869" t="s">
        <v>3535</v>
      </c>
      <c r="B1869">
        <v>5</v>
      </c>
      <c r="C1869">
        <v>14</v>
      </c>
      <c r="D1869">
        <v>1</v>
      </c>
      <c r="E1869" t="s">
        <v>3536</v>
      </c>
      <c r="F1869" t="s">
        <v>3537</v>
      </c>
    </row>
    <row r="1870" spans="1:6">
      <c r="A1870" t="s">
        <v>3538</v>
      </c>
      <c r="B1870">
        <v>5</v>
      </c>
      <c r="C1870">
        <v>14</v>
      </c>
      <c r="D1870">
        <v>2</v>
      </c>
      <c r="E1870" t="s">
        <v>3539</v>
      </c>
      <c r="F1870" t="s">
        <v>3537</v>
      </c>
    </row>
    <row r="1871" spans="1:6">
      <c r="A1871" t="s">
        <v>3540</v>
      </c>
      <c r="B1871">
        <v>5</v>
      </c>
      <c r="C1871">
        <v>14</v>
      </c>
      <c r="D1871">
        <v>3</v>
      </c>
      <c r="E1871" t="s">
        <v>3541</v>
      </c>
      <c r="F1871" t="s">
        <v>3542</v>
      </c>
    </row>
    <row r="1872" spans="1:6">
      <c r="A1872" t="s">
        <v>3543</v>
      </c>
      <c r="B1872">
        <v>5</v>
      </c>
      <c r="C1872">
        <v>14</v>
      </c>
      <c r="D1872">
        <v>4</v>
      </c>
      <c r="E1872" t="s">
        <v>3544</v>
      </c>
      <c r="F1872" t="s">
        <v>3542</v>
      </c>
    </row>
    <row r="1873" spans="1:7">
      <c r="A1873" t="s">
        <v>3545</v>
      </c>
      <c r="B1873">
        <v>5</v>
      </c>
      <c r="C1873">
        <v>14</v>
      </c>
      <c r="D1873">
        <v>5</v>
      </c>
      <c r="E1873" t="s">
        <v>3546</v>
      </c>
      <c r="F1873" t="s">
        <v>3547</v>
      </c>
    </row>
    <row r="1874" spans="1:7">
      <c r="A1874" t="s">
        <v>3548</v>
      </c>
      <c r="B1874">
        <v>5</v>
      </c>
      <c r="C1874">
        <v>14</v>
      </c>
      <c r="D1874">
        <v>6</v>
      </c>
      <c r="E1874" t="s">
        <v>3549</v>
      </c>
      <c r="F1874" t="s">
        <v>3547</v>
      </c>
    </row>
    <row r="1875" spans="1:7">
      <c r="A1875" t="s">
        <v>3550</v>
      </c>
      <c r="B1875">
        <v>5</v>
      </c>
      <c r="C1875">
        <v>14</v>
      </c>
      <c r="D1875">
        <v>7</v>
      </c>
      <c r="E1875" t="s">
        <v>3551</v>
      </c>
      <c r="F1875" t="s">
        <v>3552</v>
      </c>
    </row>
    <row r="1876" spans="1:7">
      <c r="A1876" t="s">
        <v>3553</v>
      </c>
      <c r="B1876">
        <v>5</v>
      </c>
      <c r="C1876">
        <v>14</v>
      </c>
      <c r="D1876">
        <v>8</v>
      </c>
      <c r="E1876" t="s">
        <v>3554</v>
      </c>
      <c r="F1876" t="s">
        <v>3552</v>
      </c>
    </row>
    <row r="1877" spans="1:7">
      <c r="A1877" t="s">
        <v>3555</v>
      </c>
      <c r="B1877">
        <v>5</v>
      </c>
      <c r="C1877">
        <v>14</v>
      </c>
      <c r="D1877">
        <v>9</v>
      </c>
      <c r="E1877" t="s">
        <v>3556</v>
      </c>
      <c r="F1877" t="s">
        <v>3557</v>
      </c>
    </row>
    <row r="1878" spans="1:7">
      <c r="A1878" t="s">
        <v>3558</v>
      </c>
      <c r="B1878">
        <v>5</v>
      </c>
      <c r="C1878">
        <v>14</v>
      </c>
      <c r="D1878">
        <v>10</v>
      </c>
      <c r="E1878" t="s">
        <v>3559</v>
      </c>
      <c r="F1878" t="s">
        <v>3557</v>
      </c>
    </row>
    <row r="1879" spans="1:7">
      <c r="A1879" t="s">
        <v>3560</v>
      </c>
      <c r="B1879">
        <v>5</v>
      </c>
      <c r="C1879">
        <v>14</v>
      </c>
      <c r="D1879">
        <v>11</v>
      </c>
      <c r="E1879" t="s">
        <v>3561</v>
      </c>
      <c r="F1879" t="s">
        <v>3562</v>
      </c>
    </row>
    <row r="1880" spans="1:7">
      <c r="A1880" t="s">
        <v>3563</v>
      </c>
      <c r="B1880">
        <v>5</v>
      </c>
      <c r="C1880">
        <v>14</v>
      </c>
      <c r="D1880">
        <v>12</v>
      </c>
      <c r="E1880" t="s">
        <v>3564</v>
      </c>
      <c r="F1880" t="s">
        <v>3562</v>
      </c>
    </row>
    <row r="1881" spans="1:7">
      <c r="A1881" t="s">
        <v>3565</v>
      </c>
      <c r="B1881">
        <v>5</v>
      </c>
      <c r="C1881">
        <v>14</v>
      </c>
      <c r="D1881">
        <v>13</v>
      </c>
      <c r="E1881" t="s">
        <v>15</v>
      </c>
      <c r="G1881" t="s">
        <v>16</v>
      </c>
    </row>
    <row r="1882" spans="1:7">
      <c r="A1882" t="s">
        <v>3566</v>
      </c>
      <c r="B1882">
        <v>5</v>
      </c>
      <c r="C1882">
        <v>14</v>
      </c>
      <c r="D1882">
        <v>14</v>
      </c>
      <c r="E1882" t="s">
        <v>15</v>
      </c>
      <c r="G1882" t="s">
        <v>16</v>
      </c>
    </row>
    <row r="1883" spans="1:7">
      <c r="A1883" t="s">
        <v>3567</v>
      </c>
      <c r="B1883">
        <v>5</v>
      </c>
      <c r="C1883">
        <v>14</v>
      </c>
      <c r="D1883">
        <v>15</v>
      </c>
      <c r="E1883" t="s">
        <v>660</v>
      </c>
      <c r="G1883" t="s">
        <v>661</v>
      </c>
    </row>
    <row r="1884" spans="1:7">
      <c r="A1884" t="s">
        <v>3568</v>
      </c>
      <c r="B1884">
        <v>5</v>
      </c>
      <c r="C1884">
        <v>14</v>
      </c>
      <c r="D1884">
        <v>16</v>
      </c>
      <c r="E1884" t="s">
        <v>660</v>
      </c>
      <c r="G1884" t="s">
        <v>661</v>
      </c>
    </row>
    <row r="1885" spans="1:7">
      <c r="A1885" t="s">
        <v>3569</v>
      </c>
      <c r="B1885">
        <v>5</v>
      </c>
      <c r="C1885">
        <v>14</v>
      </c>
      <c r="D1885">
        <v>17</v>
      </c>
      <c r="E1885" t="s">
        <v>664</v>
      </c>
      <c r="G1885" t="s">
        <v>665</v>
      </c>
    </row>
    <row r="1886" spans="1:7">
      <c r="A1886" t="s">
        <v>3570</v>
      </c>
      <c r="B1886">
        <v>5</v>
      </c>
      <c r="C1886">
        <v>14</v>
      </c>
      <c r="D1886">
        <v>18</v>
      </c>
      <c r="E1886" t="s">
        <v>664</v>
      </c>
      <c r="G1886" t="s">
        <v>665</v>
      </c>
    </row>
    <row r="1887" spans="1:7">
      <c r="A1887" t="s">
        <v>3571</v>
      </c>
      <c r="B1887">
        <v>5</v>
      </c>
      <c r="C1887">
        <v>14</v>
      </c>
      <c r="D1887">
        <v>19</v>
      </c>
      <c r="E1887" t="s">
        <v>668</v>
      </c>
      <c r="G1887" t="s">
        <v>669</v>
      </c>
    </row>
    <row r="1888" spans="1:7">
      <c r="A1888" t="s">
        <v>3572</v>
      </c>
      <c r="B1888">
        <v>5</v>
      </c>
      <c r="C1888">
        <v>14</v>
      </c>
      <c r="D1888">
        <v>20</v>
      </c>
      <c r="E1888" t="s">
        <v>668</v>
      </c>
      <c r="G1888" t="s">
        <v>669</v>
      </c>
    </row>
    <row r="1889" spans="1:7">
      <c r="A1889" t="s">
        <v>3573</v>
      </c>
      <c r="B1889">
        <v>5</v>
      </c>
      <c r="C1889">
        <v>15</v>
      </c>
      <c r="D1889">
        <v>1</v>
      </c>
      <c r="E1889" t="s">
        <v>672</v>
      </c>
      <c r="G1889" t="e">
        <f>--Buffer</f>
        <v>#NAME?</v>
      </c>
    </row>
    <row r="1890" spans="1:7">
      <c r="A1890" t="s">
        <v>3574</v>
      </c>
      <c r="B1890">
        <v>5</v>
      </c>
      <c r="C1890">
        <v>15</v>
      </c>
      <c r="D1890">
        <v>2</v>
      </c>
      <c r="E1890" t="s">
        <v>672</v>
      </c>
      <c r="G1890" t="e">
        <f>--Buffer</f>
        <v>#NAME?</v>
      </c>
    </row>
    <row r="1891" spans="1:7">
      <c r="A1891" t="s">
        <v>3575</v>
      </c>
      <c r="B1891">
        <v>5</v>
      </c>
      <c r="C1891">
        <v>15</v>
      </c>
      <c r="D1891">
        <v>3</v>
      </c>
      <c r="E1891" t="s">
        <v>675</v>
      </c>
      <c r="G1891" t="s">
        <v>676</v>
      </c>
    </row>
    <row r="1892" spans="1:7">
      <c r="A1892" t="s">
        <v>3576</v>
      </c>
      <c r="B1892">
        <v>5</v>
      </c>
      <c r="C1892">
        <v>15</v>
      </c>
      <c r="D1892">
        <v>4</v>
      </c>
      <c r="E1892" t="s">
        <v>675</v>
      </c>
      <c r="G1892" t="s">
        <v>676</v>
      </c>
    </row>
    <row r="1893" spans="1:7">
      <c r="A1893" t="s">
        <v>3577</v>
      </c>
      <c r="B1893">
        <v>5</v>
      </c>
      <c r="C1893">
        <v>15</v>
      </c>
      <c r="D1893">
        <v>5</v>
      </c>
      <c r="E1893" t="s">
        <v>679</v>
      </c>
      <c r="G1893" t="s">
        <v>680</v>
      </c>
    </row>
    <row r="1894" spans="1:7">
      <c r="A1894" t="s">
        <v>3578</v>
      </c>
      <c r="B1894">
        <v>5</v>
      </c>
      <c r="C1894">
        <v>15</v>
      </c>
      <c r="D1894">
        <v>6</v>
      </c>
      <c r="E1894" t="s">
        <v>679</v>
      </c>
      <c r="G1894" t="s">
        <v>680</v>
      </c>
    </row>
    <row r="1895" spans="1:7">
      <c r="A1895" t="s">
        <v>3579</v>
      </c>
      <c r="B1895">
        <v>5</v>
      </c>
      <c r="C1895">
        <v>15</v>
      </c>
      <c r="D1895">
        <v>7</v>
      </c>
      <c r="E1895" t="s">
        <v>683</v>
      </c>
      <c r="G1895" t="s">
        <v>684</v>
      </c>
    </row>
    <row r="1896" spans="1:7">
      <c r="A1896" t="s">
        <v>3580</v>
      </c>
      <c r="B1896">
        <v>5</v>
      </c>
      <c r="C1896">
        <v>15</v>
      </c>
      <c r="D1896">
        <v>8</v>
      </c>
      <c r="E1896" t="s">
        <v>683</v>
      </c>
      <c r="G1896" t="s">
        <v>684</v>
      </c>
    </row>
    <row r="1897" spans="1:7">
      <c r="A1897" t="s">
        <v>3581</v>
      </c>
      <c r="B1897">
        <v>5</v>
      </c>
      <c r="C1897">
        <v>15</v>
      </c>
      <c r="D1897">
        <v>9</v>
      </c>
      <c r="E1897" t="s">
        <v>672</v>
      </c>
      <c r="G1897" t="e">
        <f>--Buffer</f>
        <v>#NAME?</v>
      </c>
    </row>
    <row r="1898" spans="1:7">
      <c r="A1898" t="s">
        <v>3582</v>
      </c>
      <c r="B1898">
        <v>5</v>
      </c>
      <c r="C1898">
        <v>15</v>
      </c>
      <c r="D1898">
        <v>10</v>
      </c>
      <c r="E1898" t="s">
        <v>672</v>
      </c>
      <c r="G1898" t="e">
        <f>--Buffer</f>
        <v>#NAME?</v>
      </c>
    </row>
    <row r="1899" spans="1:7">
      <c r="A1899" t="s">
        <v>3583</v>
      </c>
      <c r="B1899">
        <v>5</v>
      </c>
      <c r="C1899">
        <v>15</v>
      </c>
      <c r="D1899">
        <v>11</v>
      </c>
      <c r="E1899" t="s">
        <v>672</v>
      </c>
      <c r="G1899" t="e">
        <f>--Buffer</f>
        <v>#NAME?</v>
      </c>
    </row>
    <row r="1900" spans="1:7">
      <c r="A1900" t="s">
        <v>3584</v>
      </c>
      <c r="B1900">
        <v>5</v>
      </c>
      <c r="C1900">
        <v>15</v>
      </c>
      <c r="D1900">
        <v>12</v>
      </c>
      <c r="E1900" t="s">
        <v>672</v>
      </c>
      <c r="G1900" t="e">
        <f>--Buffer</f>
        <v>#NAME?</v>
      </c>
    </row>
    <row r="1901" spans="1:7">
      <c r="A1901" t="s">
        <v>3585</v>
      </c>
      <c r="B1901">
        <v>5</v>
      </c>
      <c r="C1901">
        <v>15</v>
      </c>
      <c r="D1901">
        <v>13</v>
      </c>
      <c r="E1901" t="s">
        <v>672</v>
      </c>
      <c r="G1901" t="e">
        <f>--Buffer</f>
        <v>#NAME?</v>
      </c>
    </row>
    <row r="1902" spans="1:7">
      <c r="A1902" t="s">
        <v>3586</v>
      </c>
      <c r="B1902">
        <v>5</v>
      </c>
      <c r="C1902">
        <v>15</v>
      </c>
      <c r="D1902">
        <v>14</v>
      </c>
      <c r="E1902" t="s">
        <v>672</v>
      </c>
      <c r="G1902" t="e">
        <f>--Buffer</f>
        <v>#NAME?</v>
      </c>
    </row>
    <row r="1903" spans="1:7">
      <c r="A1903" t="s">
        <v>3587</v>
      </c>
      <c r="B1903">
        <v>5</v>
      </c>
      <c r="C1903">
        <v>15</v>
      </c>
      <c r="D1903">
        <v>15</v>
      </c>
      <c r="E1903" t="s">
        <v>672</v>
      </c>
      <c r="G1903" t="e">
        <f>--Buffer</f>
        <v>#NAME?</v>
      </c>
    </row>
    <row r="1904" spans="1:7">
      <c r="A1904" t="s">
        <v>3588</v>
      </c>
      <c r="B1904">
        <v>5</v>
      </c>
      <c r="C1904">
        <v>15</v>
      </c>
      <c r="D1904">
        <v>16</v>
      </c>
      <c r="E1904" t="s">
        <v>672</v>
      </c>
      <c r="G1904" t="e">
        <f>--Buffer</f>
        <v>#NAME?</v>
      </c>
    </row>
    <row r="1905" spans="1:7">
      <c r="A1905" t="s">
        <v>3589</v>
      </c>
      <c r="B1905">
        <v>5</v>
      </c>
      <c r="C1905">
        <v>15</v>
      </c>
      <c r="D1905">
        <v>17</v>
      </c>
      <c r="E1905" t="s">
        <v>695</v>
      </c>
      <c r="G1905" t="s">
        <v>696</v>
      </c>
    </row>
    <row r="1906" spans="1:7">
      <c r="A1906" t="s">
        <v>3590</v>
      </c>
      <c r="B1906">
        <v>5</v>
      </c>
      <c r="C1906">
        <v>15</v>
      </c>
      <c r="D1906">
        <v>18</v>
      </c>
      <c r="E1906" t="s">
        <v>695</v>
      </c>
      <c r="G1906" t="s">
        <v>696</v>
      </c>
    </row>
    <row r="1907" spans="1:7">
      <c r="A1907" t="s">
        <v>3591</v>
      </c>
      <c r="B1907">
        <v>5</v>
      </c>
      <c r="C1907">
        <v>15</v>
      </c>
      <c r="D1907">
        <v>19</v>
      </c>
      <c r="E1907" t="s">
        <v>699</v>
      </c>
      <c r="G1907" t="s">
        <v>700</v>
      </c>
    </row>
    <row r="1908" spans="1:7">
      <c r="A1908" t="s">
        <v>3592</v>
      </c>
      <c r="B1908">
        <v>5</v>
      </c>
      <c r="C1908">
        <v>15</v>
      </c>
      <c r="D1908">
        <v>20</v>
      </c>
      <c r="E1908" t="s">
        <v>699</v>
      </c>
      <c r="G1908" t="s">
        <v>700</v>
      </c>
    </row>
    <row r="1909" spans="1:7">
      <c r="A1909" t="s">
        <v>3593</v>
      </c>
      <c r="B1909">
        <v>5</v>
      </c>
      <c r="C1909">
        <v>16</v>
      </c>
      <c r="D1909">
        <v>1</v>
      </c>
      <c r="E1909" t="s">
        <v>703</v>
      </c>
      <c r="G1909" t="s">
        <v>704</v>
      </c>
    </row>
    <row r="1910" spans="1:7">
      <c r="A1910" t="s">
        <v>3594</v>
      </c>
      <c r="B1910">
        <v>5</v>
      </c>
      <c r="C1910">
        <v>16</v>
      </c>
      <c r="D1910">
        <v>2</v>
      </c>
      <c r="E1910" t="s">
        <v>703</v>
      </c>
      <c r="G1910" t="s">
        <v>704</v>
      </c>
    </row>
    <row r="1911" spans="1:7">
      <c r="A1911" t="s">
        <v>3595</v>
      </c>
      <c r="B1911">
        <v>5</v>
      </c>
      <c r="C1911">
        <v>16</v>
      </c>
      <c r="D1911">
        <v>3</v>
      </c>
      <c r="E1911" t="s">
        <v>707</v>
      </c>
      <c r="G1911" t="s">
        <v>708</v>
      </c>
    </row>
    <row r="1912" spans="1:7">
      <c r="A1912" t="s">
        <v>3596</v>
      </c>
      <c r="B1912">
        <v>5</v>
      </c>
      <c r="C1912">
        <v>16</v>
      </c>
      <c r="D1912">
        <v>4</v>
      </c>
      <c r="E1912" t="s">
        <v>707</v>
      </c>
      <c r="G1912" t="s">
        <v>708</v>
      </c>
    </row>
    <row r="1913" spans="1:7">
      <c r="A1913" t="s">
        <v>3597</v>
      </c>
      <c r="B1913">
        <v>5</v>
      </c>
      <c r="C1913">
        <v>16</v>
      </c>
      <c r="D1913">
        <v>5</v>
      </c>
      <c r="E1913" t="s">
        <v>711</v>
      </c>
      <c r="G1913" t="e">
        <f>--Blank</f>
        <v>#NAME?</v>
      </c>
    </row>
    <row r="1914" spans="1:7">
      <c r="A1914" t="s">
        <v>3598</v>
      </c>
      <c r="B1914">
        <v>5</v>
      </c>
      <c r="C1914">
        <v>16</v>
      </c>
      <c r="D1914">
        <v>6</v>
      </c>
      <c r="E1914" t="s">
        <v>711</v>
      </c>
      <c r="G1914" t="e">
        <f>--Blank</f>
        <v>#NAME?</v>
      </c>
    </row>
    <row r="1915" spans="1:7">
      <c r="A1915" t="s">
        <v>3599</v>
      </c>
      <c r="B1915">
        <v>5</v>
      </c>
      <c r="C1915">
        <v>16</v>
      </c>
      <c r="D1915">
        <v>7</v>
      </c>
      <c r="E1915" t="s">
        <v>711</v>
      </c>
      <c r="G1915" t="e">
        <f>--Blank</f>
        <v>#NAME?</v>
      </c>
    </row>
    <row r="1916" spans="1:7">
      <c r="A1916" t="s">
        <v>3600</v>
      </c>
      <c r="B1916">
        <v>5</v>
      </c>
      <c r="C1916">
        <v>16</v>
      </c>
      <c r="D1916">
        <v>8</v>
      </c>
      <c r="E1916" t="s">
        <v>711</v>
      </c>
      <c r="G1916" t="e">
        <f>--Blank</f>
        <v>#NAME?</v>
      </c>
    </row>
    <row r="1917" spans="1:7">
      <c r="A1917" t="s">
        <v>3601</v>
      </c>
      <c r="B1917">
        <v>5</v>
      </c>
      <c r="C1917">
        <v>16</v>
      </c>
      <c r="D1917">
        <v>9</v>
      </c>
      <c r="E1917" t="s">
        <v>711</v>
      </c>
      <c r="G1917" t="e">
        <f>--Blank</f>
        <v>#NAME?</v>
      </c>
    </row>
    <row r="1918" spans="1:7">
      <c r="A1918" t="s">
        <v>3602</v>
      </c>
      <c r="B1918">
        <v>5</v>
      </c>
      <c r="C1918">
        <v>16</v>
      </c>
      <c r="D1918">
        <v>10</v>
      </c>
      <c r="E1918" t="s">
        <v>711</v>
      </c>
      <c r="G1918" t="e">
        <f>--Blank</f>
        <v>#NAME?</v>
      </c>
    </row>
    <row r="1919" spans="1:7">
      <c r="A1919" t="s">
        <v>3603</v>
      </c>
      <c r="B1919">
        <v>5</v>
      </c>
      <c r="C1919">
        <v>16</v>
      </c>
      <c r="D1919">
        <v>11</v>
      </c>
      <c r="E1919" t="s">
        <v>711</v>
      </c>
      <c r="G1919" t="e">
        <f>--Blank</f>
        <v>#NAME?</v>
      </c>
    </row>
    <row r="1920" spans="1:7">
      <c r="A1920" t="s">
        <v>3604</v>
      </c>
      <c r="B1920">
        <v>5</v>
      </c>
      <c r="C1920">
        <v>16</v>
      </c>
      <c r="D1920">
        <v>12</v>
      </c>
      <c r="E1920" t="s">
        <v>711</v>
      </c>
      <c r="G1920" t="e">
        <f>--Blank</f>
        <v>#NAME?</v>
      </c>
    </row>
    <row r="1921" spans="1:7">
      <c r="A1921" t="s">
        <v>3605</v>
      </c>
      <c r="B1921">
        <v>5</v>
      </c>
      <c r="C1921">
        <v>16</v>
      </c>
      <c r="D1921">
        <v>13</v>
      </c>
      <c r="E1921" t="s">
        <v>711</v>
      </c>
      <c r="G1921" t="e">
        <f>--Blank</f>
        <v>#NAME?</v>
      </c>
    </row>
    <row r="1922" spans="1:7">
      <c r="A1922" t="s">
        <v>3606</v>
      </c>
      <c r="B1922">
        <v>5</v>
      </c>
      <c r="C1922">
        <v>16</v>
      </c>
      <c r="D1922">
        <v>14</v>
      </c>
      <c r="E1922" t="s">
        <v>711</v>
      </c>
      <c r="G1922" t="e">
        <f>--Blank</f>
        <v>#NAME?</v>
      </c>
    </row>
    <row r="1923" spans="1:7">
      <c r="A1923" t="s">
        <v>3607</v>
      </c>
      <c r="B1923">
        <v>5</v>
      </c>
      <c r="C1923">
        <v>16</v>
      </c>
      <c r="D1923">
        <v>15</v>
      </c>
      <c r="E1923" t="s">
        <v>711</v>
      </c>
      <c r="G1923" t="e">
        <f>--Blank</f>
        <v>#NAME?</v>
      </c>
    </row>
    <row r="1924" spans="1:7">
      <c r="A1924" t="s">
        <v>3608</v>
      </c>
      <c r="B1924">
        <v>5</v>
      </c>
      <c r="C1924">
        <v>16</v>
      </c>
      <c r="D1924">
        <v>16</v>
      </c>
      <c r="E1924" t="s">
        <v>711</v>
      </c>
      <c r="G1924" t="e">
        <f>--Blank</f>
        <v>#NAME?</v>
      </c>
    </row>
    <row r="1925" spans="1:7">
      <c r="A1925" t="s">
        <v>3609</v>
      </c>
      <c r="B1925">
        <v>5</v>
      </c>
      <c r="C1925">
        <v>16</v>
      </c>
      <c r="D1925">
        <v>17</v>
      </c>
      <c r="E1925" t="s">
        <v>711</v>
      </c>
      <c r="G1925" t="e">
        <f>--Blank</f>
        <v>#NAME?</v>
      </c>
    </row>
    <row r="1926" spans="1:7">
      <c r="A1926" t="s">
        <v>3610</v>
      </c>
      <c r="B1926">
        <v>5</v>
      </c>
      <c r="C1926">
        <v>16</v>
      </c>
      <c r="D1926">
        <v>18</v>
      </c>
      <c r="E1926" t="s">
        <v>711</v>
      </c>
      <c r="G1926" t="e">
        <f>--Blank</f>
        <v>#NAME?</v>
      </c>
    </row>
    <row r="1927" spans="1:7">
      <c r="A1927" t="s">
        <v>3611</v>
      </c>
      <c r="B1927">
        <v>5</v>
      </c>
      <c r="C1927">
        <v>16</v>
      </c>
      <c r="D1927">
        <v>19</v>
      </c>
      <c r="E1927" t="s">
        <v>711</v>
      </c>
      <c r="G1927" t="e">
        <f>--Blank</f>
        <v>#NAME?</v>
      </c>
    </row>
    <row r="1928" spans="1:7">
      <c r="A1928" t="s">
        <v>3612</v>
      </c>
      <c r="B1928">
        <v>5</v>
      </c>
      <c r="C1928">
        <v>16</v>
      </c>
      <c r="D1928">
        <v>20</v>
      </c>
      <c r="E1928" t="s">
        <v>711</v>
      </c>
      <c r="G1928" t="e">
        <f>--Blank</f>
        <v>#NAME?</v>
      </c>
    </row>
    <row r="1929" spans="1:7">
      <c r="A1929" t="s">
        <v>3613</v>
      </c>
      <c r="B1929">
        <v>5</v>
      </c>
      <c r="C1929">
        <v>17</v>
      </c>
      <c r="D1929">
        <v>1</v>
      </c>
      <c r="E1929" t="s">
        <v>711</v>
      </c>
      <c r="G1929" t="e">
        <f>--Blank</f>
        <v>#NAME?</v>
      </c>
    </row>
    <row r="1930" spans="1:7">
      <c r="A1930" t="s">
        <v>3614</v>
      </c>
      <c r="B1930">
        <v>5</v>
      </c>
      <c r="C1930">
        <v>17</v>
      </c>
      <c r="D1930">
        <v>2</v>
      </c>
      <c r="E1930" t="s">
        <v>711</v>
      </c>
      <c r="G1930" t="e">
        <f>--Blank</f>
        <v>#NAME?</v>
      </c>
    </row>
    <row r="1931" spans="1:7">
      <c r="A1931" t="s">
        <v>3615</v>
      </c>
      <c r="B1931">
        <v>5</v>
      </c>
      <c r="C1931">
        <v>17</v>
      </c>
      <c r="D1931">
        <v>3</v>
      </c>
      <c r="E1931" t="s">
        <v>711</v>
      </c>
      <c r="G1931" t="e">
        <f>--Blank</f>
        <v>#NAME?</v>
      </c>
    </row>
    <row r="1932" spans="1:7">
      <c r="A1932" t="s">
        <v>3616</v>
      </c>
      <c r="B1932">
        <v>5</v>
      </c>
      <c r="C1932">
        <v>17</v>
      </c>
      <c r="D1932">
        <v>4</v>
      </c>
      <c r="E1932" t="s">
        <v>711</v>
      </c>
      <c r="G1932" t="e">
        <f>--Blank</f>
        <v>#NAME?</v>
      </c>
    </row>
    <row r="1933" spans="1:7">
      <c r="A1933" t="s">
        <v>3617</v>
      </c>
      <c r="B1933">
        <v>5</v>
      </c>
      <c r="C1933">
        <v>17</v>
      </c>
      <c r="D1933">
        <v>5</v>
      </c>
      <c r="E1933" t="s">
        <v>711</v>
      </c>
      <c r="G1933" t="e">
        <f>--Blank</f>
        <v>#NAME?</v>
      </c>
    </row>
    <row r="1934" spans="1:7">
      <c r="A1934" t="s">
        <v>3618</v>
      </c>
      <c r="B1934">
        <v>5</v>
      </c>
      <c r="C1934">
        <v>17</v>
      </c>
      <c r="D1934">
        <v>6</v>
      </c>
      <c r="E1934" t="s">
        <v>711</v>
      </c>
      <c r="G1934" t="e">
        <f>--Blank</f>
        <v>#NAME?</v>
      </c>
    </row>
    <row r="1935" spans="1:7">
      <c r="A1935" t="s">
        <v>3619</v>
      </c>
      <c r="B1935">
        <v>5</v>
      </c>
      <c r="C1935">
        <v>17</v>
      </c>
      <c r="D1935">
        <v>7</v>
      </c>
      <c r="E1935" t="s">
        <v>711</v>
      </c>
      <c r="G1935" t="e">
        <f>--Blank</f>
        <v>#NAME?</v>
      </c>
    </row>
    <row r="1936" spans="1:7">
      <c r="A1936" t="s">
        <v>3620</v>
      </c>
      <c r="B1936">
        <v>5</v>
      </c>
      <c r="C1936">
        <v>17</v>
      </c>
      <c r="D1936">
        <v>8</v>
      </c>
      <c r="E1936" t="s">
        <v>711</v>
      </c>
      <c r="G1936" t="e">
        <f>--Blank</f>
        <v>#NAME?</v>
      </c>
    </row>
    <row r="1937" spans="1:7">
      <c r="A1937" t="s">
        <v>3621</v>
      </c>
      <c r="B1937">
        <v>5</v>
      </c>
      <c r="C1937">
        <v>17</v>
      </c>
      <c r="D1937">
        <v>9</v>
      </c>
      <c r="E1937" t="s">
        <v>711</v>
      </c>
      <c r="G1937" t="e">
        <f>--Blank</f>
        <v>#NAME?</v>
      </c>
    </row>
    <row r="1938" spans="1:7">
      <c r="A1938" t="s">
        <v>3622</v>
      </c>
      <c r="B1938">
        <v>5</v>
      </c>
      <c r="C1938">
        <v>17</v>
      </c>
      <c r="D1938">
        <v>10</v>
      </c>
      <c r="E1938" t="s">
        <v>711</v>
      </c>
      <c r="G1938" t="e">
        <f>--Blank</f>
        <v>#NAME?</v>
      </c>
    </row>
    <row r="1939" spans="1:7">
      <c r="A1939" t="s">
        <v>3623</v>
      </c>
      <c r="B1939">
        <v>5</v>
      </c>
      <c r="C1939">
        <v>17</v>
      </c>
      <c r="D1939">
        <v>11</v>
      </c>
      <c r="E1939" t="s">
        <v>711</v>
      </c>
      <c r="G1939" t="e">
        <f>--Blank</f>
        <v>#NAME?</v>
      </c>
    </row>
    <row r="1940" spans="1:7">
      <c r="A1940" t="s">
        <v>3624</v>
      </c>
      <c r="B1940">
        <v>5</v>
      </c>
      <c r="C1940">
        <v>17</v>
      </c>
      <c r="D1940">
        <v>12</v>
      </c>
      <c r="E1940" t="s">
        <v>711</v>
      </c>
      <c r="G1940" t="e">
        <f>--Blank</f>
        <v>#NAME?</v>
      </c>
    </row>
    <row r="1941" spans="1:7">
      <c r="A1941" t="s">
        <v>3625</v>
      </c>
      <c r="B1941">
        <v>5</v>
      </c>
      <c r="C1941">
        <v>17</v>
      </c>
      <c r="D1941">
        <v>13</v>
      </c>
      <c r="E1941" t="s">
        <v>711</v>
      </c>
      <c r="G1941" t="e">
        <f>--Blank</f>
        <v>#NAME?</v>
      </c>
    </row>
    <row r="1942" spans="1:7">
      <c r="A1942" t="s">
        <v>3626</v>
      </c>
      <c r="B1942">
        <v>5</v>
      </c>
      <c r="C1942">
        <v>17</v>
      </c>
      <c r="D1942">
        <v>14</v>
      </c>
      <c r="E1942" t="s">
        <v>711</v>
      </c>
      <c r="G1942" t="e">
        <f>--Blank</f>
        <v>#NAME?</v>
      </c>
    </row>
    <row r="1943" spans="1:7">
      <c r="A1943" t="s">
        <v>3627</v>
      </c>
      <c r="B1943">
        <v>5</v>
      </c>
      <c r="C1943">
        <v>17</v>
      </c>
      <c r="D1943">
        <v>15</v>
      </c>
      <c r="E1943" t="s">
        <v>711</v>
      </c>
      <c r="G1943" t="e">
        <f>--Blank</f>
        <v>#NAME?</v>
      </c>
    </row>
    <row r="1944" spans="1:7">
      <c r="A1944" t="s">
        <v>3628</v>
      </c>
      <c r="B1944">
        <v>5</v>
      </c>
      <c r="C1944">
        <v>17</v>
      </c>
      <c r="D1944">
        <v>16</v>
      </c>
      <c r="E1944" t="s">
        <v>711</v>
      </c>
      <c r="G1944" t="e">
        <f>--Blank</f>
        <v>#NAME?</v>
      </c>
    </row>
    <row r="1945" spans="1:7">
      <c r="A1945" t="s">
        <v>3629</v>
      </c>
      <c r="B1945">
        <v>5</v>
      </c>
      <c r="C1945">
        <v>17</v>
      </c>
      <c r="D1945">
        <v>17</v>
      </c>
      <c r="E1945" t="s">
        <v>711</v>
      </c>
      <c r="G1945" t="e">
        <f>--Blank</f>
        <v>#NAME?</v>
      </c>
    </row>
    <row r="1946" spans="1:7">
      <c r="A1946" t="s">
        <v>3630</v>
      </c>
      <c r="B1946">
        <v>5</v>
      </c>
      <c r="C1946">
        <v>17</v>
      </c>
      <c r="D1946">
        <v>18</v>
      </c>
      <c r="E1946" t="s">
        <v>711</v>
      </c>
      <c r="G1946" t="e">
        <f>--Blank</f>
        <v>#NAME?</v>
      </c>
    </row>
    <row r="1947" spans="1:7">
      <c r="A1947" t="s">
        <v>3631</v>
      </c>
      <c r="B1947">
        <v>5</v>
      </c>
      <c r="C1947">
        <v>17</v>
      </c>
      <c r="D1947">
        <v>19</v>
      </c>
      <c r="E1947" t="s">
        <v>711</v>
      </c>
      <c r="G1947" t="e">
        <f>--Blank</f>
        <v>#NAME?</v>
      </c>
    </row>
    <row r="1948" spans="1:7">
      <c r="A1948" t="s">
        <v>3632</v>
      </c>
      <c r="B1948">
        <v>5</v>
      </c>
      <c r="C1948">
        <v>17</v>
      </c>
      <c r="D1948">
        <v>20</v>
      </c>
      <c r="E1948" t="s">
        <v>711</v>
      </c>
      <c r="G1948" t="e">
        <f>--Blank</f>
        <v>#NAME?</v>
      </c>
    </row>
    <row r="1949" spans="1:7">
      <c r="A1949" t="s">
        <v>3633</v>
      </c>
      <c r="B1949">
        <v>5</v>
      </c>
      <c r="C1949">
        <v>18</v>
      </c>
      <c r="D1949">
        <v>1</v>
      </c>
      <c r="E1949" t="s">
        <v>711</v>
      </c>
      <c r="G1949" t="e">
        <f>--Blank</f>
        <v>#NAME?</v>
      </c>
    </row>
    <row r="1950" spans="1:7">
      <c r="A1950" t="s">
        <v>3634</v>
      </c>
      <c r="B1950">
        <v>5</v>
      </c>
      <c r="C1950">
        <v>18</v>
      </c>
      <c r="D1950">
        <v>2</v>
      </c>
      <c r="E1950" t="s">
        <v>711</v>
      </c>
      <c r="G1950" t="e">
        <f>--Blank</f>
        <v>#NAME?</v>
      </c>
    </row>
    <row r="1951" spans="1:7">
      <c r="A1951" t="s">
        <v>3635</v>
      </c>
      <c r="B1951">
        <v>5</v>
      </c>
      <c r="C1951">
        <v>18</v>
      </c>
      <c r="D1951">
        <v>3</v>
      </c>
      <c r="E1951" t="s">
        <v>711</v>
      </c>
      <c r="G1951" t="e">
        <f>--Blank</f>
        <v>#NAME?</v>
      </c>
    </row>
    <row r="1952" spans="1:7">
      <c r="A1952" t="s">
        <v>3636</v>
      </c>
      <c r="B1952">
        <v>5</v>
      </c>
      <c r="C1952">
        <v>18</v>
      </c>
      <c r="D1952">
        <v>4</v>
      </c>
      <c r="E1952" t="s">
        <v>711</v>
      </c>
      <c r="G1952" t="e">
        <f>--Blank</f>
        <v>#NAME?</v>
      </c>
    </row>
    <row r="1953" spans="1:7">
      <c r="A1953" t="s">
        <v>3637</v>
      </c>
      <c r="B1953">
        <v>5</v>
      </c>
      <c r="C1953">
        <v>18</v>
      </c>
      <c r="D1953">
        <v>5</v>
      </c>
      <c r="E1953" t="s">
        <v>711</v>
      </c>
      <c r="G1953" t="e">
        <f>--Blank</f>
        <v>#NAME?</v>
      </c>
    </row>
    <row r="1954" spans="1:7">
      <c r="A1954" t="s">
        <v>3638</v>
      </c>
      <c r="B1954">
        <v>5</v>
      </c>
      <c r="C1954">
        <v>18</v>
      </c>
      <c r="D1954">
        <v>6</v>
      </c>
      <c r="E1954" t="s">
        <v>711</v>
      </c>
      <c r="G1954" t="e">
        <f>--Blank</f>
        <v>#NAME?</v>
      </c>
    </row>
    <row r="1955" spans="1:7">
      <c r="A1955" t="s">
        <v>3639</v>
      </c>
      <c r="B1955">
        <v>5</v>
      </c>
      <c r="C1955">
        <v>18</v>
      </c>
      <c r="D1955">
        <v>7</v>
      </c>
      <c r="E1955" t="s">
        <v>711</v>
      </c>
      <c r="G1955" t="e">
        <f>--Blank</f>
        <v>#NAME?</v>
      </c>
    </row>
    <row r="1956" spans="1:7">
      <c r="A1956" t="s">
        <v>3640</v>
      </c>
      <c r="B1956">
        <v>5</v>
      </c>
      <c r="C1956">
        <v>18</v>
      </c>
      <c r="D1956">
        <v>8</v>
      </c>
      <c r="E1956" t="s">
        <v>711</v>
      </c>
      <c r="G1956" t="e">
        <f>--Blank</f>
        <v>#NAME?</v>
      </c>
    </row>
    <row r="1957" spans="1:7">
      <c r="A1957" t="s">
        <v>3641</v>
      </c>
      <c r="B1957">
        <v>5</v>
      </c>
      <c r="C1957">
        <v>18</v>
      </c>
      <c r="D1957">
        <v>9</v>
      </c>
      <c r="E1957" t="s">
        <v>711</v>
      </c>
      <c r="G1957" t="e">
        <f>--Blank</f>
        <v>#NAME?</v>
      </c>
    </row>
    <row r="1958" spans="1:7">
      <c r="A1958" t="s">
        <v>3642</v>
      </c>
      <c r="B1958">
        <v>5</v>
      </c>
      <c r="C1958">
        <v>18</v>
      </c>
      <c r="D1958">
        <v>10</v>
      </c>
      <c r="E1958" t="s">
        <v>711</v>
      </c>
      <c r="G1958" t="e">
        <f>--Blank</f>
        <v>#NAME?</v>
      </c>
    </row>
    <row r="1959" spans="1:7">
      <c r="A1959" t="s">
        <v>3643</v>
      </c>
      <c r="B1959">
        <v>5</v>
      </c>
      <c r="C1959">
        <v>18</v>
      </c>
      <c r="D1959">
        <v>11</v>
      </c>
      <c r="E1959" t="s">
        <v>711</v>
      </c>
      <c r="G1959" t="e">
        <f>--Blank</f>
        <v>#NAME?</v>
      </c>
    </row>
    <row r="1960" spans="1:7">
      <c r="A1960" t="s">
        <v>3644</v>
      </c>
      <c r="B1960">
        <v>5</v>
      </c>
      <c r="C1960">
        <v>18</v>
      </c>
      <c r="D1960">
        <v>12</v>
      </c>
      <c r="E1960" t="s">
        <v>711</v>
      </c>
      <c r="G1960" t="e">
        <f>--Blank</f>
        <v>#NAME?</v>
      </c>
    </row>
    <row r="1961" spans="1:7">
      <c r="A1961" t="s">
        <v>3645</v>
      </c>
      <c r="B1961">
        <v>5</v>
      </c>
      <c r="C1961">
        <v>18</v>
      </c>
      <c r="D1961">
        <v>13</v>
      </c>
      <c r="E1961" t="s">
        <v>711</v>
      </c>
      <c r="G1961" t="e">
        <f>--Blank</f>
        <v>#NAME?</v>
      </c>
    </row>
    <row r="1962" spans="1:7">
      <c r="A1962" t="s">
        <v>3646</v>
      </c>
      <c r="B1962">
        <v>5</v>
      </c>
      <c r="C1962">
        <v>18</v>
      </c>
      <c r="D1962">
        <v>14</v>
      </c>
      <c r="E1962" t="s">
        <v>711</v>
      </c>
      <c r="G1962" t="e">
        <f>--Blank</f>
        <v>#NAME?</v>
      </c>
    </row>
    <row r="1963" spans="1:7">
      <c r="A1963" t="s">
        <v>3647</v>
      </c>
      <c r="B1963">
        <v>5</v>
      </c>
      <c r="C1963">
        <v>18</v>
      </c>
      <c r="D1963">
        <v>15</v>
      </c>
      <c r="E1963" t="s">
        <v>711</v>
      </c>
      <c r="G1963" t="e">
        <f>--Blank</f>
        <v>#NAME?</v>
      </c>
    </row>
    <row r="1964" spans="1:7">
      <c r="A1964" t="s">
        <v>3648</v>
      </c>
      <c r="B1964">
        <v>5</v>
      </c>
      <c r="C1964">
        <v>18</v>
      </c>
      <c r="D1964">
        <v>16</v>
      </c>
      <c r="E1964" t="s">
        <v>711</v>
      </c>
      <c r="G1964" t="e">
        <f>--Blank</f>
        <v>#NAME?</v>
      </c>
    </row>
    <row r="1965" spans="1:7">
      <c r="A1965" t="s">
        <v>3649</v>
      </c>
      <c r="B1965">
        <v>5</v>
      </c>
      <c r="C1965">
        <v>18</v>
      </c>
      <c r="D1965">
        <v>17</v>
      </c>
      <c r="E1965" t="s">
        <v>711</v>
      </c>
      <c r="G1965" t="e">
        <f>--Blank</f>
        <v>#NAME?</v>
      </c>
    </row>
    <row r="1966" spans="1:7">
      <c r="A1966" t="s">
        <v>3650</v>
      </c>
      <c r="B1966">
        <v>5</v>
      </c>
      <c r="C1966">
        <v>18</v>
      </c>
      <c r="D1966">
        <v>18</v>
      </c>
      <c r="E1966" t="s">
        <v>711</v>
      </c>
      <c r="G1966" t="e">
        <f>--Blank</f>
        <v>#NAME?</v>
      </c>
    </row>
    <row r="1967" spans="1:7">
      <c r="A1967" t="s">
        <v>3651</v>
      </c>
      <c r="B1967">
        <v>5</v>
      </c>
      <c r="C1967">
        <v>18</v>
      </c>
      <c r="D1967">
        <v>19</v>
      </c>
      <c r="E1967" t="s">
        <v>711</v>
      </c>
      <c r="G1967" t="e">
        <f>--Blank</f>
        <v>#NAME?</v>
      </c>
    </row>
    <row r="1968" spans="1:7">
      <c r="A1968" t="s">
        <v>3652</v>
      </c>
      <c r="B1968">
        <v>5</v>
      </c>
      <c r="C1968">
        <v>18</v>
      </c>
      <c r="D1968">
        <v>20</v>
      </c>
      <c r="E1968" t="s">
        <v>711</v>
      </c>
      <c r="G1968" t="e">
        <f>--Blank</f>
        <v>#NAME?</v>
      </c>
    </row>
    <row r="1969" spans="1:7">
      <c r="A1969" t="s">
        <v>3653</v>
      </c>
      <c r="B1969">
        <v>5</v>
      </c>
      <c r="C1969">
        <v>19</v>
      </c>
      <c r="D1969">
        <v>1</v>
      </c>
      <c r="E1969" t="s">
        <v>711</v>
      </c>
      <c r="G1969" t="e">
        <f>--Blank</f>
        <v>#NAME?</v>
      </c>
    </row>
    <row r="1970" spans="1:7">
      <c r="A1970" t="s">
        <v>3654</v>
      </c>
      <c r="B1970">
        <v>5</v>
      </c>
      <c r="C1970">
        <v>19</v>
      </c>
      <c r="D1970">
        <v>2</v>
      </c>
      <c r="E1970" t="s">
        <v>711</v>
      </c>
      <c r="G1970" t="e">
        <f>--Blank</f>
        <v>#NAME?</v>
      </c>
    </row>
    <row r="1971" spans="1:7">
      <c r="A1971" t="s">
        <v>3655</v>
      </c>
      <c r="B1971">
        <v>5</v>
      </c>
      <c r="C1971">
        <v>19</v>
      </c>
      <c r="D1971">
        <v>3</v>
      </c>
      <c r="E1971" t="s">
        <v>711</v>
      </c>
      <c r="G1971" t="e">
        <f>--Blank</f>
        <v>#NAME?</v>
      </c>
    </row>
    <row r="1972" spans="1:7">
      <c r="A1972" t="s">
        <v>3656</v>
      </c>
      <c r="B1972">
        <v>5</v>
      </c>
      <c r="C1972">
        <v>19</v>
      </c>
      <c r="D1972">
        <v>4</v>
      </c>
      <c r="E1972" t="s">
        <v>711</v>
      </c>
      <c r="G1972" t="e">
        <f>--Blank</f>
        <v>#NAME?</v>
      </c>
    </row>
    <row r="1973" spans="1:7">
      <c r="A1973" t="s">
        <v>3657</v>
      </c>
      <c r="B1973">
        <v>5</v>
      </c>
      <c r="C1973">
        <v>19</v>
      </c>
      <c r="D1973">
        <v>5</v>
      </c>
      <c r="E1973" t="s">
        <v>711</v>
      </c>
      <c r="G1973" t="e">
        <f>--Blank</f>
        <v>#NAME?</v>
      </c>
    </row>
    <row r="1974" spans="1:7">
      <c r="A1974" t="s">
        <v>3658</v>
      </c>
      <c r="B1974">
        <v>5</v>
      </c>
      <c r="C1974">
        <v>19</v>
      </c>
      <c r="D1974">
        <v>6</v>
      </c>
      <c r="E1974" t="s">
        <v>711</v>
      </c>
      <c r="G1974" t="e">
        <f>--Blank</f>
        <v>#NAME?</v>
      </c>
    </row>
    <row r="1975" spans="1:7">
      <c r="A1975" t="s">
        <v>3659</v>
      </c>
      <c r="B1975">
        <v>5</v>
      </c>
      <c r="C1975">
        <v>19</v>
      </c>
      <c r="D1975">
        <v>7</v>
      </c>
      <c r="E1975" t="s">
        <v>711</v>
      </c>
      <c r="G1975" t="e">
        <f>--Blank</f>
        <v>#NAME?</v>
      </c>
    </row>
    <row r="1976" spans="1:7">
      <c r="A1976" t="s">
        <v>3660</v>
      </c>
      <c r="B1976">
        <v>5</v>
      </c>
      <c r="C1976">
        <v>19</v>
      </c>
      <c r="D1976">
        <v>8</v>
      </c>
      <c r="E1976" t="s">
        <v>711</v>
      </c>
      <c r="G1976" t="e">
        <f>--Blank</f>
        <v>#NAME?</v>
      </c>
    </row>
    <row r="1977" spans="1:7">
      <c r="A1977" t="s">
        <v>3661</v>
      </c>
      <c r="B1977">
        <v>5</v>
      </c>
      <c r="C1977">
        <v>19</v>
      </c>
      <c r="D1977">
        <v>9</v>
      </c>
      <c r="E1977" t="s">
        <v>711</v>
      </c>
      <c r="G1977" t="e">
        <f>--Blank</f>
        <v>#NAME?</v>
      </c>
    </row>
    <row r="1978" spans="1:7">
      <c r="A1978" t="s">
        <v>3662</v>
      </c>
      <c r="B1978">
        <v>5</v>
      </c>
      <c r="C1978">
        <v>19</v>
      </c>
      <c r="D1978">
        <v>10</v>
      </c>
      <c r="E1978" t="s">
        <v>711</v>
      </c>
      <c r="G1978" t="e">
        <f>--Blank</f>
        <v>#NAME?</v>
      </c>
    </row>
    <row r="1979" spans="1:7">
      <c r="A1979" t="s">
        <v>3663</v>
      </c>
      <c r="B1979">
        <v>5</v>
      </c>
      <c r="C1979">
        <v>19</v>
      </c>
      <c r="D1979">
        <v>11</v>
      </c>
      <c r="E1979" t="s">
        <v>711</v>
      </c>
      <c r="G1979" t="e">
        <f>--Blank</f>
        <v>#NAME?</v>
      </c>
    </row>
    <row r="1980" spans="1:7">
      <c r="A1980" t="s">
        <v>3664</v>
      </c>
      <c r="B1980">
        <v>5</v>
      </c>
      <c r="C1980">
        <v>19</v>
      </c>
      <c r="D1980">
        <v>12</v>
      </c>
      <c r="E1980" t="s">
        <v>711</v>
      </c>
      <c r="G1980" t="e">
        <f>--Blank</f>
        <v>#NAME?</v>
      </c>
    </row>
    <row r="1981" spans="1:7">
      <c r="A1981" t="s">
        <v>3665</v>
      </c>
      <c r="B1981">
        <v>5</v>
      </c>
      <c r="C1981">
        <v>19</v>
      </c>
      <c r="D1981">
        <v>13</v>
      </c>
      <c r="E1981" t="s">
        <v>711</v>
      </c>
      <c r="G1981" t="e">
        <f>--Blank</f>
        <v>#NAME?</v>
      </c>
    </row>
    <row r="1982" spans="1:7">
      <c r="A1982" t="s">
        <v>3666</v>
      </c>
      <c r="B1982">
        <v>5</v>
      </c>
      <c r="C1982">
        <v>19</v>
      </c>
      <c r="D1982">
        <v>14</v>
      </c>
      <c r="E1982" t="s">
        <v>711</v>
      </c>
      <c r="G1982" t="e">
        <f>--Blank</f>
        <v>#NAME?</v>
      </c>
    </row>
    <row r="1983" spans="1:7">
      <c r="A1983" t="s">
        <v>3667</v>
      </c>
      <c r="B1983">
        <v>5</v>
      </c>
      <c r="C1983">
        <v>19</v>
      </c>
      <c r="D1983">
        <v>15</v>
      </c>
      <c r="E1983" t="s">
        <v>711</v>
      </c>
      <c r="G1983" t="e">
        <f>--Blank</f>
        <v>#NAME?</v>
      </c>
    </row>
    <row r="1984" spans="1:7">
      <c r="A1984" t="s">
        <v>3668</v>
      </c>
      <c r="B1984">
        <v>5</v>
      </c>
      <c r="C1984">
        <v>19</v>
      </c>
      <c r="D1984">
        <v>16</v>
      </c>
      <c r="E1984" t="s">
        <v>711</v>
      </c>
      <c r="G1984" t="e">
        <f>--Blank</f>
        <v>#NAME?</v>
      </c>
    </row>
    <row r="1985" spans="1:7">
      <c r="A1985" t="s">
        <v>3669</v>
      </c>
      <c r="B1985">
        <v>5</v>
      </c>
      <c r="C1985">
        <v>19</v>
      </c>
      <c r="D1985">
        <v>17</v>
      </c>
      <c r="E1985" t="s">
        <v>711</v>
      </c>
      <c r="G1985" t="e">
        <f>--Blank</f>
        <v>#NAME?</v>
      </c>
    </row>
    <row r="1986" spans="1:7">
      <c r="A1986" t="s">
        <v>3670</v>
      </c>
      <c r="B1986">
        <v>5</v>
      </c>
      <c r="C1986">
        <v>19</v>
      </c>
      <c r="D1986">
        <v>18</v>
      </c>
      <c r="E1986" t="s">
        <v>711</v>
      </c>
      <c r="G1986" t="e">
        <f>--Blank</f>
        <v>#NAME?</v>
      </c>
    </row>
    <row r="1987" spans="1:7">
      <c r="A1987" t="s">
        <v>3671</v>
      </c>
      <c r="B1987">
        <v>5</v>
      </c>
      <c r="C1987">
        <v>19</v>
      </c>
      <c r="D1987">
        <v>19</v>
      </c>
      <c r="E1987" t="s">
        <v>711</v>
      </c>
      <c r="G1987" t="e">
        <f>--Blank</f>
        <v>#NAME?</v>
      </c>
    </row>
    <row r="1988" spans="1:7">
      <c r="A1988" t="s">
        <v>3672</v>
      </c>
      <c r="B1988">
        <v>5</v>
      </c>
      <c r="C1988">
        <v>19</v>
      </c>
      <c r="D1988">
        <v>20</v>
      </c>
      <c r="E1988" t="s">
        <v>711</v>
      </c>
      <c r="G1988" t="e">
        <f>--Blank</f>
        <v>#NAME?</v>
      </c>
    </row>
    <row r="1989" spans="1:7">
      <c r="A1989" t="s">
        <v>3673</v>
      </c>
      <c r="B1989">
        <v>5</v>
      </c>
      <c r="C1989">
        <v>20</v>
      </c>
      <c r="D1989">
        <v>1</v>
      </c>
      <c r="E1989" t="s">
        <v>711</v>
      </c>
      <c r="G1989" t="e">
        <f>--Blank</f>
        <v>#NAME?</v>
      </c>
    </row>
    <row r="1990" spans="1:7">
      <c r="A1990" t="s">
        <v>3674</v>
      </c>
      <c r="B1990">
        <v>5</v>
      </c>
      <c r="C1990">
        <v>20</v>
      </c>
      <c r="D1990">
        <v>2</v>
      </c>
      <c r="E1990" t="s">
        <v>711</v>
      </c>
      <c r="G1990" t="e">
        <f>--Blank</f>
        <v>#NAME?</v>
      </c>
    </row>
    <row r="1991" spans="1:7">
      <c r="A1991" t="s">
        <v>3675</v>
      </c>
      <c r="B1991">
        <v>5</v>
      </c>
      <c r="C1991">
        <v>20</v>
      </c>
      <c r="D1991">
        <v>3</v>
      </c>
      <c r="E1991" t="s">
        <v>711</v>
      </c>
      <c r="G1991" t="e">
        <f>--Blank</f>
        <v>#NAME?</v>
      </c>
    </row>
    <row r="1992" spans="1:7">
      <c r="A1992" t="s">
        <v>3676</v>
      </c>
      <c r="B1992">
        <v>5</v>
      </c>
      <c r="C1992">
        <v>20</v>
      </c>
      <c r="D1992">
        <v>4</v>
      </c>
      <c r="E1992" t="s">
        <v>711</v>
      </c>
      <c r="G1992" t="e">
        <f>--Blank</f>
        <v>#NAME?</v>
      </c>
    </row>
    <row r="1993" spans="1:7">
      <c r="A1993" t="s">
        <v>3677</v>
      </c>
      <c r="B1993">
        <v>5</v>
      </c>
      <c r="C1993">
        <v>20</v>
      </c>
      <c r="D1993">
        <v>5</v>
      </c>
      <c r="E1993" t="s">
        <v>711</v>
      </c>
      <c r="G1993" t="e">
        <f>--Blank</f>
        <v>#NAME?</v>
      </c>
    </row>
    <row r="1994" spans="1:7">
      <c r="A1994" t="s">
        <v>3678</v>
      </c>
      <c r="B1994">
        <v>5</v>
      </c>
      <c r="C1994">
        <v>20</v>
      </c>
      <c r="D1994">
        <v>6</v>
      </c>
      <c r="E1994" t="s">
        <v>711</v>
      </c>
      <c r="G1994" t="e">
        <f>--Blank</f>
        <v>#NAME?</v>
      </c>
    </row>
    <row r="1995" spans="1:7">
      <c r="A1995" t="s">
        <v>3679</v>
      </c>
      <c r="B1995">
        <v>5</v>
      </c>
      <c r="C1995">
        <v>20</v>
      </c>
      <c r="D1995">
        <v>7</v>
      </c>
      <c r="E1995" t="s">
        <v>711</v>
      </c>
      <c r="G1995" t="e">
        <f>--Blank</f>
        <v>#NAME?</v>
      </c>
    </row>
    <row r="1996" spans="1:7">
      <c r="A1996" t="s">
        <v>3680</v>
      </c>
      <c r="B1996">
        <v>5</v>
      </c>
      <c r="C1996">
        <v>20</v>
      </c>
      <c r="D1996">
        <v>8</v>
      </c>
      <c r="E1996" t="s">
        <v>711</v>
      </c>
      <c r="G1996" t="e">
        <f>--Blank</f>
        <v>#NAME?</v>
      </c>
    </row>
    <row r="1997" spans="1:7">
      <c r="A1997" t="s">
        <v>3681</v>
      </c>
      <c r="B1997">
        <v>5</v>
      </c>
      <c r="C1997">
        <v>20</v>
      </c>
      <c r="D1997">
        <v>9</v>
      </c>
      <c r="E1997" t="s">
        <v>711</v>
      </c>
      <c r="G1997" t="e">
        <f>--Blank</f>
        <v>#NAME?</v>
      </c>
    </row>
    <row r="1998" spans="1:7">
      <c r="A1998" t="s">
        <v>3682</v>
      </c>
      <c r="B1998">
        <v>5</v>
      </c>
      <c r="C1998">
        <v>20</v>
      </c>
      <c r="D1998">
        <v>10</v>
      </c>
      <c r="E1998" t="s">
        <v>711</v>
      </c>
      <c r="G1998" t="e">
        <f>--Blank</f>
        <v>#NAME?</v>
      </c>
    </row>
    <row r="1999" spans="1:7">
      <c r="A1999" t="s">
        <v>3683</v>
      </c>
      <c r="B1999">
        <v>5</v>
      </c>
      <c r="C1999">
        <v>20</v>
      </c>
      <c r="D1999">
        <v>11</v>
      </c>
      <c r="E1999" t="s">
        <v>711</v>
      </c>
      <c r="G1999" t="e">
        <f>--Blank</f>
        <v>#NAME?</v>
      </c>
    </row>
    <row r="2000" spans="1:7">
      <c r="A2000" t="s">
        <v>3684</v>
      </c>
      <c r="B2000">
        <v>5</v>
      </c>
      <c r="C2000">
        <v>20</v>
      </c>
      <c r="D2000">
        <v>12</v>
      </c>
      <c r="E2000" t="s">
        <v>711</v>
      </c>
      <c r="G2000" t="e">
        <f>--Blank</f>
        <v>#NAME?</v>
      </c>
    </row>
    <row r="2001" spans="1:7">
      <c r="A2001" t="s">
        <v>3685</v>
      </c>
      <c r="B2001">
        <v>5</v>
      </c>
      <c r="C2001">
        <v>20</v>
      </c>
      <c r="D2001">
        <v>13</v>
      </c>
      <c r="E2001" t="s">
        <v>711</v>
      </c>
      <c r="G2001" t="e">
        <f>--Blank</f>
        <v>#NAME?</v>
      </c>
    </row>
    <row r="2002" spans="1:7">
      <c r="A2002" t="s">
        <v>3686</v>
      </c>
      <c r="B2002">
        <v>5</v>
      </c>
      <c r="C2002">
        <v>20</v>
      </c>
      <c r="D2002">
        <v>14</v>
      </c>
      <c r="E2002" t="s">
        <v>711</v>
      </c>
      <c r="G2002" t="e">
        <f>--Blank</f>
        <v>#NAME?</v>
      </c>
    </row>
    <row r="2003" spans="1:7">
      <c r="A2003" t="s">
        <v>3687</v>
      </c>
      <c r="B2003">
        <v>5</v>
      </c>
      <c r="C2003">
        <v>20</v>
      </c>
      <c r="D2003">
        <v>15</v>
      </c>
      <c r="E2003" t="s">
        <v>711</v>
      </c>
      <c r="G2003" t="e">
        <f>--Blank</f>
        <v>#NAME?</v>
      </c>
    </row>
    <row r="2004" spans="1:7">
      <c r="A2004" t="s">
        <v>3688</v>
      </c>
      <c r="B2004">
        <v>5</v>
      </c>
      <c r="C2004">
        <v>20</v>
      </c>
      <c r="D2004">
        <v>16</v>
      </c>
      <c r="E2004" t="s">
        <v>711</v>
      </c>
      <c r="G2004" t="e">
        <f>--Blank</f>
        <v>#NAME?</v>
      </c>
    </row>
    <row r="2005" spans="1:7">
      <c r="A2005" t="s">
        <v>3689</v>
      </c>
      <c r="B2005">
        <v>5</v>
      </c>
      <c r="C2005">
        <v>20</v>
      </c>
      <c r="D2005">
        <v>17</v>
      </c>
      <c r="E2005" t="s">
        <v>711</v>
      </c>
      <c r="G2005" t="e">
        <f>--Blank</f>
        <v>#NAME?</v>
      </c>
    </row>
    <row r="2006" spans="1:7">
      <c r="A2006" t="s">
        <v>3690</v>
      </c>
      <c r="B2006">
        <v>5</v>
      </c>
      <c r="C2006">
        <v>20</v>
      </c>
      <c r="D2006">
        <v>18</v>
      </c>
      <c r="E2006" t="s">
        <v>711</v>
      </c>
      <c r="G2006" t="e">
        <f>--Blank</f>
        <v>#NAME?</v>
      </c>
    </row>
    <row r="2007" spans="1:7">
      <c r="A2007" t="s">
        <v>3691</v>
      </c>
      <c r="B2007">
        <v>5</v>
      </c>
      <c r="C2007">
        <v>20</v>
      </c>
      <c r="D2007">
        <v>19</v>
      </c>
      <c r="E2007" t="s">
        <v>711</v>
      </c>
      <c r="G2007" t="e">
        <f>--Blank</f>
        <v>#NAME?</v>
      </c>
    </row>
    <row r="2008" spans="1:7">
      <c r="A2008" t="s">
        <v>3692</v>
      </c>
      <c r="B2008">
        <v>5</v>
      </c>
      <c r="C2008">
        <v>20</v>
      </c>
      <c r="D2008">
        <v>20</v>
      </c>
      <c r="E2008" t="s">
        <v>711</v>
      </c>
      <c r="G2008" t="e">
        <f>--Blank</f>
        <v>#NAME?</v>
      </c>
    </row>
    <row r="2009" spans="1:7">
      <c r="A2009" t="s">
        <v>3693</v>
      </c>
      <c r="B2009">
        <v>6</v>
      </c>
      <c r="C2009">
        <v>1</v>
      </c>
      <c r="D2009">
        <v>1</v>
      </c>
      <c r="E2009" t="s">
        <v>15</v>
      </c>
      <c r="G2009" t="s">
        <v>16</v>
      </c>
    </row>
    <row r="2010" spans="1:7">
      <c r="A2010" t="s">
        <v>3694</v>
      </c>
      <c r="B2010">
        <v>6</v>
      </c>
      <c r="C2010">
        <v>1</v>
      </c>
      <c r="D2010">
        <v>2</v>
      </c>
      <c r="E2010" t="s">
        <v>15</v>
      </c>
      <c r="G2010" t="s">
        <v>16</v>
      </c>
    </row>
    <row r="2011" spans="1:7">
      <c r="A2011" t="s">
        <v>3695</v>
      </c>
      <c r="B2011">
        <v>6</v>
      </c>
      <c r="C2011">
        <v>1</v>
      </c>
      <c r="D2011">
        <v>3</v>
      </c>
      <c r="E2011" t="s">
        <v>19</v>
      </c>
      <c r="G2011" t="s">
        <v>20</v>
      </c>
    </row>
    <row r="2012" spans="1:7">
      <c r="A2012" t="s">
        <v>3696</v>
      </c>
      <c r="B2012">
        <v>6</v>
      </c>
      <c r="C2012">
        <v>1</v>
      </c>
      <c r="D2012">
        <v>4</v>
      </c>
      <c r="E2012" t="s">
        <v>19</v>
      </c>
      <c r="G2012" t="s">
        <v>20</v>
      </c>
    </row>
    <row r="2013" spans="1:7">
      <c r="A2013" t="s">
        <v>3697</v>
      </c>
      <c r="B2013">
        <v>6</v>
      </c>
      <c r="C2013">
        <v>1</v>
      </c>
      <c r="D2013">
        <v>5</v>
      </c>
      <c r="E2013" t="s">
        <v>23</v>
      </c>
      <c r="G2013" t="s">
        <v>24</v>
      </c>
    </row>
    <row r="2014" spans="1:7">
      <c r="A2014" t="s">
        <v>3698</v>
      </c>
      <c r="B2014">
        <v>6</v>
      </c>
      <c r="C2014">
        <v>1</v>
      </c>
      <c r="D2014">
        <v>6</v>
      </c>
      <c r="E2014" t="s">
        <v>23</v>
      </c>
      <c r="G2014" t="s">
        <v>24</v>
      </c>
    </row>
    <row r="2015" spans="1:7">
      <c r="A2015" t="s">
        <v>3699</v>
      </c>
      <c r="B2015">
        <v>6</v>
      </c>
      <c r="C2015">
        <v>1</v>
      </c>
      <c r="D2015">
        <v>7</v>
      </c>
      <c r="E2015" t="s">
        <v>27</v>
      </c>
      <c r="G2015" t="s">
        <v>28</v>
      </c>
    </row>
    <row r="2016" spans="1:7">
      <c r="A2016" t="s">
        <v>3700</v>
      </c>
      <c r="B2016">
        <v>6</v>
      </c>
      <c r="C2016">
        <v>1</v>
      </c>
      <c r="D2016">
        <v>8</v>
      </c>
      <c r="E2016" t="s">
        <v>27</v>
      </c>
      <c r="G2016" t="s">
        <v>28</v>
      </c>
    </row>
    <row r="2017" spans="1:7">
      <c r="A2017" t="s">
        <v>3701</v>
      </c>
      <c r="B2017">
        <v>6</v>
      </c>
      <c r="C2017">
        <v>1</v>
      </c>
      <c r="D2017">
        <v>9</v>
      </c>
      <c r="E2017" t="s">
        <v>31</v>
      </c>
      <c r="G2017" t="s">
        <v>32</v>
      </c>
    </row>
    <row r="2018" spans="1:7">
      <c r="A2018" t="s">
        <v>3702</v>
      </c>
      <c r="B2018">
        <v>6</v>
      </c>
      <c r="C2018">
        <v>1</v>
      </c>
      <c r="D2018">
        <v>10</v>
      </c>
      <c r="E2018" t="s">
        <v>31</v>
      </c>
      <c r="G2018" t="s">
        <v>32</v>
      </c>
    </row>
    <row r="2019" spans="1:7">
      <c r="A2019" t="s">
        <v>3703</v>
      </c>
      <c r="B2019">
        <v>6</v>
      </c>
      <c r="C2019">
        <v>1</v>
      </c>
      <c r="D2019">
        <v>11</v>
      </c>
      <c r="E2019" t="s">
        <v>35</v>
      </c>
      <c r="G2019" t="s">
        <v>36</v>
      </c>
    </row>
    <row r="2020" spans="1:7">
      <c r="A2020" t="s">
        <v>3704</v>
      </c>
      <c r="B2020">
        <v>6</v>
      </c>
      <c r="C2020">
        <v>1</v>
      </c>
      <c r="D2020">
        <v>12</v>
      </c>
      <c r="E2020" t="s">
        <v>35</v>
      </c>
      <c r="G2020" t="s">
        <v>36</v>
      </c>
    </row>
    <row r="2021" spans="1:7">
      <c r="A2021" t="s">
        <v>3705</v>
      </c>
      <c r="B2021">
        <v>6</v>
      </c>
      <c r="C2021">
        <v>1</v>
      </c>
      <c r="D2021">
        <v>13</v>
      </c>
      <c r="E2021" t="s">
        <v>39</v>
      </c>
      <c r="G2021" t="s">
        <v>40</v>
      </c>
    </row>
    <row r="2022" spans="1:7">
      <c r="A2022" t="s">
        <v>3706</v>
      </c>
      <c r="B2022">
        <v>6</v>
      </c>
      <c r="C2022">
        <v>1</v>
      </c>
      <c r="D2022">
        <v>14</v>
      </c>
      <c r="E2022" t="s">
        <v>39</v>
      </c>
      <c r="G2022" t="s">
        <v>40</v>
      </c>
    </row>
    <row r="2023" spans="1:7">
      <c r="A2023" t="s">
        <v>3707</v>
      </c>
      <c r="B2023">
        <v>6</v>
      </c>
      <c r="C2023">
        <v>1</v>
      </c>
      <c r="D2023">
        <v>15</v>
      </c>
      <c r="E2023" t="s">
        <v>43</v>
      </c>
      <c r="G2023" t="s">
        <v>44</v>
      </c>
    </row>
    <row r="2024" spans="1:7">
      <c r="A2024" t="s">
        <v>3708</v>
      </c>
      <c r="B2024">
        <v>6</v>
      </c>
      <c r="C2024">
        <v>1</v>
      </c>
      <c r="D2024">
        <v>16</v>
      </c>
      <c r="E2024" t="s">
        <v>43</v>
      </c>
      <c r="G2024" t="s">
        <v>44</v>
      </c>
    </row>
    <row r="2025" spans="1:7">
      <c r="A2025" t="s">
        <v>3709</v>
      </c>
      <c r="B2025">
        <v>6</v>
      </c>
      <c r="C2025">
        <v>1</v>
      </c>
      <c r="D2025">
        <v>17</v>
      </c>
      <c r="E2025" t="s">
        <v>47</v>
      </c>
      <c r="G2025" t="s">
        <v>48</v>
      </c>
    </row>
    <row r="2026" spans="1:7">
      <c r="A2026" t="s">
        <v>3710</v>
      </c>
      <c r="B2026">
        <v>6</v>
      </c>
      <c r="C2026">
        <v>1</v>
      </c>
      <c r="D2026">
        <v>18</v>
      </c>
      <c r="E2026" t="s">
        <v>47</v>
      </c>
      <c r="G2026" t="s">
        <v>48</v>
      </c>
    </row>
    <row r="2027" spans="1:7">
      <c r="A2027" t="s">
        <v>3711</v>
      </c>
      <c r="B2027">
        <v>6</v>
      </c>
      <c r="C2027">
        <v>1</v>
      </c>
      <c r="D2027">
        <v>19</v>
      </c>
      <c r="E2027" t="s">
        <v>51</v>
      </c>
      <c r="G2027" t="s">
        <v>52</v>
      </c>
    </row>
    <row r="2028" spans="1:7">
      <c r="A2028" t="s">
        <v>3712</v>
      </c>
      <c r="B2028">
        <v>6</v>
      </c>
      <c r="C2028">
        <v>1</v>
      </c>
      <c r="D2028">
        <v>20</v>
      </c>
      <c r="E2028" t="s">
        <v>51</v>
      </c>
      <c r="G2028" t="s">
        <v>52</v>
      </c>
    </row>
    <row r="2029" spans="1:7">
      <c r="A2029" t="s">
        <v>3713</v>
      </c>
      <c r="B2029">
        <v>6</v>
      </c>
      <c r="C2029">
        <v>2</v>
      </c>
      <c r="D2029">
        <v>1</v>
      </c>
      <c r="E2029" t="s">
        <v>55</v>
      </c>
      <c r="G2029" t="s">
        <v>56</v>
      </c>
    </row>
    <row r="2030" spans="1:7">
      <c r="A2030" t="s">
        <v>3714</v>
      </c>
      <c r="B2030">
        <v>6</v>
      </c>
      <c r="C2030">
        <v>2</v>
      </c>
      <c r="D2030">
        <v>2</v>
      </c>
      <c r="E2030" t="s">
        <v>55</v>
      </c>
      <c r="G2030" t="s">
        <v>56</v>
      </c>
    </row>
    <row r="2031" spans="1:7">
      <c r="A2031" t="s">
        <v>3715</v>
      </c>
      <c r="B2031">
        <v>6</v>
      </c>
      <c r="C2031">
        <v>2</v>
      </c>
      <c r="D2031">
        <v>3</v>
      </c>
      <c r="E2031" t="s">
        <v>59</v>
      </c>
      <c r="G2031" t="s">
        <v>60</v>
      </c>
    </row>
    <row r="2032" spans="1:7">
      <c r="A2032" t="s">
        <v>3716</v>
      </c>
      <c r="B2032">
        <v>6</v>
      </c>
      <c r="C2032">
        <v>2</v>
      </c>
      <c r="D2032">
        <v>4</v>
      </c>
      <c r="E2032" t="s">
        <v>59</v>
      </c>
      <c r="G2032" t="s">
        <v>60</v>
      </c>
    </row>
    <row r="2033" spans="1:7">
      <c r="A2033" t="s">
        <v>3717</v>
      </c>
      <c r="B2033">
        <v>6</v>
      </c>
      <c r="C2033">
        <v>2</v>
      </c>
      <c r="D2033">
        <v>5</v>
      </c>
      <c r="E2033" t="s">
        <v>63</v>
      </c>
      <c r="G2033" t="s">
        <v>64</v>
      </c>
    </row>
    <row r="2034" spans="1:7">
      <c r="A2034" t="s">
        <v>3718</v>
      </c>
      <c r="B2034">
        <v>6</v>
      </c>
      <c r="C2034">
        <v>2</v>
      </c>
      <c r="D2034">
        <v>6</v>
      </c>
      <c r="E2034" t="s">
        <v>63</v>
      </c>
      <c r="G2034" t="s">
        <v>64</v>
      </c>
    </row>
    <row r="2035" spans="1:7">
      <c r="A2035" t="s">
        <v>3719</v>
      </c>
      <c r="B2035">
        <v>6</v>
      </c>
      <c r="C2035">
        <v>2</v>
      </c>
      <c r="D2035">
        <v>7</v>
      </c>
      <c r="E2035" t="s">
        <v>67</v>
      </c>
      <c r="G2035" t="s">
        <v>68</v>
      </c>
    </row>
    <row r="2036" spans="1:7">
      <c r="A2036" t="s">
        <v>3720</v>
      </c>
      <c r="B2036">
        <v>6</v>
      </c>
      <c r="C2036">
        <v>2</v>
      </c>
      <c r="D2036">
        <v>8</v>
      </c>
      <c r="E2036" t="s">
        <v>67</v>
      </c>
      <c r="G2036" t="s">
        <v>68</v>
      </c>
    </row>
    <row r="2037" spans="1:7">
      <c r="A2037" t="s">
        <v>3721</v>
      </c>
      <c r="B2037">
        <v>6</v>
      </c>
      <c r="C2037">
        <v>2</v>
      </c>
      <c r="D2037">
        <v>9</v>
      </c>
      <c r="E2037" t="s">
        <v>71</v>
      </c>
      <c r="G2037" t="s">
        <v>72</v>
      </c>
    </row>
    <row r="2038" spans="1:7">
      <c r="A2038" t="s">
        <v>3722</v>
      </c>
      <c r="B2038">
        <v>6</v>
      </c>
      <c r="C2038">
        <v>2</v>
      </c>
      <c r="D2038">
        <v>10</v>
      </c>
      <c r="E2038" t="s">
        <v>71</v>
      </c>
      <c r="G2038" t="s">
        <v>72</v>
      </c>
    </row>
    <row r="2039" spans="1:7">
      <c r="A2039" t="s">
        <v>3723</v>
      </c>
      <c r="B2039">
        <v>6</v>
      </c>
      <c r="C2039">
        <v>2</v>
      </c>
      <c r="D2039">
        <v>11</v>
      </c>
      <c r="E2039" t="s">
        <v>75</v>
      </c>
      <c r="G2039" t="s">
        <v>76</v>
      </c>
    </row>
    <row r="2040" spans="1:7">
      <c r="A2040" t="s">
        <v>3724</v>
      </c>
      <c r="B2040">
        <v>6</v>
      </c>
      <c r="C2040">
        <v>2</v>
      </c>
      <c r="D2040">
        <v>12</v>
      </c>
      <c r="E2040" t="s">
        <v>75</v>
      </c>
      <c r="G2040" t="s">
        <v>76</v>
      </c>
    </row>
    <row r="2041" spans="1:7">
      <c r="A2041" t="s">
        <v>3725</v>
      </c>
      <c r="B2041">
        <v>6</v>
      </c>
      <c r="C2041">
        <v>2</v>
      </c>
      <c r="D2041">
        <v>13</v>
      </c>
      <c r="E2041" t="s">
        <v>3726</v>
      </c>
      <c r="G2041" t="e">
        <f>--Internal_21587</f>
        <v>#NAME?</v>
      </c>
    </row>
    <row r="2042" spans="1:7">
      <c r="A2042" t="s">
        <v>3727</v>
      </c>
      <c r="B2042">
        <v>6</v>
      </c>
      <c r="C2042">
        <v>2</v>
      </c>
      <c r="D2042">
        <v>14</v>
      </c>
      <c r="E2042" t="s">
        <v>3726</v>
      </c>
      <c r="G2042" t="e">
        <f>--Internal_21587</f>
        <v>#NAME?</v>
      </c>
    </row>
    <row r="2043" spans="1:7">
      <c r="A2043" t="s">
        <v>3728</v>
      </c>
      <c r="B2043">
        <v>6</v>
      </c>
      <c r="C2043">
        <v>2</v>
      </c>
      <c r="D2043">
        <v>15</v>
      </c>
      <c r="E2043" t="s">
        <v>3729</v>
      </c>
      <c r="F2043" t="s">
        <v>3730</v>
      </c>
    </row>
    <row r="2044" spans="1:7">
      <c r="A2044" t="s">
        <v>3731</v>
      </c>
      <c r="B2044">
        <v>6</v>
      </c>
      <c r="C2044">
        <v>2</v>
      </c>
      <c r="D2044">
        <v>16</v>
      </c>
      <c r="E2044" t="s">
        <v>3732</v>
      </c>
      <c r="F2044" t="s">
        <v>3730</v>
      </c>
    </row>
    <row r="2045" spans="1:7">
      <c r="A2045" t="s">
        <v>3733</v>
      </c>
      <c r="B2045">
        <v>6</v>
      </c>
      <c r="C2045">
        <v>2</v>
      </c>
      <c r="D2045">
        <v>17</v>
      </c>
      <c r="E2045" t="s">
        <v>3734</v>
      </c>
      <c r="F2045" t="s">
        <v>3735</v>
      </c>
    </row>
    <row r="2046" spans="1:7">
      <c r="A2046" t="s">
        <v>3736</v>
      </c>
      <c r="B2046">
        <v>6</v>
      </c>
      <c r="C2046">
        <v>2</v>
      </c>
      <c r="D2046">
        <v>18</v>
      </c>
      <c r="E2046" t="s">
        <v>3737</v>
      </c>
      <c r="F2046" t="s">
        <v>3735</v>
      </c>
    </row>
    <row r="2047" spans="1:7">
      <c r="A2047" t="s">
        <v>3738</v>
      </c>
      <c r="B2047">
        <v>6</v>
      </c>
      <c r="C2047">
        <v>2</v>
      </c>
      <c r="D2047">
        <v>19</v>
      </c>
      <c r="E2047" t="s">
        <v>3739</v>
      </c>
      <c r="F2047" t="s">
        <v>3740</v>
      </c>
    </row>
    <row r="2048" spans="1:7">
      <c r="A2048" t="s">
        <v>3741</v>
      </c>
      <c r="B2048">
        <v>6</v>
      </c>
      <c r="C2048">
        <v>2</v>
      </c>
      <c r="D2048">
        <v>20</v>
      </c>
      <c r="E2048" t="s">
        <v>3742</v>
      </c>
      <c r="F2048" t="s">
        <v>3740</v>
      </c>
    </row>
    <row r="2049" spans="1:7">
      <c r="A2049" t="s">
        <v>3743</v>
      </c>
      <c r="B2049">
        <v>6</v>
      </c>
      <c r="C2049">
        <v>3</v>
      </c>
      <c r="D2049">
        <v>1</v>
      </c>
      <c r="E2049" t="s">
        <v>3744</v>
      </c>
      <c r="F2049" t="s">
        <v>3745</v>
      </c>
    </row>
    <row r="2050" spans="1:7">
      <c r="A2050" t="s">
        <v>3746</v>
      </c>
      <c r="B2050">
        <v>6</v>
      </c>
      <c r="C2050">
        <v>3</v>
      </c>
      <c r="D2050">
        <v>2</v>
      </c>
      <c r="E2050" t="s">
        <v>3747</v>
      </c>
      <c r="F2050" t="s">
        <v>3745</v>
      </c>
    </row>
    <row r="2051" spans="1:7">
      <c r="A2051" t="s">
        <v>3748</v>
      </c>
      <c r="B2051">
        <v>6</v>
      </c>
      <c r="C2051">
        <v>3</v>
      </c>
      <c r="D2051">
        <v>3</v>
      </c>
      <c r="E2051" t="s">
        <v>3749</v>
      </c>
      <c r="F2051" t="s">
        <v>3750</v>
      </c>
    </row>
    <row r="2052" spans="1:7">
      <c r="A2052" t="s">
        <v>3751</v>
      </c>
      <c r="B2052">
        <v>6</v>
      </c>
      <c r="C2052">
        <v>3</v>
      </c>
      <c r="D2052">
        <v>4</v>
      </c>
      <c r="E2052" t="s">
        <v>3752</v>
      </c>
      <c r="F2052" t="s">
        <v>3750</v>
      </c>
    </row>
    <row r="2053" spans="1:7">
      <c r="A2053" t="s">
        <v>3753</v>
      </c>
      <c r="B2053">
        <v>6</v>
      </c>
      <c r="C2053">
        <v>3</v>
      </c>
      <c r="D2053">
        <v>5</v>
      </c>
      <c r="E2053" t="s">
        <v>3754</v>
      </c>
      <c r="F2053" t="s">
        <v>3755</v>
      </c>
    </row>
    <row r="2054" spans="1:7">
      <c r="A2054" t="s">
        <v>3756</v>
      </c>
      <c r="B2054">
        <v>6</v>
      </c>
      <c r="C2054">
        <v>3</v>
      </c>
      <c r="D2054">
        <v>6</v>
      </c>
      <c r="E2054" t="s">
        <v>3757</v>
      </c>
      <c r="F2054" t="s">
        <v>3755</v>
      </c>
    </row>
    <row r="2055" spans="1:7">
      <c r="A2055" t="s">
        <v>3758</v>
      </c>
      <c r="B2055">
        <v>6</v>
      </c>
      <c r="C2055">
        <v>3</v>
      </c>
      <c r="D2055">
        <v>7</v>
      </c>
      <c r="E2055" t="s">
        <v>3759</v>
      </c>
      <c r="F2055" t="s">
        <v>3760</v>
      </c>
    </row>
    <row r="2056" spans="1:7">
      <c r="A2056" t="s">
        <v>3761</v>
      </c>
      <c r="B2056">
        <v>6</v>
      </c>
      <c r="C2056">
        <v>3</v>
      </c>
      <c r="D2056">
        <v>8</v>
      </c>
      <c r="E2056" t="s">
        <v>3762</v>
      </c>
      <c r="F2056" t="s">
        <v>3760</v>
      </c>
    </row>
    <row r="2057" spans="1:7">
      <c r="A2057" t="s">
        <v>3763</v>
      </c>
      <c r="B2057">
        <v>6</v>
      </c>
      <c r="C2057">
        <v>3</v>
      </c>
      <c r="D2057">
        <v>9</v>
      </c>
      <c r="E2057" t="s">
        <v>3764</v>
      </c>
      <c r="G2057" t="e">
        <f>--Internal_6792</f>
        <v>#NAME?</v>
      </c>
    </row>
    <row r="2058" spans="1:7">
      <c r="A2058" t="s">
        <v>3765</v>
      </c>
      <c r="B2058">
        <v>6</v>
      </c>
      <c r="C2058">
        <v>3</v>
      </c>
      <c r="D2058">
        <v>10</v>
      </c>
      <c r="E2058" t="s">
        <v>3764</v>
      </c>
      <c r="G2058" t="e">
        <f>--Internal_6792</f>
        <v>#NAME?</v>
      </c>
    </row>
    <row r="2059" spans="1:7">
      <c r="A2059" t="s">
        <v>3766</v>
      </c>
      <c r="B2059">
        <v>6</v>
      </c>
      <c r="C2059">
        <v>3</v>
      </c>
      <c r="D2059">
        <v>11</v>
      </c>
      <c r="E2059" t="s">
        <v>3767</v>
      </c>
      <c r="F2059" t="s">
        <v>3768</v>
      </c>
    </row>
    <row r="2060" spans="1:7">
      <c r="A2060" t="s">
        <v>3769</v>
      </c>
      <c r="B2060">
        <v>6</v>
      </c>
      <c r="C2060">
        <v>3</v>
      </c>
      <c r="D2060">
        <v>12</v>
      </c>
      <c r="E2060" t="s">
        <v>3770</v>
      </c>
      <c r="F2060" t="s">
        <v>3768</v>
      </c>
    </row>
    <row r="2061" spans="1:7">
      <c r="A2061" t="s">
        <v>3771</v>
      </c>
      <c r="B2061">
        <v>6</v>
      </c>
      <c r="C2061">
        <v>3</v>
      </c>
      <c r="D2061">
        <v>13</v>
      </c>
      <c r="E2061" t="s">
        <v>3772</v>
      </c>
      <c r="F2061" t="s">
        <v>3773</v>
      </c>
    </row>
    <row r="2062" spans="1:7">
      <c r="A2062" t="s">
        <v>3774</v>
      </c>
      <c r="B2062">
        <v>6</v>
      </c>
      <c r="C2062">
        <v>3</v>
      </c>
      <c r="D2062">
        <v>14</v>
      </c>
      <c r="E2062" t="s">
        <v>3775</v>
      </c>
      <c r="F2062" t="s">
        <v>3773</v>
      </c>
    </row>
    <row r="2063" spans="1:7">
      <c r="A2063" t="s">
        <v>3776</v>
      </c>
      <c r="B2063">
        <v>6</v>
      </c>
      <c r="C2063">
        <v>3</v>
      </c>
      <c r="D2063">
        <v>15</v>
      </c>
      <c r="E2063" t="s">
        <v>3777</v>
      </c>
      <c r="G2063" t="e">
        <f>--Internal_15919</f>
        <v>#NAME?</v>
      </c>
    </row>
    <row r="2064" spans="1:7">
      <c r="A2064" t="s">
        <v>3778</v>
      </c>
      <c r="B2064">
        <v>6</v>
      </c>
      <c r="C2064">
        <v>3</v>
      </c>
      <c r="D2064">
        <v>16</v>
      </c>
      <c r="E2064" t="s">
        <v>3777</v>
      </c>
      <c r="G2064" t="e">
        <f>--Internal_15919</f>
        <v>#NAME?</v>
      </c>
    </row>
    <row r="2065" spans="1:7">
      <c r="A2065" t="s">
        <v>3779</v>
      </c>
      <c r="B2065">
        <v>6</v>
      </c>
      <c r="C2065">
        <v>3</v>
      </c>
      <c r="D2065">
        <v>17</v>
      </c>
      <c r="E2065" t="s">
        <v>3780</v>
      </c>
      <c r="F2065" t="s">
        <v>3781</v>
      </c>
    </row>
    <row r="2066" spans="1:7">
      <c r="A2066" t="s">
        <v>3782</v>
      </c>
      <c r="B2066">
        <v>6</v>
      </c>
      <c r="C2066">
        <v>3</v>
      </c>
      <c r="D2066">
        <v>18</v>
      </c>
      <c r="E2066" t="s">
        <v>3783</v>
      </c>
      <c r="F2066" t="s">
        <v>3781</v>
      </c>
    </row>
    <row r="2067" spans="1:7">
      <c r="A2067" t="s">
        <v>3784</v>
      </c>
      <c r="B2067">
        <v>6</v>
      </c>
      <c r="C2067">
        <v>3</v>
      </c>
      <c r="D2067">
        <v>19</v>
      </c>
      <c r="E2067" t="s">
        <v>3785</v>
      </c>
      <c r="F2067" t="s">
        <v>3786</v>
      </c>
    </row>
    <row r="2068" spans="1:7">
      <c r="A2068" t="s">
        <v>3787</v>
      </c>
      <c r="B2068">
        <v>6</v>
      </c>
      <c r="C2068">
        <v>3</v>
      </c>
      <c r="D2068">
        <v>20</v>
      </c>
      <c r="E2068" t="s">
        <v>3788</v>
      </c>
      <c r="F2068" t="s">
        <v>3786</v>
      </c>
    </row>
    <row r="2069" spans="1:7">
      <c r="A2069" t="s">
        <v>3789</v>
      </c>
      <c r="B2069">
        <v>6</v>
      </c>
      <c r="C2069">
        <v>4</v>
      </c>
      <c r="D2069">
        <v>1</v>
      </c>
      <c r="E2069" t="s">
        <v>3790</v>
      </c>
      <c r="F2069" t="s">
        <v>3791</v>
      </c>
    </row>
    <row r="2070" spans="1:7">
      <c r="A2070" t="s">
        <v>3792</v>
      </c>
      <c r="B2070">
        <v>6</v>
      </c>
      <c r="C2070">
        <v>4</v>
      </c>
      <c r="D2070">
        <v>2</v>
      </c>
      <c r="E2070" t="s">
        <v>3793</v>
      </c>
      <c r="F2070" t="s">
        <v>3791</v>
      </c>
    </row>
    <row r="2071" spans="1:7">
      <c r="A2071" t="s">
        <v>3794</v>
      </c>
      <c r="B2071">
        <v>6</v>
      </c>
      <c r="C2071">
        <v>4</v>
      </c>
      <c r="D2071">
        <v>3</v>
      </c>
      <c r="E2071" t="s">
        <v>3795</v>
      </c>
      <c r="G2071" t="e">
        <f>--Internal_30258</f>
        <v>#NAME?</v>
      </c>
    </row>
    <row r="2072" spans="1:7">
      <c r="A2072" t="s">
        <v>3796</v>
      </c>
      <c r="B2072">
        <v>6</v>
      </c>
      <c r="C2072">
        <v>4</v>
      </c>
      <c r="D2072">
        <v>4</v>
      </c>
      <c r="E2072" t="s">
        <v>3795</v>
      </c>
      <c r="G2072" t="e">
        <f>--Internal_30258</f>
        <v>#NAME?</v>
      </c>
    </row>
    <row r="2073" spans="1:7">
      <c r="A2073" t="s">
        <v>3797</v>
      </c>
      <c r="B2073">
        <v>6</v>
      </c>
      <c r="C2073">
        <v>4</v>
      </c>
      <c r="D2073">
        <v>5</v>
      </c>
      <c r="E2073" t="s">
        <v>3798</v>
      </c>
      <c r="G2073" t="e">
        <f>--Internal_25307</f>
        <v>#NAME?</v>
      </c>
    </row>
    <row r="2074" spans="1:7">
      <c r="A2074" t="s">
        <v>3799</v>
      </c>
      <c r="B2074">
        <v>6</v>
      </c>
      <c r="C2074">
        <v>4</v>
      </c>
      <c r="D2074">
        <v>6</v>
      </c>
      <c r="E2074" t="s">
        <v>3798</v>
      </c>
      <c r="G2074" t="e">
        <f>--Internal_25307</f>
        <v>#NAME?</v>
      </c>
    </row>
    <row r="2075" spans="1:7">
      <c r="A2075" t="s">
        <v>3800</v>
      </c>
      <c r="B2075">
        <v>6</v>
      </c>
      <c r="C2075">
        <v>4</v>
      </c>
      <c r="D2075">
        <v>7</v>
      </c>
      <c r="E2075" t="s">
        <v>3801</v>
      </c>
      <c r="F2075" t="s">
        <v>3802</v>
      </c>
    </row>
    <row r="2076" spans="1:7">
      <c r="A2076" t="s">
        <v>3803</v>
      </c>
      <c r="B2076">
        <v>6</v>
      </c>
      <c r="C2076">
        <v>4</v>
      </c>
      <c r="D2076">
        <v>8</v>
      </c>
      <c r="E2076" t="s">
        <v>3804</v>
      </c>
      <c r="F2076" t="s">
        <v>3802</v>
      </c>
    </row>
    <row r="2077" spans="1:7">
      <c r="A2077" t="s">
        <v>3805</v>
      </c>
      <c r="B2077">
        <v>6</v>
      </c>
      <c r="C2077">
        <v>4</v>
      </c>
      <c r="D2077">
        <v>9</v>
      </c>
      <c r="E2077" t="s">
        <v>3806</v>
      </c>
      <c r="F2077" t="s">
        <v>3807</v>
      </c>
    </row>
    <row r="2078" spans="1:7">
      <c r="A2078" t="s">
        <v>3808</v>
      </c>
      <c r="B2078">
        <v>6</v>
      </c>
      <c r="C2078">
        <v>4</v>
      </c>
      <c r="D2078">
        <v>10</v>
      </c>
      <c r="E2078" t="s">
        <v>3809</v>
      </c>
      <c r="F2078" t="s">
        <v>3807</v>
      </c>
    </row>
    <row r="2079" spans="1:7">
      <c r="A2079" t="s">
        <v>3810</v>
      </c>
      <c r="B2079">
        <v>6</v>
      </c>
      <c r="C2079">
        <v>4</v>
      </c>
      <c r="D2079">
        <v>11</v>
      </c>
      <c r="E2079" t="s">
        <v>3811</v>
      </c>
      <c r="F2079" t="s">
        <v>3812</v>
      </c>
    </row>
    <row r="2080" spans="1:7">
      <c r="A2080" t="s">
        <v>3813</v>
      </c>
      <c r="B2080">
        <v>6</v>
      </c>
      <c r="C2080">
        <v>4</v>
      </c>
      <c r="D2080">
        <v>12</v>
      </c>
      <c r="E2080" t="s">
        <v>3814</v>
      </c>
      <c r="F2080" t="s">
        <v>3812</v>
      </c>
    </row>
    <row r="2081" spans="1:6">
      <c r="A2081" t="s">
        <v>3815</v>
      </c>
      <c r="B2081">
        <v>6</v>
      </c>
      <c r="C2081">
        <v>4</v>
      </c>
      <c r="D2081">
        <v>13</v>
      </c>
      <c r="E2081" t="s">
        <v>3816</v>
      </c>
      <c r="F2081" t="s">
        <v>3817</v>
      </c>
    </row>
    <row r="2082" spans="1:6">
      <c r="A2082" t="s">
        <v>3818</v>
      </c>
      <c r="B2082">
        <v>6</v>
      </c>
      <c r="C2082">
        <v>4</v>
      </c>
      <c r="D2082">
        <v>14</v>
      </c>
      <c r="E2082" t="s">
        <v>3819</v>
      </c>
      <c r="F2082" t="s">
        <v>3817</v>
      </c>
    </row>
    <row r="2083" spans="1:6">
      <c r="A2083" t="s">
        <v>3820</v>
      </c>
      <c r="B2083">
        <v>6</v>
      </c>
      <c r="C2083">
        <v>4</v>
      </c>
      <c r="D2083">
        <v>15</v>
      </c>
      <c r="E2083" t="s">
        <v>3821</v>
      </c>
      <c r="F2083" t="s">
        <v>3822</v>
      </c>
    </row>
    <row r="2084" spans="1:6">
      <c r="A2084" t="s">
        <v>3823</v>
      </c>
      <c r="B2084">
        <v>6</v>
      </c>
      <c r="C2084">
        <v>4</v>
      </c>
      <c r="D2084">
        <v>16</v>
      </c>
      <c r="E2084" t="s">
        <v>3824</v>
      </c>
      <c r="F2084" t="s">
        <v>3822</v>
      </c>
    </row>
    <row r="2085" spans="1:6">
      <c r="A2085" t="s">
        <v>3825</v>
      </c>
      <c r="B2085">
        <v>6</v>
      </c>
      <c r="C2085">
        <v>4</v>
      </c>
      <c r="D2085">
        <v>17</v>
      </c>
      <c r="E2085" t="s">
        <v>3826</v>
      </c>
      <c r="F2085" t="s">
        <v>3827</v>
      </c>
    </row>
    <row r="2086" spans="1:6">
      <c r="A2086" t="s">
        <v>3828</v>
      </c>
      <c r="B2086">
        <v>6</v>
      </c>
      <c r="C2086">
        <v>4</v>
      </c>
      <c r="D2086">
        <v>18</v>
      </c>
      <c r="E2086" t="s">
        <v>3829</v>
      </c>
      <c r="F2086" t="s">
        <v>3827</v>
      </c>
    </row>
    <row r="2087" spans="1:6">
      <c r="A2087" t="s">
        <v>3830</v>
      </c>
      <c r="B2087">
        <v>6</v>
      </c>
      <c r="C2087">
        <v>4</v>
      </c>
      <c r="D2087">
        <v>19</v>
      </c>
      <c r="E2087" t="s">
        <v>3831</v>
      </c>
      <c r="F2087" t="s">
        <v>3832</v>
      </c>
    </row>
    <row r="2088" spans="1:6">
      <c r="A2088" t="s">
        <v>3833</v>
      </c>
      <c r="B2088">
        <v>6</v>
      </c>
      <c r="C2088">
        <v>4</v>
      </c>
      <c r="D2088">
        <v>20</v>
      </c>
      <c r="E2088" t="s">
        <v>3834</v>
      </c>
      <c r="F2088" t="s">
        <v>3832</v>
      </c>
    </row>
    <row r="2089" spans="1:6">
      <c r="A2089" t="s">
        <v>3835</v>
      </c>
      <c r="B2089">
        <v>6</v>
      </c>
      <c r="C2089">
        <v>5</v>
      </c>
      <c r="D2089">
        <v>1</v>
      </c>
      <c r="E2089" t="s">
        <v>3836</v>
      </c>
      <c r="F2089" t="s">
        <v>3837</v>
      </c>
    </row>
    <row r="2090" spans="1:6">
      <c r="A2090" t="s">
        <v>3838</v>
      </c>
      <c r="B2090">
        <v>6</v>
      </c>
      <c r="C2090">
        <v>5</v>
      </c>
      <c r="D2090">
        <v>2</v>
      </c>
      <c r="E2090" t="s">
        <v>3839</v>
      </c>
      <c r="F2090" t="s">
        <v>3837</v>
      </c>
    </row>
    <row r="2091" spans="1:6">
      <c r="A2091" t="s">
        <v>3840</v>
      </c>
      <c r="B2091">
        <v>6</v>
      </c>
      <c r="C2091">
        <v>5</v>
      </c>
      <c r="D2091">
        <v>3</v>
      </c>
      <c r="E2091" t="s">
        <v>3841</v>
      </c>
      <c r="F2091" t="s">
        <v>3842</v>
      </c>
    </row>
    <row r="2092" spans="1:6">
      <c r="A2092" t="s">
        <v>3843</v>
      </c>
      <c r="B2092">
        <v>6</v>
      </c>
      <c r="C2092">
        <v>5</v>
      </c>
      <c r="D2092">
        <v>4</v>
      </c>
      <c r="E2092" t="s">
        <v>3844</v>
      </c>
      <c r="F2092" t="s">
        <v>3842</v>
      </c>
    </row>
    <row r="2093" spans="1:6">
      <c r="A2093" t="s">
        <v>3845</v>
      </c>
      <c r="B2093">
        <v>6</v>
      </c>
      <c r="C2093">
        <v>5</v>
      </c>
      <c r="D2093">
        <v>5</v>
      </c>
      <c r="E2093" t="s">
        <v>3846</v>
      </c>
      <c r="F2093" t="s">
        <v>3847</v>
      </c>
    </row>
    <row r="2094" spans="1:6">
      <c r="A2094" t="s">
        <v>3848</v>
      </c>
      <c r="B2094">
        <v>6</v>
      </c>
      <c r="C2094">
        <v>5</v>
      </c>
      <c r="D2094">
        <v>6</v>
      </c>
      <c r="E2094" t="s">
        <v>3849</v>
      </c>
      <c r="F2094" t="s">
        <v>3847</v>
      </c>
    </row>
    <row r="2095" spans="1:6">
      <c r="A2095" t="s">
        <v>3850</v>
      </c>
      <c r="B2095">
        <v>6</v>
      </c>
      <c r="C2095">
        <v>5</v>
      </c>
      <c r="D2095">
        <v>7</v>
      </c>
      <c r="E2095" t="s">
        <v>3851</v>
      </c>
      <c r="F2095" t="s">
        <v>3852</v>
      </c>
    </row>
    <row r="2096" spans="1:6">
      <c r="A2096" t="s">
        <v>3853</v>
      </c>
      <c r="B2096">
        <v>6</v>
      </c>
      <c r="C2096">
        <v>5</v>
      </c>
      <c r="D2096">
        <v>8</v>
      </c>
      <c r="E2096" t="s">
        <v>3854</v>
      </c>
      <c r="F2096" t="s">
        <v>3852</v>
      </c>
    </row>
    <row r="2097" spans="1:7">
      <c r="A2097" t="s">
        <v>3855</v>
      </c>
      <c r="B2097">
        <v>6</v>
      </c>
      <c r="C2097">
        <v>5</v>
      </c>
      <c r="D2097">
        <v>9</v>
      </c>
      <c r="E2097" t="s">
        <v>3856</v>
      </c>
      <c r="F2097" t="s">
        <v>3857</v>
      </c>
    </row>
    <row r="2098" spans="1:7">
      <c r="A2098" t="s">
        <v>3858</v>
      </c>
      <c r="B2098">
        <v>6</v>
      </c>
      <c r="C2098">
        <v>5</v>
      </c>
      <c r="D2098">
        <v>10</v>
      </c>
      <c r="E2098" t="s">
        <v>3859</v>
      </c>
      <c r="F2098" t="s">
        <v>3857</v>
      </c>
    </row>
    <row r="2099" spans="1:7">
      <c r="A2099" t="s">
        <v>3860</v>
      </c>
      <c r="B2099">
        <v>6</v>
      </c>
      <c r="C2099">
        <v>5</v>
      </c>
      <c r="D2099">
        <v>11</v>
      </c>
      <c r="E2099" t="s">
        <v>3861</v>
      </c>
      <c r="F2099" t="s">
        <v>3862</v>
      </c>
    </row>
    <row r="2100" spans="1:7">
      <c r="A2100" t="s">
        <v>3863</v>
      </c>
      <c r="B2100">
        <v>6</v>
      </c>
      <c r="C2100">
        <v>5</v>
      </c>
      <c r="D2100">
        <v>12</v>
      </c>
      <c r="E2100" t="s">
        <v>3864</v>
      </c>
      <c r="F2100" t="s">
        <v>3862</v>
      </c>
    </row>
    <row r="2101" spans="1:7">
      <c r="A2101" t="s">
        <v>3865</v>
      </c>
      <c r="B2101">
        <v>6</v>
      </c>
      <c r="C2101">
        <v>5</v>
      </c>
      <c r="D2101">
        <v>13</v>
      </c>
      <c r="E2101" t="s">
        <v>3866</v>
      </c>
      <c r="F2101" t="s">
        <v>3867</v>
      </c>
    </row>
    <row r="2102" spans="1:7">
      <c r="A2102" t="s">
        <v>3868</v>
      </c>
      <c r="B2102">
        <v>6</v>
      </c>
      <c r="C2102">
        <v>5</v>
      </c>
      <c r="D2102">
        <v>14</v>
      </c>
      <c r="E2102" t="s">
        <v>3869</v>
      </c>
      <c r="F2102" t="s">
        <v>3867</v>
      </c>
    </row>
    <row r="2103" spans="1:7">
      <c r="A2103" t="s">
        <v>3870</v>
      </c>
      <c r="B2103">
        <v>6</v>
      </c>
      <c r="C2103">
        <v>5</v>
      </c>
      <c r="D2103">
        <v>15</v>
      </c>
      <c r="E2103" t="s">
        <v>3871</v>
      </c>
      <c r="F2103" t="s">
        <v>3872</v>
      </c>
    </row>
    <row r="2104" spans="1:7">
      <c r="A2104" t="s">
        <v>3873</v>
      </c>
      <c r="B2104">
        <v>6</v>
      </c>
      <c r="C2104">
        <v>5</v>
      </c>
      <c r="D2104">
        <v>16</v>
      </c>
      <c r="E2104" t="s">
        <v>3874</v>
      </c>
      <c r="F2104" t="s">
        <v>3872</v>
      </c>
    </row>
    <row r="2105" spans="1:7">
      <c r="A2105" t="s">
        <v>3875</v>
      </c>
      <c r="B2105">
        <v>6</v>
      </c>
      <c r="C2105">
        <v>5</v>
      </c>
      <c r="D2105">
        <v>17</v>
      </c>
      <c r="E2105" t="s">
        <v>3876</v>
      </c>
      <c r="F2105" t="s">
        <v>3877</v>
      </c>
    </row>
    <row r="2106" spans="1:7">
      <c r="A2106" t="s">
        <v>3878</v>
      </c>
      <c r="B2106">
        <v>6</v>
      </c>
      <c r="C2106">
        <v>5</v>
      </c>
      <c r="D2106">
        <v>18</v>
      </c>
      <c r="E2106" t="s">
        <v>3879</v>
      </c>
      <c r="F2106" t="s">
        <v>3877</v>
      </c>
    </row>
    <row r="2107" spans="1:7">
      <c r="A2107" t="s">
        <v>3880</v>
      </c>
      <c r="B2107">
        <v>6</v>
      </c>
      <c r="C2107">
        <v>5</v>
      </c>
      <c r="D2107">
        <v>19</v>
      </c>
      <c r="E2107" t="s">
        <v>591</v>
      </c>
      <c r="G2107" t="e">
        <f>--Empty</f>
        <v>#NAME?</v>
      </c>
    </row>
    <row r="2108" spans="1:7">
      <c r="A2108" t="s">
        <v>3881</v>
      </c>
      <c r="B2108">
        <v>6</v>
      </c>
      <c r="C2108">
        <v>5</v>
      </c>
      <c r="D2108">
        <v>20</v>
      </c>
      <c r="E2108" t="s">
        <v>591</v>
      </c>
      <c r="G2108" t="e">
        <f>--Empty</f>
        <v>#NAME?</v>
      </c>
    </row>
    <row r="2109" spans="1:7">
      <c r="A2109" t="s">
        <v>3882</v>
      </c>
      <c r="B2109">
        <v>6</v>
      </c>
      <c r="C2109">
        <v>6</v>
      </c>
      <c r="D2109">
        <v>1</v>
      </c>
      <c r="E2109" t="s">
        <v>591</v>
      </c>
      <c r="G2109" t="e">
        <f>--Empty</f>
        <v>#NAME?</v>
      </c>
    </row>
    <row r="2110" spans="1:7">
      <c r="A2110" t="s">
        <v>3883</v>
      </c>
      <c r="B2110">
        <v>6</v>
      </c>
      <c r="C2110">
        <v>6</v>
      </c>
      <c r="D2110">
        <v>2</v>
      </c>
      <c r="E2110" t="s">
        <v>591</v>
      </c>
      <c r="G2110" t="e">
        <f>--Empty</f>
        <v>#NAME?</v>
      </c>
    </row>
    <row r="2111" spans="1:7">
      <c r="A2111" t="s">
        <v>3884</v>
      </c>
      <c r="B2111">
        <v>6</v>
      </c>
      <c r="C2111">
        <v>6</v>
      </c>
      <c r="D2111">
        <v>3</v>
      </c>
      <c r="E2111" t="s">
        <v>591</v>
      </c>
      <c r="G2111" t="e">
        <f>--Empty</f>
        <v>#NAME?</v>
      </c>
    </row>
    <row r="2112" spans="1:7">
      <c r="A2112" t="s">
        <v>3885</v>
      </c>
      <c r="B2112">
        <v>6</v>
      </c>
      <c r="C2112">
        <v>6</v>
      </c>
      <c r="D2112">
        <v>4</v>
      </c>
      <c r="E2112" t="s">
        <v>591</v>
      </c>
      <c r="G2112" t="e">
        <f>--Empty</f>
        <v>#NAME?</v>
      </c>
    </row>
    <row r="2113" spans="1:7">
      <c r="A2113" t="s">
        <v>3886</v>
      </c>
      <c r="B2113">
        <v>6</v>
      </c>
      <c r="C2113">
        <v>6</v>
      </c>
      <c r="D2113">
        <v>5</v>
      </c>
      <c r="E2113" t="s">
        <v>3887</v>
      </c>
      <c r="F2113" t="s">
        <v>3888</v>
      </c>
    </row>
    <row r="2114" spans="1:7">
      <c r="A2114" t="s">
        <v>3889</v>
      </c>
      <c r="B2114">
        <v>6</v>
      </c>
      <c r="C2114">
        <v>6</v>
      </c>
      <c r="D2114">
        <v>6</v>
      </c>
      <c r="E2114" t="s">
        <v>3890</v>
      </c>
      <c r="F2114" t="s">
        <v>3888</v>
      </c>
    </row>
    <row r="2115" spans="1:7">
      <c r="A2115" t="s">
        <v>3891</v>
      </c>
      <c r="B2115">
        <v>6</v>
      </c>
      <c r="C2115">
        <v>6</v>
      </c>
      <c r="D2115">
        <v>7</v>
      </c>
      <c r="E2115" t="s">
        <v>3892</v>
      </c>
      <c r="F2115" t="s">
        <v>3893</v>
      </c>
    </row>
    <row r="2116" spans="1:7">
      <c r="A2116" t="s">
        <v>3894</v>
      </c>
      <c r="B2116">
        <v>6</v>
      </c>
      <c r="C2116">
        <v>6</v>
      </c>
      <c r="D2116">
        <v>8</v>
      </c>
      <c r="E2116" t="s">
        <v>3895</v>
      </c>
      <c r="F2116" t="s">
        <v>3893</v>
      </c>
    </row>
    <row r="2117" spans="1:7">
      <c r="A2117" t="s">
        <v>3896</v>
      </c>
      <c r="B2117">
        <v>6</v>
      </c>
      <c r="C2117">
        <v>6</v>
      </c>
      <c r="D2117">
        <v>9</v>
      </c>
      <c r="E2117" t="s">
        <v>591</v>
      </c>
      <c r="G2117" t="e">
        <f>--Empty</f>
        <v>#NAME?</v>
      </c>
    </row>
    <row r="2118" spans="1:7">
      <c r="A2118" t="s">
        <v>3897</v>
      </c>
      <c r="B2118">
        <v>6</v>
      </c>
      <c r="C2118">
        <v>6</v>
      </c>
      <c r="D2118">
        <v>10</v>
      </c>
      <c r="E2118" t="s">
        <v>591</v>
      </c>
      <c r="G2118" t="e">
        <f>--Empty</f>
        <v>#NAME?</v>
      </c>
    </row>
    <row r="2119" spans="1:7">
      <c r="A2119" t="s">
        <v>3898</v>
      </c>
      <c r="B2119">
        <v>6</v>
      </c>
      <c r="C2119">
        <v>6</v>
      </c>
      <c r="D2119">
        <v>11</v>
      </c>
      <c r="E2119" t="s">
        <v>591</v>
      </c>
      <c r="G2119" t="e">
        <f>--Empty</f>
        <v>#NAME?</v>
      </c>
    </row>
    <row r="2120" spans="1:7">
      <c r="A2120" t="s">
        <v>3899</v>
      </c>
      <c r="B2120">
        <v>6</v>
      </c>
      <c r="C2120">
        <v>6</v>
      </c>
      <c r="D2120">
        <v>12</v>
      </c>
      <c r="E2120" t="s">
        <v>591</v>
      </c>
      <c r="G2120" t="e">
        <f>--Empty</f>
        <v>#NAME?</v>
      </c>
    </row>
    <row r="2121" spans="1:7">
      <c r="A2121" t="s">
        <v>3900</v>
      </c>
      <c r="B2121">
        <v>6</v>
      </c>
      <c r="C2121">
        <v>6</v>
      </c>
      <c r="D2121">
        <v>13</v>
      </c>
      <c r="E2121" t="s">
        <v>3901</v>
      </c>
      <c r="F2121" t="s">
        <v>3902</v>
      </c>
    </row>
    <row r="2122" spans="1:7">
      <c r="A2122" t="s">
        <v>3903</v>
      </c>
      <c r="B2122">
        <v>6</v>
      </c>
      <c r="C2122">
        <v>6</v>
      </c>
      <c r="D2122">
        <v>14</v>
      </c>
      <c r="E2122" t="s">
        <v>3904</v>
      </c>
      <c r="F2122" t="s">
        <v>3902</v>
      </c>
    </row>
    <row r="2123" spans="1:7">
      <c r="A2123" t="s">
        <v>3905</v>
      </c>
      <c r="B2123">
        <v>6</v>
      </c>
      <c r="C2123">
        <v>6</v>
      </c>
      <c r="D2123">
        <v>15</v>
      </c>
      <c r="E2123" t="s">
        <v>3906</v>
      </c>
      <c r="F2123" t="s">
        <v>3907</v>
      </c>
    </row>
    <row r="2124" spans="1:7">
      <c r="A2124" t="s">
        <v>3908</v>
      </c>
      <c r="B2124">
        <v>6</v>
      </c>
      <c r="C2124">
        <v>6</v>
      </c>
      <c r="D2124">
        <v>16</v>
      </c>
      <c r="E2124" t="s">
        <v>3909</v>
      </c>
      <c r="F2124" t="s">
        <v>3907</v>
      </c>
    </row>
    <row r="2125" spans="1:7">
      <c r="A2125" t="s">
        <v>3910</v>
      </c>
      <c r="B2125">
        <v>6</v>
      </c>
      <c r="C2125">
        <v>6</v>
      </c>
      <c r="D2125">
        <v>17</v>
      </c>
      <c r="E2125" t="s">
        <v>3911</v>
      </c>
      <c r="F2125" t="s">
        <v>3912</v>
      </c>
    </row>
    <row r="2126" spans="1:7">
      <c r="A2126" t="s">
        <v>3913</v>
      </c>
      <c r="B2126">
        <v>6</v>
      </c>
      <c r="C2126">
        <v>6</v>
      </c>
      <c r="D2126">
        <v>18</v>
      </c>
      <c r="E2126" t="s">
        <v>3914</v>
      </c>
      <c r="F2126" t="s">
        <v>3912</v>
      </c>
    </row>
    <row r="2127" spans="1:7">
      <c r="A2127" t="s">
        <v>3915</v>
      </c>
      <c r="B2127">
        <v>6</v>
      </c>
      <c r="C2127">
        <v>6</v>
      </c>
      <c r="D2127">
        <v>19</v>
      </c>
      <c r="E2127" t="s">
        <v>3916</v>
      </c>
      <c r="F2127" t="s">
        <v>3917</v>
      </c>
    </row>
    <row r="2128" spans="1:7">
      <c r="A2128" t="s">
        <v>3918</v>
      </c>
      <c r="B2128">
        <v>6</v>
      </c>
      <c r="C2128">
        <v>6</v>
      </c>
      <c r="D2128">
        <v>20</v>
      </c>
      <c r="E2128" t="s">
        <v>3919</v>
      </c>
      <c r="F2128" t="s">
        <v>3917</v>
      </c>
    </row>
    <row r="2129" spans="1:6">
      <c r="A2129" t="s">
        <v>3920</v>
      </c>
      <c r="B2129">
        <v>6</v>
      </c>
      <c r="C2129">
        <v>7</v>
      </c>
      <c r="D2129">
        <v>1</v>
      </c>
      <c r="E2129" t="s">
        <v>3921</v>
      </c>
      <c r="F2129" t="s">
        <v>3922</v>
      </c>
    </row>
    <row r="2130" spans="1:6">
      <c r="A2130" t="s">
        <v>3923</v>
      </c>
      <c r="B2130">
        <v>6</v>
      </c>
      <c r="C2130">
        <v>7</v>
      </c>
      <c r="D2130">
        <v>2</v>
      </c>
      <c r="E2130" t="s">
        <v>3924</v>
      </c>
      <c r="F2130" t="s">
        <v>3922</v>
      </c>
    </row>
    <row r="2131" spans="1:6">
      <c r="A2131" t="s">
        <v>3925</v>
      </c>
      <c r="B2131">
        <v>6</v>
      </c>
      <c r="C2131">
        <v>7</v>
      </c>
      <c r="D2131">
        <v>3</v>
      </c>
      <c r="E2131" t="s">
        <v>3926</v>
      </c>
      <c r="F2131" t="s">
        <v>3927</v>
      </c>
    </row>
    <row r="2132" spans="1:6">
      <c r="A2132" t="s">
        <v>3928</v>
      </c>
      <c r="B2132">
        <v>6</v>
      </c>
      <c r="C2132">
        <v>7</v>
      </c>
      <c r="D2132">
        <v>4</v>
      </c>
      <c r="E2132" t="s">
        <v>3929</v>
      </c>
      <c r="F2132" t="s">
        <v>3927</v>
      </c>
    </row>
    <row r="2133" spans="1:6">
      <c r="A2133" t="s">
        <v>3930</v>
      </c>
      <c r="B2133">
        <v>6</v>
      </c>
      <c r="C2133">
        <v>7</v>
      </c>
      <c r="D2133">
        <v>5</v>
      </c>
      <c r="E2133" t="s">
        <v>3931</v>
      </c>
      <c r="F2133" t="s">
        <v>3932</v>
      </c>
    </row>
    <row r="2134" spans="1:6">
      <c r="A2134" t="s">
        <v>3933</v>
      </c>
      <c r="B2134">
        <v>6</v>
      </c>
      <c r="C2134">
        <v>7</v>
      </c>
      <c r="D2134">
        <v>6</v>
      </c>
      <c r="E2134" t="s">
        <v>3934</v>
      </c>
      <c r="F2134" t="s">
        <v>3932</v>
      </c>
    </row>
    <row r="2135" spans="1:6">
      <c r="A2135" t="s">
        <v>3935</v>
      </c>
      <c r="B2135">
        <v>6</v>
      </c>
      <c r="C2135">
        <v>7</v>
      </c>
      <c r="D2135">
        <v>7</v>
      </c>
      <c r="E2135" t="s">
        <v>3936</v>
      </c>
      <c r="F2135" t="s">
        <v>3937</v>
      </c>
    </row>
    <row r="2136" spans="1:6">
      <c r="A2136" t="s">
        <v>3938</v>
      </c>
      <c r="B2136">
        <v>6</v>
      </c>
      <c r="C2136">
        <v>7</v>
      </c>
      <c r="D2136">
        <v>8</v>
      </c>
      <c r="E2136" t="s">
        <v>3939</v>
      </c>
      <c r="F2136" t="s">
        <v>3937</v>
      </c>
    </row>
    <row r="2137" spans="1:6">
      <c r="A2137" t="s">
        <v>3940</v>
      </c>
      <c r="B2137">
        <v>6</v>
      </c>
      <c r="C2137">
        <v>7</v>
      </c>
      <c r="D2137">
        <v>9</v>
      </c>
      <c r="E2137" t="s">
        <v>3941</v>
      </c>
      <c r="F2137" t="s">
        <v>3942</v>
      </c>
    </row>
    <row r="2138" spans="1:6">
      <c r="A2138" t="s">
        <v>3943</v>
      </c>
      <c r="B2138">
        <v>6</v>
      </c>
      <c r="C2138">
        <v>7</v>
      </c>
      <c r="D2138">
        <v>10</v>
      </c>
      <c r="E2138" t="s">
        <v>3944</v>
      </c>
      <c r="F2138" t="s">
        <v>3942</v>
      </c>
    </row>
    <row r="2139" spans="1:6">
      <c r="A2139" t="s">
        <v>3945</v>
      </c>
      <c r="B2139">
        <v>6</v>
      </c>
      <c r="C2139">
        <v>7</v>
      </c>
      <c r="D2139">
        <v>11</v>
      </c>
      <c r="E2139" t="s">
        <v>3946</v>
      </c>
      <c r="F2139" t="s">
        <v>3947</v>
      </c>
    </row>
    <row r="2140" spans="1:6">
      <c r="A2140" t="s">
        <v>3948</v>
      </c>
      <c r="B2140">
        <v>6</v>
      </c>
      <c r="C2140">
        <v>7</v>
      </c>
      <c r="D2140">
        <v>12</v>
      </c>
      <c r="E2140" t="s">
        <v>3949</v>
      </c>
      <c r="F2140" t="s">
        <v>3947</v>
      </c>
    </row>
    <row r="2141" spans="1:6">
      <c r="A2141" t="s">
        <v>3950</v>
      </c>
      <c r="B2141">
        <v>6</v>
      </c>
      <c r="C2141">
        <v>7</v>
      </c>
      <c r="D2141">
        <v>13</v>
      </c>
      <c r="E2141" t="s">
        <v>3951</v>
      </c>
      <c r="F2141" t="s">
        <v>3952</v>
      </c>
    </row>
    <row r="2142" spans="1:6">
      <c r="A2142" t="s">
        <v>3953</v>
      </c>
      <c r="B2142">
        <v>6</v>
      </c>
      <c r="C2142">
        <v>7</v>
      </c>
      <c r="D2142">
        <v>14</v>
      </c>
      <c r="E2142" t="s">
        <v>3954</v>
      </c>
      <c r="F2142" t="s">
        <v>3952</v>
      </c>
    </row>
    <row r="2143" spans="1:6">
      <c r="A2143" t="s">
        <v>3955</v>
      </c>
      <c r="B2143">
        <v>6</v>
      </c>
      <c r="C2143">
        <v>7</v>
      </c>
      <c r="D2143">
        <v>15</v>
      </c>
      <c r="E2143" t="s">
        <v>3956</v>
      </c>
      <c r="F2143" t="s">
        <v>3957</v>
      </c>
    </row>
    <row r="2144" spans="1:6">
      <c r="A2144" t="s">
        <v>3958</v>
      </c>
      <c r="B2144">
        <v>6</v>
      </c>
      <c r="C2144">
        <v>7</v>
      </c>
      <c r="D2144">
        <v>16</v>
      </c>
      <c r="E2144" t="s">
        <v>3959</v>
      </c>
      <c r="F2144" t="s">
        <v>3957</v>
      </c>
    </row>
    <row r="2145" spans="1:7">
      <c r="A2145" t="s">
        <v>3960</v>
      </c>
      <c r="B2145">
        <v>6</v>
      </c>
      <c r="C2145">
        <v>7</v>
      </c>
      <c r="D2145">
        <v>17</v>
      </c>
      <c r="E2145" t="s">
        <v>3961</v>
      </c>
      <c r="F2145" t="s">
        <v>3962</v>
      </c>
    </row>
    <row r="2146" spans="1:7">
      <c r="A2146" t="s">
        <v>3963</v>
      </c>
      <c r="B2146">
        <v>6</v>
      </c>
      <c r="C2146">
        <v>7</v>
      </c>
      <c r="D2146">
        <v>18</v>
      </c>
      <c r="E2146" t="s">
        <v>3964</v>
      </c>
      <c r="F2146" t="s">
        <v>3962</v>
      </c>
    </row>
    <row r="2147" spans="1:7">
      <c r="A2147" t="s">
        <v>3965</v>
      </c>
      <c r="B2147">
        <v>6</v>
      </c>
      <c r="C2147">
        <v>7</v>
      </c>
      <c r="D2147">
        <v>19</v>
      </c>
      <c r="E2147" t="s">
        <v>3966</v>
      </c>
      <c r="G2147" t="e">
        <f>--Internal_327771</f>
        <v>#NAME?</v>
      </c>
    </row>
    <row r="2148" spans="1:7">
      <c r="A2148" t="s">
        <v>3967</v>
      </c>
      <c r="B2148">
        <v>6</v>
      </c>
      <c r="C2148">
        <v>7</v>
      </c>
      <c r="D2148">
        <v>20</v>
      </c>
      <c r="E2148" t="s">
        <v>3966</v>
      </c>
      <c r="G2148" t="e">
        <f>--Internal_327771</f>
        <v>#NAME?</v>
      </c>
    </row>
    <row r="2149" spans="1:7">
      <c r="A2149" t="s">
        <v>3968</v>
      </c>
      <c r="B2149">
        <v>6</v>
      </c>
      <c r="C2149">
        <v>8</v>
      </c>
      <c r="D2149">
        <v>1</v>
      </c>
      <c r="E2149" t="s">
        <v>3969</v>
      </c>
      <c r="G2149" t="e">
        <f>--Internal_327665</f>
        <v>#NAME?</v>
      </c>
    </row>
    <row r="2150" spans="1:7">
      <c r="A2150" t="s">
        <v>3970</v>
      </c>
      <c r="B2150">
        <v>6</v>
      </c>
      <c r="C2150">
        <v>8</v>
      </c>
      <c r="D2150">
        <v>2</v>
      </c>
      <c r="E2150" t="s">
        <v>3969</v>
      </c>
      <c r="G2150" t="e">
        <f>--Internal_327665</f>
        <v>#NAME?</v>
      </c>
    </row>
    <row r="2151" spans="1:7">
      <c r="A2151" t="s">
        <v>3971</v>
      </c>
      <c r="B2151">
        <v>6</v>
      </c>
      <c r="C2151">
        <v>8</v>
      </c>
      <c r="D2151">
        <v>3</v>
      </c>
      <c r="E2151" t="s">
        <v>3972</v>
      </c>
      <c r="F2151" t="s">
        <v>3973</v>
      </c>
    </row>
    <row r="2152" spans="1:7">
      <c r="A2152" t="s">
        <v>3974</v>
      </c>
      <c r="B2152">
        <v>6</v>
      </c>
      <c r="C2152">
        <v>8</v>
      </c>
      <c r="D2152">
        <v>4</v>
      </c>
      <c r="E2152" t="s">
        <v>3975</v>
      </c>
      <c r="F2152" t="s">
        <v>3973</v>
      </c>
    </row>
    <row r="2153" spans="1:7">
      <c r="A2153" t="s">
        <v>3976</v>
      </c>
      <c r="B2153">
        <v>6</v>
      </c>
      <c r="C2153">
        <v>8</v>
      </c>
      <c r="D2153">
        <v>5</v>
      </c>
      <c r="E2153" t="s">
        <v>3977</v>
      </c>
      <c r="G2153" t="s">
        <v>3978</v>
      </c>
    </row>
    <row r="2154" spans="1:7">
      <c r="A2154" t="s">
        <v>3979</v>
      </c>
      <c r="B2154">
        <v>6</v>
      </c>
      <c r="C2154">
        <v>8</v>
      </c>
      <c r="D2154">
        <v>6</v>
      </c>
      <c r="E2154" t="s">
        <v>3977</v>
      </c>
      <c r="G2154" t="s">
        <v>3978</v>
      </c>
    </row>
    <row r="2155" spans="1:7">
      <c r="A2155" t="s">
        <v>3980</v>
      </c>
      <c r="B2155">
        <v>6</v>
      </c>
      <c r="C2155">
        <v>8</v>
      </c>
      <c r="D2155">
        <v>7</v>
      </c>
      <c r="E2155" t="s">
        <v>591</v>
      </c>
      <c r="G2155" t="e">
        <f>--Empty</f>
        <v>#NAME?</v>
      </c>
    </row>
    <row r="2156" spans="1:7">
      <c r="A2156" t="s">
        <v>3981</v>
      </c>
      <c r="B2156">
        <v>6</v>
      </c>
      <c r="C2156">
        <v>8</v>
      </c>
      <c r="D2156">
        <v>8</v>
      </c>
      <c r="E2156" t="s">
        <v>591</v>
      </c>
      <c r="G2156" t="e">
        <f>--Empty</f>
        <v>#NAME?</v>
      </c>
    </row>
    <row r="2157" spans="1:7">
      <c r="A2157" t="s">
        <v>3982</v>
      </c>
      <c r="B2157">
        <v>6</v>
      </c>
      <c r="C2157">
        <v>8</v>
      </c>
      <c r="D2157">
        <v>9</v>
      </c>
      <c r="E2157" t="s">
        <v>591</v>
      </c>
      <c r="G2157" t="e">
        <f>--Empty</f>
        <v>#NAME?</v>
      </c>
    </row>
    <row r="2158" spans="1:7">
      <c r="A2158" t="s">
        <v>3983</v>
      </c>
      <c r="B2158">
        <v>6</v>
      </c>
      <c r="C2158">
        <v>8</v>
      </c>
      <c r="D2158">
        <v>10</v>
      </c>
      <c r="E2158" t="s">
        <v>591</v>
      </c>
      <c r="G2158" t="e">
        <f>--Empty</f>
        <v>#NAME?</v>
      </c>
    </row>
    <row r="2159" spans="1:7">
      <c r="A2159" t="s">
        <v>3984</v>
      </c>
      <c r="B2159">
        <v>6</v>
      </c>
      <c r="C2159">
        <v>8</v>
      </c>
      <c r="D2159">
        <v>11</v>
      </c>
      <c r="E2159" t="s">
        <v>591</v>
      </c>
      <c r="G2159" t="e">
        <f>--Empty</f>
        <v>#NAME?</v>
      </c>
    </row>
    <row r="2160" spans="1:7">
      <c r="A2160" t="s">
        <v>3985</v>
      </c>
      <c r="B2160">
        <v>6</v>
      </c>
      <c r="C2160">
        <v>8</v>
      </c>
      <c r="D2160">
        <v>12</v>
      </c>
      <c r="E2160" t="s">
        <v>591</v>
      </c>
      <c r="G2160" t="e">
        <f>--Empty</f>
        <v>#NAME?</v>
      </c>
    </row>
    <row r="2161" spans="1:7">
      <c r="A2161" t="s">
        <v>3986</v>
      </c>
      <c r="B2161">
        <v>6</v>
      </c>
      <c r="C2161">
        <v>8</v>
      </c>
      <c r="D2161">
        <v>13</v>
      </c>
      <c r="E2161" t="s">
        <v>3987</v>
      </c>
      <c r="F2161" t="s">
        <v>3988</v>
      </c>
    </row>
    <row r="2162" spans="1:7">
      <c r="A2162" t="s">
        <v>3989</v>
      </c>
      <c r="B2162">
        <v>6</v>
      </c>
      <c r="C2162">
        <v>8</v>
      </c>
      <c r="D2162">
        <v>14</v>
      </c>
      <c r="E2162" t="s">
        <v>3990</v>
      </c>
      <c r="F2162" t="s">
        <v>3988</v>
      </c>
    </row>
    <row r="2163" spans="1:7">
      <c r="A2163" t="s">
        <v>3991</v>
      </c>
      <c r="B2163">
        <v>6</v>
      </c>
      <c r="C2163">
        <v>8</v>
      </c>
      <c r="D2163">
        <v>15</v>
      </c>
      <c r="E2163" t="s">
        <v>3992</v>
      </c>
      <c r="F2163" t="s">
        <v>3993</v>
      </c>
    </row>
    <row r="2164" spans="1:7">
      <c r="A2164" t="s">
        <v>3994</v>
      </c>
      <c r="B2164">
        <v>6</v>
      </c>
      <c r="C2164">
        <v>8</v>
      </c>
      <c r="D2164">
        <v>16</v>
      </c>
      <c r="E2164" t="s">
        <v>3995</v>
      </c>
      <c r="F2164" t="s">
        <v>3993</v>
      </c>
    </row>
    <row r="2165" spans="1:7">
      <c r="A2165" t="s">
        <v>3996</v>
      </c>
      <c r="B2165">
        <v>6</v>
      </c>
      <c r="C2165">
        <v>8</v>
      </c>
      <c r="D2165">
        <v>17</v>
      </c>
      <c r="E2165" t="s">
        <v>3997</v>
      </c>
      <c r="F2165" t="s">
        <v>3998</v>
      </c>
    </row>
    <row r="2166" spans="1:7">
      <c r="A2166" t="s">
        <v>3999</v>
      </c>
      <c r="B2166">
        <v>6</v>
      </c>
      <c r="C2166">
        <v>8</v>
      </c>
      <c r="D2166">
        <v>18</v>
      </c>
      <c r="E2166" t="s">
        <v>4000</v>
      </c>
      <c r="F2166" t="s">
        <v>3998</v>
      </c>
    </row>
    <row r="2167" spans="1:7">
      <c r="A2167" t="s">
        <v>4001</v>
      </c>
      <c r="B2167">
        <v>6</v>
      </c>
      <c r="C2167">
        <v>8</v>
      </c>
      <c r="D2167">
        <v>19</v>
      </c>
      <c r="E2167" t="s">
        <v>4002</v>
      </c>
      <c r="G2167" t="e">
        <f>--Internal_17914</f>
        <v>#NAME?</v>
      </c>
    </row>
    <row r="2168" spans="1:7">
      <c r="A2168" t="s">
        <v>4003</v>
      </c>
      <c r="B2168">
        <v>6</v>
      </c>
      <c r="C2168">
        <v>8</v>
      </c>
      <c r="D2168">
        <v>20</v>
      </c>
      <c r="E2168" t="s">
        <v>4002</v>
      </c>
      <c r="G2168" t="e">
        <f>--Internal_17914</f>
        <v>#NAME?</v>
      </c>
    </row>
    <row r="2169" spans="1:7">
      <c r="A2169" t="s">
        <v>4004</v>
      </c>
      <c r="B2169">
        <v>6</v>
      </c>
      <c r="C2169">
        <v>9</v>
      </c>
      <c r="D2169">
        <v>1</v>
      </c>
      <c r="E2169" t="s">
        <v>4005</v>
      </c>
      <c r="F2169" t="s">
        <v>4006</v>
      </c>
    </row>
    <row r="2170" spans="1:7">
      <c r="A2170" t="s">
        <v>4007</v>
      </c>
      <c r="B2170">
        <v>6</v>
      </c>
      <c r="C2170">
        <v>9</v>
      </c>
      <c r="D2170">
        <v>2</v>
      </c>
      <c r="E2170" t="s">
        <v>4008</v>
      </c>
      <c r="F2170" t="s">
        <v>4006</v>
      </c>
    </row>
    <row r="2171" spans="1:7">
      <c r="A2171" t="s">
        <v>4009</v>
      </c>
      <c r="B2171">
        <v>6</v>
      </c>
      <c r="C2171">
        <v>9</v>
      </c>
      <c r="D2171">
        <v>3</v>
      </c>
      <c r="E2171" t="s">
        <v>4010</v>
      </c>
      <c r="F2171" t="s">
        <v>4011</v>
      </c>
    </row>
    <row r="2172" spans="1:7">
      <c r="A2172" t="s">
        <v>4012</v>
      </c>
      <c r="B2172">
        <v>6</v>
      </c>
      <c r="C2172">
        <v>9</v>
      </c>
      <c r="D2172">
        <v>4</v>
      </c>
      <c r="E2172" t="s">
        <v>4013</v>
      </c>
      <c r="F2172" t="s">
        <v>4011</v>
      </c>
    </row>
    <row r="2173" spans="1:7">
      <c r="A2173" t="s">
        <v>4014</v>
      </c>
      <c r="B2173">
        <v>6</v>
      </c>
      <c r="C2173">
        <v>9</v>
      </c>
      <c r="D2173">
        <v>5</v>
      </c>
      <c r="E2173" t="s">
        <v>4015</v>
      </c>
      <c r="F2173" t="s">
        <v>4016</v>
      </c>
    </row>
    <row r="2174" spans="1:7">
      <c r="A2174" t="s">
        <v>4017</v>
      </c>
      <c r="B2174">
        <v>6</v>
      </c>
      <c r="C2174">
        <v>9</v>
      </c>
      <c r="D2174">
        <v>6</v>
      </c>
      <c r="E2174" t="s">
        <v>4018</v>
      </c>
      <c r="F2174" t="s">
        <v>4016</v>
      </c>
    </row>
    <row r="2175" spans="1:7">
      <c r="A2175" t="s">
        <v>4019</v>
      </c>
      <c r="B2175">
        <v>6</v>
      </c>
      <c r="C2175">
        <v>9</v>
      </c>
      <c r="D2175">
        <v>7</v>
      </c>
      <c r="E2175" t="s">
        <v>4020</v>
      </c>
      <c r="F2175" t="s">
        <v>4021</v>
      </c>
    </row>
    <row r="2176" spans="1:7">
      <c r="A2176" t="s">
        <v>4022</v>
      </c>
      <c r="B2176">
        <v>6</v>
      </c>
      <c r="C2176">
        <v>9</v>
      </c>
      <c r="D2176">
        <v>8</v>
      </c>
      <c r="E2176" t="s">
        <v>4023</v>
      </c>
      <c r="F2176" t="s">
        <v>4021</v>
      </c>
    </row>
    <row r="2177" spans="1:6">
      <c r="A2177" t="s">
        <v>4024</v>
      </c>
      <c r="B2177">
        <v>6</v>
      </c>
      <c r="C2177">
        <v>9</v>
      </c>
      <c r="D2177">
        <v>9</v>
      </c>
      <c r="E2177" t="s">
        <v>4025</v>
      </c>
      <c r="F2177" t="s">
        <v>4026</v>
      </c>
    </row>
    <row r="2178" spans="1:6">
      <c r="A2178" t="s">
        <v>4027</v>
      </c>
      <c r="B2178">
        <v>6</v>
      </c>
      <c r="C2178">
        <v>9</v>
      </c>
      <c r="D2178">
        <v>10</v>
      </c>
      <c r="E2178" t="s">
        <v>4028</v>
      </c>
      <c r="F2178" t="s">
        <v>4026</v>
      </c>
    </row>
    <row r="2179" spans="1:6">
      <c r="A2179" t="s">
        <v>4029</v>
      </c>
      <c r="B2179">
        <v>6</v>
      </c>
      <c r="C2179">
        <v>9</v>
      </c>
      <c r="D2179">
        <v>11</v>
      </c>
      <c r="E2179" t="s">
        <v>4030</v>
      </c>
      <c r="F2179" t="s">
        <v>4031</v>
      </c>
    </row>
    <row r="2180" spans="1:6">
      <c r="A2180" t="s">
        <v>4032</v>
      </c>
      <c r="B2180">
        <v>6</v>
      </c>
      <c r="C2180">
        <v>9</v>
      </c>
      <c r="D2180">
        <v>12</v>
      </c>
      <c r="E2180" t="s">
        <v>4033</v>
      </c>
      <c r="F2180" t="s">
        <v>4031</v>
      </c>
    </row>
    <row r="2181" spans="1:6">
      <c r="A2181" t="s">
        <v>4034</v>
      </c>
      <c r="B2181">
        <v>6</v>
      </c>
      <c r="C2181">
        <v>9</v>
      </c>
      <c r="D2181">
        <v>13</v>
      </c>
      <c r="E2181" t="s">
        <v>4035</v>
      </c>
      <c r="F2181" t="s">
        <v>4036</v>
      </c>
    </row>
    <row r="2182" spans="1:6">
      <c r="A2182" t="s">
        <v>4037</v>
      </c>
      <c r="B2182">
        <v>6</v>
      </c>
      <c r="C2182">
        <v>9</v>
      </c>
      <c r="D2182">
        <v>14</v>
      </c>
      <c r="E2182" t="s">
        <v>4038</v>
      </c>
      <c r="F2182" t="s">
        <v>4036</v>
      </c>
    </row>
    <row r="2183" spans="1:6">
      <c r="A2183" t="s">
        <v>4039</v>
      </c>
      <c r="B2183">
        <v>6</v>
      </c>
      <c r="C2183">
        <v>9</v>
      </c>
      <c r="D2183">
        <v>15</v>
      </c>
      <c r="E2183" t="s">
        <v>4040</v>
      </c>
      <c r="F2183" t="s">
        <v>4041</v>
      </c>
    </row>
    <row r="2184" spans="1:6">
      <c r="A2184" t="s">
        <v>4042</v>
      </c>
      <c r="B2184">
        <v>6</v>
      </c>
      <c r="C2184">
        <v>9</v>
      </c>
      <c r="D2184">
        <v>16</v>
      </c>
      <c r="E2184" t="s">
        <v>4043</v>
      </c>
      <c r="F2184" t="s">
        <v>4041</v>
      </c>
    </row>
    <row r="2185" spans="1:6">
      <c r="A2185" t="s">
        <v>4044</v>
      </c>
      <c r="B2185">
        <v>6</v>
      </c>
      <c r="C2185">
        <v>9</v>
      </c>
      <c r="D2185">
        <v>17</v>
      </c>
      <c r="E2185" t="s">
        <v>4045</v>
      </c>
      <c r="F2185" t="s">
        <v>4046</v>
      </c>
    </row>
    <row r="2186" spans="1:6">
      <c r="A2186" t="s">
        <v>4047</v>
      </c>
      <c r="B2186">
        <v>6</v>
      </c>
      <c r="C2186">
        <v>9</v>
      </c>
      <c r="D2186">
        <v>18</v>
      </c>
      <c r="E2186" t="s">
        <v>4048</v>
      </c>
      <c r="F2186" t="s">
        <v>4046</v>
      </c>
    </row>
    <row r="2187" spans="1:6">
      <c r="A2187" t="s">
        <v>4049</v>
      </c>
      <c r="B2187">
        <v>6</v>
      </c>
      <c r="C2187">
        <v>9</v>
      </c>
      <c r="D2187">
        <v>19</v>
      </c>
      <c r="E2187" t="s">
        <v>4050</v>
      </c>
      <c r="F2187" t="s">
        <v>4051</v>
      </c>
    </row>
    <row r="2188" spans="1:6">
      <c r="A2188" t="s">
        <v>4052</v>
      </c>
      <c r="B2188">
        <v>6</v>
      </c>
      <c r="C2188">
        <v>9</v>
      </c>
      <c r="D2188">
        <v>20</v>
      </c>
      <c r="E2188" t="s">
        <v>4053</v>
      </c>
      <c r="F2188" t="s">
        <v>4051</v>
      </c>
    </row>
    <row r="2189" spans="1:6">
      <c r="A2189" t="s">
        <v>4054</v>
      </c>
      <c r="B2189">
        <v>6</v>
      </c>
      <c r="C2189">
        <v>10</v>
      </c>
      <c r="D2189">
        <v>1</v>
      </c>
      <c r="E2189" t="s">
        <v>4055</v>
      </c>
      <c r="F2189" t="s">
        <v>4056</v>
      </c>
    </row>
    <row r="2190" spans="1:6">
      <c r="A2190" t="s">
        <v>4057</v>
      </c>
      <c r="B2190">
        <v>6</v>
      </c>
      <c r="C2190">
        <v>10</v>
      </c>
      <c r="D2190">
        <v>2</v>
      </c>
      <c r="E2190" t="s">
        <v>4058</v>
      </c>
      <c r="F2190" t="s">
        <v>4056</v>
      </c>
    </row>
    <row r="2191" spans="1:6">
      <c r="A2191" t="s">
        <v>4059</v>
      </c>
      <c r="B2191">
        <v>6</v>
      </c>
      <c r="C2191">
        <v>10</v>
      </c>
      <c r="D2191">
        <v>3</v>
      </c>
      <c r="E2191" t="s">
        <v>4060</v>
      </c>
      <c r="F2191" t="s">
        <v>4061</v>
      </c>
    </row>
    <row r="2192" spans="1:6">
      <c r="A2192" t="s">
        <v>4062</v>
      </c>
      <c r="B2192">
        <v>6</v>
      </c>
      <c r="C2192">
        <v>10</v>
      </c>
      <c r="D2192">
        <v>4</v>
      </c>
      <c r="E2192" t="s">
        <v>4063</v>
      </c>
      <c r="F2192" t="s">
        <v>4061</v>
      </c>
    </row>
    <row r="2193" spans="1:6">
      <c r="A2193" t="s">
        <v>4064</v>
      </c>
      <c r="B2193">
        <v>6</v>
      </c>
      <c r="C2193">
        <v>10</v>
      </c>
      <c r="D2193">
        <v>5</v>
      </c>
      <c r="E2193" t="s">
        <v>4065</v>
      </c>
      <c r="F2193" t="s">
        <v>4066</v>
      </c>
    </row>
    <row r="2194" spans="1:6">
      <c r="A2194" t="s">
        <v>4067</v>
      </c>
      <c r="B2194">
        <v>6</v>
      </c>
      <c r="C2194">
        <v>10</v>
      </c>
      <c r="D2194">
        <v>6</v>
      </c>
      <c r="E2194" t="s">
        <v>4068</v>
      </c>
      <c r="F2194" t="s">
        <v>4066</v>
      </c>
    </row>
    <row r="2195" spans="1:6">
      <c r="A2195" t="s">
        <v>4069</v>
      </c>
      <c r="B2195">
        <v>6</v>
      </c>
      <c r="C2195">
        <v>10</v>
      </c>
      <c r="D2195">
        <v>7</v>
      </c>
      <c r="E2195" t="s">
        <v>4070</v>
      </c>
      <c r="F2195" t="s">
        <v>4071</v>
      </c>
    </row>
    <row r="2196" spans="1:6">
      <c r="A2196" t="s">
        <v>4072</v>
      </c>
      <c r="B2196">
        <v>6</v>
      </c>
      <c r="C2196">
        <v>10</v>
      </c>
      <c r="D2196">
        <v>8</v>
      </c>
      <c r="E2196" t="s">
        <v>4073</v>
      </c>
      <c r="F2196" t="s">
        <v>4071</v>
      </c>
    </row>
    <row r="2197" spans="1:6">
      <c r="A2197" t="s">
        <v>4074</v>
      </c>
      <c r="B2197">
        <v>6</v>
      </c>
      <c r="C2197">
        <v>10</v>
      </c>
      <c r="D2197">
        <v>9</v>
      </c>
      <c r="E2197" t="s">
        <v>4075</v>
      </c>
      <c r="F2197" t="s">
        <v>4076</v>
      </c>
    </row>
    <row r="2198" spans="1:6">
      <c r="A2198" t="s">
        <v>4077</v>
      </c>
      <c r="B2198">
        <v>6</v>
      </c>
      <c r="C2198">
        <v>10</v>
      </c>
      <c r="D2198">
        <v>10</v>
      </c>
      <c r="E2198" t="s">
        <v>4078</v>
      </c>
      <c r="F2198" t="s">
        <v>4076</v>
      </c>
    </row>
    <row r="2199" spans="1:6">
      <c r="A2199" t="s">
        <v>4079</v>
      </c>
      <c r="B2199">
        <v>6</v>
      </c>
      <c r="C2199">
        <v>10</v>
      </c>
      <c r="D2199">
        <v>11</v>
      </c>
      <c r="E2199" t="s">
        <v>4080</v>
      </c>
      <c r="F2199" t="s">
        <v>4081</v>
      </c>
    </row>
    <row r="2200" spans="1:6">
      <c r="A2200" t="s">
        <v>4082</v>
      </c>
      <c r="B2200">
        <v>6</v>
      </c>
      <c r="C2200">
        <v>10</v>
      </c>
      <c r="D2200">
        <v>12</v>
      </c>
      <c r="E2200" t="s">
        <v>4083</v>
      </c>
      <c r="F2200" t="s">
        <v>4081</v>
      </c>
    </row>
    <row r="2201" spans="1:6">
      <c r="A2201" t="s">
        <v>4084</v>
      </c>
      <c r="B2201">
        <v>6</v>
      </c>
      <c r="C2201">
        <v>10</v>
      </c>
      <c r="D2201">
        <v>13</v>
      </c>
      <c r="E2201" t="s">
        <v>4085</v>
      </c>
      <c r="F2201" t="s">
        <v>4086</v>
      </c>
    </row>
    <row r="2202" spans="1:6">
      <c r="A2202" t="s">
        <v>4087</v>
      </c>
      <c r="B2202">
        <v>6</v>
      </c>
      <c r="C2202">
        <v>10</v>
      </c>
      <c r="D2202">
        <v>14</v>
      </c>
      <c r="E2202" t="s">
        <v>4088</v>
      </c>
      <c r="F2202" t="s">
        <v>4086</v>
      </c>
    </row>
    <row r="2203" spans="1:6">
      <c r="A2203" t="s">
        <v>4089</v>
      </c>
      <c r="B2203">
        <v>6</v>
      </c>
      <c r="C2203">
        <v>10</v>
      </c>
      <c r="D2203">
        <v>15</v>
      </c>
      <c r="E2203" t="s">
        <v>4090</v>
      </c>
      <c r="F2203" t="s">
        <v>4091</v>
      </c>
    </row>
    <row r="2204" spans="1:6">
      <c r="A2204" t="s">
        <v>4092</v>
      </c>
      <c r="B2204">
        <v>6</v>
      </c>
      <c r="C2204">
        <v>10</v>
      </c>
      <c r="D2204">
        <v>16</v>
      </c>
      <c r="E2204" t="s">
        <v>4093</v>
      </c>
      <c r="F2204" t="s">
        <v>4091</v>
      </c>
    </row>
    <row r="2205" spans="1:6">
      <c r="A2205" t="s">
        <v>4094</v>
      </c>
      <c r="B2205">
        <v>6</v>
      </c>
      <c r="C2205">
        <v>10</v>
      </c>
      <c r="D2205">
        <v>17</v>
      </c>
      <c r="E2205" t="s">
        <v>4095</v>
      </c>
      <c r="F2205" t="s">
        <v>4096</v>
      </c>
    </row>
    <row r="2206" spans="1:6">
      <c r="A2206" t="s">
        <v>4097</v>
      </c>
      <c r="B2206">
        <v>6</v>
      </c>
      <c r="C2206">
        <v>10</v>
      </c>
      <c r="D2206">
        <v>18</v>
      </c>
      <c r="E2206" t="s">
        <v>4098</v>
      </c>
      <c r="F2206" t="s">
        <v>4096</v>
      </c>
    </row>
    <row r="2207" spans="1:6">
      <c r="A2207" t="s">
        <v>4099</v>
      </c>
      <c r="B2207">
        <v>6</v>
      </c>
      <c r="C2207">
        <v>10</v>
      </c>
      <c r="D2207">
        <v>19</v>
      </c>
      <c r="E2207" t="s">
        <v>4100</v>
      </c>
      <c r="F2207" t="s">
        <v>4101</v>
      </c>
    </row>
    <row r="2208" spans="1:6">
      <c r="A2208" t="s">
        <v>4102</v>
      </c>
      <c r="B2208">
        <v>6</v>
      </c>
      <c r="C2208">
        <v>10</v>
      </c>
      <c r="D2208">
        <v>20</v>
      </c>
      <c r="E2208" t="s">
        <v>4103</v>
      </c>
      <c r="F2208" t="s">
        <v>4101</v>
      </c>
    </row>
    <row r="2209" spans="1:6">
      <c r="A2209" t="s">
        <v>4104</v>
      </c>
      <c r="B2209">
        <v>6</v>
      </c>
      <c r="C2209">
        <v>11</v>
      </c>
      <c r="D2209">
        <v>1</v>
      </c>
      <c r="E2209" t="s">
        <v>4105</v>
      </c>
      <c r="F2209" t="s">
        <v>4106</v>
      </c>
    </row>
    <row r="2210" spans="1:6">
      <c r="A2210" t="s">
        <v>4107</v>
      </c>
      <c r="B2210">
        <v>6</v>
      </c>
      <c r="C2210">
        <v>11</v>
      </c>
      <c r="D2210">
        <v>2</v>
      </c>
      <c r="E2210" t="s">
        <v>4108</v>
      </c>
      <c r="F2210" t="s">
        <v>4106</v>
      </c>
    </row>
    <row r="2211" spans="1:6">
      <c r="A2211" t="s">
        <v>4109</v>
      </c>
      <c r="B2211">
        <v>6</v>
      </c>
      <c r="C2211">
        <v>11</v>
      </c>
      <c r="D2211">
        <v>3</v>
      </c>
      <c r="E2211" t="s">
        <v>4110</v>
      </c>
      <c r="F2211" t="s">
        <v>4111</v>
      </c>
    </row>
    <row r="2212" spans="1:6">
      <c r="A2212" t="s">
        <v>4112</v>
      </c>
      <c r="B2212">
        <v>6</v>
      </c>
      <c r="C2212">
        <v>11</v>
      </c>
      <c r="D2212">
        <v>4</v>
      </c>
      <c r="E2212" t="s">
        <v>4113</v>
      </c>
      <c r="F2212" t="s">
        <v>4111</v>
      </c>
    </row>
    <row r="2213" spans="1:6">
      <c r="A2213" t="s">
        <v>4114</v>
      </c>
      <c r="B2213">
        <v>6</v>
      </c>
      <c r="C2213">
        <v>11</v>
      </c>
      <c r="D2213">
        <v>5</v>
      </c>
      <c r="E2213" t="s">
        <v>4115</v>
      </c>
      <c r="F2213" t="s">
        <v>4116</v>
      </c>
    </row>
    <row r="2214" spans="1:6">
      <c r="A2214" t="s">
        <v>4117</v>
      </c>
      <c r="B2214">
        <v>6</v>
      </c>
      <c r="C2214">
        <v>11</v>
      </c>
      <c r="D2214">
        <v>6</v>
      </c>
      <c r="E2214" t="s">
        <v>4118</v>
      </c>
      <c r="F2214" t="s">
        <v>4116</v>
      </c>
    </row>
    <row r="2215" spans="1:6">
      <c r="A2215" t="s">
        <v>4119</v>
      </c>
      <c r="B2215">
        <v>6</v>
      </c>
      <c r="C2215">
        <v>11</v>
      </c>
      <c r="D2215">
        <v>7</v>
      </c>
      <c r="E2215" t="s">
        <v>4120</v>
      </c>
      <c r="F2215" t="s">
        <v>4121</v>
      </c>
    </row>
    <row r="2216" spans="1:6">
      <c r="A2216" t="s">
        <v>4122</v>
      </c>
      <c r="B2216">
        <v>6</v>
      </c>
      <c r="C2216">
        <v>11</v>
      </c>
      <c r="D2216">
        <v>8</v>
      </c>
      <c r="E2216" t="s">
        <v>4123</v>
      </c>
      <c r="F2216" t="s">
        <v>4121</v>
      </c>
    </row>
    <row r="2217" spans="1:6">
      <c r="A2217" t="s">
        <v>4124</v>
      </c>
      <c r="B2217">
        <v>6</v>
      </c>
      <c r="C2217">
        <v>11</v>
      </c>
      <c r="D2217">
        <v>9</v>
      </c>
      <c r="E2217" t="s">
        <v>4125</v>
      </c>
      <c r="F2217" t="s">
        <v>4126</v>
      </c>
    </row>
    <row r="2218" spans="1:6">
      <c r="A2218" t="s">
        <v>4127</v>
      </c>
      <c r="B2218">
        <v>6</v>
      </c>
      <c r="C2218">
        <v>11</v>
      </c>
      <c r="D2218">
        <v>10</v>
      </c>
      <c r="E2218" t="s">
        <v>4128</v>
      </c>
      <c r="F2218" t="s">
        <v>4126</v>
      </c>
    </row>
    <row r="2219" spans="1:6">
      <c r="A2219" t="s">
        <v>4129</v>
      </c>
      <c r="B2219">
        <v>6</v>
      </c>
      <c r="C2219">
        <v>11</v>
      </c>
      <c r="D2219">
        <v>11</v>
      </c>
      <c r="E2219" t="s">
        <v>4130</v>
      </c>
      <c r="F2219" t="s">
        <v>4131</v>
      </c>
    </row>
    <row r="2220" spans="1:6">
      <c r="A2220" t="s">
        <v>4132</v>
      </c>
      <c r="B2220">
        <v>6</v>
      </c>
      <c r="C2220">
        <v>11</v>
      </c>
      <c r="D2220">
        <v>12</v>
      </c>
      <c r="E2220" t="s">
        <v>4133</v>
      </c>
      <c r="F2220" t="s">
        <v>4131</v>
      </c>
    </row>
    <row r="2221" spans="1:6">
      <c r="A2221" t="s">
        <v>4134</v>
      </c>
      <c r="B2221">
        <v>6</v>
      </c>
      <c r="C2221">
        <v>11</v>
      </c>
      <c r="D2221">
        <v>13</v>
      </c>
      <c r="E2221" t="s">
        <v>4135</v>
      </c>
      <c r="F2221" t="s">
        <v>4136</v>
      </c>
    </row>
    <row r="2222" spans="1:6">
      <c r="A2222" t="s">
        <v>4137</v>
      </c>
      <c r="B2222">
        <v>6</v>
      </c>
      <c r="C2222">
        <v>11</v>
      </c>
      <c r="D2222">
        <v>14</v>
      </c>
      <c r="E2222" t="s">
        <v>4138</v>
      </c>
      <c r="F2222" t="s">
        <v>4136</v>
      </c>
    </row>
    <row r="2223" spans="1:6">
      <c r="A2223" t="s">
        <v>4139</v>
      </c>
      <c r="B2223">
        <v>6</v>
      </c>
      <c r="C2223">
        <v>11</v>
      </c>
      <c r="D2223">
        <v>15</v>
      </c>
      <c r="E2223" t="s">
        <v>4140</v>
      </c>
      <c r="F2223" t="s">
        <v>4141</v>
      </c>
    </row>
    <row r="2224" spans="1:6">
      <c r="A2224" t="s">
        <v>4142</v>
      </c>
      <c r="B2224">
        <v>6</v>
      </c>
      <c r="C2224">
        <v>11</v>
      </c>
      <c r="D2224">
        <v>16</v>
      </c>
      <c r="E2224" t="s">
        <v>4143</v>
      </c>
      <c r="F2224" t="s">
        <v>4141</v>
      </c>
    </row>
    <row r="2225" spans="1:6">
      <c r="A2225" t="s">
        <v>4144</v>
      </c>
      <c r="B2225">
        <v>6</v>
      </c>
      <c r="C2225">
        <v>11</v>
      </c>
      <c r="D2225">
        <v>17</v>
      </c>
      <c r="E2225" t="s">
        <v>4145</v>
      </c>
      <c r="F2225" t="s">
        <v>4146</v>
      </c>
    </row>
    <row r="2226" spans="1:6">
      <c r="A2226" t="s">
        <v>4147</v>
      </c>
      <c r="B2226">
        <v>6</v>
      </c>
      <c r="C2226">
        <v>11</v>
      </c>
      <c r="D2226">
        <v>18</v>
      </c>
      <c r="E2226" t="s">
        <v>4148</v>
      </c>
      <c r="F2226" t="s">
        <v>4146</v>
      </c>
    </row>
    <row r="2227" spans="1:6">
      <c r="A2227" t="s">
        <v>4149</v>
      </c>
      <c r="B2227">
        <v>6</v>
      </c>
      <c r="C2227">
        <v>11</v>
      </c>
      <c r="D2227">
        <v>19</v>
      </c>
      <c r="E2227" t="s">
        <v>4150</v>
      </c>
      <c r="F2227" t="s">
        <v>4151</v>
      </c>
    </row>
    <row r="2228" spans="1:6">
      <c r="A2228" t="s">
        <v>4152</v>
      </c>
      <c r="B2228">
        <v>6</v>
      </c>
      <c r="C2228">
        <v>11</v>
      </c>
      <c r="D2228">
        <v>20</v>
      </c>
      <c r="E2228" t="s">
        <v>4153</v>
      </c>
      <c r="F2228" t="s">
        <v>4151</v>
      </c>
    </row>
    <row r="2229" spans="1:6">
      <c r="A2229" t="s">
        <v>4154</v>
      </c>
      <c r="B2229">
        <v>6</v>
      </c>
      <c r="C2229">
        <v>12</v>
      </c>
      <c r="D2229">
        <v>1</v>
      </c>
      <c r="E2229" t="s">
        <v>4155</v>
      </c>
      <c r="F2229" t="s">
        <v>4156</v>
      </c>
    </row>
    <row r="2230" spans="1:6">
      <c r="A2230" t="s">
        <v>4157</v>
      </c>
      <c r="B2230">
        <v>6</v>
      </c>
      <c r="C2230">
        <v>12</v>
      </c>
      <c r="D2230">
        <v>2</v>
      </c>
      <c r="E2230" t="s">
        <v>4158</v>
      </c>
      <c r="F2230" t="s">
        <v>4156</v>
      </c>
    </row>
    <row r="2231" spans="1:6">
      <c r="A2231" t="s">
        <v>4159</v>
      </c>
      <c r="B2231">
        <v>6</v>
      </c>
      <c r="C2231">
        <v>12</v>
      </c>
      <c r="D2231">
        <v>3</v>
      </c>
      <c r="E2231" t="s">
        <v>4160</v>
      </c>
      <c r="F2231" t="s">
        <v>4161</v>
      </c>
    </row>
    <row r="2232" spans="1:6">
      <c r="A2232" t="s">
        <v>4162</v>
      </c>
      <c r="B2232">
        <v>6</v>
      </c>
      <c r="C2232">
        <v>12</v>
      </c>
      <c r="D2232">
        <v>4</v>
      </c>
      <c r="E2232" t="s">
        <v>4163</v>
      </c>
      <c r="F2232" t="s">
        <v>4161</v>
      </c>
    </row>
    <row r="2233" spans="1:6">
      <c r="A2233" t="s">
        <v>4164</v>
      </c>
      <c r="B2233">
        <v>6</v>
      </c>
      <c r="C2233">
        <v>12</v>
      </c>
      <c r="D2233">
        <v>5</v>
      </c>
      <c r="E2233" t="s">
        <v>4165</v>
      </c>
      <c r="F2233" t="s">
        <v>4166</v>
      </c>
    </row>
    <row r="2234" spans="1:6">
      <c r="A2234" t="s">
        <v>4167</v>
      </c>
      <c r="B2234">
        <v>6</v>
      </c>
      <c r="C2234">
        <v>12</v>
      </c>
      <c r="D2234">
        <v>6</v>
      </c>
      <c r="E2234" t="s">
        <v>4168</v>
      </c>
      <c r="F2234" t="s">
        <v>4166</v>
      </c>
    </row>
    <row r="2235" spans="1:6">
      <c r="A2235" t="s">
        <v>4169</v>
      </c>
      <c r="B2235">
        <v>6</v>
      </c>
      <c r="C2235">
        <v>12</v>
      </c>
      <c r="D2235">
        <v>7</v>
      </c>
      <c r="E2235" t="s">
        <v>4170</v>
      </c>
      <c r="F2235" t="s">
        <v>4171</v>
      </c>
    </row>
    <row r="2236" spans="1:6">
      <c r="A2236" t="s">
        <v>4172</v>
      </c>
      <c r="B2236">
        <v>6</v>
      </c>
      <c r="C2236">
        <v>12</v>
      </c>
      <c r="D2236">
        <v>8</v>
      </c>
      <c r="E2236" t="s">
        <v>4173</v>
      </c>
      <c r="F2236" t="s">
        <v>4171</v>
      </c>
    </row>
    <row r="2237" spans="1:6">
      <c r="A2237" t="s">
        <v>4174</v>
      </c>
      <c r="B2237">
        <v>6</v>
      </c>
      <c r="C2237">
        <v>12</v>
      </c>
      <c r="D2237">
        <v>9</v>
      </c>
      <c r="E2237" t="s">
        <v>4175</v>
      </c>
      <c r="F2237" t="s">
        <v>4176</v>
      </c>
    </row>
    <row r="2238" spans="1:6">
      <c r="A2238" t="s">
        <v>4177</v>
      </c>
      <c r="B2238">
        <v>6</v>
      </c>
      <c r="C2238">
        <v>12</v>
      </c>
      <c r="D2238">
        <v>10</v>
      </c>
      <c r="E2238" t="s">
        <v>4178</v>
      </c>
      <c r="F2238" t="s">
        <v>4176</v>
      </c>
    </row>
    <row r="2239" spans="1:6">
      <c r="A2239" t="s">
        <v>4179</v>
      </c>
      <c r="B2239">
        <v>6</v>
      </c>
      <c r="C2239">
        <v>12</v>
      </c>
      <c r="D2239">
        <v>11</v>
      </c>
      <c r="E2239" t="s">
        <v>4180</v>
      </c>
      <c r="F2239" t="s">
        <v>4181</v>
      </c>
    </row>
    <row r="2240" spans="1:6">
      <c r="A2240" t="s">
        <v>4182</v>
      </c>
      <c r="B2240">
        <v>6</v>
      </c>
      <c r="C2240">
        <v>12</v>
      </c>
      <c r="D2240">
        <v>12</v>
      </c>
      <c r="E2240" t="s">
        <v>4183</v>
      </c>
      <c r="F2240" t="s">
        <v>4181</v>
      </c>
    </row>
    <row r="2241" spans="1:7">
      <c r="A2241" t="s">
        <v>4184</v>
      </c>
      <c r="B2241">
        <v>6</v>
      </c>
      <c r="C2241">
        <v>12</v>
      </c>
      <c r="D2241">
        <v>13</v>
      </c>
      <c r="E2241" t="s">
        <v>4185</v>
      </c>
      <c r="F2241" t="s">
        <v>4186</v>
      </c>
    </row>
    <row r="2242" spans="1:7">
      <c r="A2242" t="s">
        <v>4187</v>
      </c>
      <c r="B2242">
        <v>6</v>
      </c>
      <c r="C2242">
        <v>12</v>
      </c>
      <c r="D2242">
        <v>14</v>
      </c>
      <c r="E2242" t="s">
        <v>4188</v>
      </c>
      <c r="F2242" t="s">
        <v>4186</v>
      </c>
    </row>
    <row r="2243" spans="1:7">
      <c r="A2243" t="s">
        <v>4189</v>
      </c>
      <c r="B2243">
        <v>6</v>
      </c>
      <c r="C2243">
        <v>12</v>
      </c>
      <c r="D2243">
        <v>15</v>
      </c>
      <c r="E2243" t="s">
        <v>4190</v>
      </c>
      <c r="F2243" t="s">
        <v>4191</v>
      </c>
    </row>
    <row r="2244" spans="1:7">
      <c r="A2244" t="s">
        <v>4192</v>
      </c>
      <c r="B2244">
        <v>6</v>
      </c>
      <c r="C2244">
        <v>12</v>
      </c>
      <c r="D2244">
        <v>16</v>
      </c>
      <c r="E2244" t="s">
        <v>4193</v>
      </c>
      <c r="F2244" t="s">
        <v>4191</v>
      </c>
    </row>
    <row r="2245" spans="1:7">
      <c r="A2245" t="s">
        <v>4194</v>
      </c>
      <c r="B2245">
        <v>6</v>
      </c>
      <c r="C2245">
        <v>12</v>
      </c>
      <c r="D2245">
        <v>17</v>
      </c>
      <c r="E2245" t="s">
        <v>4195</v>
      </c>
      <c r="F2245" t="s">
        <v>4196</v>
      </c>
    </row>
    <row r="2246" spans="1:7">
      <c r="A2246" t="s">
        <v>4197</v>
      </c>
      <c r="B2246">
        <v>6</v>
      </c>
      <c r="C2246">
        <v>12</v>
      </c>
      <c r="D2246">
        <v>18</v>
      </c>
      <c r="E2246" t="s">
        <v>4198</v>
      </c>
      <c r="F2246" t="s">
        <v>4196</v>
      </c>
    </row>
    <row r="2247" spans="1:7">
      <c r="A2247" t="s">
        <v>4199</v>
      </c>
      <c r="B2247">
        <v>6</v>
      </c>
      <c r="C2247">
        <v>12</v>
      </c>
      <c r="D2247">
        <v>19</v>
      </c>
      <c r="E2247" t="s">
        <v>4200</v>
      </c>
      <c r="F2247" t="s">
        <v>4201</v>
      </c>
    </row>
    <row r="2248" spans="1:7">
      <c r="A2248" t="s">
        <v>4202</v>
      </c>
      <c r="B2248">
        <v>6</v>
      </c>
      <c r="C2248">
        <v>12</v>
      </c>
      <c r="D2248">
        <v>20</v>
      </c>
      <c r="E2248" t="s">
        <v>4203</v>
      </c>
      <c r="F2248" t="s">
        <v>4201</v>
      </c>
    </row>
    <row r="2249" spans="1:7">
      <c r="A2249" t="s">
        <v>4204</v>
      </c>
      <c r="B2249">
        <v>6</v>
      </c>
      <c r="C2249">
        <v>13</v>
      </c>
      <c r="D2249">
        <v>1</v>
      </c>
      <c r="E2249" t="s">
        <v>591</v>
      </c>
      <c r="G2249" t="e">
        <f>--Empty</f>
        <v>#NAME?</v>
      </c>
    </row>
    <row r="2250" spans="1:7">
      <c r="A2250" t="s">
        <v>4205</v>
      </c>
      <c r="B2250">
        <v>6</v>
      </c>
      <c r="C2250">
        <v>13</v>
      </c>
      <c r="D2250">
        <v>2</v>
      </c>
      <c r="E2250" t="s">
        <v>591</v>
      </c>
      <c r="G2250" t="e">
        <f>--Empty</f>
        <v>#NAME?</v>
      </c>
    </row>
    <row r="2251" spans="1:7">
      <c r="A2251" t="s">
        <v>4206</v>
      </c>
      <c r="B2251">
        <v>6</v>
      </c>
      <c r="C2251">
        <v>13</v>
      </c>
      <c r="D2251">
        <v>3</v>
      </c>
      <c r="E2251" t="s">
        <v>591</v>
      </c>
      <c r="G2251" t="e">
        <f>--Empty</f>
        <v>#NAME?</v>
      </c>
    </row>
    <row r="2252" spans="1:7">
      <c r="A2252" t="s">
        <v>4207</v>
      </c>
      <c r="B2252">
        <v>6</v>
      </c>
      <c r="C2252">
        <v>13</v>
      </c>
      <c r="D2252">
        <v>4</v>
      </c>
      <c r="E2252" t="s">
        <v>591</v>
      </c>
      <c r="G2252" t="e">
        <f>--Empty</f>
        <v>#NAME?</v>
      </c>
    </row>
    <row r="2253" spans="1:7">
      <c r="A2253" t="s">
        <v>4208</v>
      </c>
      <c r="B2253">
        <v>6</v>
      </c>
      <c r="C2253">
        <v>13</v>
      </c>
      <c r="D2253">
        <v>5</v>
      </c>
      <c r="E2253" t="s">
        <v>591</v>
      </c>
      <c r="G2253" t="e">
        <f>--Empty</f>
        <v>#NAME?</v>
      </c>
    </row>
    <row r="2254" spans="1:7">
      <c r="A2254" t="s">
        <v>4209</v>
      </c>
      <c r="B2254">
        <v>6</v>
      </c>
      <c r="C2254">
        <v>13</v>
      </c>
      <c r="D2254">
        <v>6</v>
      </c>
      <c r="E2254" t="s">
        <v>591</v>
      </c>
      <c r="G2254" t="e">
        <f>--Empty</f>
        <v>#NAME?</v>
      </c>
    </row>
    <row r="2255" spans="1:7">
      <c r="A2255" t="s">
        <v>4210</v>
      </c>
      <c r="B2255">
        <v>6</v>
      </c>
      <c r="C2255">
        <v>13</v>
      </c>
      <c r="D2255">
        <v>7</v>
      </c>
      <c r="E2255" t="s">
        <v>591</v>
      </c>
      <c r="G2255" t="e">
        <f>--Empty</f>
        <v>#NAME?</v>
      </c>
    </row>
    <row r="2256" spans="1:7">
      <c r="A2256" t="s">
        <v>4211</v>
      </c>
      <c r="B2256">
        <v>6</v>
      </c>
      <c r="C2256">
        <v>13</v>
      </c>
      <c r="D2256">
        <v>8</v>
      </c>
      <c r="E2256" t="s">
        <v>591</v>
      </c>
      <c r="G2256" t="e">
        <f>--Empty</f>
        <v>#NAME?</v>
      </c>
    </row>
    <row r="2257" spans="1:7">
      <c r="A2257" t="s">
        <v>4212</v>
      </c>
      <c r="B2257">
        <v>6</v>
      </c>
      <c r="C2257">
        <v>13</v>
      </c>
      <c r="D2257">
        <v>9</v>
      </c>
      <c r="E2257" t="s">
        <v>591</v>
      </c>
      <c r="G2257" t="e">
        <f>--Empty</f>
        <v>#NAME?</v>
      </c>
    </row>
    <row r="2258" spans="1:7">
      <c r="A2258" t="s">
        <v>4213</v>
      </c>
      <c r="B2258">
        <v>6</v>
      </c>
      <c r="C2258">
        <v>13</v>
      </c>
      <c r="D2258">
        <v>10</v>
      </c>
      <c r="E2258" t="s">
        <v>591</v>
      </c>
      <c r="G2258" t="e">
        <f>--Empty</f>
        <v>#NAME?</v>
      </c>
    </row>
    <row r="2259" spans="1:7">
      <c r="A2259" t="s">
        <v>4214</v>
      </c>
      <c r="B2259">
        <v>6</v>
      </c>
      <c r="C2259">
        <v>13</v>
      </c>
      <c r="D2259">
        <v>11</v>
      </c>
      <c r="E2259" t="s">
        <v>591</v>
      </c>
      <c r="G2259" t="e">
        <f>--Empty</f>
        <v>#NAME?</v>
      </c>
    </row>
    <row r="2260" spans="1:7">
      <c r="A2260" t="s">
        <v>4215</v>
      </c>
      <c r="B2260">
        <v>6</v>
      </c>
      <c r="C2260">
        <v>13</v>
      </c>
      <c r="D2260">
        <v>12</v>
      </c>
      <c r="E2260" t="s">
        <v>591</v>
      </c>
      <c r="G2260" t="e">
        <f>--Empty</f>
        <v>#NAME?</v>
      </c>
    </row>
    <row r="2261" spans="1:7">
      <c r="A2261" t="s">
        <v>4216</v>
      </c>
      <c r="B2261">
        <v>6</v>
      </c>
      <c r="C2261">
        <v>13</v>
      </c>
      <c r="D2261">
        <v>13</v>
      </c>
      <c r="E2261" t="s">
        <v>591</v>
      </c>
      <c r="G2261" t="e">
        <f>--Empty</f>
        <v>#NAME?</v>
      </c>
    </row>
    <row r="2262" spans="1:7">
      <c r="A2262" t="s">
        <v>4217</v>
      </c>
      <c r="B2262">
        <v>6</v>
      </c>
      <c r="C2262">
        <v>13</v>
      </c>
      <c r="D2262">
        <v>14</v>
      </c>
      <c r="E2262" t="s">
        <v>591</v>
      </c>
      <c r="G2262" t="e">
        <f>--Empty</f>
        <v>#NAME?</v>
      </c>
    </row>
    <row r="2263" spans="1:7">
      <c r="A2263" t="s">
        <v>4218</v>
      </c>
      <c r="B2263">
        <v>6</v>
      </c>
      <c r="C2263">
        <v>13</v>
      </c>
      <c r="D2263">
        <v>15</v>
      </c>
      <c r="E2263" t="s">
        <v>591</v>
      </c>
      <c r="G2263" t="e">
        <f>--Empty</f>
        <v>#NAME?</v>
      </c>
    </row>
    <row r="2264" spans="1:7">
      <c r="A2264" t="s">
        <v>4219</v>
      </c>
      <c r="B2264">
        <v>6</v>
      </c>
      <c r="C2264">
        <v>13</v>
      </c>
      <c r="D2264">
        <v>16</v>
      </c>
      <c r="E2264" t="s">
        <v>591</v>
      </c>
      <c r="G2264" t="e">
        <f>--Empty</f>
        <v>#NAME?</v>
      </c>
    </row>
    <row r="2265" spans="1:7">
      <c r="A2265" t="s">
        <v>4220</v>
      </c>
      <c r="B2265">
        <v>6</v>
      </c>
      <c r="C2265">
        <v>13</v>
      </c>
      <c r="D2265">
        <v>17</v>
      </c>
      <c r="E2265" t="s">
        <v>591</v>
      </c>
      <c r="G2265" t="e">
        <f>--Empty</f>
        <v>#NAME?</v>
      </c>
    </row>
    <row r="2266" spans="1:7">
      <c r="A2266" t="s">
        <v>4221</v>
      </c>
      <c r="B2266">
        <v>6</v>
      </c>
      <c r="C2266">
        <v>13</v>
      </c>
      <c r="D2266">
        <v>18</v>
      </c>
      <c r="E2266" t="s">
        <v>591</v>
      </c>
      <c r="G2266" t="e">
        <f>--Empty</f>
        <v>#NAME?</v>
      </c>
    </row>
    <row r="2267" spans="1:7">
      <c r="A2267" t="s">
        <v>4222</v>
      </c>
      <c r="B2267">
        <v>6</v>
      </c>
      <c r="C2267">
        <v>13</v>
      </c>
      <c r="D2267">
        <v>19</v>
      </c>
      <c r="E2267" t="s">
        <v>591</v>
      </c>
      <c r="G2267" t="e">
        <f>--Empty</f>
        <v>#NAME?</v>
      </c>
    </row>
    <row r="2268" spans="1:7">
      <c r="A2268" t="s">
        <v>4223</v>
      </c>
      <c r="B2268">
        <v>6</v>
      </c>
      <c r="C2268">
        <v>13</v>
      </c>
      <c r="D2268">
        <v>20</v>
      </c>
      <c r="E2268" t="s">
        <v>591</v>
      </c>
      <c r="G2268" t="e">
        <f>--Empty</f>
        <v>#NAME?</v>
      </c>
    </row>
    <row r="2269" spans="1:7">
      <c r="A2269" t="s">
        <v>4224</v>
      </c>
      <c r="B2269">
        <v>6</v>
      </c>
      <c r="C2269">
        <v>14</v>
      </c>
      <c r="D2269">
        <v>1</v>
      </c>
      <c r="E2269" t="s">
        <v>591</v>
      </c>
      <c r="G2269" t="e">
        <f>--Empty</f>
        <v>#NAME?</v>
      </c>
    </row>
    <row r="2270" spans="1:7">
      <c r="A2270" t="s">
        <v>4225</v>
      </c>
      <c r="B2270">
        <v>6</v>
      </c>
      <c r="C2270">
        <v>14</v>
      </c>
      <c r="D2270">
        <v>2</v>
      </c>
      <c r="E2270" t="s">
        <v>591</v>
      </c>
      <c r="G2270" t="e">
        <f>--Empty</f>
        <v>#NAME?</v>
      </c>
    </row>
    <row r="2271" spans="1:7">
      <c r="A2271" t="s">
        <v>4226</v>
      </c>
      <c r="B2271">
        <v>6</v>
      </c>
      <c r="C2271">
        <v>14</v>
      </c>
      <c r="D2271">
        <v>3</v>
      </c>
      <c r="E2271" t="s">
        <v>591</v>
      </c>
      <c r="G2271" t="e">
        <f>--Empty</f>
        <v>#NAME?</v>
      </c>
    </row>
    <row r="2272" spans="1:7">
      <c r="A2272" t="s">
        <v>4227</v>
      </c>
      <c r="B2272">
        <v>6</v>
      </c>
      <c r="C2272">
        <v>14</v>
      </c>
      <c r="D2272">
        <v>4</v>
      </c>
      <c r="E2272" t="s">
        <v>591</v>
      </c>
      <c r="G2272" t="e">
        <f>--Empty</f>
        <v>#NAME?</v>
      </c>
    </row>
    <row r="2273" spans="1:7">
      <c r="A2273" t="s">
        <v>4228</v>
      </c>
      <c r="B2273">
        <v>6</v>
      </c>
      <c r="C2273">
        <v>14</v>
      </c>
      <c r="D2273">
        <v>5</v>
      </c>
      <c r="E2273" t="s">
        <v>591</v>
      </c>
      <c r="G2273" t="e">
        <f>--Empty</f>
        <v>#NAME?</v>
      </c>
    </row>
    <row r="2274" spans="1:7">
      <c r="A2274" t="s">
        <v>4229</v>
      </c>
      <c r="B2274">
        <v>6</v>
      </c>
      <c r="C2274">
        <v>14</v>
      </c>
      <c r="D2274">
        <v>6</v>
      </c>
      <c r="E2274" t="s">
        <v>591</v>
      </c>
      <c r="G2274" t="e">
        <f>--Empty</f>
        <v>#NAME?</v>
      </c>
    </row>
    <row r="2275" spans="1:7">
      <c r="A2275" t="s">
        <v>4230</v>
      </c>
      <c r="B2275">
        <v>6</v>
      </c>
      <c r="C2275">
        <v>14</v>
      </c>
      <c r="D2275">
        <v>7</v>
      </c>
      <c r="E2275" t="s">
        <v>591</v>
      </c>
      <c r="G2275" t="e">
        <f>--Empty</f>
        <v>#NAME?</v>
      </c>
    </row>
    <row r="2276" spans="1:7">
      <c r="A2276" t="s">
        <v>4231</v>
      </c>
      <c r="B2276">
        <v>6</v>
      </c>
      <c r="C2276">
        <v>14</v>
      </c>
      <c r="D2276">
        <v>8</v>
      </c>
      <c r="E2276" t="s">
        <v>591</v>
      </c>
      <c r="G2276" t="e">
        <f>--Empty</f>
        <v>#NAME?</v>
      </c>
    </row>
    <row r="2277" spans="1:7">
      <c r="A2277" t="s">
        <v>4232</v>
      </c>
      <c r="B2277">
        <v>6</v>
      </c>
      <c r="C2277">
        <v>14</v>
      </c>
      <c r="D2277">
        <v>9</v>
      </c>
      <c r="E2277" t="s">
        <v>591</v>
      </c>
      <c r="G2277" t="e">
        <f>--Empty</f>
        <v>#NAME?</v>
      </c>
    </row>
    <row r="2278" spans="1:7">
      <c r="A2278" t="s">
        <v>4233</v>
      </c>
      <c r="B2278">
        <v>6</v>
      </c>
      <c r="C2278">
        <v>14</v>
      </c>
      <c r="D2278">
        <v>10</v>
      </c>
      <c r="E2278" t="s">
        <v>591</v>
      </c>
      <c r="G2278" t="e">
        <f>--Empty</f>
        <v>#NAME?</v>
      </c>
    </row>
    <row r="2279" spans="1:7">
      <c r="A2279" t="s">
        <v>4234</v>
      </c>
      <c r="B2279">
        <v>6</v>
      </c>
      <c r="C2279">
        <v>14</v>
      </c>
      <c r="D2279">
        <v>11</v>
      </c>
      <c r="E2279" t="s">
        <v>591</v>
      </c>
      <c r="G2279" t="e">
        <f>--Empty</f>
        <v>#NAME?</v>
      </c>
    </row>
    <row r="2280" spans="1:7">
      <c r="A2280" t="s">
        <v>4235</v>
      </c>
      <c r="B2280">
        <v>6</v>
      </c>
      <c r="C2280">
        <v>14</v>
      </c>
      <c r="D2280">
        <v>12</v>
      </c>
      <c r="E2280" t="s">
        <v>591</v>
      </c>
      <c r="G2280" t="e">
        <f>--Empty</f>
        <v>#NAME?</v>
      </c>
    </row>
    <row r="2281" spans="1:7">
      <c r="A2281" t="s">
        <v>4236</v>
      </c>
      <c r="B2281">
        <v>6</v>
      </c>
      <c r="C2281">
        <v>14</v>
      </c>
      <c r="D2281">
        <v>13</v>
      </c>
      <c r="E2281" t="s">
        <v>15</v>
      </c>
      <c r="G2281" t="s">
        <v>16</v>
      </c>
    </row>
    <row r="2282" spans="1:7">
      <c r="A2282" t="s">
        <v>4237</v>
      </c>
      <c r="B2282">
        <v>6</v>
      </c>
      <c r="C2282">
        <v>14</v>
      </c>
      <c r="D2282">
        <v>14</v>
      </c>
      <c r="E2282" t="s">
        <v>15</v>
      </c>
      <c r="G2282" t="s">
        <v>16</v>
      </c>
    </row>
    <row r="2283" spans="1:7">
      <c r="A2283" t="s">
        <v>4238</v>
      </c>
      <c r="B2283">
        <v>6</v>
      </c>
      <c r="C2283">
        <v>14</v>
      </c>
      <c r="D2283">
        <v>15</v>
      </c>
      <c r="E2283" t="s">
        <v>660</v>
      </c>
      <c r="G2283" t="s">
        <v>661</v>
      </c>
    </row>
    <row r="2284" spans="1:7">
      <c r="A2284" t="s">
        <v>4239</v>
      </c>
      <c r="B2284">
        <v>6</v>
      </c>
      <c r="C2284">
        <v>14</v>
      </c>
      <c r="D2284">
        <v>16</v>
      </c>
      <c r="E2284" t="s">
        <v>660</v>
      </c>
      <c r="G2284" t="s">
        <v>661</v>
      </c>
    </row>
    <row r="2285" spans="1:7">
      <c r="A2285" t="s">
        <v>4240</v>
      </c>
      <c r="B2285">
        <v>6</v>
      </c>
      <c r="C2285">
        <v>14</v>
      </c>
      <c r="D2285">
        <v>17</v>
      </c>
      <c r="E2285" t="s">
        <v>664</v>
      </c>
      <c r="G2285" t="s">
        <v>665</v>
      </c>
    </row>
    <row r="2286" spans="1:7">
      <c r="A2286" t="s">
        <v>4241</v>
      </c>
      <c r="B2286">
        <v>6</v>
      </c>
      <c r="C2286">
        <v>14</v>
      </c>
      <c r="D2286">
        <v>18</v>
      </c>
      <c r="E2286" t="s">
        <v>664</v>
      </c>
      <c r="G2286" t="s">
        <v>665</v>
      </c>
    </row>
    <row r="2287" spans="1:7">
      <c r="A2287" t="s">
        <v>4242</v>
      </c>
      <c r="B2287">
        <v>6</v>
      </c>
      <c r="C2287">
        <v>14</v>
      </c>
      <c r="D2287">
        <v>19</v>
      </c>
      <c r="E2287" t="s">
        <v>668</v>
      </c>
      <c r="G2287" t="s">
        <v>669</v>
      </c>
    </row>
    <row r="2288" spans="1:7">
      <c r="A2288" t="s">
        <v>4243</v>
      </c>
      <c r="B2288">
        <v>6</v>
      </c>
      <c r="C2288">
        <v>14</v>
      </c>
      <c r="D2288">
        <v>20</v>
      </c>
      <c r="E2288" t="s">
        <v>668</v>
      </c>
      <c r="G2288" t="s">
        <v>669</v>
      </c>
    </row>
    <row r="2289" spans="1:7">
      <c r="A2289" t="s">
        <v>4244</v>
      </c>
      <c r="B2289">
        <v>6</v>
      </c>
      <c r="C2289">
        <v>15</v>
      </c>
      <c r="D2289">
        <v>1</v>
      </c>
      <c r="E2289" t="s">
        <v>672</v>
      </c>
      <c r="G2289" t="e">
        <f>--Buffer</f>
        <v>#NAME?</v>
      </c>
    </row>
    <row r="2290" spans="1:7">
      <c r="A2290" t="s">
        <v>4245</v>
      </c>
      <c r="B2290">
        <v>6</v>
      </c>
      <c r="C2290">
        <v>15</v>
      </c>
      <c r="D2290">
        <v>2</v>
      </c>
      <c r="E2290" t="s">
        <v>672</v>
      </c>
      <c r="G2290" t="e">
        <f>--Buffer</f>
        <v>#NAME?</v>
      </c>
    </row>
    <row r="2291" spans="1:7">
      <c r="A2291" t="s">
        <v>4246</v>
      </c>
      <c r="B2291">
        <v>6</v>
      </c>
      <c r="C2291">
        <v>15</v>
      </c>
      <c r="D2291">
        <v>3</v>
      </c>
      <c r="E2291" t="s">
        <v>675</v>
      </c>
      <c r="G2291" t="s">
        <v>676</v>
      </c>
    </row>
    <row r="2292" spans="1:7">
      <c r="A2292" t="s">
        <v>4247</v>
      </c>
      <c r="B2292">
        <v>6</v>
      </c>
      <c r="C2292">
        <v>15</v>
      </c>
      <c r="D2292">
        <v>4</v>
      </c>
      <c r="E2292" t="s">
        <v>675</v>
      </c>
      <c r="G2292" t="s">
        <v>676</v>
      </c>
    </row>
    <row r="2293" spans="1:7">
      <c r="A2293" t="s">
        <v>4248</v>
      </c>
      <c r="B2293">
        <v>6</v>
      </c>
      <c r="C2293">
        <v>15</v>
      </c>
      <c r="D2293">
        <v>5</v>
      </c>
      <c r="E2293" t="s">
        <v>679</v>
      </c>
      <c r="G2293" t="s">
        <v>680</v>
      </c>
    </row>
    <row r="2294" spans="1:7">
      <c r="A2294" t="s">
        <v>4249</v>
      </c>
      <c r="B2294">
        <v>6</v>
      </c>
      <c r="C2294">
        <v>15</v>
      </c>
      <c r="D2294">
        <v>6</v>
      </c>
      <c r="E2294" t="s">
        <v>679</v>
      </c>
      <c r="G2294" t="s">
        <v>680</v>
      </c>
    </row>
    <row r="2295" spans="1:7">
      <c r="A2295" t="s">
        <v>4250</v>
      </c>
      <c r="B2295">
        <v>6</v>
      </c>
      <c r="C2295">
        <v>15</v>
      </c>
      <c r="D2295">
        <v>7</v>
      </c>
      <c r="E2295" t="s">
        <v>683</v>
      </c>
      <c r="G2295" t="s">
        <v>684</v>
      </c>
    </row>
    <row r="2296" spans="1:7">
      <c r="A2296" t="s">
        <v>4251</v>
      </c>
      <c r="B2296">
        <v>6</v>
      </c>
      <c r="C2296">
        <v>15</v>
      </c>
      <c r="D2296">
        <v>8</v>
      </c>
      <c r="E2296" t="s">
        <v>683</v>
      </c>
      <c r="G2296" t="s">
        <v>684</v>
      </c>
    </row>
    <row r="2297" spans="1:7">
      <c r="A2297" t="s">
        <v>4252</v>
      </c>
      <c r="B2297">
        <v>6</v>
      </c>
      <c r="C2297">
        <v>15</v>
      </c>
      <c r="D2297">
        <v>9</v>
      </c>
      <c r="E2297" t="s">
        <v>672</v>
      </c>
      <c r="G2297" t="e">
        <f>--Buffer</f>
        <v>#NAME?</v>
      </c>
    </row>
    <row r="2298" spans="1:7">
      <c r="A2298" t="s">
        <v>4253</v>
      </c>
      <c r="B2298">
        <v>6</v>
      </c>
      <c r="C2298">
        <v>15</v>
      </c>
      <c r="D2298">
        <v>10</v>
      </c>
      <c r="E2298" t="s">
        <v>672</v>
      </c>
      <c r="G2298" t="e">
        <f>--Buffer</f>
        <v>#NAME?</v>
      </c>
    </row>
    <row r="2299" spans="1:7">
      <c r="A2299" t="s">
        <v>4254</v>
      </c>
      <c r="B2299">
        <v>6</v>
      </c>
      <c r="C2299">
        <v>15</v>
      </c>
      <c r="D2299">
        <v>11</v>
      </c>
      <c r="E2299" t="s">
        <v>672</v>
      </c>
      <c r="G2299" t="e">
        <f>--Buffer</f>
        <v>#NAME?</v>
      </c>
    </row>
    <row r="2300" spans="1:7">
      <c r="A2300" t="s">
        <v>4255</v>
      </c>
      <c r="B2300">
        <v>6</v>
      </c>
      <c r="C2300">
        <v>15</v>
      </c>
      <c r="D2300">
        <v>12</v>
      </c>
      <c r="E2300" t="s">
        <v>672</v>
      </c>
      <c r="G2300" t="e">
        <f>--Buffer</f>
        <v>#NAME?</v>
      </c>
    </row>
    <row r="2301" spans="1:7">
      <c r="A2301" t="s">
        <v>4256</v>
      </c>
      <c r="B2301">
        <v>6</v>
      </c>
      <c r="C2301">
        <v>15</v>
      </c>
      <c r="D2301">
        <v>13</v>
      </c>
      <c r="E2301" t="s">
        <v>672</v>
      </c>
      <c r="G2301" t="e">
        <f>--Buffer</f>
        <v>#NAME?</v>
      </c>
    </row>
    <row r="2302" spans="1:7">
      <c r="A2302" t="s">
        <v>4257</v>
      </c>
      <c r="B2302">
        <v>6</v>
      </c>
      <c r="C2302">
        <v>15</v>
      </c>
      <c r="D2302">
        <v>14</v>
      </c>
      <c r="E2302" t="s">
        <v>672</v>
      </c>
      <c r="G2302" t="e">
        <f>--Buffer</f>
        <v>#NAME?</v>
      </c>
    </row>
    <row r="2303" spans="1:7">
      <c r="A2303" t="s">
        <v>4258</v>
      </c>
      <c r="B2303">
        <v>6</v>
      </c>
      <c r="C2303">
        <v>15</v>
      </c>
      <c r="D2303">
        <v>15</v>
      </c>
      <c r="E2303" t="s">
        <v>672</v>
      </c>
      <c r="G2303" t="e">
        <f>--Buffer</f>
        <v>#NAME?</v>
      </c>
    </row>
    <row r="2304" spans="1:7">
      <c r="A2304" t="s">
        <v>4259</v>
      </c>
      <c r="B2304">
        <v>6</v>
      </c>
      <c r="C2304">
        <v>15</v>
      </c>
      <c r="D2304">
        <v>16</v>
      </c>
      <c r="E2304" t="s">
        <v>672</v>
      </c>
      <c r="G2304" t="e">
        <f>--Buffer</f>
        <v>#NAME?</v>
      </c>
    </row>
    <row r="2305" spans="1:7">
      <c r="A2305" t="s">
        <v>4260</v>
      </c>
      <c r="B2305">
        <v>6</v>
      </c>
      <c r="C2305">
        <v>15</v>
      </c>
      <c r="D2305">
        <v>17</v>
      </c>
      <c r="E2305" t="s">
        <v>695</v>
      </c>
      <c r="G2305" t="s">
        <v>696</v>
      </c>
    </row>
    <row r="2306" spans="1:7">
      <c r="A2306" t="s">
        <v>4261</v>
      </c>
      <c r="B2306">
        <v>6</v>
      </c>
      <c r="C2306">
        <v>15</v>
      </c>
      <c r="D2306">
        <v>18</v>
      </c>
      <c r="E2306" t="s">
        <v>695</v>
      </c>
      <c r="G2306" t="s">
        <v>696</v>
      </c>
    </row>
    <row r="2307" spans="1:7">
      <c r="A2307" t="s">
        <v>4262</v>
      </c>
      <c r="B2307">
        <v>6</v>
      </c>
      <c r="C2307">
        <v>15</v>
      </c>
      <c r="D2307">
        <v>19</v>
      </c>
      <c r="E2307" t="s">
        <v>699</v>
      </c>
      <c r="G2307" t="s">
        <v>700</v>
      </c>
    </row>
    <row r="2308" spans="1:7">
      <c r="A2308" t="s">
        <v>4263</v>
      </c>
      <c r="B2308">
        <v>6</v>
      </c>
      <c r="C2308">
        <v>15</v>
      </c>
      <c r="D2308">
        <v>20</v>
      </c>
      <c r="E2308" t="s">
        <v>699</v>
      </c>
      <c r="G2308" t="s">
        <v>700</v>
      </c>
    </row>
    <row r="2309" spans="1:7">
      <c r="A2309" t="s">
        <v>4264</v>
      </c>
      <c r="B2309">
        <v>6</v>
      </c>
      <c r="C2309">
        <v>16</v>
      </c>
      <c r="D2309">
        <v>1</v>
      </c>
      <c r="E2309" t="s">
        <v>703</v>
      </c>
      <c r="G2309" t="s">
        <v>704</v>
      </c>
    </row>
    <row r="2310" spans="1:7">
      <c r="A2310" t="s">
        <v>4265</v>
      </c>
      <c r="B2310">
        <v>6</v>
      </c>
      <c r="C2310">
        <v>16</v>
      </c>
      <c r="D2310">
        <v>2</v>
      </c>
      <c r="E2310" t="s">
        <v>703</v>
      </c>
      <c r="G2310" t="s">
        <v>704</v>
      </c>
    </row>
    <row r="2311" spans="1:7">
      <c r="A2311" t="s">
        <v>4266</v>
      </c>
      <c r="B2311">
        <v>6</v>
      </c>
      <c r="C2311">
        <v>16</v>
      </c>
      <c r="D2311">
        <v>3</v>
      </c>
      <c r="E2311" t="s">
        <v>707</v>
      </c>
      <c r="G2311" t="s">
        <v>708</v>
      </c>
    </row>
    <row r="2312" spans="1:7">
      <c r="A2312" t="s">
        <v>4267</v>
      </c>
      <c r="B2312">
        <v>6</v>
      </c>
      <c r="C2312">
        <v>16</v>
      </c>
      <c r="D2312">
        <v>4</v>
      </c>
      <c r="E2312" t="s">
        <v>707</v>
      </c>
      <c r="G2312" t="s">
        <v>708</v>
      </c>
    </row>
    <row r="2313" spans="1:7">
      <c r="A2313" t="s">
        <v>4268</v>
      </c>
      <c r="B2313">
        <v>6</v>
      </c>
      <c r="C2313">
        <v>16</v>
      </c>
      <c r="D2313">
        <v>5</v>
      </c>
      <c r="E2313" t="s">
        <v>711</v>
      </c>
      <c r="G2313" t="e">
        <f>--Blank</f>
        <v>#NAME?</v>
      </c>
    </row>
    <row r="2314" spans="1:7">
      <c r="A2314" t="s">
        <v>4269</v>
      </c>
      <c r="B2314">
        <v>6</v>
      </c>
      <c r="C2314">
        <v>16</v>
      </c>
      <c r="D2314">
        <v>6</v>
      </c>
      <c r="E2314" t="s">
        <v>711</v>
      </c>
      <c r="G2314" t="e">
        <f>--Blank</f>
        <v>#NAME?</v>
      </c>
    </row>
    <row r="2315" spans="1:7">
      <c r="A2315" t="s">
        <v>4270</v>
      </c>
      <c r="B2315">
        <v>6</v>
      </c>
      <c r="C2315">
        <v>16</v>
      </c>
      <c r="D2315">
        <v>7</v>
      </c>
      <c r="E2315" t="s">
        <v>711</v>
      </c>
      <c r="G2315" t="e">
        <f>--Blank</f>
        <v>#NAME?</v>
      </c>
    </row>
    <row r="2316" spans="1:7">
      <c r="A2316" t="s">
        <v>4271</v>
      </c>
      <c r="B2316">
        <v>6</v>
      </c>
      <c r="C2316">
        <v>16</v>
      </c>
      <c r="D2316">
        <v>8</v>
      </c>
      <c r="E2316" t="s">
        <v>711</v>
      </c>
      <c r="G2316" t="e">
        <f>--Blank</f>
        <v>#NAME?</v>
      </c>
    </row>
    <row r="2317" spans="1:7">
      <c r="A2317" t="s">
        <v>4272</v>
      </c>
      <c r="B2317">
        <v>6</v>
      </c>
      <c r="C2317">
        <v>16</v>
      </c>
      <c r="D2317">
        <v>9</v>
      </c>
      <c r="E2317" t="s">
        <v>711</v>
      </c>
      <c r="G2317" t="e">
        <f>--Blank</f>
        <v>#NAME?</v>
      </c>
    </row>
    <row r="2318" spans="1:7">
      <c r="A2318" t="s">
        <v>4273</v>
      </c>
      <c r="B2318">
        <v>6</v>
      </c>
      <c r="C2318">
        <v>16</v>
      </c>
      <c r="D2318">
        <v>10</v>
      </c>
      <c r="E2318" t="s">
        <v>711</v>
      </c>
      <c r="G2318" t="e">
        <f>--Blank</f>
        <v>#NAME?</v>
      </c>
    </row>
    <row r="2319" spans="1:7">
      <c r="A2319" t="s">
        <v>4274</v>
      </c>
      <c r="B2319">
        <v>6</v>
      </c>
      <c r="C2319">
        <v>16</v>
      </c>
      <c r="D2319">
        <v>11</v>
      </c>
      <c r="E2319" t="s">
        <v>711</v>
      </c>
      <c r="G2319" t="e">
        <f>--Blank</f>
        <v>#NAME?</v>
      </c>
    </row>
    <row r="2320" spans="1:7">
      <c r="A2320" t="s">
        <v>4275</v>
      </c>
      <c r="B2320">
        <v>6</v>
      </c>
      <c r="C2320">
        <v>16</v>
      </c>
      <c r="D2320">
        <v>12</v>
      </c>
      <c r="E2320" t="s">
        <v>711</v>
      </c>
      <c r="G2320" t="e">
        <f>--Blank</f>
        <v>#NAME?</v>
      </c>
    </row>
    <row r="2321" spans="1:7">
      <c r="A2321" t="s">
        <v>4276</v>
      </c>
      <c r="B2321">
        <v>6</v>
      </c>
      <c r="C2321">
        <v>16</v>
      </c>
      <c r="D2321">
        <v>13</v>
      </c>
      <c r="E2321" t="s">
        <v>711</v>
      </c>
      <c r="G2321" t="e">
        <f>--Blank</f>
        <v>#NAME?</v>
      </c>
    </row>
    <row r="2322" spans="1:7">
      <c r="A2322" t="s">
        <v>4277</v>
      </c>
      <c r="B2322">
        <v>6</v>
      </c>
      <c r="C2322">
        <v>16</v>
      </c>
      <c r="D2322">
        <v>14</v>
      </c>
      <c r="E2322" t="s">
        <v>711</v>
      </c>
      <c r="G2322" t="e">
        <f>--Blank</f>
        <v>#NAME?</v>
      </c>
    </row>
    <row r="2323" spans="1:7">
      <c r="A2323" t="s">
        <v>4278</v>
      </c>
      <c r="B2323">
        <v>6</v>
      </c>
      <c r="C2323">
        <v>16</v>
      </c>
      <c r="D2323">
        <v>15</v>
      </c>
      <c r="E2323" t="s">
        <v>711</v>
      </c>
      <c r="G2323" t="e">
        <f>--Blank</f>
        <v>#NAME?</v>
      </c>
    </row>
    <row r="2324" spans="1:7">
      <c r="A2324" t="s">
        <v>4279</v>
      </c>
      <c r="B2324">
        <v>6</v>
      </c>
      <c r="C2324">
        <v>16</v>
      </c>
      <c r="D2324">
        <v>16</v>
      </c>
      <c r="E2324" t="s">
        <v>711</v>
      </c>
      <c r="G2324" t="e">
        <f>--Blank</f>
        <v>#NAME?</v>
      </c>
    </row>
    <row r="2325" spans="1:7">
      <c r="A2325" t="s">
        <v>4280</v>
      </c>
      <c r="B2325">
        <v>6</v>
      </c>
      <c r="C2325">
        <v>16</v>
      </c>
      <c r="D2325">
        <v>17</v>
      </c>
      <c r="E2325" t="s">
        <v>711</v>
      </c>
      <c r="G2325" t="e">
        <f>--Blank</f>
        <v>#NAME?</v>
      </c>
    </row>
    <row r="2326" spans="1:7">
      <c r="A2326" t="s">
        <v>4281</v>
      </c>
      <c r="B2326">
        <v>6</v>
      </c>
      <c r="C2326">
        <v>16</v>
      </c>
      <c r="D2326">
        <v>18</v>
      </c>
      <c r="E2326" t="s">
        <v>711</v>
      </c>
      <c r="G2326" t="e">
        <f>--Blank</f>
        <v>#NAME?</v>
      </c>
    </row>
    <row r="2327" spans="1:7">
      <c r="A2327" t="s">
        <v>4282</v>
      </c>
      <c r="B2327">
        <v>6</v>
      </c>
      <c r="C2327">
        <v>16</v>
      </c>
      <c r="D2327">
        <v>19</v>
      </c>
      <c r="E2327" t="s">
        <v>711</v>
      </c>
      <c r="G2327" t="e">
        <f>--Blank</f>
        <v>#NAME?</v>
      </c>
    </row>
    <row r="2328" spans="1:7">
      <c r="A2328" t="s">
        <v>4283</v>
      </c>
      <c r="B2328">
        <v>6</v>
      </c>
      <c r="C2328">
        <v>16</v>
      </c>
      <c r="D2328">
        <v>20</v>
      </c>
      <c r="E2328" t="s">
        <v>711</v>
      </c>
      <c r="G2328" t="e">
        <f>--Blank</f>
        <v>#NAME?</v>
      </c>
    </row>
    <row r="2329" spans="1:7">
      <c r="A2329" t="s">
        <v>4284</v>
      </c>
      <c r="B2329">
        <v>6</v>
      </c>
      <c r="C2329">
        <v>17</v>
      </c>
      <c r="D2329">
        <v>1</v>
      </c>
      <c r="E2329" t="s">
        <v>711</v>
      </c>
      <c r="G2329" t="e">
        <f>--Blank</f>
        <v>#NAME?</v>
      </c>
    </row>
    <row r="2330" spans="1:7">
      <c r="A2330" t="s">
        <v>4285</v>
      </c>
      <c r="B2330">
        <v>6</v>
      </c>
      <c r="C2330">
        <v>17</v>
      </c>
      <c r="D2330">
        <v>2</v>
      </c>
      <c r="E2330" t="s">
        <v>711</v>
      </c>
      <c r="G2330" t="e">
        <f>--Blank</f>
        <v>#NAME?</v>
      </c>
    </row>
    <row r="2331" spans="1:7">
      <c r="A2331" t="s">
        <v>4286</v>
      </c>
      <c r="B2331">
        <v>6</v>
      </c>
      <c r="C2331">
        <v>17</v>
      </c>
      <c r="D2331">
        <v>3</v>
      </c>
      <c r="E2331" t="s">
        <v>711</v>
      </c>
      <c r="G2331" t="e">
        <f>--Blank</f>
        <v>#NAME?</v>
      </c>
    </row>
    <row r="2332" spans="1:7">
      <c r="A2332" t="s">
        <v>4287</v>
      </c>
      <c r="B2332">
        <v>6</v>
      </c>
      <c r="C2332">
        <v>17</v>
      </c>
      <c r="D2332">
        <v>4</v>
      </c>
      <c r="E2332" t="s">
        <v>711</v>
      </c>
      <c r="G2332" t="e">
        <f>--Blank</f>
        <v>#NAME?</v>
      </c>
    </row>
    <row r="2333" spans="1:7">
      <c r="A2333" t="s">
        <v>4288</v>
      </c>
      <c r="B2333">
        <v>6</v>
      </c>
      <c r="C2333">
        <v>17</v>
      </c>
      <c r="D2333">
        <v>5</v>
      </c>
      <c r="E2333" t="s">
        <v>711</v>
      </c>
      <c r="G2333" t="e">
        <f>--Blank</f>
        <v>#NAME?</v>
      </c>
    </row>
    <row r="2334" spans="1:7">
      <c r="A2334" t="s">
        <v>4289</v>
      </c>
      <c r="B2334">
        <v>6</v>
      </c>
      <c r="C2334">
        <v>17</v>
      </c>
      <c r="D2334">
        <v>6</v>
      </c>
      <c r="E2334" t="s">
        <v>711</v>
      </c>
      <c r="G2334" t="e">
        <f>--Blank</f>
        <v>#NAME?</v>
      </c>
    </row>
    <row r="2335" spans="1:7">
      <c r="A2335" t="s">
        <v>4290</v>
      </c>
      <c r="B2335">
        <v>6</v>
      </c>
      <c r="C2335">
        <v>17</v>
      </c>
      <c r="D2335">
        <v>7</v>
      </c>
      <c r="E2335" t="s">
        <v>711</v>
      </c>
      <c r="G2335" t="e">
        <f>--Blank</f>
        <v>#NAME?</v>
      </c>
    </row>
    <row r="2336" spans="1:7">
      <c r="A2336" t="s">
        <v>4291</v>
      </c>
      <c r="B2336">
        <v>6</v>
      </c>
      <c r="C2336">
        <v>17</v>
      </c>
      <c r="D2336">
        <v>8</v>
      </c>
      <c r="E2336" t="s">
        <v>711</v>
      </c>
      <c r="G2336" t="e">
        <f>--Blank</f>
        <v>#NAME?</v>
      </c>
    </row>
    <row r="2337" spans="1:7">
      <c r="A2337" t="s">
        <v>4292</v>
      </c>
      <c r="B2337">
        <v>6</v>
      </c>
      <c r="C2337">
        <v>17</v>
      </c>
      <c r="D2337">
        <v>9</v>
      </c>
      <c r="E2337" t="s">
        <v>711</v>
      </c>
      <c r="G2337" t="e">
        <f>--Blank</f>
        <v>#NAME?</v>
      </c>
    </row>
    <row r="2338" spans="1:7">
      <c r="A2338" t="s">
        <v>4293</v>
      </c>
      <c r="B2338">
        <v>6</v>
      </c>
      <c r="C2338">
        <v>17</v>
      </c>
      <c r="D2338">
        <v>10</v>
      </c>
      <c r="E2338" t="s">
        <v>711</v>
      </c>
      <c r="G2338" t="e">
        <f>--Blank</f>
        <v>#NAME?</v>
      </c>
    </row>
    <row r="2339" spans="1:7">
      <c r="A2339" t="s">
        <v>4294</v>
      </c>
      <c r="B2339">
        <v>6</v>
      </c>
      <c r="C2339">
        <v>17</v>
      </c>
      <c r="D2339">
        <v>11</v>
      </c>
      <c r="E2339" t="s">
        <v>711</v>
      </c>
      <c r="G2339" t="e">
        <f>--Blank</f>
        <v>#NAME?</v>
      </c>
    </row>
    <row r="2340" spans="1:7">
      <c r="A2340" t="s">
        <v>4295</v>
      </c>
      <c r="B2340">
        <v>6</v>
      </c>
      <c r="C2340">
        <v>17</v>
      </c>
      <c r="D2340">
        <v>12</v>
      </c>
      <c r="E2340" t="s">
        <v>711</v>
      </c>
      <c r="G2340" t="e">
        <f>--Blank</f>
        <v>#NAME?</v>
      </c>
    </row>
    <row r="2341" spans="1:7">
      <c r="A2341" t="s">
        <v>4296</v>
      </c>
      <c r="B2341">
        <v>6</v>
      </c>
      <c r="C2341">
        <v>17</v>
      </c>
      <c r="D2341">
        <v>13</v>
      </c>
      <c r="E2341" t="s">
        <v>711</v>
      </c>
      <c r="G2341" t="e">
        <f>--Blank</f>
        <v>#NAME?</v>
      </c>
    </row>
    <row r="2342" spans="1:7">
      <c r="A2342" t="s">
        <v>4297</v>
      </c>
      <c r="B2342">
        <v>6</v>
      </c>
      <c r="C2342">
        <v>17</v>
      </c>
      <c r="D2342">
        <v>14</v>
      </c>
      <c r="E2342" t="s">
        <v>711</v>
      </c>
      <c r="G2342" t="e">
        <f>--Blank</f>
        <v>#NAME?</v>
      </c>
    </row>
    <row r="2343" spans="1:7">
      <c r="A2343" t="s">
        <v>4298</v>
      </c>
      <c r="B2343">
        <v>6</v>
      </c>
      <c r="C2343">
        <v>17</v>
      </c>
      <c r="D2343">
        <v>15</v>
      </c>
      <c r="E2343" t="s">
        <v>711</v>
      </c>
      <c r="G2343" t="e">
        <f>--Blank</f>
        <v>#NAME?</v>
      </c>
    </row>
    <row r="2344" spans="1:7">
      <c r="A2344" t="s">
        <v>4299</v>
      </c>
      <c r="B2344">
        <v>6</v>
      </c>
      <c r="C2344">
        <v>17</v>
      </c>
      <c r="D2344">
        <v>16</v>
      </c>
      <c r="E2344" t="s">
        <v>711</v>
      </c>
      <c r="G2344" t="e">
        <f>--Blank</f>
        <v>#NAME?</v>
      </c>
    </row>
    <row r="2345" spans="1:7">
      <c r="A2345" t="s">
        <v>4300</v>
      </c>
      <c r="B2345">
        <v>6</v>
      </c>
      <c r="C2345">
        <v>17</v>
      </c>
      <c r="D2345">
        <v>17</v>
      </c>
      <c r="E2345" t="s">
        <v>711</v>
      </c>
      <c r="G2345" t="e">
        <f>--Blank</f>
        <v>#NAME?</v>
      </c>
    </row>
    <row r="2346" spans="1:7">
      <c r="A2346" t="s">
        <v>4301</v>
      </c>
      <c r="B2346">
        <v>6</v>
      </c>
      <c r="C2346">
        <v>17</v>
      </c>
      <c r="D2346">
        <v>18</v>
      </c>
      <c r="E2346" t="s">
        <v>711</v>
      </c>
      <c r="G2346" t="e">
        <f>--Blank</f>
        <v>#NAME?</v>
      </c>
    </row>
    <row r="2347" spans="1:7">
      <c r="A2347" t="s">
        <v>4302</v>
      </c>
      <c r="B2347">
        <v>6</v>
      </c>
      <c r="C2347">
        <v>17</v>
      </c>
      <c r="D2347">
        <v>19</v>
      </c>
      <c r="E2347" t="s">
        <v>711</v>
      </c>
      <c r="G2347" t="e">
        <f>--Blank</f>
        <v>#NAME?</v>
      </c>
    </row>
    <row r="2348" spans="1:7">
      <c r="A2348" t="s">
        <v>4303</v>
      </c>
      <c r="B2348">
        <v>6</v>
      </c>
      <c r="C2348">
        <v>17</v>
      </c>
      <c r="D2348">
        <v>20</v>
      </c>
      <c r="E2348" t="s">
        <v>711</v>
      </c>
      <c r="G2348" t="e">
        <f>--Blank</f>
        <v>#NAME?</v>
      </c>
    </row>
    <row r="2349" spans="1:7">
      <c r="A2349" t="s">
        <v>4304</v>
      </c>
      <c r="B2349">
        <v>6</v>
      </c>
      <c r="C2349">
        <v>18</v>
      </c>
      <c r="D2349">
        <v>1</v>
      </c>
      <c r="E2349" t="s">
        <v>711</v>
      </c>
      <c r="G2349" t="e">
        <f>--Blank</f>
        <v>#NAME?</v>
      </c>
    </row>
    <row r="2350" spans="1:7">
      <c r="A2350" t="s">
        <v>4305</v>
      </c>
      <c r="B2350">
        <v>6</v>
      </c>
      <c r="C2350">
        <v>18</v>
      </c>
      <c r="D2350">
        <v>2</v>
      </c>
      <c r="E2350" t="s">
        <v>711</v>
      </c>
      <c r="G2350" t="e">
        <f>--Blank</f>
        <v>#NAME?</v>
      </c>
    </row>
    <row r="2351" spans="1:7">
      <c r="A2351" t="s">
        <v>4306</v>
      </c>
      <c r="B2351">
        <v>6</v>
      </c>
      <c r="C2351">
        <v>18</v>
      </c>
      <c r="D2351">
        <v>3</v>
      </c>
      <c r="E2351" t="s">
        <v>711</v>
      </c>
      <c r="G2351" t="e">
        <f>--Blank</f>
        <v>#NAME?</v>
      </c>
    </row>
    <row r="2352" spans="1:7">
      <c r="A2352" t="s">
        <v>4307</v>
      </c>
      <c r="B2352">
        <v>6</v>
      </c>
      <c r="C2352">
        <v>18</v>
      </c>
      <c r="D2352">
        <v>4</v>
      </c>
      <c r="E2352" t="s">
        <v>711</v>
      </c>
      <c r="G2352" t="e">
        <f>--Blank</f>
        <v>#NAME?</v>
      </c>
    </row>
    <row r="2353" spans="1:7">
      <c r="A2353" t="s">
        <v>4308</v>
      </c>
      <c r="B2353">
        <v>6</v>
      </c>
      <c r="C2353">
        <v>18</v>
      </c>
      <c r="D2353">
        <v>5</v>
      </c>
      <c r="E2353" t="s">
        <v>711</v>
      </c>
      <c r="G2353" t="e">
        <f>--Blank</f>
        <v>#NAME?</v>
      </c>
    </row>
    <row r="2354" spans="1:7">
      <c r="A2354" t="s">
        <v>4309</v>
      </c>
      <c r="B2354">
        <v>6</v>
      </c>
      <c r="C2354">
        <v>18</v>
      </c>
      <c r="D2354">
        <v>6</v>
      </c>
      <c r="E2354" t="s">
        <v>711</v>
      </c>
      <c r="G2354" t="e">
        <f>--Blank</f>
        <v>#NAME?</v>
      </c>
    </row>
    <row r="2355" spans="1:7">
      <c r="A2355" t="s">
        <v>4310</v>
      </c>
      <c r="B2355">
        <v>6</v>
      </c>
      <c r="C2355">
        <v>18</v>
      </c>
      <c r="D2355">
        <v>7</v>
      </c>
      <c r="E2355" t="s">
        <v>711</v>
      </c>
      <c r="G2355" t="e">
        <f>--Blank</f>
        <v>#NAME?</v>
      </c>
    </row>
    <row r="2356" spans="1:7">
      <c r="A2356" t="s">
        <v>4311</v>
      </c>
      <c r="B2356">
        <v>6</v>
      </c>
      <c r="C2356">
        <v>18</v>
      </c>
      <c r="D2356">
        <v>8</v>
      </c>
      <c r="E2356" t="s">
        <v>711</v>
      </c>
      <c r="G2356" t="e">
        <f>--Blank</f>
        <v>#NAME?</v>
      </c>
    </row>
    <row r="2357" spans="1:7">
      <c r="A2357" t="s">
        <v>4312</v>
      </c>
      <c r="B2357">
        <v>6</v>
      </c>
      <c r="C2357">
        <v>18</v>
      </c>
      <c r="D2357">
        <v>9</v>
      </c>
      <c r="E2357" t="s">
        <v>711</v>
      </c>
      <c r="G2357" t="e">
        <f>--Blank</f>
        <v>#NAME?</v>
      </c>
    </row>
    <row r="2358" spans="1:7">
      <c r="A2358" t="s">
        <v>4313</v>
      </c>
      <c r="B2358">
        <v>6</v>
      </c>
      <c r="C2358">
        <v>18</v>
      </c>
      <c r="D2358">
        <v>10</v>
      </c>
      <c r="E2358" t="s">
        <v>711</v>
      </c>
      <c r="G2358" t="e">
        <f>--Blank</f>
        <v>#NAME?</v>
      </c>
    </row>
    <row r="2359" spans="1:7">
      <c r="A2359" t="s">
        <v>4314</v>
      </c>
      <c r="B2359">
        <v>6</v>
      </c>
      <c r="C2359">
        <v>18</v>
      </c>
      <c r="D2359">
        <v>11</v>
      </c>
      <c r="E2359" t="s">
        <v>711</v>
      </c>
      <c r="G2359" t="e">
        <f>--Blank</f>
        <v>#NAME?</v>
      </c>
    </row>
    <row r="2360" spans="1:7">
      <c r="A2360" t="s">
        <v>4315</v>
      </c>
      <c r="B2360">
        <v>6</v>
      </c>
      <c r="C2360">
        <v>18</v>
      </c>
      <c r="D2360">
        <v>12</v>
      </c>
      <c r="E2360" t="s">
        <v>711</v>
      </c>
      <c r="G2360" t="e">
        <f>--Blank</f>
        <v>#NAME?</v>
      </c>
    </row>
    <row r="2361" spans="1:7">
      <c r="A2361" t="s">
        <v>4316</v>
      </c>
      <c r="B2361">
        <v>6</v>
      </c>
      <c r="C2361">
        <v>18</v>
      </c>
      <c r="D2361">
        <v>13</v>
      </c>
      <c r="E2361" t="s">
        <v>711</v>
      </c>
      <c r="G2361" t="e">
        <f>--Blank</f>
        <v>#NAME?</v>
      </c>
    </row>
    <row r="2362" spans="1:7">
      <c r="A2362" t="s">
        <v>4317</v>
      </c>
      <c r="B2362">
        <v>6</v>
      </c>
      <c r="C2362">
        <v>18</v>
      </c>
      <c r="D2362">
        <v>14</v>
      </c>
      <c r="E2362" t="s">
        <v>711</v>
      </c>
      <c r="G2362" t="e">
        <f>--Blank</f>
        <v>#NAME?</v>
      </c>
    </row>
    <row r="2363" spans="1:7">
      <c r="A2363" t="s">
        <v>4318</v>
      </c>
      <c r="B2363">
        <v>6</v>
      </c>
      <c r="C2363">
        <v>18</v>
      </c>
      <c r="D2363">
        <v>15</v>
      </c>
      <c r="E2363" t="s">
        <v>711</v>
      </c>
      <c r="G2363" t="e">
        <f>--Blank</f>
        <v>#NAME?</v>
      </c>
    </row>
    <row r="2364" spans="1:7">
      <c r="A2364" t="s">
        <v>4319</v>
      </c>
      <c r="B2364">
        <v>6</v>
      </c>
      <c r="C2364">
        <v>18</v>
      </c>
      <c r="D2364">
        <v>16</v>
      </c>
      <c r="E2364" t="s">
        <v>711</v>
      </c>
      <c r="G2364" t="e">
        <f>--Blank</f>
        <v>#NAME?</v>
      </c>
    </row>
    <row r="2365" spans="1:7">
      <c r="A2365" t="s">
        <v>4320</v>
      </c>
      <c r="B2365">
        <v>6</v>
      </c>
      <c r="C2365">
        <v>18</v>
      </c>
      <c r="D2365">
        <v>17</v>
      </c>
      <c r="E2365" t="s">
        <v>711</v>
      </c>
      <c r="G2365" t="e">
        <f>--Blank</f>
        <v>#NAME?</v>
      </c>
    </row>
    <row r="2366" spans="1:7">
      <c r="A2366" t="s">
        <v>4321</v>
      </c>
      <c r="B2366">
        <v>6</v>
      </c>
      <c r="C2366">
        <v>18</v>
      </c>
      <c r="D2366">
        <v>18</v>
      </c>
      <c r="E2366" t="s">
        <v>711</v>
      </c>
      <c r="G2366" t="e">
        <f>--Blank</f>
        <v>#NAME?</v>
      </c>
    </row>
    <row r="2367" spans="1:7">
      <c r="A2367" t="s">
        <v>4322</v>
      </c>
      <c r="B2367">
        <v>6</v>
      </c>
      <c r="C2367">
        <v>18</v>
      </c>
      <c r="D2367">
        <v>19</v>
      </c>
      <c r="E2367" t="s">
        <v>711</v>
      </c>
      <c r="G2367" t="e">
        <f>--Blank</f>
        <v>#NAME?</v>
      </c>
    </row>
    <row r="2368" spans="1:7">
      <c r="A2368" t="s">
        <v>4323</v>
      </c>
      <c r="B2368">
        <v>6</v>
      </c>
      <c r="C2368">
        <v>18</v>
      </c>
      <c r="D2368">
        <v>20</v>
      </c>
      <c r="E2368" t="s">
        <v>711</v>
      </c>
      <c r="G2368" t="e">
        <f>--Blank</f>
        <v>#NAME?</v>
      </c>
    </row>
    <row r="2369" spans="1:7">
      <c r="A2369" t="s">
        <v>4324</v>
      </c>
      <c r="B2369">
        <v>6</v>
      </c>
      <c r="C2369">
        <v>19</v>
      </c>
      <c r="D2369">
        <v>1</v>
      </c>
      <c r="E2369" t="s">
        <v>711</v>
      </c>
      <c r="G2369" t="e">
        <f>--Blank</f>
        <v>#NAME?</v>
      </c>
    </row>
    <row r="2370" spans="1:7">
      <c r="A2370" t="s">
        <v>4325</v>
      </c>
      <c r="B2370">
        <v>6</v>
      </c>
      <c r="C2370">
        <v>19</v>
      </c>
      <c r="D2370">
        <v>2</v>
      </c>
      <c r="E2370" t="s">
        <v>711</v>
      </c>
      <c r="G2370" t="e">
        <f>--Blank</f>
        <v>#NAME?</v>
      </c>
    </row>
    <row r="2371" spans="1:7">
      <c r="A2371" t="s">
        <v>4326</v>
      </c>
      <c r="B2371">
        <v>6</v>
      </c>
      <c r="C2371">
        <v>19</v>
      </c>
      <c r="D2371">
        <v>3</v>
      </c>
      <c r="E2371" t="s">
        <v>711</v>
      </c>
      <c r="G2371" t="e">
        <f>--Blank</f>
        <v>#NAME?</v>
      </c>
    </row>
    <row r="2372" spans="1:7">
      <c r="A2372" t="s">
        <v>4327</v>
      </c>
      <c r="B2372">
        <v>6</v>
      </c>
      <c r="C2372">
        <v>19</v>
      </c>
      <c r="D2372">
        <v>4</v>
      </c>
      <c r="E2372" t="s">
        <v>711</v>
      </c>
      <c r="G2372" t="e">
        <f>--Blank</f>
        <v>#NAME?</v>
      </c>
    </row>
    <row r="2373" spans="1:7">
      <c r="A2373" t="s">
        <v>4328</v>
      </c>
      <c r="B2373">
        <v>6</v>
      </c>
      <c r="C2373">
        <v>19</v>
      </c>
      <c r="D2373">
        <v>5</v>
      </c>
      <c r="E2373" t="s">
        <v>711</v>
      </c>
      <c r="G2373" t="e">
        <f>--Blank</f>
        <v>#NAME?</v>
      </c>
    </row>
    <row r="2374" spans="1:7">
      <c r="A2374" t="s">
        <v>4329</v>
      </c>
      <c r="B2374">
        <v>6</v>
      </c>
      <c r="C2374">
        <v>19</v>
      </c>
      <c r="D2374">
        <v>6</v>
      </c>
      <c r="E2374" t="s">
        <v>711</v>
      </c>
      <c r="G2374" t="e">
        <f>--Blank</f>
        <v>#NAME?</v>
      </c>
    </row>
    <row r="2375" spans="1:7">
      <c r="A2375" t="s">
        <v>4330</v>
      </c>
      <c r="B2375">
        <v>6</v>
      </c>
      <c r="C2375">
        <v>19</v>
      </c>
      <c r="D2375">
        <v>7</v>
      </c>
      <c r="E2375" t="s">
        <v>711</v>
      </c>
      <c r="G2375" t="e">
        <f>--Blank</f>
        <v>#NAME?</v>
      </c>
    </row>
    <row r="2376" spans="1:7">
      <c r="A2376" t="s">
        <v>4331</v>
      </c>
      <c r="B2376">
        <v>6</v>
      </c>
      <c r="C2376">
        <v>19</v>
      </c>
      <c r="D2376">
        <v>8</v>
      </c>
      <c r="E2376" t="s">
        <v>711</v>
      </c>
      <c r="G2376" t="e">
        <f>--Blank</f>
        <v>#NAME?</v>
      </c>
    </row>
    <row r="2377" spans="1:7">
      <c r="A2377" t="s">
        <v>4332</v>
      </c>
      <c r="B2377">
        <v>6</v>
      </c>
      <c r="C2377">
        <v>19</v>
      </c>
      <c r="D2377">
        <v>9</v>
      </c>
      <c r="E2377" t="s">
        <v>711</v>
      </c>
      <c r="G2377" t="e">
        <f>--Blank</f>
        <v>#NAME?</v>
      </c>
    </row>
    <row r="2378" spans="1:7">
      <c r="A2378" t="s">
        <v>4333</v>
      </c>
      <c r="B2378">
        <v>6</v>
      </c>
      <c r="C2378">
        <v>19</v>
      </c>
      <c r="D2378">
        <v>10</v>
      </c>
      <c r="E2378" t="s">
        <v>711</v>
      </c>
      <c r="G2378" t="e">
        <f>--Blank</f>
        <v>#NAME?</v>
      </c>
    </row>
    <row r="2379" spans="1:7">
      <c r="A2379" t="s">
        <v>4334</v>
      </c>
      <c r="B2379">
        <v>6</v>
      </c>
      <c r="C2379">
        <v>19</v>
      </c>
      <c r="D2379">
        <v>11</v>
      </c>
      <c r="E2379" t="s">
        <v>711</v>
      </c>
      <c r="G2379" t="e">
        <f>--Blank</f>
        <v>#NAME?</v>
      </c>
    </row>
    <row r="2380" spans="1:7">
      <c r="A2380" t="s">
        <v>4335</v>
      </c>
      <c r="B2380">
        <v>6</v>
      </c>
      <c r="C2380">
        <v>19</v>
      </c>
      <c r="D2380">
        <v>12</v>
      </c>
      <c r="E2380" t="s">
        <v>711</v>
      </c>
      <c r="G2380" t="e">
        <f>--Blank</f>
        <v>#NAME?</v>
      </c>
    </row>
    <row r="2381" spans="1:7">
      <c r="A2381" t="s">
        <v>4336</v>
      </c>
      <c r="B2381">
        <v>6</v>
      </c>
      <c r="C2381">
        <v>19</v>
      </c>
      <c r="D2381">
        <v>13</v>
      </c>
      <c r="E2381" t="s">
        <v>711</v>
      </c>
      <c r="G2381" t="e">
        <f>--Blank</f>
        <v>#NAME?</v>
      </c>
    </row>
    <row r="2382" spans="1:7">
      <c r="A2382" t="s">
        <v>4337</v>
      </c>
      <c r="B2382">
        <v>6</v>
      </c>
      <c r="C2382">
        <v>19</v>
      </c>
      <c r="D2382">
        <v>14</v>
      </c>
      <c r="E2382" t="s">
        <v>711</v>
      </c>
      <c r="G2382" t="e">
        <f>--Blank</f>
        <v>#NAME?</v>
      </c>
    </row>
    <row r="2383" spans="1:7">
      <c r="A2383" t="s">
        <v>4338</v>
      </c>
      <c r="B2383">
        <v>6</v>
      </c>
      <c r="C2383">
        <v>19</v>
      </c>
      <c r="D2383">
        <v>15</v>
      </c>
      <c r="E2383" t="s">
        <v>711</v>
      </c>
      <c r="G2383" t="e">
        <f>--Blank</f>
        <v>#NAME?</v>
      </c>
    </row>
    <row r="2384" spans="1:7">
      <c r="A2384" t="s">
        <v>4339</v>
      </c>
      <c r="B2384">
        <v>6</v>
      </c>
      <c r="C2384">
        <v>19</v>
      </c>
      <c r="D2384">
        <v>16</v>
      </c>
      <c r="E2384" t="s">
        <v>711</v>
      </c>
      <c r="G2384" t="e">
        <f>--Blank</f>
        <v>#NAME?</v>
      </c>
    </row>
    <row r="2385" spans="1:7">
      <c r="A2385" t="s">
        <v>4340</v>
      </c>
      <c r="B2385">
        <v>6</v>
      </c>
      <c r="C2385">
        <v>19</v>
      </c>
      <c r="D2385">
        <v>17</v>
      </c>
      <c r="E2385" t="s">
        <v>711</v>
      </c>
      <c r="G2385" t="e">
        <f>--Blank</f>
        <v>#NAME?</v>
      </c>
    </row>
    <row r="2386" spans="1:7">
      <c r="A2386" t="s">
        <v>4341</v>
      </c>
      <c r="B2386">
        <v>6</v>
      </c>
      <c r="C2386">
        <v>19</v>
      </c>
      <c r="D2386">
        <v>18</v>
      </c>
      <c r="E2386" t="s">
        <v>711</v>
      </c>
      <c r="G2386" t="e">
        <f>--Blank</f>
        <v>#NAME?</v>
      </c>
    </row>
    <row r="2387" spans="1:7">
      <c r="A2387" t="s">
        <v>4342</v>
      </c>
      <c r="B2387">
        <v>6</v>
      </c>
      <c r="C2387">
        <v>19</v>
      </c>
      <c r="D2387">
        <v>19</v>
      </c>
      <c r="E2387" t="s">
        <v>711</v>
      </c>
      <c r="G2387" t="e">
        <f>--Blank</f>
        <v>#NAME?</v>
      </c>
    </row>
    <row r="2388" spans="1:7">
      <c r="A2388" t="s">
        <v>4343</v>
      </c>
      <c r="B2388">
        <v>6</v>
      </c>
      <c r="C2388">
        <v>19</v>
      </c>
      <c r="D2388">
        <v>20</v>
      </c>
      <c r="E2388" t="s">
        <v>711</v>
      </c>
      <c r="G2388" t="e">
        <f>--Blank</f>
        <v>#NAME?</v>
      </c>
    </row>
    <row r="2389" spans="1:7">
      <c r="A2389" t="s">
        <v>4344</v>
      </c>
      <c r="B2389">
        <v>6</v>
      </c>
      <c r="C2389">
        <v>20</v>
      </c>
      <c r="D2389">
        <v>1</v>
      </c>
      <c r="E2389" t="s">
        <v>711</v>
      </c>
      <c r="G2389" t="e">
        <f>--Blank</f>
        <v>#NAME?</v>
      </c>
    </row>
    <row r="2390" spans="1:7">
      <c r="A2390" t="s">
        <v>4345</v>
      </c>
      <c r="B2390">
        <v>6</v>
      </c>
      <c r="C2390">
        <v>20</v>
      </c>
      <c r="D2390">
        <v>2</v>
      </c>
      <c r="E2390" t="s">
        <v>711</v>
      </c>
      <c r="G2390" t="e">
        <f>--Blank</f>
        <v>#NAME?</v>
      </c>
    </row>
    <row r="2391" spans="1:7">
      <c r="A2391" t="s">
        <v>4346</v>
      </c>
      <c r="B2391">
        <v>6</v>
      </c>
      <c r="C2391">
        <v>20</v>
      </c>
      <c r="D2391">
        <v>3</v>
      </c>
      <c r="E2391" t="s">
        <v>711</v>
      </c>
      <c r="G2391" t="e">
        <f>--Blank</f>
        <v>#NAME?</v>
      </c>
    </row>
    <row r="2392" spans="1:7">
      <c r="A2392" t="s">
        <v>4347</v>
      </c>
      <c r="B2392">
        <v>6</v>
      </c>
      <c r="C2392">
        <v>20</v>
      </c>
      <c r="D2392">
        <v>4</v>
      </c>
      <c r="E2392" t="s">
        <v>711</v>
      </c>
      <c r="G2392" t="e">
        <f>--Blank</f>
        <v>#NAME?</v>
      </c>
    </row>
    <row r="2393" spans="1:7">
      <c r="A2393" t="s">
        <v>4348</v>
      </c>
      <c r="B2393">
        <v>6</v>
      </c>
      <c r="C2393">
        <v>20</v>
      </c>
      <c r="D2393">
        <v>5</v>
      </c>
      <c r="E2393" t="s">
        <v>711</v>
      </c>
      <c r="G2393" t="e">
        <f>--Blank</f>
        <v>#NAME?</v>
      </c>
    </row>
    <row r="2394" spans="1:7">
      <c r="A2394" t="s">
        <v>4349</v>
      </c>
      <c r="B2394">
        <v>6</v>
      </c>
      <c r="C2394">
        <v>20</v>
      </c>
      <c r="D2394">
        <v>6</v>
      </c>
      <c r="E2394" t="s">
        <v>711</v>
      </c>
      <c r="G2394" t="e">
        <f>--Blank</f>
        <v>#NAME?</v>
      </c>
    </row>
    <row r="2395" spans="1:7">
      <c r="A2395" t="s">
        <v>4350</v>
      </c>
      <c r="B2395">
        <v>6</v>
      </c>
      <c r="C2395">
        <v>20</v>
      </c>
      <c r="D2395">
        <v>7</v>
      </c>
      <c r="E2395" t="s">
        <v>711</v>
      </c>
      <c r="G2395" t="e">
        <f>--Blank</f>
        <v>#NAME?</v>
      </c>
    </row>
    <row r="2396" spans="1:7">
      <c r="A2396" t="s">
        <v>4351</v>
      </c>
      <c r="B2396">
        <v>6</v>
      </c>
      <c r="C2396">
        <v>20</v>
      </c>
      <c r="D2396">
        <v>8</v>
      </c>
      <c r="E2396" t="s">
        <v>711</v>
      </c>
      <c r="G2396" t="e">
        <f>--Blank</f>
        <v>#NAME?</v>
      </c>
    </row>
    <row r="2397" spans="1:7">
      <c r="A2397" t="s">
        <v>4352</v>
      </c>
      <c r="B2397">
        <v>6</v>
      </c>
      <c r="C2397">
        <v>20</v>
      </c>
      <c r="D2397">
        <v>9</v>
      </c>
      <c r="E2397" t="s">
        <v>711</v>
      </c>
      <c r="G2397" t="e">
        <f>--Blank</f>
        <v>#NAME?</v>
      </c>
    </row>
    <row r="2398" spans="1:7">
      <c r="A2398" t="s">
        <v>4353</v>
      </c>
      <c r="B2398">
        <v>6</v>
      </c>
      <c r="C2398">
        <v>20</v>
      </c>
      <c r="D2398">
        <v>10</v>
      </c>
      <c r="E2398" t="s">
        <v>711</v>
      </c>
      <c r="G2398" t="e">
        <f>--Blank</f>
        <v>#NAME?</v>
      </c>
    </row>
    <row r="2399" spans="1:7">
      <c r="A2399" t="s">
        <v>4354</v>
      </c>
      <c r="B2399">
        <v>6</v>
      </c>
      <c r="C2399">
        <v>20</v>
      </c>
      <c r="D2399">
        <v>11</v>
      </c>
      <c r="E2399" t="s">
        <v>711</v>
      </c>
      <c r="G2399" t="e">
        <f>--Blank</f>
        <v>#NAME?</v>
      </c>
    </row>
    <row r="2400" spans="1:7">
      <c r="A2400" t="s">
        <v>4355</v>
      </c>
      <c r="B2400">
        <v>6</v>
      </c>
      <c r="C2400">
        <v>20</v>
      </c>
      <c r="D2400">
        <v>12</v>
      </c>
      <c r="E2400" t="s">
        <v>711</v>
      </c>
      <c r="G2400" t="e">
        <f>--Blank</f>
        <v>#NAME?</v>
      </c>
    </row>
    <row r="2401" spans="1:7">
      <c r="A2401" t="s">
        <v>4356</v>
      </c>
      <c r="B2401">
        <v>6</v>
      </c>
      <c r="C2401">
        <v>20</v>
      </c>
      <c r="D2401">
        <v>13</v>
      </c>
      <c r="E2401" t="s">
        <v>711</v>
      </c>
      <c r="G2401" t="e">
        <f>--Blank</f>
        <v>#NAME?</v>
      </c>
    </row>
    <row r="2402" spans="1:7">
      <c r="A2402" t="s">
        <v>4357</v>
      </c>
      <c r="B2402">
        <v>6</v>
      </c>
      <c r="C2402">
        <v>20</v>
      </c>
      <c r="D2402">
        <v>14</v>
      </c>
      <c r="E2402" t="s">
        <v>711</v>
      </c>
      <c r="G2402" t="e">
        <f>--Blank</f>
        <v>#NAME?</v>
      </c>
    </row>
    <row r="2403" spans="1:7">
      <c r="A2403" t="s">
        <v>4358</v>
      </c>
      <c r="B2403">
        <v>6</v>
      </c>
      <c r="C2403">
        <v>20</v>
      </c>
      <c r="D2403">
        <v>15</v>
      </c>
      <c r="E2403" t="s">
        <v>711</v>
      </c>
      <c r="G2403" t="e">
        <f>--Blank</f>
        <v>#NAME?</v>
      </c>
    </row>
    <row r="2404" spans="1:7">
      <c r="A2404" t="s">
        <v>4359</v>
      </c>
      <c r="B2404">
        <v>6</v>
      </c>
      <c r="C2404">
        <v>20</v>
      </c>
      <c r="D2404">
        <v>16</v>
      </c>
      <c r="E2404" t="s">
        <v>711</v>
      </c>
      <c r="G2404" t="e">
        <f>--Blank</f>
        <v>#NAME?</v>
      </c>
    </row>
    <row r="2405" spans="1:7">
      <c r="A2405" t="s">
        <v>4360</v>
      </c>
      <c r="B2405">
        <v>6</v>
      </c>
      <c r="C2405">
        <v>20</v>
      </c>
      <c r="D2405">
        <v>17</v>
      </c>
      <c r="E2405" t="s">
        <v>711</v>
      </c>
      <c r="G2405" t="e">
        <f>--Blank</f>
        <v>#NAME?</v>
      </c>
    </row>
    <row r="2406" spans="1:7">
      <c r="A2406" t="s">
        <v>4361</v>
      </c>
      <c r="B2406">
        <v>6</v>
      </c>
      <c r="C2406">
        <v>20</v>
      </c>
      <c r="D2406">
        <v>18</v>
      </c>
      <c r="E2406" t="s">
        <v>711</v>
      </c>
      <c r="G2406" t="e">
        <f>--Blank</f>
        <v>#NAME?</v>
      </c>
    </row>
    <row r="2407" spans="1:7">
      <c r="A2407" t="s">
        <v>4362</v>
      </c>
      <c r="B2407">
        <v>6</v>
      </c>
      <c r="C2407">
        <v>20</v>
      </c>
      <c r="D2407">
        <v>19</v>
      </c>
      <c r="E2407" t="s">
        <v>711</v>
      </c>
      <c r="G2407" t="e">
        <f>--Blank</f>
        <v>#NAME?</v>
      </c>
    </row>
    <row r="2408" spans="1:7">
      <c r="A2408" t="s">
        <v>4363</v>
      </c>
      <c r="B2408">
        <v>6</v>
      </c>
      <c r="C2408">
        <v>20</v>
      </c>
      <c r="D2408">
        <v>20</v>
      </c>
      <c r="E2408" t="s">
        <v>711</v>
      </c>
      <c r="G2408" t="e">
        <f>--Blank</f>
        <v>#NAME?</v>
      </c>
    </row>
    <row r="2409" spans="1:7">
      <c r="A2409" t="s">
        <v>4364</v>
      </c>
      <c r="B2409">
        <v>7</v>
      </c>
      <c r="C2409">
        <v>1</v>
      </c>
      <c r="D2409">
        <v>1</v>
      </c>
      <c r="E2409" t="s">
        <v>15</v>
      </c>
      <c r="G2409" t="s">
        <v>16</v>
      </c>
    </row>
    <row r="2410" spans="1:7">
      <c r="A2410" t="s">
        <v>4365</v>
      </c>
      <c r="B2410">
        <v>7</v>
      </c>
      <c r="C2410">
        <v>1</v>
      </c>
      <c r="D2410">
        <v>2</v>
      </c>
      <c r="E2410" t="s">
        <v>15</v>
      </c>
      <c r="G2410" t="s">
        <v>16</v>
      </c>
    </row>
    <row r="2411" spans="1:7">
      <c r="A2411" t="s">
        <v>4366</v>
      </c>
      <c r="B2411">
        <v>7</v>
      </c>
      <c r="C2411">
        <v>1</v>
      </c>
      <c r="D2411">
        <v>3</v>
      </c>
      <c r="E2411" t="s">
        <v>19</v>
      </c>
      <c r="G2411" t="s">
        <v>20</v>
      </c>
    </row>
    <row r="2412" spans="1:7">
      <c r="A2412" t="s">
        <v>4367</v>
      </c>
      <c r="B2412">
        <v>7</v>
      </c>
      <c r="C2412">
        <v>1</v>
      </c>
      <c r="D2412">
        <v>4</v>
      </c>
      <c r="E2412" t="s">
        <v>19</v>
      </c>
      <c r="G2412" t="s">
        <v>20</v>
      </c>
    </row>
    <row r="2413" spans="1:7">
      <c r="A2413" t="s">
        <v>4368</v>
      </c>
      <c r="B2413">
        <v>7</v>
      </c>
      <c r="C2413">
        <v>1</v>
      </c>
      <c r="D2413">
        <v>5</v>
      </c>
      <c r="E2413" t="s">
        <v>23</v>
      </c>
      <c r="G2413" t="s">
        <v>24</v>
      </c>
    </row>
    <row r="2414" spans="1:7">
      <c r="A2414" t="s">
        <v>4369</v>
      </c>
      <c r="B2414">
        <v>7</v>
      </c>
      <c r="C2414">
        <v>1</v>
      </c>
      <c r="D2414">
        <v>6</v>
      </c>
      <c r="E2414" t="s">
        <v>23</v>
      </c>
      <c r="G2414" t="s">
        <v>24</v>
      </c>
    </row>
    <row r="2415" spans="1:7">
      <c r="A2415" t="s">
        <v>4370</v>
      </c>
      <c r="B2415">
        <v>7</v>
      </c>
      <c r="C2415">
        <v>1</v>
      </c>
      <c r="D2415">
        <v>7</v>
      </c>
      <c r="E2415" t="s">
        <v>27</v>
      </c>
      <c r="G2415" t="s">
        <v>28</v>
      </c>
    </row>
    <row r="2416" spans="1:7">
      <c r="A2416" t="s">
        <v>4371</v>
      </c>
      <c r="B2416">
        <v>7</v>
      </c>
      <c r="C2416">
        <v>1</v>
      </c>
      <c r="D2416">
        <v>8</v>
      </c>
      <c r="E2416" t="s">
        <v>27</v>
      </c>
      <c r="G2416" t="s">
        <v>28</v>
      </c>
    </row>
    <row r="2417" spans="1:7">
      <c r="A2417" t="s">
        <v>4372</v>
      </c>
      <c r="B2417">
        <v>7</v>
      </c>
      <c r="C2417">
        <v>1</v>
      </c>
      <c r="D2417">
        <v>9</v>
      </c>
      <c r="E2417" t="s">
        <v>31</v>
      </c>
      <c r="G2417" t="s">
        <v>32</v>
      </c>
    </row>
    <row r="2418" spans="1:7">
      <c r="A2418" t="s">
        <v>4373</v>
      </c>
      <c r="B2418">
        <v>7</v>
      </c>
      <c r="C2418">
        <v>1</v>
      </c>
      <c r="D2418">
        <v>10</v>
      </c>
      <c r="E2418" t="s">
        <v>31</v>
      </c>
      <c r="G2418" t="s">
        <v>32</v>
      </c>
    </row>
    <row r="2419" spans="1:7">
      <c r="A2419" t="s">
        <v>4374</v>
      </c>
      <c r="B2419">
        <v>7</v>
      </c>
      <c r="C2419">
        <v>1</v>
      </c>
      <c r="D2419">
        <v>11</v>
      </c>
      <c r="E2419" t="s">
        <v>35</v>
      </c>
      <c r="G2419" t="s">
        <v>36</v>
      </c>
    </row>
    <row r="2420" spans="1:7">
      <c r="A2420" t="s">
        <v>4375</v>
      </c>
      <c r="B2420">
        <v>7</v>
      </c>
      <c r="C2420">
        <v>1</v>
      </c>
      <c r="D2420">
        <v>12</v>
      </c>
      <c r="E2420" t="s">
        <v>35</v>
      </c>
      <c r="G2420" t="s">
        <v>36</v>
      </c>
    </row>
    <row r="2421" spans="1:7">
      <c r="A2421" t="s">
        <v>4376</v>
      </c>
      <c r="B2421">
        <v>7</v>
      </c>
      <c r="C2421">
        <v>1</v>
      </c>
      <c r="D2421">
        <v>13</v>
      </c>
      <c r="E2421" t="s">
        <v>39</v>
      </c>
      <c r="G2421" t="s">
        <v>40</v>
      </c>
    </row>
    <row r="2422" spans="1:7">
      <c r="A2422" t="s">
        <v>4377</v>
      </c>
      <c r="B2422">
        <v>7</v>
      </c>
      <c r="C2422">
        <v>1</v>
      </c>
      <c r="D2422">
        <v>14</v>
      </c>
      <c r="E2422" t="s">
        <v>39</v>
      </c>
      <c r="G2422" t="s">
        <v>40</v>
      </c>
    </row>
    <row r="2423" spans="1:7">
      <c r="A2423" t="s">
        <v>4378</v>
      </c>
      <c r="B2423">
        <v>7</v>
      </c>
      <c r="C2423">
        <v>1</v>
      </c>
      <c r="D2423">
        <v>15</v>
      </c>
      <c r="E2423" t="s">
        <v>43</v>
      </c>
      <c r="G2423" t="s">
        <v>44</v>
      </c>
    </row>
    <row r="2424" spans="1:7">
      <c r="A2424" t="s">
        <v>4379</v>
      </c>
      <c r="B2424">
        <v>7</v>
      </c>
      <c r="C2424">
        <v>1</v>
      </c>
      <c r="D2424">
        <v>16</v>
      </c>
      <c r="E2424" t="s">
        <v>43</v>
      </c>
      <c r="G2424" t="s">
        <v>44</v>
      </c>
    </row>
    <row r="2425" spans="1:7">
      <c r="A2425" t="s">
        <v>4380</v>
      </c>
      <c r="B2425">
        <v>7</v>
      </c>
      <c r="C2425">
        <v>1</v>
      </c>
      <c r="D2425">
        <v>17</v>
      </c>
      <c r="E2425" t="s">
        <v>47</v>
      </c>
      <c r="G2425" t="s">
        <v>48</v>
      </c>
    </row>
    <row r="2426" spans="1:7">
      <c r="A2426" t="s">
        <v>4381</v>
      </c>
      <c r="B2426">
        <v>7</v>
      </c>
      <c r="C2426">
        <v>1</v>
      </c>
      <c r="D2426">
        <v>18</v>
      </c>
      <c r="E2426" t="s">
        <v>47</v>
      </c>
      <c r="G2426" t="s">
        <v>48</v>
      </c>
    </row>
    <row r="2427" spans="1:7">
      <c r="A2427" t="s">
        <v>4382</v>
      </c>
      <c r="B2427">
        <v>7</v>
      </c>
      <c r="C2427">
        <v>1</v>
      </c>
      <c r="D2427">
        <v>19</v>
      </c>
      <c r="E2427" t="s">
        <v>51</v>
      </c>
      <c r="G2427" t="s">
        <v>52</v>
      </c>
    </row>
    <row r="2428" spans="1:7">
      <c r="A2428" t="s">
        <v>4383</v>
      </c>
      <c r="B2428">
        <v>7</v>
      </c>
      <c r="C2428">
        <v>1</v>
      </c>
      <c r="D2428">
        <v>20</v>
      </c>
      <c r="E2428" t="s">
        <v>51</v>
      </c>
      <c r="G2428" t="s">
        <v>52</v>
      </c>
    </row>
    <row r="2429" spans="1:7">
      <c r="A2429" t="s">
        <v>4384</v>
      </c>
      <c r="B2429">
        <v>7</v>
      </c>
      <c r="C2429">
        <v>2</v>
      </c>
      <c r="D2429">
        <v>1</v>
      </c>
      <c r="E2429" t="s">
        <v>55</v>
      </c>
      <c r="G2429" t="s">
        <v>56</v>
      </c>
    </row>
    <row r="2430" spans="1:7">
      <c r="A2430" t="s">
        <v>4385</v>
      </c>
      <c r="B2430">
        <v>7</v>
      </c>
      <c r="C2430">
        <v>2</v>
      </c>
      <c r="D2430">
        <v>2</v>
      </c>
      <c r="E2430" t="s">
        <v>55</v>
      </c>
      <c r="G2430" t="s">
        <v>56</v>
      </c>
    </row>
    <row r="2431" spans="1:7">
      <c r="A2431" t="s">
        <v>4386</v>
      </c>
      <c r="B2431">
        <v>7</v>
      </c>
      <c r="C2431">
        <v>2</v>
      </c>
      <c r="D2431">
        <v>3</v>
      </c>
      <c r="E2431" t="s">
        <v>59</v>
      </c>
      <c r="G2431" t="s">
        <v>60</v>
      </c>
    </row>
    <row r="2432" spans="1:7">
      <c r="A2432" t="s">
        <v>4387</v>
      </c>
      <c r="B2432">
        <v>7</v>
      </c>
      <c r="C2432">
        <v>2</v>
      </c>
      <c r="D2432">
        <v>4</v>
      </c>
      <c r="E2432" t="s">
        <v>59</v>
      </c>
      <c r="G2432" t="s">
        <v>60</v>
      </c>
    </row>
    <row r="2433" spans="1:7">
      <c r="A2433" t="s">
        <v>4388</v>
      </c>
      <c r="B2433">
        <v>7</v>
      </c>
      <c r="C2433">
        <v>2</v>
      </c>
      <c r="D2433">
        <v>5</v>
      </c>
      <c r="E2433" t="s">
        <v>63</v>
      </c>
      <c r="G2433" t="s">
        <v>64</v>
      </c>
    </row>
    <row r="2434" spans="1:7">
      <c r="A2434" t="s">
        <v>4389</v>
      </c>
      <c r="B2434">
        <v>7</v>
      </c>
      <c r="C2434">
        <v>2</v>
      </c>
      <c r="D2434">
        <v>6</v>
      </c>
      <c r="E2434" t="s">
        <v>63</v>
      </c>
      <c r="G2434" t="s">
        <v>64</v>
      </c>
    </row>
    <row r="2435" spans="1:7">
      <c r="A2435" t="s">
        <v>4390</v>
      </c>
      <c r="B2435">
        <v>7</v>
      </c>
      <c r="C2435">
        <v>2</v>
      </c>
      <c r="D2435">
        <v>7</v>
      </c>
      <c r="E2435" t="s">
        <v>67</v>
      </c>
      <c r="G2435" t="s">
        <v>68</v>
      </c>
    </row>
    <row r="2436" spans="1:7">
      <c r="A2436" t="s">
        <v>4391</v>
      </c>
      <c r="B2436">
        <v>7</v>
      </c>
      <c r="C2436">
        <v>2</v>
      </c>
      <c r="D2436">
        <v>8</v>
      </c>
      <c r="E2436" t="s">
        <v>67</v>
      </c>
      <c r="G2436" t="s">
        <v>68</v>
      </c>
    </row>
    <row r="2437" spans="1:7">
      <c r="A2437" t="s">
        <v>4392</v>
      </c>
      <c r="B2437">
        <v>7</v>
      </c>
      <c r="C2437">
        <v>2</v>
      </c>
      <c r="D2437">
        <v>9</v>
      </c>
      <c r="E2437" t="s">
        <v>71</v>
      </c>
      <c r="G2437" t="s">
        <v>72</v>
      </c>
    </row>
    <row r="2438" spans="1:7">
      <c r="A2438" t="s">
        <v>4393</v>
      </c>
      <c r="B2438">
        <v>7</v>
      </c>
      <c r="C2438">
        <v>2</v>
      </c>
      <c r="D2438">
        <v>10</v>
      </c>
      <c r="E2438" t="s">
        <v>71</v>
      </c>
      <c r="G2438" t="s">
        <v>72</v>
      </c>
    </row>
    <row r="2439" spans="1:7">
      <c r="A2439" t="s">
        <v>4394</v>
      </c>
      <c r="B2439">
        <v>7</v>
      </c>
      <c r="C2439">
        <v>2</v>
      </c>
      <c r="D2439">
        <v>11</v>
      </c>
      <c r="E2439" t="s">
        <v>75</v>
      </c>
      <c r="G2439" t="s">
        <v>76</v>
      </c>
    </row>
    <row r="2440" spans="1:7">
      <c r="A2440" t="s">
        <v>4395</v>
      </c>
      <c r="B2440">
        <v>7</v>
      </c>
      <c r="C2440">
        <v>2</v>
      </c>
      <c r="D2440">
        <v>12</v>
      </c>
      <c r="E2440" t="s">
        <v>75</v>
      </c>
      <c r="G2440" t="s">
        <v>76</v>
      </c>
    </row>
    <row r="2441" spans="1:7">
      <c r="A2441" t="s">
        <v>4396</v>
      </c>
      <c r="B2441">
        <v>7</v>
      </c>
      <c r="C2441">
        <v>2</v>
      </c>
      <c r="D2441">
        <v>13</v>
      </c>
      <c r="E2441" t="s">
        <v>4397</v>
      </c>
      <c r="F2441" t="s">
        <v>4398</v>
      </c>
    </row>
    <row r="2442" spans="1:7">
      <c r="A2442" t="s">
        <v>4399</v>
      </c>
      <c r="B2442">
        <v>7</v>
      </c>
      <c r="C2442">
        <v>2</v>
      </c>
      <c r="D2442">
        <v>14</v>
      </c>
      <c r="E2442" t="s">
        <v>4400</v>
      </c>
      <c r="F2442" t="s">
        <v>4398</v>
      </c>
    </row>
    <row r="2443" spans="1:7">
      <c r="A2443" t="s">
        <v>4401</v>
      </c>
      <c r="B2443">
        <v>7</v>
      </c>
      <c r="C2443">
        <v>2</v>
      </c>
      <c r="D2443">
        <v>15</v>
      </c>
      <c r="E2443" t="s">
        <v>4402</v>
      </c>
      <c r="G2443" t="e">
        <f>--Internal_19923</f>
        <v>#NAME?</v>
      </c>
    </row>
    <row r="2444" spans="1:7">
      <c r="A2444" t="s">
        <v>4403</v>
      </c>
      <c r="B2444">
        <v>7</v>
      </c>
      <c r="C2444">
        <v>2</v>
      </c>
      <c r="D2444">
        <v>16</v>
      </c>
      <c r="E2444" t="s">
        <v>4402</v>
      </c>
      <c r="G2444" t="e">
        <f>--Internal_19923</f>
        <v>#NAME?</v>
      </c>
    </row>
    <row r="2445" spans="1:7">
      <c r="A2445" t="s">
        <v>4404</v>
      </c>
      <c r="B2445">
        <v>7</v>
      </c>
      <c r="C2445">
        <v>2</v>
      </c>
      <c r="D2445">
        <v>17</v>
      </c>
      <c r="E2445" t="s">
        <v>4405</v>
      </c>
      <c r="F2445" t="s">
        <v>4406</v>
      </c>
    </row>
    <row r="2446" spans="1:7">
      <c r="A2446" t="s">
        <v>4407</v>
      </c>
      <c r="B2446">
        <v>7</v>
      </c>
      <c r="C2446">
        <v>2</v>
      </c>
      <c r="D2446">
        <v>18</v>
      </c>
      <c r="E2446" t="s">
        <v>4408</v>
      </c>
      <c r="F2446" t="s">
        <v>4406</v>
      </c>
    </row>
    <row r="2447" spans="1:7">
      <c r="A2447" t="s">
        <v>4409</v>
      </c>
      <c r="B2447">
        <v>7</v>
      </c>
      <c r="C2447">
        <v>2</v>
      </c>
      <c r="D2447">
        <v>19</v>
      </c>
      <c r="E2447" t="s">
        <v>4410</v>
      </c>
      <c r="F2447" t="s">
        <v>4411</v>
      </c>
    </row>
    <row r="2448" spans="1:7">
      <c r="A2448" t="s">
        <v>4412</v>
      </c>
      <c r="B2448">
        <v>7</v>
      </c>
      <c r="C2448">
        <v>2</v>
      </c>
      <c r="D2448">
        <v>20</v>
      </c>
      <c r="E2448" t="s">
        <v>4413</v>
      </c>
      <c r="F2448" t="s">
        <v>4411</v>
      </c>
    </row>
    <row r="2449" spans="1:7">
      <c r="A2449" t="s">
        <v>4414</v>
      </c>
      <c r="B2449">
        <v>7</v>
      </c>
      <c r="C2449">
        <v>3</v>
      </c>
      <c r="D2449">
        <v>1</v>
      </c>
      <c r="E2449" t="s">
        <v>4415</v>
      </c>
      <c r="F2449" t="s">
        <v>4416</v>
      </c>
    </row>
    <row r="2450" spans="1:7">
      <c r="A2450" t="s">
        <v>4417</v>
      </c>
      <c r="B2450">
        <v>7</v>
      </c>
      <c r="C2450">
        <v>3</v>
      </c>
      <c r="D2450">
        <v>2</v>
      </c>
      <c r="E2450" t="s">
        <v>4418</v>
      </c>
      <c r="F2450" t="s">
        <v>4416</v>
      </c>
    </row>
    <row r="2451" spans="1:7">
      <c r="A2451" t="s">
        <v>4419</v>
      </c>
      <c r="B2451">
        <v>7</v>
      </c>
      <c r="C2451">
        <v>3</v>
      </c>
      <c r="D2451">
        <v>3</v>
      </c>
      <c r="E2451" t="s">
        <v>4420</v>
      </c>
      <c r="F2451" t="s">
        <v>4421</v>
      </c>
    </row>
    <row r="2452" spans="1:7">
      <c r="A2452" t="s">
        <v>4422</v>
      </c>
      <c r="B2452">
        <v>7</v>
      </c>
      <c r="C2452">
        <v>3</v>
      </c>
      <c r="D2452">
        <v>4</v>
      </c>
      <c r="E2452" t="s">
        <v>4423</v>
      </c>
      <c r="F2452" t="s">
        <v>4421</v>
      </c>
    </row>
    <row r="2453" spans="1:7">
      <c r="A2453" t="s">
        <v>4424</v>
      </c>
      <c r="B2453">
        <v>7</v>
      </c>
      <c r="C2453">
        <v>3</v>
      </c>
      <c r="D2453">
        <v>5</v>
      </c>
      <c r="E2453" t="s">
        <v>4425</v>
      </c>
      <c r="G2453" t="e">
        <f>--Internal_21196</f>
        <v>#NAME?</v>
      </c>
    </row>
    <row r="2454" spans="1:7">
      <c r="A2454" t="s">
        <v>4426</v>
      </c>
      <c r="B2454">
        <v>7</v>
      </c>
      <c r="C2454">
        <v>3</v>
      </c>
      <c r="D2454">
        <v>6</v>
      </c>
      <c r="E2454" t="s">
        <v>4425</v>
      </c>
      <c r="G2454" t="e">
        <f>--Internal_21196</f>
        <v>#NAME?</v>
      </c>
    </row>
    <row r="2455" spans="1:7">
      <c r="A2455" t="s">
        <v>4427</v>
      </c>
      <c r="B2455">
        <v>7</v>
      </c>
      <c r="C2455">
        <v>3</v>
      </c>
      <c r="D2455">
        <v>7</v>
      </c>
      <c r="E2455" t="s">
        <v>4428</v>
      </c>
      <c r="F2455" t="s">
        <v>4429</v>
      </c>
    </row>
    <row r="2456" spans="1:7">
      <c r="A2456" t="s">
        <v>4430</v>
      </c>
      <c r="B2456">
        <v>7</v>
      </c>
      <c r="C2456">
        <v>3</v>
      </c>
      <c r="D2456">
        <v>8</v>
      </c>
      <c r="E2456" t="s">
        <v>4431</v>
      </c>
      <c r="F2456" t="s">
        <v>4429</v>
      </c>
    </row>
    <row r="2457" spans="1:7">
      <c r="A2457" t="s">
        <v>4432</v>
      </c>
      <c r="B2457">
        <v>7</v>
      </c>
      <c r="C2457">
        <v>3</v>
      </c>
      <c r="D2457">
        <v>9</v>
      </c>
      <c r="E2457" t="s">
        <v>4433</v>
      </c>
      <c r="F2457" t="s">
        <v>4434</v>
      </c>
    </row>
    <row r="2458" spans="1:7">
      <c r="A2458" t="s">
        <v>4435</v>
      </c>
      <c r="B2458">
        <v>7</v>
      </c>
      <c r="C2458">
        <v>3</v>
      </c>
      <c r="D2458">
        <v>10</v>
      </c>
      <c r="E2458" t="s">
        <v>4436</v>
      </c>
      <c r="F2458" t="s">
        <v>4434</v>
      </c>
    </row>
    <row r="2459" spans="1:7">
      <c r="A2459" t="s">
        <v>4437</v>
      </c>
      <c r="B2459">
        <v>7</v>
      </c>
      <c r="C2459">
        <v>3</v>
      </c>
      <c r="D2459">
        <v>11</v>
      </c>
      <c r="E2459" t="s">
        <v>4438</v>
      </c>
      <c r="F2459" t="s">
        <v>4439</v>
      </c>
    </row>
    <row r="2460" spans="1:7">
      <c r="A2460" t="s">
        <v>4440</v>
      </c>
      <c r="B2460">
        <v>7</v>
      </c>
      <c r="C2460">
        <v>3</v>
      </c>
      <c r="D2460">
        <v>12</v>
      </c>
      <c r="E2460" t="s">
        <v>4441</v>
      </c>
      <c r="F2460" t="s">
        <v>4439</v>
      </c>
    </row>
    <row r="2461" spans="1:7">
      <c r="A2461" t="s">
        <v>4442</v>
      </c>
      <c r="B2461">
        <v>7</v>
      </c>
      <c r="C2461">
        <v>3</v>
      </c>
      <c r="D2461">
        <v>13</v>
      </c>
      <c r="E2461" t="s">
        <v>4443</v>
      </c>
      <c r="F2461" t="s">
        <v>4444</v>
      </c>
    </row>
    <row r="2462" spans="1:7">
      <c r="A2462" t="s">
        <v>4445</v>
      </c>
      <c r="B2462">
        <v>7</v>
      </c>
      <c r="C2462">
        <v>3</v>
      </c>
      <c r="D2462">
        <v>14</v>
      </c>
      <c r="E2462" t="s">
        <v>4446</v>
      </c>
      <c r="F2462" t="s">
        <v>4444</v>
      </c>
    </row>
    <row r="2463" spans="1:7">
      <c r="A2463" t="s">
        <v>4447</v>
      </c>
      <c r="B2463">
        <v>7</v>
      </c>
      <c r="C2463">
        <v>3</v>
      </c>
      <c r="D2463">
        <v>15</v>
      </c>
      <c r="E2463" t="s">
        <v>4448</v>
      </c>
      <c r="F2463" t="s">
        <v>4449</v>
      </c>
    </row>
    <row r="2464" spans="1:7">
      <c r="A2464" t="s">
        <v>4450</v>
      </c>
      <c r="B2464">
        <v>7</v>
      </c>
      <c r="C2464">
        <v>3</v>
      </c>
      <c r="D2464">
        <v>16</v>
      </c>
      <c r="E2464" t="s">
        <v>4451</v>
      </c>
      <c r="F2464" t="s">
        <v>4449</v>
      </c>
    </row>
    <row r="2465" spans="1:6">
      <c r="A2465" t="s">
        <v>4452</v>
      </c>
      <c r="B2465">
        <v>7</v>
      </c>
      <c r="C2465">
        <v>3</v>
      </c>
      <c r="D2465">
        <v>17</v>
      </c>
      <c r="E2465" t="s">
        <v>4453</v>
      </c>
      <c r="F2465" t="s">
        <v>4454</v>
      </c>
    </row>
    <row r="2466" spans="1:6">
      <c r="A2466" t="s">
        <v>4455</v>
      </c>
      <c r="B2466">
        <v>7</v>
      </c>
      <c r="C2466">
        <v>3</v>
      </c>
      <c r="D2466">
        <v>18</v>
      </c>
      <c r="E2466" t="s">
        <v>4456</v>
      </c>
      <c r="F2466" t="s">
        <v>4454</v>
      </c>
    </row>
    <row r="2467" spans="1:6">
      <c r="A2467" t="s">
        <v>4457</v>
      </c>
      <c r="B2467">
        <v>7</v>
      </c>
      <c r="C2467">
        <v>3</v>
      </c>
      <c r="D2467">
        <v>19</v>
      </c>
      <c r="E2467" t="s">
        <v>4458</v>
      </c>
      <c r="F2467" t="s">
        <v>4459</v>
      </c>
    </row>
    <row r="2468" spans="1:6">
      <c r="A2468" t="s">
        <v>4460</v>
      </c>
      <c r="B2468">
        <v>7</v>
      </c>
      <c r="C2468">
        <v>3</v>
      </c>
      <c r="D2468">
        <v>20</v>
      </c>
      <c r="E2468" t="s">
        <v>4461</v>
      </c>
      <c r="F2468" t="s">
        <v>4459</v>
      </c>
    </row>
    <row r="2469" spans="1:6">
      <c r="A2469" t="s">
        <v>4462</v>
      </c>
      <c r="B2469">
        <v>7</v>
      </c>
      <c r="C2469">
        <v>4</v>
      </c>
      <c r="D2469">
        <v>1</v>
      </c>
      <c r="E2469" t="s">
        <v>4463</v>
      </c>
      <c r="F2469" t="s">
        <v>4464</v>
      </c>
    </row>
    <row r="2470" spans="1:6">
      <c r="A2470" t="s">
        <v>4465</v>
      </c>
      <c r="B2470">
        <v>7</v>
      </c>
      <c r="C2470">
        <v>4</v>
      </c>
      <c r="D2470">
        <v>2</v>
      </c>
      <c r="E2470" t="s">
        <v>4466</v>
      </c>
      <c r="F2470" t="s">
        <v>4464</v>
      </c>
    </row>
    <row r="2471" spans="1:6">
      <c r="A2471" t="s">
        <v>4467</v>
      </c>
      <c r="B2471">
        <v>7</v>
      </c>
      <c r="C2471">
        <v>4</v>
      </c>
      <c r="D2471">
        <v>3</v>
      </c>
      <c r="E2471" t="s">
        <v>4468</v>
      </c>
      <c r="F2471" t="s">
        <v>4469</v>
      </c>
    </row>
    <row r="2472" spans="1:6">
      <c r="A2472" t="s">
        <v>4470</v>
      </c>
      <c r="B2472">
        <v>7</v>
      </c>
      <c r="C2472">
        <v>4</v>
      </c>
      <c r="D2472">
        <v>4</v>
      </c>
      <c r="E2472" t="s">
        <v>4471</v>
      </c>
      <c r="F2472" t="s">
        <v>4469</v>
      </c>
    </row>
    <row r="2473" spans="1:6">
      <c r="A2473" t="s">
        <v>4472</v>
      </c>
      <c r="B2473">
        <v>7</v>
      </c>
      <c r="C2473">
        <v>4</v>
      </c>
      <c r="D2473">
        <v>5</v>
      </c>
      <c r="E2473" t="s">
        <v>4473</v>
      </c>
      <c r="F2473" t="s">
        <v>4474</v>
      </c>
    </row>
    <row r="2474" spans="1:6">
      <c r="A2474" t="s">
        <v>4475</v>
      </c>
      <c r="B2474">
        <v>7</v>
      </c>
      <c r="C2474">
        <v>4</v>
      </c>
      <c r="D2474">
        <v>6</v>
      </c>
      <c r="E2474" t="s">
        <v>4476</v>
      </c>
      <c r="F2474" t="s">
        <v>4474</v>
      </c>
    </row>
    <row r="2475" spans="1:6">
      <c r="A2475" t="s">
        <v>4477</v>
      </c>
      <c r="B2475">
        <v>7</v>
      </c>
      <c r="C2475">
        <v>4</v>
      </c>
      <c r="D2475">
        <v>7</v>
      </c>
      <c r="E2475" t="s">
        <v>4478</v>
      </c>
      <c r="F2475" t="s">
        <v>4479</v>
      </c>
    </row>
    <row r="2476" spans="1:6">
      <c r="A2476" t="s">
        <v>4480</v>
      </c>
      <c r="B2476">
        <v>7</v>
      </c>
      <c r="C2476">
        <v>4</v>
      </c>
      <c r="D2476">
        <v>8</v>
      </c>
      <c r="E2476" t="s">
        <v>4481</v>
      </c>
      <c r="F2476" t="s">
        <v>4479</v>
      </c>
    </row>
    <row r="2477" spans="1:6">
      <c r="A2477" t="s">
        <v>4482</v>
      </c>
      <c r="B2477">
        <v>7</v>
      </c>
      <c r="C2477">
        <v>4</v>
      </c>
      <c r="D2477">
        <v>9</v>
      </c>
      <c r="E2477" t="s">
        <v>4483</v>
      </c>
      <c r="F2477" t="s">
        <v>4484</v>
      </c>
    </row>
    <row r="2478" spans="1:6">
      <c r="A2478" t="s">
        <v>4485</v>
      </c>
      <c r="B2478">
        <v>7</v>
      </c>
      <c r="C2478">
        <v>4</v>
      </c>
      <c r="D2478">
        <v>10</v>
      </c>
      <c r="E2478" t="s">
        <v>4486</v>
      </c>
      <c r="F2478" t="s">
        <v>4484</v>
      </c>
    </row>
    <row r="2479" spans="1:6">
      <c r="A2479" t="s">
        <v>4487</v>
      </c>
      <c r="B2479">
        <v>7</v>
      </c>
      <c r="C2479">
        <v>4</v>
      </c>
      <c r="D2479">
        <v>11</v>
      </c>
      <c r="E2479" t="s">
        <v>4488</v>
      </c>
      <c r="F2479" t="s">
        <v>4489</v>
      </c>
    </row>
    <row r="2480" spans="1:6">
      <c r="A2480" t="s">
        <v>4490</v>
      </c>
      <c r="B2480">
        <v>7</v>
      </c>
      <c r="C2480">
        <v>4</v>
      </c>
      <c r="D2480">
        <v>12</v>
      </c>
      <c r="E2480" t="s">
        <v>4491</v>
      </c>
      <c r="F2480" t="s">
        <v>4489</v>
      </c>
    </row>
    <row r="2481" spans="1:6">
      <c r="A2481" t="s">
        <v>4492</v>
      </c>
      <c r="B2481">
        <v>7</v>
      </c>
      <c r="C2481">
        <v>4</v>
      </c>
      <c r="D2481">
        <v>13</v>
      </c>
      <c r="E2481" t="s">
        <v>4493</v>
      </c>
      <c r="F2481" t="s">
        <v>4494</v>
      </c>
    </row>
    <row r="2482" spans="1:6">
      <c r="A2482" t="s">
        <v>4495</v>
      </c>
      <c r="B2482">
        <v>7</v>
      </c>
      <c r="C2482">
        <v>4</v>
      </c>
      <c r="D2482">
        <v>14</v>
      </c>
      <c r="E2482" t="s">
        <v>4496</v>
      </c>
      <c r="F2482" t="s">
        <v>4494</v>
      </c>
    </row>
    <row r="2483" spans="1:6">
      <c r="A2483" t="s">
        <v>4497</v>
      </c>
      <c r="B2483">
        <v>7</v>
      </c>
      <c r="C2483">
        <v>4</v>
      </c>
      <c r="D2483">
        <v>15</v>
      </c>
      <c r="E2483" t="s">
        <v>4498</v>
      </c>
      <c r="F2483" t="s">
        <v>4499</v>
      </c>
    </row>
    <row r="2484" spans="1:6">
      <c r="A2484" t="s">
        <v>4500</v>
      </c>
      <c r="B2484">
        <v>7</v>
      </c>
      <c r="C2484">
        <v>4</v>
      </c>
      <c r="D2484">
        <v>16</v>
      </c>
      <c r="E2484" t="s">
        <v>4501</v>
      </c>
      <c r="F2484" t="s">
        <v>4499</v>
      </c>
    </row>
    <row r="2485" spans="1:6">
      <c r="A2485" t="s">
        <v>4502</v>
      </c>
      <c r="B2485">
        <v>7</v>
      </c>
      <c r="C2485">
        <v>4</v>
      </c>
      <c r="D2485">
        <v>17</v>
      </c>
      <c r="E2485" t="s">
        <v>4503</v>
      </c>
      <c r="F2485" t="s">
        <v>4504</v>
      </c>
    </row>
    <row r="2486" spans="1:6">
      <c r="A2486" t="s">
        <v>4505</v>
      </c>
      <c r="B2486">
        <v>7</v>
      </c>
      <c r="C2486">
        <v>4</v>
      </c>
      <c r="D2486">
        <v>18</v>
      </c>
      <c r="E2486" t="s">
        <v>4506</v>
      </c>
      <c r="F2486" t="s">
        <v>4504</v>
      </c>
    </row>
    <row r="2487" spans="1:6">
      <c r="A2487" t="s">
        <v>4507</v>
      </c>
      <c r="B2487">
        <v>7</v>
      </c>
      <c r="C2487">
        <v>4</v>
      </c>
      <c r="D2487">
        <v>19</v>
      </c>
      <c r="E2487" t="s">
        <v>4508</v>
      </c>
      <c r="F2487" t="s">
        <v>4509</v>
      </c>
    </row>
    <row r="2488" spans="1:6">
      <c r="A2488" t="s">
        <v>4510</v>
      </c>
      <c r="B2488">
        <v>7</v>
      </c>
      <c r="C2488">
        <v>4</v>
      </c>
      <c r="D2488">
        <v>20</v>
      </c>
      <c r="E2488" t="s">
        <v>4511</v>
      </c>
      <c r="F2488" t="s">
        <v>4509</v>
      </c>
    </row>
    <row r="2489" spans="1:6">
      <c r="A2489" t="s">
        <v>4512</v>
      </c>
      <c r="B2489">
        <v>7</v>
      </c>
      <c r="C2489">
        <v>5</v>
      </c>
      <c r="D2489">
        <v>1</v>
      </c>
      <c r="E2489" t="s">
        <v>4513</v>
      </c>
      <c r="F2489" t="s">
        <v>4514</v>
      </c>
    </row>
    <row r="2490" spans="1:6">
      <c r="A2490" t="s">
        <v>4515</v>
      </c>
      <c r="B2490">
        <v>7</v>
      </c>
      <c r="C2490">
        <v>5</v>
      </c>
      <c r="D2490">
        <v>2</v>
      </c>
      <c r="E2490" t="s">
        <v>4516</v>
      </c>
      <c r="F2490" t="s">
        <v>4514</v>
      </c>
    </row>
    <row r="2491" spans="1:6">
      <c r="A2491" t="s">
        <v>4517</v>
      </c>
      <c r="B2491">
        <v>7</v>
      </c>
      <c r="C2491">
        <v>5</v>
      </c>
      <c r="D2491">
        <v>3</v>
      </c>
      <c r="E2491" t="s">
        <v>4518</v>
      </c>
      <c r="F2491" t="s">
        <v>4519</v>
      </c>
    </row>
    <row r="2492" spans="1:6">
      <c r="A2492" t="s">
        <v>4520</v>
      </c>
      <c r="B2492">
        <v>7</v>
      </c>
      <c r="C2492">
        <v>5</v>
      </c>
      <c r="D2492">
        <v>4</v>
      </c>
      <c r="E2492" t="s">
        <v>4521</v>
      </c>
      <c r="F2492" t="s">
        <v>4519</v>
      </c>
    </row>
    <row r="2493" spans="1:6">
      <c r="A2493" t="s">
        <v>4522</v>
      </c>
      <c r="B2493">
        <v>7</v>
      </c>
      <c r="C2493">
        <v>5</v>
      </c>
      <c r="D2493">
        <v>5</v>
      </c>
      <c r="E2493" t="s">
        <v>4523</v>
      </c>
      <c r="F2493" t="s">
        <v>4524</v>
      </c>
    </row>
    <row r="2494" spans="1:6">
      <c r="A2494" t="s">
        <v>4525</v>
      </c>
      <c r="B2494">
        <v>7</v>
      </c>
      <c r="C2494">
        <v>5</v>
      </c>
      <c r="D2494">
        <v>6</v>
      </c>
      <c r="E2494" t="s">
        <v>4526</v>
      </c>
      <c r="F2494" t="s">
        <v>4524</v>
      </c>
    </row>
    <row r="2495" spans="1:6">
      <c r="A2495" t="s">
        <v>4527</v>
      </c>
      <c r="B2495">
        <v>7</v>
      </c>
      <c r="C2495">
        <v>5</v>
      </c>
      <c r="D2495">
        <v>7</v>
      </c>
      <c r="E2495" t="s">
        <v>4528</v>
      </c>
      <c r="F2495" t="s">
        <v>4529</v>
      </c>
    </row>
    <row r="2496" spans="1:6">
      <c r="A2496" t="s">
        <v>4530</v>
      </c>
      <c r="B2496">
        <v>7</v>
      </c>
      <c r="C2496">
        <v>5</v>
      </c>
      <c r="D2496">
        <v>8</v>
      </c>
      <c r="E2496" t="s">
        <v>4531</v>
      </c>
      <c r="F2496" t="s">
        <v>4529</v>
      </c>
    </row>
    <row r="2497" spans="1:7">
      <c r="A2497" t="s">
        <v>4532</v>
      </c>
      <c r="B2497">
        <v>7</v>
      </c>
      <c r="C2497">
        <v>5</v>
      </c>
      <c r="D2497">
        <v>9</v>
      </c>
      <c r="E2497" t="s">
        <v>4533</v>
      </c>
      <c r="F2497" t="s">
        <v>4534</v>
      </c>
    </row>
    <row r="2498" spans="1:7">
      <c r="A2498" t="s">
        <v>4535</v>
      </c>
      <c r="B2498">
        <v>7</v>
      </c>
      <c r="C2498">
        <v>5</v>
      </c>
      <c r="D2498">
        <v>10</v>
      </c>
      <c r="E2498" t="s">
        <v>4536</v>
      </c>
      <c r="F2498" t="s">
        <v>4534</v>
      </c>
    </row>
    <row r="2499" spans="1:7">
      <c r="A2499" t="s">
        <v>4537</v>
      </c>
      <c r="B2499">
        <v>7</v>
      </c>
      <c r="C2499">
        <v>5</v>
      </c>
      <c r="D2499">
        <v>11</v>
      </c>
      <c r="E2499" t="s">
        <v>4538</v>
      </c>
      <c r="F2499" t="s">
        <v>4539</v>
      </c>
    </row>
    <row r="2500" spans="1:7">
      <c r="A2500" t="s">
        <v>4540</v>
      </c>
      <c r="B2500">
        <v>7</v>
      </c>
      <c r="C2500">
        <v>5</v>
      </c>
      <c r="D2500">
        <v>12</v>
      </c>
      <c r="E2500" t="s">
        <v>4541</v>
      </c>
      <c r="F2500" t="s">
        <v>4539</v>
      </c>
    </row>
    <row r="2501" spans="1:7">
      <c r="A2501" t="s">
        <v>4542</v>
      </c>
      <c r="B2501">
        <v>7</v>
      </c>
      <c r="C2501">
        <v>5</v>
      </c>
      <c r="D2501">
        <v>13</v>
      </c>
      <c r="E2501" t="s">
        <v>4543</v>
      </c>
      <c r="F2501" t="s">
        <v>4544</v>
      </c>
    </row>
    <row r="2502" spans="1:7">
      <c r="A2502" t="s">
        <v>4545</v>
      </c>
      <c r="B2502">
        <v>7</v>
      </c>
      <c r="C2502">
        <v>5</v>
      </c>
      <c r="D2502">
        <v>14</v>
      </c>
      <c r="E2502" t="s">
        <v>4546</v>
      </c>
      <c r="F2502" t="s">
        <v>4544</v>
      </c>
    </row>
    <row r="2503" spans="1:7">
      <c r="A2503" t="s">
        <v>4547</v>
      </c>
      <c r="B2503">
        <v>7</v>
      </c>
      <c r="C2503">
        <v>5</v>
      </c>
      <c r="D2503">
        <v>15</v>
      </c>
      <c r="E2503" t="s">
        <v>4548</v>
      </c>
      <c r="F2503" t="s">
        <v>4549</v>
      </c>
    </row>
    <row r="2504" spans="1:7">
      <c r="A2504" t="s">
        <v>4550</v>
      </c>
      <c r="B2504">
        <v>7</v>
      </c>
      <c r="C2504">
        <v>5</v>
      </c>
      <c r="D2504">
        <v>16</v>
      </c>
      <c r="E2504" t="s">
        <v>4551</v>
      </c>
      <c r="F2504" t="s">
        <v>4549</v>
      </c>
    </row>
    <row r="2505" spans="1:7">
      <c r="A2505" t="s">
        <v>4552</v>
      </c>
      <c r="B2505">
        <v>7</v>
      </c>
      <c r="C2505">
        <v>5</v>
      </c>
      <c r="D2505">
        <v>17</v>
      </c>
      <c r="E2505" t="s">
        <v>4553</v>
      </c>
      <c r="F2505" t="s">
        <v>4554</v>
      </c>
    </row>
    <row r="2506" spans="1:7">
      <c r="A2506" t="s">
        <v>4555</v>
      </c>
      <c r="B2506">
        <v>7</v>
      </c>
      <c r="C2506">
        <v>5</v>
      </c>
      <c r="D2506">
        <v>18</v>
      </c>
      <c r="E2506" t="s">
        <v>4556</v>
      </c>
      <c r="F2506" t="s">
        <v>4554</v>
      </c>
    </row>
    <row r="2507" spans="1:7">
      <c r="A2507" t="s">
        <v>4557</v>
      </c>
      <c r="B2507">
        <v>7</v>
      </c>
      <c r="C2507">
        <v>5</v>
      </c>
      <c r="D2507">
        <v>19</v>
      </c>
      <c r="E2507" t="s">
        <v>4558</v>
      </c>
      <c r="G2507" t="e">
        <f>--Internal_12722</f>
        <v>#NAME?</v>
      </c>
    </row>
    <row r="2508" spans="1:7">
      <c r="A2508" t="s">
        <v>4559</v>
      </c>
      <c r="B2508">
        <v>7</v>
      </c>
      <c r="C2508">
        <v>5</v>
      </c>
      <c r="D2508">
        <v>20</v>
      </c>
      <c r="E2508" t="s">
        <v>4558</v>
      </c>
      <c r="G2508" t="e">
        <f>--Internal_12722</f>
        <v>#NAME?</v>
      </c>
    </row>
    <row r="2509" spans="1:7">
      <c r="A2509" t="s">
        <v>4560</v>
      </c>
      <c r="B2509">
        <v>7</v>
      </c>
      <c r="C2509">
        <v>6</v>
      </c>
      <c r="D2509">
        <v>1</v>
      </c>
      <c r="E2509" t="s">
        <v>4561</v>
      </c>
      <c r="F2509" t="s">
        <v>4562</v>
      </c>
    </row>
    <row r="2510" spans="1:7">
      <c r="A2510" t="s">
        <v>4563</v>
      </c>
      <c r="B2510">
        <v>7</v>
      </c>
      <c r="C2510">
        <v>6</v>
      </c>
      <c r="D2510">
        <v>2</v>
      </c>
      <c r="E2510" t="s">
        <v>4564</v>
      </c>
      <c r="F2510" t="s">
        <v>4562</v>
      </c>
    </row>
    <row r="2511" spans="1:7">
      <c r="A2511" t="s">
        <v>4565</v>
      </c>
      <c r="B2511">
        <v>7</v>
      </c>
      <c r="C2511">
        <v>6</v>
      </c>
      <c r="D2511">
        <v>3</v>
      </c>
      <c r="E2511" t="s">
        <v>4566</v>
      </c>
      <c r="F2511" t="s">
        <v>4567</v>
      </c>
    </row>
    <row r="2512" spans="1:7">
      <c r="A2512" t="s">
        <v>4568</v>
      </c>
      <c r="B2512">
        <v>7</v>
      </c>
      <c r="C2512">
        <v>6</v>
      </c>
      <c r="D2512">
        <v>4</v>
      </c>
      <c r="E2512" t="s">
        <v>4569</v>
      </c>
      <c r="F2512" t="s">
        <v>4567</v>
      </c>
    </row>
    <row r="2513" spans="1:7">
      <c r="A2513" t="s">
        <v>4570</v>
      </c>
      <c r="B2513">
        <v>7</v>
      </c>
      <c r="C2513">
        <v>6</v>
      </c>
      <c r="D2513">
        <v>5</v>
      </c>
      <c r="E2513" t="s">
        <v>4571</v>
      </c>
      <c r="G2513" t="e">
        <f>--Internal_25172</f>
        <v>#NAME?</v>
      </c>
    </row>
    <row r="2514" spans="1:7">
      <c r="A2514" t="s">
        <v>4572</v>
      </c>
      <c r="B2514">
        <v>7</v>
      </c>
      <c r="C2514">
        <v>6</v>
      </c>
      <c r="D2514">
        <v>6</v>
      </c>
      <c r="E2514" t="s">
        <v>4571</v>
      </c>
      <c r="G2514" t="e">
        <f>--Internal_25172</f>
        <v>#NAME?</v>
      </c>
    </row>
    <row r="2515" spans="1:7">
      <c r="A2515" t="s">
        <v>4573</v>
      </c>
      <c r="B2515">
        <v>7</v>
      </c>
      <c r="C2515">
        <v>6</v>
      </c>
      <c r="D2515">
        <v>7</v>
      </c>
      <c r="E2515" t="s">
        <v>4574</v>
      </c>
      <c r="G2515" t="e">
        <f>--Internal_23290</f>
        <v>#NAME?</v>
      </c>
    </row>
    <row r="2516" spans="1:7">
      <c r="A2516" t="s">
        <v>4575</v>
      </c>
      <c r="B2516">
        <v>7</v>
      </c>
      <c r="C2516">
        <v>6</v>
      </c>
      <c r="D2516">
        <v>8</v>
      </c>
      <c r="E2516" t="s">
        <v>4574</v>
      </c>
      <c r="G2516" t="e">
        <f>--Internal_23290</f>
        <v>#NAME?</v>
      </c>
    </row>
    <row r="2517" spans="1:7">
      <c r="A2517" t="s">
        <v>4576</v>
      </c>
      <c r="B2517">
        <v>7</v>
      </c>
      <c r="C2517">
        <v>6</v>
      </c>
      <c r="D2517">
        <v>9</v>
      </c>
      <c r="E2517" t="s">
        <v>4577</v>
      </c>
      <c r="G2517" t="e">
        <f>--Internal_8353</f>
        <v>#NAME?</v>
      </c>
    </row>
    <row r="2518" spans="1:7">
      <c r="A2518" t="s">
        <v>4578</v>
      </c>
      <c r="B2518">
        <v>7</v>
      </c>
      <c r="C2518">
        <v>6</v>
      </c>
      <c r="D2518">
        <v>10</v>
      </c>
      <c r="E2518" t="s">
        <v>4577</v>
      </c>
      <c r="G2518" t="e">
        <f>--Internal_8353</f>
        <v>#NAME?</v>
      </c>
    </row>
    <row r="2519" spans="1:7">
      <c r="A2519" t="s">
        <v>4579</v>
      </c>
      <c r="B2519">
        <v>7</v>
      </c>
      <c r="C2519">
        <v>6</v>
      </c>
      <c r="D2519">
        <v>11</v>
      </c>
      <c r="E2519" t="s">
        <v>4580</v>
      </c>
      <c r="F2519" t="s">
        <v>4581</v>
      </c>
    </row>
    <row r="2520" spans="1:7">
      <c r="A2520" t="s">
        <v>4582</v>
      </c>
      <c r="B2520">
        <v>7</v>
      </c>
      <c r="C2520">
        <v>6</v>
      </c>
      <c r="D2520">
        <v>12</v>
      </c>
      <c r="E2520" t="s">
        <v>4583</v>
      </c>
      <c r="F2520" t="s">
        <v>4581</v>
      </c>
    </row>
    <row r="2521" spans="1:7">
      <c r="A2521" t="s">
        <v>4584</v>
      </c>
      <c r="B2521">
        <v>7</v>
      </c>
      <c r="C2521">
        <v>6</v>
      </c>
      <c r="D2521">
        <v>13</v>
      </c>
      <c r="E2521" t="s">
        <v>4585</v>
      </c>
      <c r="G2521" t="e">
        <f>--Internal_25633</f>
        <v>#NAME?</v>
      </c>
    </row>
    <row r="2522" spans="1:7">
      <c r="A2522" t="s">
        <v>4586</v>
      </c>
      <c r="B2522">
        <v>7</v>
      </c>
      <c r="C2522">
        <v>6</v>
      </c>
      <c r="D2522">
        <v>14</v>
      </c>
      <c r="E2522" t="s">
        <v>4585</v>
      </c>
      <c r="G2522" t="e">
        <f>--Internal_25633</f>
        <v>#NAME?</v>
      </c>
    </row>
    <row r="2523" spans="1:7">
      <c r="A2523" t="s">
        <v>4587</v>
      </c>
      <c r="B2523">
        <v>7</v>
      </c>
      <c r="C2523">
        <v>6</v>
      </c>
      <c r="D2523">
        <v>15</v>
      </c>
      <c r="E2523" t="s">
        <v>4588</v>
      </c>
      <c r="F2523" t="s">
        <v>4589</v>
      </c>
    </row>
    <row r="2524" spans="1:7">
      <c r="A2524" t="s">
        <v>4590</v>
      </c>
      <c r="B2524">
        <v>7</v>
      </c>
      <c r="C2524">
        <v>6</v>
      </c>
      <c r="D2524">
        <v>16</v>
      </c>
      <c r="E2524" t="s">
        <v>4591</v>
      </c>
      <c r="F2524" t="s">
        <v>4589</v>
      </c>
    </row>
    <row r="2525" spans="1:7">
      <c r="A2525" t="s">
        <v>4592</v>
      </c>
      <c r="B2525">
        <v>7</v>
      </c>
      <c r="C2525">
        <v>6</v>
      </c>
      <c r="D2525">
        <v>17</v>
      </c>
      <c r="E2525" t="s">
        <v>4593</v>
      </c>
      <c r="F2525" t="s">
        <v>4594</v>
      </c>
    </row>
    <row r="2526" spans="1:7">
      <c r="A2526" t="s">
        <v>4595</v>
      </c>
      <c r="B2526">
        <v>7</v>
      </c>
      <c r="C2526">
        <v>6</v>
      </c>
      <c r="D2526">
        <v>18</v>
      </c>
      <c r="E2526" t="s">
        <v>4596</v>
      </c>
      <c r="F2526" t="s">
        <v>4594</v>
      </c>
    </row>
    <row r="2527" spans="1:7">
      <c r="A2527" t="s">
        <v>4597</v>
      </c>
      <c r="B2527">
        <v>7</v>
      </c>
      <c r="C2527">
        <v>6</v>
      </c>
      <c r="D2527">
        <v>19</v>
      </c>
      <c r="E2527" t="s">
        <v>4598</v>
      </c>
      <c r="F2527" t="s">
        <v>4599</v>
      </c>
    </row>
    <row r="2528" spans="1:7">
      <c r="A2528" t="s">
        <v>4600</v>
      </c>
      <c r="B2528">
        <v>7</v>
      </c>
      <c r="C2528">
        <v>6</v>
      </c>
      <c r="D2528">
        <v>20</v>
      </c>
      <c r="E2528" t="s">
        <v>4601</v>
      </c>
      <c r="F2528" t="s">
        <v>4599</v>
      </c>
    </row>
    <row r="2529" spans="1:6">
      <c r="A2529" t="s">
        <v>4602</v>
      </c>
      <c r="B2529">
        <v>7</v>
      </c>
      <c r="C2529">
        <v>7</v>
      </c>
      <c r="D2529">
        <v>1</v>
      </c>
      <c r="E2529" t="s">
        <v>4603</v>
      </c>
      <c r="F2529" t="s">
        <v>4604</v>
      </c>
    </row>
    <row r="2530" spans="1:6">
      <c r="A2530" t="s">
        <v>4605</v>
      </c>
      <c r="B2530">
        <v>7</v>
      </c>
      <c r="C2530">
        <v>7</v>
      </c>
      <c r="D2530">
        <v>2</v>
      </c>
      <c r="E2530" t="s">
        <v>4606</v>
      </c>
      <c r="F2530" t="s">
        <v>4604</v>
      </c>
    </row>
    <row r="2531" spans="1:6">
      <c r="A2531" t="s">
        <v>4607</v>
      </c>
      <c r="B2531">
        <v>7</v>
      </c>
      <c r="C2531">
        <v>7</v>
      </c>
      <c r="D2531">
        <v>3</v>
      </c>
      <c r="E2531" t="s">
        <v>4608</v>
      </c>
      <c r="F2531" t="s">
        <v>4609</v>
      </c>
    </row>
    <row r="2532" spans="1:6">
      <c r="A2532" t="s">
        <v>4610</v>
      </c>
      <c r="B2532">
        <v>7</v>
      </c>
      <c r="C2532">
        <v>7</v>
      </c>
      <c r="D2532">
        <v>4</v>
      </c>
      <c r="E2532" t="s">
        <v>4611</v>
      </c>
      <c r="F2532" t="s">
        <v>4609</v>
      </c>
    </row>
    <row r="2533" spans="1:6">
      <c r="A2533" t="s">
        <v>4612</v>
      </c>
      <c r="B2533">
        <v>7</v>
      </c>
      <c r="C2533">
        <v>7</v>
      </c>
      <c r="D2533">
        <v>5</v>
      </c>
      <c r="E2533" t="s">
        <v>4613</v>
      </c>
      <c r="F2533" t="s">
        <v>4614</v>
      </c>
    </row>
    <row r="2534" spans="1:6">
      <c r="A2534" t="s">
        <v>4615</v>
      </c>
      <c r="B2534">
        <v>7</v>
      </c>
      <c r="C2534">
        <v>7</v>
      </c>
      <c r="D2534">
        <v>6</v>
      </c>
      <c r="E2534" t="s">
        <v>4616</v>
      </c>
      <c r="F2534" t="s">
        <v>4614</v>
      </c>
    </row>
    <row r="2535" spans="1:6">
      <c r="A2535" t="s">
        <v>4617</v>
      </c>
      <c r="B2535">
        <v>7</v>
      </c>
      <c r="C2535">
        <v>7</v>
      </c>
      <c r="D2535">
        <v>7</v>
      </c>
      <c r="E2535" t="s">
        <v>4618</v>
      </c>
      <c r="F2535" t="s">
        <v>4619</v>
      </c>
    </row>
    <row r="2536" spans="1:6">
      <c r="A2536" t="s">
        <v>4620</v>
      </c>
      <c r="B2536">
        <v>7</v>
      </c>
      <c r="C2536">
        <v>7</v>
      </c>
      <c r="D2536">
        <v>8</v>
      </c>
      <c r="E2536" t="s">
        <v>4621</v>
      </c>
      <c r="F2536" t="s">
        <v>4619</v>
      </c>
    </row>
    <row r="2537" spans="1:6">
      <c r="A2537" t="s">
        <v>4622</v>
      </c>
      <c r="B2537">
        <v>7</v>
      </c>
      <c r="C2537">
        <v>7</v>
      </c>
      <c r="D2537">
        <v>9</v>
      </c>
      <c r="E2537" t="s">
        <v>4623</v>
      </c>
      <c r="F2537" t="s">
        <v>4624</v>
      </c>
    </row>
    <row r="2538" spans="1:6">
      <c r="A2538" t="s">
        <v>4625</v>
      </c>
      <c r="B2538">
        <v>7</v>
      </c>
      <c r="C2538">
        <v>7</v>
      </c>
      <c r="D2538">
        <v>10</v>
      </c>
      <c r="E2538" t="s">
        <v>4626</v>
      </c>
      <c r="F2538" t="s">
        <v>4624</v>
      </c>
    </row>
    <row r="2539" spans="1:6">
      <c r="A2539" t="s">
        <v>4627</v>
      </c>
      <c r="B2539">
        <v>7</v>
      </c>
      <c r="C2539">
        <v>7</v>
      </c>
      <c r="D2539">
        <v>11</v>
      </c>
      <c r="E2539" t="s">
        <v>4628</v>
      </c>
      <c r="F2539" t="s">
        <v>4629</v>
      </c>
    </row>
    <row r="2540" spans="1:6">
      <c r="A2540" t="s">
        <v>4630</v>
      </c>
      <c r="B2540">
        <v>7</v>
      </c>
      <c r="C2540">
        <v>7</v>
      </c>
      <c r="D2540">
        <v>12</v>
      </c>
      <c r="E2540" t="s">
        <v>4631</v>
      </c>
      <c r="F2540" t="s">
        <v>4629</v>
      </c>
    </row>
    <row r="2541" spans="1:6">
      <c r="A2541" t="s">
        <v>4632</v>
      </c>
      <c r="B2541">
        <v>7</v>
      </c>
      <c r="C2541">
        <v>7</v>
      </c>
      <c r="D2541">
        <v>13</v>
      </c>
      <c r="E2541" t="s">
        <v>4633</v>
      </c>
      <c r="F2541" t="s">
        <v>4634</v>
      </c>
    </row>
    <row r="2542" spans="1:6">
      <c r="A2542" t="s">
        <v>4635</v>
      </c>
      <c r="B2542">
        <v>7</v>
      </c>
      <c r="C2542">
        <v>7</v>
      </c>
      <c r="D2542">
        <v>14</v>
      </c>
      <c r="E2542" t="s">
        <v>4636</v>
      </c>
      <c r="F2542" t="s">
        <v>4634</v>
      </c>
    </row>
    <row r="2543" spans="1:6">
      <c r="A2543" t="s">
        <v>4637</v>
      </c>
      <c r="B2543">
        <v>7</v>
      </c>
      <c r="C2543">
        <v>7</v>
      </c>
      <c r="D2543">
        <v>15</v>
      </c>
      <c r="E2543" t="s">
        <v>4638</v>
      </c>
      <c r="F2543" t="s">
        <v>4639</v>
      </c>
    </row>
    <row r="2544" spans="1:6">
      <c r="A2544" t="s">
        <v>4640</v>
      </c>
      <c r="B2544">
        <v>7</v>
      </c>
      <c r="C2544">
        <v>7</v>
      </c>
      <c r="D2544">
        <v>16</v>
      </c>
      <c r="E2544" t="s">
        <v>4641</v>
      </c>
      <c r="F2544" t="s">
        <v>4639</v>
      </c>
    </row>
    <row r="2545" spans="1:7">
      <c r="A2545" t="s">
        <v>4642</v>
      </c>
      <c r="B2545">
        <v>7</v>
      </c>
      <c r="C2545">
        <v>7</v>
      </c>
      <c r="D2545">
        <v>17</v>
      </c>
      <c r="E2545" t="s">
        <v>4643</v>
      </c>
      <c r="F2545" t="s">
        <v>4644</v>
      </c>
    </row>
    <row r="2546" spans="1:7">
      <c r="A2546" t="s">
        <v>4645</v>
      </c>
      <c r="B2546">
        <v>7</v>
      </c>
      <c r="C2546">
        <v>7</v>
      </c>
      <c r="D2546">
        <v>18</v>
      </c>
      <c r="E2546" t="s">
        <v>4646</v>
      </c>
      <c r="F2546" t="s">
        <v>4644</v>
      </c>
    </row>
    <row r="2547" spans="1:7">
      <c r="A2547" t="s">
        <v>4647</v>
      </c>
      <c r="B2547">
        <v>7</v>
      </c>
      <c r="C2547">
        <v>7</v>
      </c>
      <c r="D2547">
        <v>19</v>
      </c>
      <c r="E2547" t="s">
        <v>4648</v>
      </c>
      <c r="F2547" t="s">
        <v>4649</v>
      </c>
    </row>
    <row r="2548" spans="1:7">
      <c r="A2548" t="s">
        <v>4650</v>
      </c>
      <c r="B2548">
        <v>7</v>
      </c>
      <c r="C2548">
        <v>7</v>
      </c>
      <c r="D2548">
        <v>20</v>
      </c>
      <c r="E2548" t="s">
        <v>4651</v>
      </c>
      <c r="F2548" t="s">
        <v>4649</v>
      </c>
    </row>
    <row r="2549" spans="1:7">
      <c r="A2549" t="s">
        <v>4652</v>
      </c>
      <c r="B2549">
        <v>7</v>
      </c>
      <c r="C2549">
        <v>8</v>
      </c>
      <c r="D2549">
        <v>1</v>
      </c>
      <c r="E2549" t="s">
        <v>4653</v>
      </c>
      <c r="F2549" t="s">
        <v>4654</v>
      </c>
    </row>
    <row r="2550" spans="1:7">
      <c r="A2550" t="s">
        <v>4655</v>
      </c>
      <c r="B2550">
        <v>7</v>
      </c>
      <c r="C2550">
        <v>8</v>
      </c>
      <c r="D2550">
        <v>2</v>
      </c>
      <c r="E2550" t="s">
        <v>4656</v>
      </c>
      <c r="F2550" t="s">
        <v>4654</v>
      </c>
    </row>
    <row r="2551" spans="1:7">
      <c r="A2551" t="s">
        <v>4657</v>
      </c>
      <c r="B2551">
        <v>7</v>
      </c>
      <c r="C2551">
        <v>8</v>
      </c>
      <c r="D2551">
        <v>3</v>
      </c>
      <c r="E2551" t="s">
        <v>4658</v>
      </c>
      <c r="G2551" t="e">
        <f>--Internal_22163</f>
        <v>#NAME?</v>
      </c>
    </row>
    <row r="2552" spans="1:7">
      <c r="A2552" t="s">
        <v>4659</v>
      </c>
      <c r="B2552">
        <v>7</v>
      </c>
      <c r="C2552">
        <v>8</v>
      </c>
      <c r="D2552">
        <v>4</v>
      </c>
      <c r="E2552" t="s">
        <v>4658</v>
      </c>
      <c r="G2552" t="e">
        <f>--Internal_22163</f>
        <v>#NAME?</v>
      </c>
    </row>
    <row r="2553" spans="1:7">
      <c r="A2553" t="s">
        <v>4660</v>
      </c>
      <c r="B2553">
        <v>7</v>
      </c>
      <c r="C2553">
        <v>8</v>
      </c>
      <c r="D2553">
        <v>5</v>
      </c>
      <c r="E2553" t="s">
        <v>4661</v>
      </c>
      <c r="F2553" t="s">
        <v>4662</v>
      </c>
    </row>
    <row r="2554" spans="1:7">
      <c r="A2554" t="s">
        <v>4663</v>
      </c>
      <c r="B2554">
        <v>7</v>
      </c>
      <c r="C2554">
        <v>8</v>
      </c>
      <c r="D2554">
        <v>6</v>
      </c>
      <c r="E2554" t="s">
        <v>4664</v>
      </c>
      <c r="F2554" t="s">
        <v>4662</v>
      </c>
    </row>
    <row r="2555" spans="1:7">
      <c r="A2555" t="s">
        <v>4665</v>
      </c>
      <c r="B2555">
        <v>7</v>
      </c>
      <c r="C2555">
        <v>8</v>
      </c>
      <c r="D2555">
        <v>7</v>
      </c>
      <c r="E2555" t="s">
        <v>4666</v>
      </c>
      <c r="F2555" t="s">
        <v>4667</v>
      </c>
    </row>
    <row r="2556" spans="1:7">
      <c r="A2556" t="s">
        <v>4668</v>
      </c>
      <c r="B2556">
        <v>7</v>
      </c>
      <c r="C2556">
        <v>8</v>
      </c>
      <c r="D2556">
        <v>8</v>
      </c>
      <c r="E2556" t="s">
        <v>4669</v>
      </c>
      <c r="F2556" t="s">
        <v>4667</v>
      </c>
    </row>
    <row r="2557" spans="1:7">
      <c r="A2557" t="s">
        <v>4670</v>
      </c>
      <c r="B2557">
        <v>7</v>
      </c>
      <c r="C2557">
        <v>8</v>
      </c>
      <c r="D2557">
        <v>9</v>
      </c>
      <c r="E2557" t="s">
        <v>4671</v>
      </c>
      <c r="F2557" t="s">
        <v>4672</v>
      </c>
    </row>
    <row r="2558" spans="1:7">
      <c r="A2558" t="s">
        <v>4673</v>
      </c>
      <c r="B2558">
        <v>7</v>
      </c>
      <c r="C2558">
        <v>8</v>
      </c>
      <c r="D2558">
        <v>10</v>
      </c>
      <c r="E2558" t="s">
        <v>4674</v>
      </c>
      <c r="F2558" t="s">
        <v>4672</v>
      </c>
    </row>
    <row r="2559" spans="1:7">
      <c r="A2559" t="s">
        <v>4675</v>
      </c>
      <c r="B2559">
        <v>7</v>
      </c>
      <c r="C2559">
        <v>8</v>
      </c>
      <c r="D2559">
        <v>11</v>
      </c>
      <c r="E2559" t="s">
        <v>4676</v>
      </c>
      <c r="F2559" t="s">
        <v>4677</v>
      </c>
    </row>
    <row r="2560" spans="1:7">
      <c r="A2560" t="s">
        <v>4678</v>
      </c>
      <c r="B2560">
        <v>7</v>
      </c>
      <c r="C2560">
        <v>8</v>
      </c>
      <c r="D2560">
        <v>12</v>
      </c>
      <c r="E2560" t="s">
        <v>4679</v>
      </c>
      <c r="F2560" t="s">
        <v>4677</v>
      </c>
    </row>
    <row r="2561" spans="1:7">
      <c r="A2561" t="s">
        <v>4680</v>
      </c>
      <c r="B2561">
        <v>7</v>
      </c>
      <c r="C2561">
        <v>8</v>
      </c>
      <c r="D2561">
        <v>13</v>
      </c>
      <c r="E2561" t="s">
        <v>4681</v>
      </c>
      <c r="F2561" t="s">
        <v>4682</v>
      </c>
    </row>
    <row r="2562" spans="1:7">
      <c r="A2562" t="s">
        <v>4683</v>
      </c>
      <c r="B2562">
        <v>7</v>
      </c>
      <c r="C2562">
        <v>8</v>
      </c>
      <c r="D2562">
        <v>14</v>
      </c>
      <c r="E2562" t="s">
        <v>4684</v>
      </c>
      <c r="F2562" t="s">
        <v>4682</v>
      </c>
    </row>
    <row r="2563" spans="1:7">
      <c r="A2563" t="s">
        <v>4685</v>
      </c>
      <c r="B2563">
        <v>7</v>
      </c>
      <c r="C2563">
        <v>8</v>
      </c>
      <c r="D2563">
        <v>15</v>
      </c>
      <c r="E2563" t="s">
        <v>4686</v>
      </c>
      <c r="G2563" t="e">
        <f>--Internal_17560</f>
        <v>#NAME?</v>
      </c>
    </row>
    <row r="2564" spans="1:7">
      <c r="A2564" t="s">
        <v>4687</v>
      </c>
      <c r="B2564">
        <v>7</v>
      </c>
      <c r="C2564">
        <v>8</v>
      </c>
      <c r="D2564">
        <v>16</v>
      </c>
      <c r="E2564" t="s">
        <v>4686</v>
      </c>
      <c r="G2564" t="e">
        <f>--Internal_17560</f>
        <v>#NAME?</v>
      </c>
    </row>
    <row r="2565" spans="1:7">
      <c r="A2565" t="s">
        <v>4688</v>
      </c>
      <c r="B2565">
        <v>7</v>
      </c>
      <c r="C2565">
        <v>8</v>
      </c>
      <c r="D2565">
        <v>17</v>
      </c>
      <c r="E2565" t="s">
        <v>4689</v>
      </c>
      <c r="F2565" t="s">
        <v>4690</v>
      </c>
    </row>
    <row r="2566" spans="1:7">
      <c r="A2566" t="s">
        <v>4691</v>
      </c>
      <c r="B2566">
        <v>7</v>
      </c>
      <c r="C2566">
        <v>8</v>
      </c>
      <c r="D2566">
        <v>18</v>
      </c>
      <c r="E2566" t="s">
        <v>4692</v>
      </c>
      <c r="F2566" t="s">
        <v>4690</v>
      </c>
    </row>
    <row r="2567" spans="1:7">
      <c r="A2567" t="s">
        <v>4693</v>
      </c>
      <c r="B2567">
        <v>7</v>
      </c>
      <c r="C2567">
        <v>8</v>
      </c>
      <c r="D2567">
        <v>19</v>
      </c>
      <c r="E2567" t="s">
        <v>4694</v>
      </c>
      <c r="F2567" t="s">
        <v>4695</v>
      </c>
    </row>
    <row r="2568" spans="1:7">
      <c r="A2568" t="s">
        <v>4696</v>
      </c>
      <c r="B2568">
        <v>7</v>
      </c>
      <c r="C2568">
        <v>8</v>
      </c>
      <c r="D2568">
        <v>20</v>
      </c>
      <c r="E2568" t="s">
        <v>4697</v>
      </c>
      <c r="F2568" t="s">
        <v>4695</v>
      </c>
    </row>
    <row r="2569" spans="1:7">
      <c r="A2569" t="s">
        <v>4698</v>
      </c>
      <c r="B2569">
        <v>7</v>
      </c>
      <c r="C2569">
        <v>9</v>
      </c>
      <c r="D2569">
        <v>1</v>
      </c>
      <c r="E2569" t="s">
        <v>4699</v>
      </c>
      <c r="F2569" t="s">
        <v>4700</v>
      </c>
    </row>
    <row r="2570" spans="1:7">
      <c r="A2570" t="s">
        <v>4701</v>
      </c>
      <c r="B2570">
        <v>7</v>
      </c>
      <c r="C2570">
        <v>9</v>
      </c>
      <c r="D2570">
        <v>2</v>
      </c>
      <c r="E2570" t="s">
        <v>4702</v>
      </c>
      <c r="F2570" t="s">
        <v>4700</v>
      </c>
    </row>
    <row r="2571" spans="1:7">
      <c r="A2571" t="s">
        <v>4703</v>
      </c>
      <c r="B2571">
        <v>7</v>
      </c>
      <c r="C2571">
        <v>9</v>
      </c>
      <c r="D2571">
        <v>3</v>
      </c>
      <c r="E2571" t="s">
        <v>4704</v>
      </c>
      <c r="F2571" t="s">
        <v>4705</v>
      </c>
    </row>
    <row r="2572" spans="1:7">
      <c r="A2572" t="s">
        <v>4706</v>
      </c>
      <c r="B2572">
        <v>7</v>
      </c>
      <c r="C2572">
        <v>9</v>
      </c>
      <c r="D2572">
        <v>4</v>
      </c>
      <c r="E2572" t="s">
        <v>4707</v>
      </c>
      <c r="F2572" t="s">
        <v>4705</v>
      </c>
    </row>
    <row r="2573" spans="1:7">
      <c r="A2573" t="s">
        <v>4708</v>
      </c>
      <c r="B2573">
        <v>7</v>
      </c>
      <c r="C2573">
        <v>9</v>
      </c>
      <c r="D2573">
        <v>5</v>
      </c>
      <c r="E2573" t="s">
        <v>4709</v>
      </c>
      <c r="F2573" t="s">
        <v>1680</v>
      </c>
    </row>
    <row r="2574" spans="1:7">
      <c r="A2574" t="s">
        <v>4710</v>
      </c>
      <c r="B2574">
        <v>7</v>
      </c>
      <c r="C2574">
        <v>9</v>
      </c>
      <c r="D2574">
        <v>6</v>
      </c>
      <c r="E2574" t="s">
        <v>4711</v>
      </c>
      <c r="F2574" t="s">
        <v>1680</v>
      </c>
    </row>
    <row r="2575" spans="1:7">
      <c r="A2575" t="s">
        <v>4712</v>
      </c>
      <c r="B2575">
        <v>7</v>
      </c>
      <c r="C2575">
        <v>9</v>
      </c>
      <c r="D2575">
        <v>7</v>
      </c>
      <c r="E2575" t="s">
        <v>4713</v>
      </c>
      <c r="F2575" t="s">
        <v>4714</v>
      </c>
    </row>
    <row r="2576" spans="1:7">
      <c r="A2576" t="s">
        <v>4715</v>
      </c>
      <c r="B2576">
        <v>7</v>
      </c>
      <c r="C2576">
        <v>9</v>
      </c>
      <c r="D2576">
        <v>8</v>
      </c>
      <c r="E2576" t="s">
        <v>4716</v>
      </c>
      <c r="F2576" t="s">
        <v>4714</v>
      </c>
    </row>
    <row r="2577" spans="1:6">
      <c r="A2577" t="s">
        <v>4717</v>
      </c>
      <c r="B2577">
        <v>7</v>
      </c>
      <c r="C2577">
        <v>9</v>
      </c>
      <c r="D2577">
        <v>9</v>
      </c>
      <c r="E2577" t="s">
        <v>4718</v>
      </c>
      <c r="F2577" t="s">
        <v>4719</v>
      </c>
    </row>
    <row r="2578" spans="1:6">
      <c r="A2578" t="s">
        <v>4720</v>
      </c>
      <c r="B2578">
        <v>7</v>
      </c>
      <c r="C2578">
        <v>9</v>
      </c>
      <c r="D2578">
        <v>10</v>
      </c>
      <c r="E2578" t="s">
        <v>4721</v>
      </c>
      <c r="F2578" t="s">
        <v>4719</v>
      </c>
    </row>
    <row r="2579" spans="1:6">
      <c r="A2579" t="s">
        <v>4722</v>
      </c>
      <c r="B2579">
        <v>7</v>
      </c>
      <c r="C2579">
        <v>9</v>
      </c>
      <c r="D2579">
        <v>11</v>
      </c>
      <c r="E2579" t="s">
        <v>4723</v>
      </c>
      <c r="F2579" t="s">
        <v>4724</v>
      </c>
    </row>
    <row r="2580" spans="1:6">
      <c r="A2580" t="s">
        <v>4725</v>
      </c>
      <c r="B2580">
        <v>7</v>
      </c>
      <c r="C2580">
        <v>9</v>
      </c>
      <c r="D2580">
        <v>12</v>
      </c>
      <c r="E2580" t="s">
        <v>4726</v>
      </c>
      <c r="F2580" t="s">
        <v>4724</v>
      </c>
    </row>
    <row r="2581" spans="1:6">
      <c r="A2581" t="s">
        <v>4727</v>
      </c>
      <c r="B2581">
        <v>7</v>
      </c>
      <c r="C2581">
        <v>9</v>
      </c>
      <c r="D2581">
        <v>13</v>
      </c>
      <c r="E2581" t="s">
        <v>4728</v>
      </c>
      <c r="F2581" t="s">
        <v>4729</v>
      </c>
    </row>
    <row r="2582" spans="1:6">
      <c r="A2582" t="s">
        <v>4730</v>
      </c>
      <c r="B2582">
        <v>7</v>
      </c>
      <c r="C2582">
        <v>9</v>
      </c>
      <c r="D2582">
        <v>14</v>
      </c>
      <c r="E2582" t="s">
        <v>4731</v>
      </c>
      <c r="F2582" t="s">
        <v>4729</v>
      </c>
    </row>
    <row r="2583" spans="1:6">
      <c r="A2583" t="s">
        <v>4732</v>
      </c>
      <c r="B2583">
        <v>7</v>
      </c>
      <c r="C2583">
        <v>9</v>
      </c>
      <c r="D2583">
        <v>15</v>
      </c>
      <c r="E2583" t="s">
        <v>4733</v>
      </c>
      <c r="F2583" t="s">
        <v>4734</v>
      </c>
    </row>
    <row r="2584" spans="1:6">
      <c r="A2584" t="s">
        <v>4735</v>
      </c>
      <c r="B2584">
        <v>7</v>
      </c>
      <c r="C2584">
        <v>9</v>
      </c>
      <c r="D2584">
        <v>16</v>
      </c>
      <c r="E2584" t="s">
        <v>4736</v>
      </c>
      <c r="F2584" t="s">
        <v>4734</v>
      </c>
    </row>
    <row r="2585" spans="1:6">
      <c r="A2585" t="s">
        <v>4737</v>
      </c>
      <c r="B2585">
        <v>7</v>
      </c>
      <c r="C2585">
        <v>9</v>
      </c>
      <c r="D2585">
        <v>17</v>
      </c>
      <c r="E2585" t="s">
        <v>4738</v>
      </c>
      <c r="F2585" t="s">
        <v>4739</v>
      </c>
    </row>
    <row r="2586" spans="1:6">
      <c r="A2586" t="s">
        <v>4740</v>
      </c>
      <c r="B2586">
        <v>7</v>
      </c>
      <c r="C2586">
        <v>9</v>
      </c>
      <c r="D2586">
        <v>18</v>
      </c>
      <c r="E2586" t="s">
        <v>4741</v>
      </c>
      <c r="F2586" t="s">
        <v>4739</v>
      </c>
    </row>
    <row r="2587" spans="1:6">
      <c r="A2587" t="s">
        <v>4742</v>
      </c>
      <c r="B2587">
        <v>7</v>
      </c>
      <c r="C2587">
        <v>9</v>
      </c>
      <c r="D2587">
        <v>19</v>
      </c>
      <c r="E2587" t="s">
        <v>4743</v>
      </c>
      <c r="F2587" t="s">
        <v>4744</v>
      </c>
    </row>
    <row r="2588" spans="1:6">
      <c r="A2588" t="s">
        <v>4745</v>
      </c>
      <c r="B2588">
        <v>7</v>
      </c>
      <c r="C2588">
        <v>9</v>
      </c>
      <c r="D2588">
        <v>20</v>
      </c>
      <c r="E2588" t="s">
        <v>4746</v>
      </c>
      <c r="F2588" t="s">
        <v>4744</v>
      </c>
    </row>
    <row r="2589" spans="1:6">
      <c r="A2589" t="s">
        <v>4747</v>
      </c>
      <c r="B2589">
        <v>7</v>
      </c>
      <c r="C2589">
        <v>10</v>
      </c>
      <c r="D2589">
        <v>1</v>
      </c>
      <c r="E2589" t="s">
        <v>4748</v>
      </c>
      <c r="F2589" t="s">
        <v>4749</v>
      </c>
    </row>
    <row r="2590" spans="1:6">
      <c r="A2590" t="s">
        <v>4750</v>
      </c>
      <c r="B2590">
        <v>7</v>
      </c>
      <c r="C2590">
        <v>10</v>
      </c>
      <c r="D2590">
        <v>2</v>
      </c>
      <c r="E2590" t="s">
        <v>4751</v>
      </c>
      <c r="F2590" t="s">
        <v>4749</v>
      </c>
    </row>
    <row r="2591" spans="1:6">
      <c r="A2591" t="s">
        <v>4752</v>
      </c>
      <c r="B2591">
        <v>7</v>
      </c>
      <c r="C2591">
        <v>10</v>
      </c>
      <c r="D2591">
        <v>3</v>
      </c>
      <c r="E2591" t="s">
        <v>4753</v>
      </c>
      <c r="F2591" t="s">
        <v>4754</v>
      </c>
    </row>
    <row r="2592" spans="1:6">
      <c r="A2592" t="s">
        <v>4755</v>
      </c>
      <c r="B2592">
        <v>7</v>
      </c>
      <c r="C2592">
        <v>10</v>
      </c>
      <c r="D2592">
        <v>4</v>
      </c>
      <c r="E2592" t="s">
        <v>4756</v>
      </c>
      <c r="F2592" t="s">
        <v>4754</v>
      </c>
    </row>
    <row r="2593" spans="1:6">
      <c r="A2593" t="s">
        <v>4757</v>
      </c>
      <c r="B2593">
        <v>7</v>
      </c>
      <c r="C2593">
        <v>10</v>
      </c>
      <c r="D2593">
        <v>5</v>
      </c>
      <c r="E2593" t="s">
        <v>4758</v>
      </c>
      <c r="F2593" t="s">
        <v>4759</v>
      </c>
    </row>
    <row r="2594" spans="1:6">
      <c r="A2594" t="s">
        <v>4760</v>
      </c>
      <c r="B2594">
        <v>7</v>
      </c>
      <c r="C2594">
        <v>10</v>
      </c>
      <c r="D2594">
        <v>6</v>
      </c>
      <c r="E2594" t="s">
        <v>4761</v>
      </c>
      <c r="F2594" t="s">
        <v>4759</v>
      </c>
    </row>
    <row r="2595" spans="1:6">
      <c r="A2595" t="s">
        <v>4762</v>
      </c>
      <c r="B2595">
        <v>7</v>
      </c>
      <c r="C2595">
        <v>10</v>
      </c>
      <c r="D2595">
        <v>7</v>
      </c>
      <c r="E2595" t="s">
        <v>4763</v>
      </c>
      <c r="F2595" t="s">
        <v>4764</v>
      </c>
    </row>
    <row r="2596" spans="1:6">
      <c r="A2596" t="s">
        <v>4765</v>
      </c>
      <c r="B2596">
        <v>7</v>
      </c>
      <c r="C2596">
        <v>10</v>
      </c>
      <c r="D2596">
        <v>8</v>
      </c>
      <c r="E2596" t="s">
        <v>4766</v>
      </c>
      <c r="F2596" t="s">
        <v>4764</v>
      </c>
    </row>
    <row r="2597" spans="1:6">
      <c r="A2597" t="s">
        <v>4767</v>
      </c>
      <c r="B2597">
        <v>7</v>
      </c>
      <c r="C2597">
        <v>10</v>
      </c>
      <c r="D2597">
        <v>9</v>
      </c>
      <c r="E2597" t="s">
        <v>4768</v>
      </c>
      <c r="F2597" t="s">
        <v>4769</v>
      </c>
    </row>
    <row r="2598" spans="1:6">
      <c r="A2598" t="s">
        <v>4770</v>
      </c>
      <c r="B2598">
        <v>7</v>
      </c>
      <c r="C2598">
        <v>10</v>
      </c>
      <c r="D2598">
        <v>10</v>
      </c>
      <c r="E2598" t="s">
        <v>4771</v>
      </c>
      <c r="F2598" t="s">
        <v>4769</v>
      </c>
    </row>
    <row r="2599" spans="1:6">
      <c r="A2599" t="s">
        <v>4772</v>
      </c>
      <c r="B2599">
        <v>7</v>
      </c>
      <c r="C2599">
        <v>10</v>
      </c>
      <c r="D2599">
        <v>11</v>
      </c>
      <c r="E2599" t="s">
        <v>4773</v>
      </c>
      <c r="F2599" t="s">
        <v>4774</v>
      </c>
    </row>
    <row r="2600" spans="1:6">
      <c r="A2600" t="s">
        <v>4775</v>
      </c>
      <c r="B2600">
        <v>7</v>
      </c>
      <c r="C2600">
        <v>10</v>
      </c>
      <c r="D2600">
        <v>12</v>
      </c>
      <c r="E2600" t="s">
        <v>4776</v>
      </c>
      <c r="F2600" t="s">
        <v>4774</v>
      </c>
    </row>
    <row r="2601" spans="1:6">
      <c r="A2601" t="s">
        <v>4777</v>
      </c>
      <c r="B2601">
        <v>7</v>
      </c>
      <c r="C2601">
        <v>10</v>
      </c>
      <c r="D2601">
        <v>13</v>
      </c>
      <c r="E2601" t="s">
        <v>4778</v>
      </c>
      <c r="F2601" t="s">
        <v>4779</v>
      </c>
    </row>
    <row r="2602" spans="1:6">
      <c r="A2602" t="s">
        <v>4780</v>
      </c>
      <c r="B2602">
        <v>7</v>
      </c>
      <c r="C2602">
        <v>10</v>
      </c>
      <c r="D2602">
        <v>14</v>
      </c>
      <c r="E2602" t="s">
        <v>4781</v>
      </c>
      <c r="F2602" t="s">
        <v>4779</v>
      </c>
    </row>
    <row r="2603" spans="1:6">
      <c r="A2603" t="s">
        <v>4782</v>
      </c>
      <c r="B2603">
        <v>7</v>
      </c>
      <c r="C2603">
        <v>10</v>
      </c>
      <c r="D2603">
        <v>15</v>
      </c>
      <c r="E2603" t="s">
        <v>4783</v>
      </c>
      <c r="F2603" t="s">
        <v>4784</v>
      </c>
    </row>
    <row r="2604" spans="1:6">
      <c r="A2604" t="s">
        <v>4785</v>
      </c>
      <c r="B2604">
        <v>7</v>
      </c>
      <c r="C2604">
        <v>10</v>
      </c>
      <c r="D2604">
        <v>16</v>
      </c>
      <c r="E2604" t="s">
        <v>4786</v>
      </c>
      <c r="F2604" t="s">
        <v>4784</v>
      </c>
    </row>
    <row r="2605" spans="1:6">
      <c r="A2605" t="s">
        <v>4787</v>
      </c>
      <c r="B2605">
        <v>7</v>
      </c>
      <c r="C2605">
        <v>10</v>
      </c>
      <c r="D2605">
        <v>17</v>
      </c>
      <c r="E2605" t="s">
        <v>4788</v>
      </c>
      <c r="F2605" t="s">
        <v>4789</v>
      </c>
    </row>
    <row r="2606" spans="1:6">
      <c r="A2606" t="s">
        <v>4790</v>
      </c>
      <c r="B2606">
        <v>7</v>
      </c>
      <c r="C2606">
        <v>10</v>
      </c>
      <c r="D2606">
        <v>18</v>
      </c>
      <c r="E2606" t="s">
        <v>4791</v>
      </c>
      <c r="F2606" t="s">
        <v>4789</v>
      </c>
    </row>
    <row r="2607" spans="1:6">
      <c r="A2607" t="s">
        <v>4792</v>
      </c>
      <c r="B2607">
        <v>7</v>
      </c>
      <c r="C2607">
        <v>10</v>
      </c>
      <c r="D2607">
        <v>19</v>
      </c>
      <c r="E2607" t="s">
        <v>4793</v>
      </c>
      <c r="F2607" t="s">
        <v>4794</v>
      </c>
    </row>
    <row r="2608" spans="1:6">
      <c r="A2608" t="s">
        <v>4795</v>
      </c>
      <c r="B2608">
        <v>7</v>
      </c>
      <c r="C2608">
        <v>10</v>
      </c>
      <c r="D2608">
        <v>20</v>
      </c>
      <c r="E2608" t="s">
        <v>4796</v>
      </c>
      <c r="F2608" t="s">
        <v>4794</v>
      </c>
    </row>
    <row r="2609" spans="1:6">
      <c r="A2609" t="s">
        <v>4797</v>
      </c>
      <c r="B2609">
        <v>7</v>
      </c>
      <c r="C2609">
        <v>11</v>
      </c>
      <c r="D2609">
        <v>1</v>
      </c>
      <c r="E2609" t="s">
        <v>4798</v>
      </c>
      <c r="F2609" t="s">
        <v>4799</v>
      </c>
    </row>
    <row r="2610" spans="1:6">
      <c r="A2610" t="s">
        <v>4800</v>
      </c>
      <c r="B2610">
        <v>7</v>
      </c>
      <c r="C2610">
        <v>11</v>
      </c>
      <c r="D2610">
        <v>2</v>
      </c>
      <c r="E2610" t="s">
        <v>4801</v>
      </c>
      <c r="F2610" t="s">
        <v>4799</v>
      </c>
    </row>
    <row r="2611" spans="1:6">
      <c r="A2611" t="s">
        <v>4802</v>
      </c>
      <c r="B2611">
        <v>7</v>
      </c>
      <c r="C2611">
        <v>11</v>
      </c>
      <c r="D2611">
        <v>3</v>
      </c>
      <c r="E2611" t="s">
        <v>4803</v>
      </c>
      <c r="F2611" t="s">
        <v>4804</v>
      </c>
    </row>
    <row r="2612" spans="1:6">
      <c r="A2612" t="s">
        <v>4805</v>
      </c>
      <c r="B2612">
        <v>7</v>
      </c>
      <c r="C2612">
        <v>11</v>
      </c>
      <c r="D2612">
        <v>4</v>
      </c>
      <c r="E2612" t="s">
        <v>4806</v>
      </c>
      <c r="F2612" t="s">
        <v>4804</v>
      </c>
    </row>
    <row r="2613" spans="1:6">
      <c r="A2613" t="s">
        <v>4807</v>
      </c>
      <c r="B2613">
        <v>7</v>
      </c>
      <c r="C2613">
        <v>11</v>
      </c>
      <c r="D2613">
        <v>5</v>
      </c>
      <c r="E2613" t="s">
        <v>4808</v>
      </c>
      <c r="F2613" t="s">
        <v>4809</v>
      </c>
    </row>
    <row r="2614" spans="1:6">
      <c r="A2614" t="s">
        <v>4810</v>
      </c>
      <c r="B2614">
        <v>7</v>
      </c>
      <c r="C2614">
        <v>11</v>
      </c>
      <c r="D2614">
        <v>6</v>
      </c>
      <c r="E2614" t="s">
        <v>4811</v>
      </c>
      <c r="F2614" t="s">
        <v>4809</v>
      </c>
    </row>
    <row r="2615" spans="1:6">
      <c r="A2615" t="s">
        <v>4812</v>
      </c>
      <c r="B2615">
        <v>7</v>
      </c>
      <c r="C2615">
        <v>11</v>
      </c>
      <c r="D2615">
        <v>7</v>
      </c>
      <c r="E2615" t="s">
        <v>4813</v>
      </c>
      <c r="F2615" t="s">
        <v>4814</v>
      </c>
    </row>
    <row r="2616" spans="1:6">
      <c r="A2616" t="s">
        <v>4815</v>
      </c>
      <c r="B2616">
        <v>7</v>
      </c>
      <c r="C2616">
        <v>11</v>
      </c>
      <c r="D2616">
        <v>8</v>
      </c>
      <c r="E2616" t="s">
        <v>4816</v>
      </c>
      <c r="F2616" t="s">
        <v>4814</v>
      </c>
    </row>
    <row r="2617" spans="1:6">
      <c r="A2617" t="s">
        <v>4817</v>
      </c>
      <c r="B2617">
        <v>7</v>
      </c>
      <c r="C2617">
        <v>11</v>
      </c>
      <c r="D2617">
        <v>9</v>
      </c>
      <c r="E2617" t="s">
        <v>4818</v>
      </c>
      <c r="F2617" t="s">
        <v>4819</v>
      </c>
    </row>
    <row r="2618" spans="1:6">
      <c r="A2618" t="s">
        <v>4820</v>
      </c>
      <c r="B2618">
        <v>7</v>
      </c>
      <c r="C2618">
        <v>11</v>
      </c>
      <c r="D2618">
        <v>10</v>
      </c>
      <c r="E2618" t="s">
        <v>4821</v>
      </c>
      <c r="F2618" t="s">
        <v>4819</v>
      </c>
    </row>
    <row r="2619" spans="1:6">
      <c r="A2619" t="s">
        <v>4822</v>
      </c>
      <c r="B2619">
        <v>7</v>
      </c>
      <c r="C2619">
        <v>11</v>
      </c>
      <c r="D2619">
        <v>11</v>
      </c>
      <c r="E2619" t="s">
        <v>4823</v>
      </c>
      <c r="F2619" t="s">
        <v>4824</v>
      </c>
    </row>
    <row r="2620" spans="1:6">
      <c r="A2620" t="s">
        <v>4825</v>
      </c>
      <c r="B2620">
        <v>7</v>
      </c>
      <c r="C2620">
        <v>11</v>
      </c>
      <c r="D2620">
        <v>12</v>
      </c>
      <c r="E2620" t="s">
        <v>4826</v>
      </c>
      <c r="F2620" t="s">
        <v>4824</v>
      </c>
    </row>
    <row r="2621" spans="1:6">
      <c r="A2621" t="s">
        <v>4827</v>
      </c>
      <c r="B2621">
        <v>7</v>
      </c>
      <c r="C2621">
        <v>11</v>
      </c>
      <c r="D2621">
        <v>13</v>
      </c>
      <c r="E2621" t="s">
        <v>4828</v>
      </c>
      <c r="F2621" t="s">
        <v>4829</v>
      </c>
    </row>
    <row r="2622" spans="1:6">
      <c r="A2622" t="s">
        <v>4830</v>
      </c>
      <c r="B2622">
        <v>7</v>
      </c>
      <c r="C2622">
        <v>11</v>
      </c>
      <c r="D2622">
        <v>14</v>
      </c>
      <c r="E2622" t="s">
        <v>4831</v>
      </c>
      <c r="F2622" t="s">
        <v>4829</v>
      </c>
    </row>
    <row r="2623" spans="1:6">
      <c r="A2623" t="s">
        <v>4832</v>
      </c>
      <c r="B2623">
        <v>7</v>
      </c>
      <c r="C2623">
        <v>11</v>
      </c>
      <c r="D2623">
        <v>15</v>
      </c>
      <c r="E2623" t="s">
        <v>4833</v>
      </c>
      <c r="F2623" t="s">
        <v>4834</v>
      </c>
    </row>
    <row r="2624" spans="1:6">
      <c r="A2624" t="s">
        <v>4835</v>
      </c>
      <c r="B2624">
        <v>7</v>
      </c>
      <c r="C2624">
        <v>11</v>
      </c>
      <c r="D2624">
        <v>16</v>
      </c>
      <c r="E2624" t="s">
        <v>4836</v>
      </c>
      <c r="F2624" t="s">
        <v>4834</v>
      </c>
    </row>
    <row r="2625" spans="1:7">
      <c r="A2625" t="s">
        <v>4837</v>
      </c>
      <c r="B2625">
        <v>7</v>
      </c>
      <c r="C2625">
        <v>11</v>
      </c>
      <c r="D2625">
        <v>17</v>
      </c>
      <c r="E2625" t="s">
        <v>4838</v>
      </c>
      <c r="F2625" t="s">
        <v>4839</v>
      </c>
    </row>
    <row r="2626" spans="1:7">
      <c r="A2626" t="s">
        <v>4840</v>
      </c>
      <c r="B2626">
        <v>7</v>
      </c>
      <c r="C2626">
        <v>11</v>
      </c>
      <c r="D2626">
        <v>18</v>
      </c>
      <c r="E2626" t="s">
        <v>4841</v>
      </c>
      <c r="F2626" t="s">
        <v>4839</v>
      </c>
    </row>
    <row r="2627" spans="1:7">
      <c r="A2627" t="s">
        <v>4842</v>
      </c>
      <c r="B2627">
        <v>7</v>
      </c>
      <c r="C2627">
        <v>11</v>
      </c>
      <c r="D2627">
        <v>19</v>
      </c>
      <c r="E2627" t="s">
        <v>4843</v>
      </c>
      <c r="F2627" t="s">
        <v>4844</v>
      </c>
    </row>
    <row r="2628" spans="1:7">
      <c r="A2628" t="s">
        <v>4845</v>
      </c>
      <c r="B2628">
        <v>7</v>
      </c>
      <c r="C2628">
        <v>11</v>
      </c>
      <c r="D2628">
        <v>20</v>
      </c>
      <c r="E2628" t="s">
        <v>4846</v>
      </c>
      <c r="F2628" t="s">
        <v>4844</v>
      </c>
    </row>
    <row r="2629" spans="1:7">
      <c r="A2629" t="s">
        <v>4847</v>
      </c>
      <c r="B2629">
        <v>7</v>
      </c>
      <c r="C2629">
        <v>12</v>
      </c>
      <c r="D2629">
        <v>1</v>
      </c>
      <c r="E2629" t="s">
        <v>4848</v>
      </c>
      <c r="F2629" t="s">
        <v>4849</v>
      </c>
    </row>
    <row r="2630" spans="1:7">
      <c r="A2630" t="s">
        <v>4850</v>
      </c>
      <c r="B2630">
        <v>7</v>
      </c>
      <c r="C2630">
        <v>12</v>
      </c>
      <c r="D2630">
        <v>2</v>
      </c>
      <c r="E2630" t="s">
        <v>4851</v>
      </c>
      <c r="F2630" t="s">
        <v>4849</v>
      </c>
    </row>
    <row r="2631" spans="1:7">
      <c r="A2631" t="s">
        <v>4852</v>
      </c>
      <c r="B2631">
        <v>7</v>
      </c>
      <c r="C2631">
        <v>12</v>
      </c>
      <c r="D2631">
        <v>3</v>
      </c>
      <c r="E2631" t="s">
        <v>4853</v>
      </c>
      <c r="F2631" t="s">
        <v>4854</v>
      </c>
    </row>
    <row r="2632" spans="1:7">
      <c r="A2632" t="s">
        <v>4855</v>
      </c>
      <c r="B2632">
        <v>7</v>
      </c>
      <c r="C2632">
        <v>12</v>
      </c>
      <c r="D2632">
        <v>4</v>
      </c>
      <c r="E2632" t="s">
        <v>4856</v>
      </c>
      <c r="F2632" t="s">
        <v>4854</v>
      </c>
    </row>
    <row r="2633" spans="1:7">
      <c r="A2633" t="s">
        <v>4857</v>
      </c>
      <c r="B2633">
        <v>7</v>
      </c>
      <c r="C2633">
        <v>12</v>
      </c>
      <c r="D2633">
        <v>5</v>
      </c>
      <c r="E2633" t="s">
        <v>591</v>
      </c>
      <c r="G2633" t="e">
        <f>--Empty</f>
        <v>#NAME?</v>
      </c>
    </row>
    <row r="2634" spans="1:7">
      <c r="A2634" t="s">
        <v>4858</v>
      </c>
      <c r="B2634">
        <v>7</v>
      </c>
      <c r="C2634">
        <v>12</v>
      </c>
      <c r="D2634">
        <v>6</v>
      </c>
      <c r="E2634" t="s">
        <v>591</v>
      </c>
      <c r="G2634" t="e">
        <f>--Empty</f>
        <v>#NAME?</v>
      </c>
    </row>
    <row r="2635" spans="1:7">
      <c r="A2635" t="s">
        <v>4859</v>
      </c>
      <c r="B2635">
        <v>7</v>
      </c>
      <c r="C2635">
        <v>12</v>
      </c>
      <c r="D2635">
        <v>7</v>
      </c>
      <c r="E2635" t="s">
        <v>591</v>
      </c>
      <c r="G2635" t="e">
        <f>--Empty</f>
        <v>#NAME?</v>
      </c>
    </row>
    <row r="2636" spans="1:7">
      <c r="A2636" t="s">
        <v>4860</v>
      </c>
      <c r="B2636">
        <v>7</v>
      </c>
      <c r="C2636">
        <v>12</v>
      </c>
      <c r="D2636">
        <v>8</v>
      </c>
      <c r="E2636" t="s">
        <v>591</v>
      </c>
      <c r="G2636" t="e">
        <f>--Empty</f>
        <v>#NAME?</v>
      </c>
    </row>
    <row r="2637" spans="1:7">
      <c r="A2637" t="s">
        <v>4861</v>
      </c>
      <c r="B2637">
        <v>7</v>
      </c>
      <c r="C2637">
        <v>12</v>
      </c>
      <c r="D2637">
        <v>9</v>
      </c>
      <c r="E2637" t="s">
        <v>591</v>
      </c>
      <c r="G2637" t="e">
        <f>--Empty</f>
        <v>#NAME?</v>
      </c>
    </row>
    <row r="2638" spans="1:7">
      <c r="A2638" t="s">
        <v>4862</v>
      </c>
      <c r="B2638">
        <v>7</v>
      </c>
      <c r="C2638">
        <v>12</v>
      </c>
      <c r="D2638">
        <v>10</v>
      </c>
      <c r="E2638" t="s">
        <v>591</v>
      </c>
      <c r="G2638" t="e">
        <f>--Empty</f>
        <v>#NAME?</v>
      </c>
    </row>
    <row r="2639" spans="1:7">
      <c r="A2639" t="s">
        <v>4863</v>
      </c>
      <c r="B2639">
        <v>7</v>
      </c>
      <c r="C2639">
        <v>12</v>
      </c>
      <c r="D2639">
        <v>11</v>
      </c>
      <c r="E2639" t="s">
        <v>591</v>
      </c>
      <c r="G2639" t="e">
        <f>--Empty</f>
        <v>#NAME?</v>
      </c>
    </row>
    <row r="2640" spans="1:7">
      <c r="A2640" t="s">
        <v>4864</v>
      </c>
      <c r="B2640">
        <v>7</v>
      </c>
      <c r="C2640">
        <v>12</v>
      </c>
      <c r="D2640">
        <v>12</v>
      </c>
      <c r="E2640" t="s">
        <v>591</v>
      </c>
      <c r="G2640" t="e">
        <f>--Empty</f>
        <v>#NAME?</v>
      </c>
    </row>
    <row r="2641" spans="1:7">
      <c r="A2641" t="s">
        <v>4865</v>
      </c>
      <c r="B2641">
        <v>7</v>
      </c>
      <c r="C2641">
        <v>12</v>
      </c>
      <c r="D2641">
        <v>13</v>
      </c>
      <c r="E2641" t="s">
        <v>4866</v>
      </c>
      <c r="F2641" t="s">
        <v>4867</v>
      </c>
    </row>
    <row r="2642" spans="1:7">
      <c r="A2642" t="s">
        <v>4868</v>
      </c>
      <c r="B2642">
        <v>7</v>
      </c>
      <c r="C2642">
        <v>12</v>
      </c>
      <c r="D2642">
        <v>14</v>
      </c>
      <c r="E2642" t="s">
        <v>4869</v>
      </c>
      <c r="F2642" t="s">
        <v>4867</v>
      </c>
    </row>
    <row r="2643" spans="1:7">
      <c r="A2643" t="s">
        <v>4870</v>
      </c>
      <c r="B2643">
        <v>7</v>
      </c>
      <c r="C2643">
        <v>12</v>
      </c>
      <c r="D2643">
        <v>15</v>
      </c>
      <c r="E2643" t="s">
        <v>4871</v>
      </c>
      <c r="F2643" t="s">
        <v>4872</v>
      </c>
    </row>
    <row r="2644" spans="1:7">
      <c r="A2644" t="s">
        <v>4873</v>
      </c>
      <c r="B2644">
        <v>7</v>
      </c>
      <c r="C2644">
        <v>12</v>
      </c>
      <c r="D2644">
        <v>16</v>
      </c>
      <c r="E2644" t="s">
        <v>4874</v>
      </c>
      <c r="F2644" t="s">
        <v>4872</v>
      </c>
    </row>
    <row r="2645" spans="1:7">
      <c r="A2645" t="s">
        <v>4875</v>
      </c>
      <c r="B2645">
        <v>7</v>
      </c>
      <c r="C2645">
        <v>12</v>
      </c>
      <c r="D2645">
        <v>17</v>
      </c>
      <c r="E2645" t="s">
        <v>4876</v>
      </c>
      <c r="G2645" t="e">
        <f>--Internal_26395</f>
        <v>#NAME?</v>
      </c>
    </row>
    <row r="2646" spans="1:7">
      <c r="A2646" t="s">
        <v>4877</v>
      </c>
      <c r="B2646">
        <v>7</v>
      </c>
      <c r="C2646">
        <v>12</v>
      </c>
      <c r="D2646">
        <v>18</v>
      </c>
      <c r="E2646" t="s">
        <v>4876</v>
      </c>
      <c r="G2646" t="e">
        <f>--Internal_26395</f>
        <v>#NAME?</v>
      </c>
    </row>
    <row r="2647" spans="1:7">
      <c r="A2647" t="s">
        <v>4878</v>
      </c>
      <c r="B2647">
        <v>7</v>
      </c>
      <c r="C2647">
        <v>12</v>
      </c>
      <c r="D2647">
        <v>19</v>
      </c>
      <c r="E2647" t="s">
        <v>4879</v>
      </c>
      <c r="G2647" t="e">
        <f>--Internal_327694</f>
        <v>#NAME?</v>
      </c>
    </row>
    <row r="2648" spans="1:7">
      <c r="A2648" t="s">
        <v>4880</v>
      </c>
      <c r="B2648">
        <v>7</v>
      </c>
      <c r="C2648">
        <v>12</v>
      </c>
      <c r="D2648">
        <v>20</v>
      </c>
      <c r="E2648" t="s">
        <v>4879</v>
      </c>
      <c r="G2648" t="e">
        <f>--Internal_327694</f>
        <v>#NAME?</v>
      </c>
    </row>
    <row r="2649" spans="1:7">
      <c r="A2649" t="s">
        <v>4881</v>
      </c>
      <c r="B2649">
        <v>7</v>
      </c>
      <c r="C2649">
        <v>13</v>
      </c>
      <c r="D2649">
        <v>1</v>
      </c>
      <c r="E2649" t="s">
        <v>4882</v>
      </c>
      <c r="F2649" t="s">
        <v>4883</v>
      </c>
    </row>
    <row r="2650" spans="1:7">
      <c r="A2650" t="s">
        <v>4884</v>
      </c>
      <c r="B2650">
        <v>7</v>
      </c>
      <c r="C2650">
        <v>13</v>
      </c>
      <c r="D2650">
        <v>2</v>
      </c>
      <c r="E2650" t="s">
        <v>4885</v>
      </c>
      <c r="F2650" t="s">
        <v>4883</v>
      </c>
    </row>
    <row r="2651" spans="1:7">
      <c r="A2651" t="s">
        <v>4886</v>
      </c>
      <c r="B2651">
        <v>7</v>
      </c>
      <c r="C2651">
        <v>13</v>
      </c>
      <c r="D2651">
        <v>3</v>
      </c>
      <c r="E2651" t="s">
        <v>4887</v>
      </c>
      <c r="F2651" t="s">
        <v>4888</v>
      </c>
    </row>
    <row r="2652" spans="1:7">
      <c r="A2652" t="s">
        <v>4889</v>
      </c>
      <c r="B2652">
        <v>7</v>
      </c>
      <c r="C2652">
        <v>13</v>
      </c>
      <c r="D2652">
        <v>4</v>
      </c>
      <c r="E2652" t="s">
        <v>4890</v>
      </c>
      <c r="F2652" t="s">
        <v>4888</v>
      </c>
    </row>
    <row r="2653" spans="1:7">
      <c r="A2653" t="s">
        <v>4891</v>
      </c>
      <c r="B2653">
        <v>7</v>
      </c>
      <c r="C2653">
        <v>13</v>
      </c>
      <c r="D2653">
        <v>5</v>
      </c>
      <c r="E2653" t="s">
        <v>4892</v>
      </c>
      <c r="F2653" t="s">
        <v>4893</v>
      </c>
    </row>
    <row r="2654" spans="1:7">
      <c r="A2654" t="s">
        <v>4894</v>
      </c>
      <c r="B2654">
        <v>7</v>
      </c>
      <c r="C2654">
        <v>13</v>
      </c>
      <c r="D2654">
        <v>6</v>
      </c>
      <c r="E2654" t="s">
        <v>4895</v>
      </c>
      <c r="F2654" t="s">
        <v>4893</v>
      </c>
    </row>
    <row r="2655" spans="1:7">
      <c r="A2655" t="s">
        <v>4896</v>
      </c>
      <c r="B2655">
        <v>7</v>
      </c>
      <c r="C2655">
        <v>13</v>
      </c>
      <c r="D2655">
        <v>7</v>
      </c>
      <c r="E2655" t="s">
        <v>4897</v>
      </c>
      <c r="F2655" t="s">
        <v>4898</v>
      </c>
    </row>
    <row r="2656" spans="1:7">
      <c r="A2656" t="s">
        <v>4899</v>
      </c>
      <c r="B2656">
        <v>7</v>
      </c>
      <c r="C2656">
        <v>13</v>
      </c>
      <c r="D2656">
        <v>8</v>
      </c>
      <c r="E2656" t="s">
        <v>4900</v>
      </c>
      <c r="F2656" t="s">
        <v>4898</v>
      </c>
    </row>
    <row r="2657" spans="1:6">
      <c r="A2657" t="s">
        <v>4901</v>
      </c>
      <c r="B2657">
        <v>7</v>
      </c>
      <c r="C2657">
        <v>13</v>
      </c>
      <c r="D2657">
        <v>9</v>
      </c>
      <c r="E2657" t="s">
        <v>4902</v>
      </c>
      <c r="F2657" t="s">
        <v>4903</v>
      </c>
    </row>
    <row r="2658" spans="1:6">
      <c r="A2658" t="s">
        <v>4904</v>
      </c>
      <c r="B2658">
        <v>7</v>
      </c>
      <c r="C2658">
        <v>13</v>
      </c>
      <c r="D2658">
        <v>10</v>
      </c>
      <c r="E2658" t="s">
        <v>4905</v>
      </c>
      <c r="F2658" t="s">
        <v>4903</v>
      </c>
    </row>
    <row r="2659" spans="1:6">
      <c r="A2659" t="s">
        <v>4906</v>
      </c>
      <c r="B2659">
        <v>7</v>
      </c>
      <c r="C2659">
        <v>13</v>
      </c>
      <c r="D2659">
        <v>11</v>
      </c>
      <c r="E2659" t="s">
        <v>4907</v>
      </c>
      <c r="F2659" t="s">
        <v>4908</v>
      </c>
    </row>
    <row r="2660" spans="1:6">
      <c r="A2660" t="s">
        <v>4909</v>
      </c>
      <c r="B2660">
        <v>7</v>
      </c>
      <c r="C2660">
        <v>13</v>
      </c>
      <c r="D2660">
        <v>12</v>
      </c>
      <c r="E2660" t="s">
        <v>4910</v>
      </c>
      <c r="F2660" t="s">
        <v>4908</v>
      </c>
    </row>
    <row r="2661" spans="1:6">
      <c r="A2661" t="s">
        <v>4911</v>
      </c>
      <c r="B2661">
        <v>7</v>
      </c>
      <c r="C2661">
        <v>13</v>
      </c>
      <c r="D2661">
        <v>13</v>
      </c>
      <c r="E2661" t="s">
        <v>4912</v>
      </c>
      <c r="F2661" t="s">
        <v>4913</v>
      </c>
    </row>
    <row r="2662" spans="1:6">
      <c r="A2662" t="s">
        <v>4914</v>
      </c>
      <c r="B2662">
        <v>7</v>
      </c>
      <c r="C2662">
        <v>13</v>
      </c>
      <c r="D2662">
        <v>14</v>
      </c>
      <c r="E2662" t="s">
        <v>4915</v>
      </c>
      <c r="F2662" t="s">
        <v>4913</v>
      </c>
    </row>
    <row r="2663" spans="1:6">
      <c r="A2663" t="s">
        <v>4916</v>
      </c>
      <c r="B2663">
        <v>7</v>
      </c>
      <c r="C2663">
        <v>13</v>
      </c>
      <c r="D2663">
        <v>15</v>
      </c>
      <c r="E2663" t="s">
        <v>4917</v>
      </c>
      <c r="F2663" t="s">
        <v>4918</v>
      </c>
    </row>
    <row r="2664" spans="1:6">
      <c r="A2664" t="s">
        <v>4919</v>
      </c>
      <c r="B2664">
        <v>7</v>
      </c>
      <c r="C2664">
        <v>13</v>
      </c>
      <c r="D2664">
        <v>16</v>
      </c>
      <c r="E2664" t="s">
        <v>4920</v>
      </c>
      <c r="F2664" t="s">
        <v>4918</v>
      </c>
    </row>
    <row r="2665" spans="1:6">
      <c r="A2665" t="s">
        <v>4921</v>
      </c>
      <c r="B2665">
        <v>7</v>
      </c>
      <c r="C2665">
        <v>13</v>
      </c>
      <c r="D2665">
        <v>17</v>
      </c>
      <c r="E2665" t="s">
        <v>4922</v>
      </c>
      <c r="F2665" t="s">
        <v>4923</v>
      </c>
    </row>
    <row r="2666" spans="1:6">
      <c r="A2666" t="s">
        <v>4924</v>
      </c>
      <c r="B2666">
        <v>7</v>
      </c>
      <c r="C2666">
        <v>13</v>
      </c>
      <c r="D2666">
        <v>18</v>
      </c>
      <c r="E2666" t="s">
        <v>4925</v>
      </c>
      <c r="F2666" t="s">
        <v>4923</v>
      </c>
    </row>
    <row r="2667" spans="1:6">
      <c r="A2667" t="s">
        <v>4926</v>
      </c>
      <c r="B2667">
        <v>7</v>
      </c>
      <c r="C2667">
        <v>13</v>
      </c>
      <c r="D2667">
        <v>19</v>
      </c>
      <c r="E2667" t="s">
        <v>4927</v>
      </c>
      <c r="F2667" t="s">
        <v>4928</v>
      </c>
    </row>
    <row r="2668" spans="1:6">
      <c r="A2668" t="s">
        <v>4929</v>
      </c>
      <c r="B2668">
        <v>7</v>
      </c>
      <c r="C2668">
        <v>13</v>
      </c>
      <c r="D2668">
        <v>20</v>
      </c>
      <c r="E2668" t="s">
        <v>4930</v>
      </c>
      <c r="F2668" t="s">
        <v>4928</v>
      </c>
    </row>
    <row r="2669" spans="1:6">
      <c r="A2669" t="s">
        <v>4931</v>
      </c>
      <c r="B2669">
        <v>7</v>
      </c>
      <c r="C2669">
        <v>14</v>
      </c>
      <c r="D2669">
        <v>1</v>
      </c>
      <c r="E2669" t="s">
        <v>4932</v>
      </c>
      <c r="F2669" t="s">
        <v>4933</v>
      </c>
    </row>
    <row r="2670" spans="1:6">
      <c r="A2670" t="s">
        <v>4934</v>
      </c>
      <c r="B2670">
        <v>7</v>
      </c>
      <c r="C2670">
        <v>14</v>
      </c>
      <c r="D2670">
        <v>2</v>
      </c>
      <c r="E2670" t="s">
        <v>4935</v>
      </c>
      <c r="F2670" t="s">
        <v>4933</v>
      </c>
    </row>
    <row r="2671" spans="1:6">
      <c r="A2671" t="s">
        <v>4936</v>
      </c>
      <c r="B2671">
        <v>7</v>
      </c>
      <c r="C2671">
        <v>14</v>
      </c>
      <c r="D2671">
        <v>3</v>
      </c>
      <c r="E2671" t="s">
        <v>4937</v>
      </c>
      <c r="F2671" t="s">
        <v>4938</v>
      </c>
    </row>
    <row r="2672" spans="1:6">
      <c r="A2672" t="s">
        <v>4939</v>
      </c>
      <c r="B2672">
        <v>7</v>
      </c>
      <c r="C2672">
        <v>14</v>
      </c>
      <c r="D2672">
        <v>4</v>
      </c>
      <c r="E2672" t="s">
        <v>4940</v>
      </c>
      <c r="F2672" t="s">
        <v>4938</v>
      </c>
    </row>
    <row r="2673" spans="1:7">
      <c r="A2673" t="s">
        <v>4941</v>
      </c>
      <c r="B2673">
        <v>7</v>
      </c>
      <c r="C2673">
        <v>14</v>
      </c>
      <c r="D2673">
        <v>5</v>
      </c>
      <c r="E2673" t="s">
        <v>4942</v>
      </c>
      <c r="F2673" t="s">
        <v>4943</v>
      </c>
    </row>
    <row r="2674" spans="1:7">
      <c r="A2674" t="s">
        <v>4944</v>
      </c>
      <c r="B2674">
        <v>7</v>
      </c>
      <c r="C2674">
        <v>14</v>
      </c>
      <c r="D2674">
        <v>6</v>
      </c>
      <c r="E2674" t="s">
        <v>4945</v>
      </c>
      <c r="F2674" t="s">
        <v>4943</v>
      </c>
    </row>
    <row r="2675" spans="1:7">
      <c r="A2675" t="s">
        <v>4946</v>
      </c>
      <c r="B2675">
        <v>7</v>
      </c>
      <c r="C2675">
        <v>14</v>
      </c>
      <c r="D2675">
        <v>7</v>
      </c>
      <c r="E2675" t="s">
        <v>4947</v>
      </c>
      <c r="F2675" t="s">
        <v>4948</v>
      </c>
    </row>
    <row r="2676" spans="1:7">
      <c r="A2676" t="s">
        <v>4949</v>
      </c>
      <c r="B2676">
        <v>7</v>
      </c>
      <c r="C2676">
        <v>14</v>
      </c>
      <c r="D2676">
        <v>8</v>
      </c>
      <c r="E2676" t="s">
        <v>4950</v>
      </c>
      <c r="F2676" t="s">
        <v>4948</v>
      </c>
    </row>
    <row r="2677" spans="1:7">
      <c r="A2677" t="s">
        <v>4951</v>
      </c>
      <c r="B2677">
        <v>7</v>
      </c>
      <c r="C2677">
        <v>14</v>
      </c>
      <c r="D2677">
        <v>9</v>
      </c>
      <c r="E2677" t="s">
        <v>4952</v>
      </c>
      <c r="F2677" t="s">
        <v>4953</v>
      </c>
    </row>
    <row r="2678" spans="1:7">
      <c r="A2678" t="s">
        <v>4954</v>
      </c>
      <c r="B2678">
        <v>7</v>
      </c>
      <c r="C2678">
        <v>14</v>
      </c>
      <c r="D2678">
        <v>10</v>
      </c>
      <c r="E2678" t="s">
        <v>4955</v>
      </c>
      <c r="F2678" t="s">
        <v>4953</v>
      </c>
    </row>
    <row r="2679" spans="1:7">
      <c r="A2679" t="s">
        <v>4956</v>
      </c>
      <c r="B2679">
        <v>7</v>
      </c>
      <c r="C2679">
        <v>14</v>
      </c>
      <c r="D2679">
        <v>11</v>
      </c>
      <c r="E2679" t="s">
        <v>4957</v>
      </c>
      <c r="F2679" t="s">
        <v>4958</v>
      </c>
    </row>
    <row r="2680" spans="1:7">
      <c r="A2680" t="s">
        <v>4959</v>
      </c>
      <c r="B2680">
        <v>7</v>
      </c>
      <c r="C2680">
        <v>14</v>
      </c>
      <c r="D2680">
        <v>12</v>
      </c>
      <c r="E2680" t="s">
        <v>4960</v>
      </c>
      <c r="F2680" t="s">
        <v>4958</v>
      </c>
    </row>
    <row r="2681" spans="1:7">
      <c r="A2681" t="s">
        <v>4961</v>
      </c>
      <c r="B2681">
        <v>7</v>
      </c>
      <c r="C2681">
        <v>14</v>
      </c>
      <c r="D2681">
        <v>13</v>
      </c>
      <c r="E2681" t="s">
        <v>15</v>
      </c>
      <c r="G2681" t="s">
        <v>16</v>
      </c>
    </row>
    <row r="2682" spans="1:7">
      <c r="A2682" t="s">
        <v>4962</v>
      </c>
      <c r="B2682">
        <v>7</v>
      </c>
      <c r="C2682">
        <v>14</v>
      </c>
      <c r="D2682">
        <v>14</v>
      </c>
      <c r="E2682" t="s">
        <v>15</v>
      </c>
      <c r="G2682" t="s">
        <v>16</v>
      </c>
    </row>
    <row r="2683" spans="1:7">
      <c r="A2683" t="s">
        <v>4963</v>
      </c>
      <c r="B2683">
        <v>7</v>
      </c>
      <c r="C2683">
        <v>14</v>
      </c>
      <c r="D2683">
        <v>15</v>
      </c>
      <c r="E2683" t="s">
        <v>660</v>
      </c>
      <c r="G2683" t="s">
        <v>661</v>
      </c>
    </row>
    <row r="2684" spans="1:7">
      <c r="A2684" t="s">
        <v>4964</v>
      </c>
      <c r="B2684">
        <v>7</v>
      </c>
      <c r="C2684">
        <v>14</v>
      </c>
      <c r="D2684">
        <v>16</v>
      </c>
      <c r="E2684" t="s">
        <v>660</v>
      </c>
      <c r="G2684" t="s">
        <v>661</v>
      </c>
    </row>
    <row r="2685" spans="1:7">
      <c r="A2685" t="s">
        <v>4965</v>
      </c>
      <c r="B2685">
        <v>7</v>
      </c>
      <c r="C2685">
        <v>14</v>
      </c>
      <c r="D2685">
        <v>17</v>
      </c>
      <c r="E2685" t="s">
        <v>664</v>
      </c>
      <c r="G2685" t="s">
        <v>665</v>
      </c>
    </row>
    <row r="2686" spans="1:7">
      <c r="A2686" t="s">
        <v>4966</v>
      </c>
      <c r="B2686">
        <v>7</v>
      </c>
      <c r="C2686">
        <v>14</v>
      </c>
      <c r="D2686">
        <v>18</v>
      </c>
      <c r="E2686" t="s">
        <v>664</v>
      </c>
      <c r="G2686" t="s">
        <v>665</v>
      </c>
    </row>
    <row r="2687" spans="1:7">
      <c r="A2687" t="s">
        <v>4967</v>
      </c>
      <c r="B2687">
        <v>7</v>
      </c>
      <c r="C2687">
        <v>14</v>
      </c>
      <c r="D2687">
        <v>19</v>
      </c>
      <c r="E2687" t="s">
        <v>668</v>
      </c>
      <c r="G2687" t="s">
        <v>669</v>
      </c>
    </row>
    <row r="2688" spans="1:7">
      <c r="A2688" t="s">
        <v>4968</v>
      </c>
      <c r="B2688">
        <v>7</v>
      </c>
      <c r="C2688">
        <v>14</v>
      </c>
      <c r="D2688">
        <v>20</v>
      </c>
      <c r="E2688" t="s">
        <v>668</v>
      </c>
      <c r="G2688" t="s">
        <v>669</v>
      </c>
    </row>
    <row r="2689" spans="1:7">
      <c r="A2689" t="s">
        <v>4969</v>
      </c>
      <c r="B2689">
        <v>7</v>
      </c>
      <c r="C2689">
        <v>15</v>
      </c>
      <c r="D2689">
        <v>1</v>
      </c>
      <c r="E2689" t="s">
        <v>672</v>
      </c>
      <c r="G2689" t="e">
        <f>--Buffer</f>
        <v>#NAME?</v>
      </c>
    </row>
    <row r="2690" spans="1:7">
      <c r="A2690" t="s">
        <v>4970</v>
      </c>
      <c r="B2690">
        <v>7</v>
      </c>
      <c r="C2690">
        <v>15</v>
      </c>
      <c r="D2690">
        <v>2</v>
      </c>
      <c r="E2690" t="s">
        <v>672</v>
      </c>
      <c r="G2690" t="e">
        <f>--Buffer</f>
        <v>#NAME?</v>
      </c>
    </row>
    <row r="2691" spans="1:7">
      <c r="A2691" t="s">
        <v>4971</v>
      </c>
      <c r="B2691">
        <v>7</v>
      </c>
      <c r="C2691">
        <v>15</v>
      </c>
      <c r="D2691">
        <v>3</v>
      </c>
      <c r="E2691" t="s">
        <v>675</v>
      </c>
      <c r="G2691" t="s">
        <v>676</v>
      </c>
    </row>
    <row r="2692" spans="1:7">
      <c r="A2692" t="s">
        <v>4972</v>
      </c>
      <c r="B2692">
        <v>7</v>
      </c>
      <c r="C2692">
        <v>15</v>
      </c>
      <c r="D2692">
        <v>4</v>
      </c>
      <c r="E2692" t="s">
        <v>675</v>
      </c>
      <c r="G2692" t="s">
        <v>676</v>
      </c>
    </row>
    <row r="2693" spans="1:7">
      <c r="A2693" t="s">
        <v>4973</v>
      </c>
      <c r="B2693">
        <v>7</v>
      </c>
      <c r="C2693">
        <v>15</v>
      </c>
      <c r="D2693">
        <v>5</v>
      </c>
      <c r="E2693" t="s">
        <v>679</v>
      </c>
      <c r="G2693" t="s">
        <v>680</v>
      </c>
    </row>
    <row r="2694" spans="1:7">
      <c r="A2694" t="s">
        <v>4974</v>
      </c>
      <c r="B2694">
        <v>7</v>
      </c>
      <c r="C2694">
        <v>15</v>
      </c>
      <c r="D2694">
        <v>6</v>
      </c>
      <c r="E2694" t="s">
        <v>679</v>
      </c>
      <c r="G2694" t="s">
        <v>680</v>
      </c>
    </row>
    <row r="2695" spans="1:7">
      <c r="A2695" t="s">
        <v>4975</v>
      </c>
      <c r="B2695">
        <v>7</v>
      </c>
      <c r="C2695">
        <v>15</v>
      </c>
      <c r="D2695">
        <v>7</v>
      </c>
      <c r="E2695" t="s">
        <v>683</v>
      </c>
      <c r="G2695" t="s">
        <v>684</v>
      </c>
    </row>
    <row r="2696" spans="1:7">
      <c r="A2696" t="s">
        <v>4976</v>
      </c>
      <c r="B2696">
        <v>7</v>
      </c>
      <c r="C2696">
        <v>15</v>
      </c>
      <c r="D2696">
        <v>8</v>
      </c>
      <c r="E2696" t="s">
        <v>683</v>
      </c>
      <c r="G2696" t="s">
        <v>684</v>
      </c>
    </row>
    <row r="2697" spans="1:7">
      <c r="A2697" t="s">
        <v>4977</v>
      </c>
      <c r="B2697">
        <v>7</v>
      </c>
      <c r="C2697">
        <v>15</v>
      </c>
      <c r="D2697">
        <v>9</v>
      </c>
      <c r="E2697" t="s">
        <v>672</v>
      </c>
      <c r="G2697" t="e">
        <f>--Buffer</f>
        <v>#NAME?</v>
      </c>
    </row>
    <row r="2698" spans="1:7">
      <c r="A2698" t="s">
        <v>4978</v>
      </c>
      <c r="B2698">
        <v>7</v>
      </c>
      <c r="C2698">
        <v>15</v>
      </c>
      <c r="D2698">
        <v>10</v>
      </c>
      <c r="E2698" t="s">
        <v>672</v>
      </c>
      <c r="G2698" t="e">
        <f>--Buffer</f>
        <v>#NAME?</v>
      </c>
    </row>
    <row r="2699" spans="1:7">
      <c r="A2699" t="s">
        <v>4979</v>
      </c>
      <c r="B2699">
        <v>7</v>
      </c>
      <c r="C2699">
        <v>15</v>
      </c>
      <c r="D2699">
        <v>11</v>
      </c>
      <c r="E2699" t="s">
        <v>672</v>
      </c>
      <c r="G2699" t="e">
        <f>--Buffer</f>
        <v>#NAME?</v>
      </c>
    </row>
    <row r="2700" spans="1:7">
      <c r="A2700" t="s">
        <v>4980</v>
      </c>
      <c r="B2700">
        <v>7</v>
      </c>
      <c r="C2700">
        <v>15</v>
      </c>
      <c r="D2700">
        <v>12</v>
      </c>
      <c r="E2700" t="s">
        <v>672</v>
      </c>
      <c r="G2700" t="e">
        <f>--Buffer</f>
        <v>#NAME?</v>
      </c>
    </row>
    <row r="2701" spans="1:7">
      <c r="A2701" t="s">
        <v>4981</v>
      </c>
      <c r="B2701">
        <v>7</v>
      </c>
      <c r="C2701">
        <v>15</v>
      </c>
      <c r="D2701">
        <v>13</v>
      </c>
      <c r="E2701" t="s">
        <v>672</v>
      </c>
      <c r="G2701" t="e">
        <f>--Buffer</f>
        <v>#NAME?</v>
      </c>
    </row>
    <row r="2702" spans="1:7">
      <c r="A2702" t="s">
        <v>4982</v>
      </c>
      <c r="B2702">
        <v>7</v>
      </c>
      <c r="C2702">
        <v>15</v>
      </c>
      <c r="D2702">
        <v>14</v>
      </c>
      <c r="E2702" t="s">
        <v>672</v>
      </c>
      <c r="G2702" t="e">
        <f>--Buffer</f>
        <v>#NAME?</v>
      </c>
    </row>
    <row r="2703" spans="1:7">
      <c r="A2703" t="s">
        <v>4983</v>
      </c>
      <c r="B2703">
        <v>7</v>
      </c>
      <c r="C2703">
        <v>15</v>
      </c>
      <c r="D2703">
        <v>15</v>
      </c>
      <c r="E2703" t="s">
        <v>672</v>
      </c>
      <c r="G2703" t="e">
        <f>--Buffer</f>
        <v>#NAME?</v>
      </c>
    </row>
    <row r="2704" spans="1:7">
      <c r="A2704" t="s">
        <v>4984</v>
      </c>
      <c r="B2704">
        <v>7</v>
      </c>
      <c r="C2704">
        <v>15</v>
      </c>
      <c r="D2704">
        <v>16</v>
      </c>
      <c r="E2704" t="s">
        <v>672</v>
      </c>
      <c r="G2704" t="e">
        <f>--Buffer</f>
        <v>#NAME?</v>
      </c>
    </row>
    <row r="2705" spans="1:7">
      <c r="A2705" t="s">
        <v>4985</v>
      </c>
      <c r="B2705">
        <v>7</v>
      </c>
      <c r="C2705">
        <v>15</v>
      </c>
      <c r="D2705">
        <v>17</v>
      </c>
      <c r="E2705" t="s">
        <v>695</v>
      </c>
      <c r="G2705" t="s">
        <v>696</v>
      </c>
    </row>
    <row r="2706" spans="1:7">
      <c r="A2706" t="s">
        <v>4986</v>
      </c>
      <c r="B2706">
        <v>7</v>
      </c>
      <c r="C2706">
        <v>15</v>
      </c>
      <c r="D2706">
        <v>18</v>
      </c>
      <c r="E2706" t="s">
        <v>695</v>
      </c>
      <c r="G2706" t="s">
        <v>696</v>
      </c>
    </row>
    <row r="2707" spans="1:7">
      <c r="A2707" t="s">
        <v>4987</v>
      </c>
      <c r="B2707">
        <v>7</v>
      </c>
      <c r="C2707">
        <v>15</v>
      </c>
      <c r="D2707">
        <v>19</v>
      </c>
      <c r="E2707" t="s">
        <v>699</v>
      </c>
      <c r="G2707" t="s">
        <v>700</v>
      </c>
    </row>
    <row r="2708" spans="1:7">
      <c r="A2708" t="s">
        <v>4988</v>
      </c>
      <c r="B2708">
        <v>7</v>
      </c>
      <c r="C2708">
        <v>15</v>
      </c>
      <c r="D2708">
        <v>20</v>
      </c>
      <c r="E2708" t="s">
        <v>699</v>
      </c>
      <c r="G2708" t="s">
        <v>700</v>
      </c>
    </row>
    <row r="2709" spans="1:7">
      <c r="A2709" t="s">
        <v>4989</v>
      </c>
      <c r="B2709">
        <v>7</v>
      </c>
      <c r="C2709">
        <v>16</v>
      </c>
      <c r="D2709">
        <v>1</v>
      </c>
      <c r="E2709" t="s">
        <v>703</v>
      </c>
      <c r="G2709" t="s">
        <v>704</v>
      </c>
    </row>
    <row r="2710" spans="1:7">
      <c r="A2710" t="s">
        <v>4990</v>
      </c>
      <c r="B2710">
        <v>7</v>
      </c>
      <c r="C2710">
        <v>16</v>
      </c>
      <c r="D2710">
        <v>2</v>
      </c>
      <c r="E2710" t="s">
        <v>703</v>
      </c>
      <c r="G2710" t="s">
        <v>704</v>
      </c>
    </row>
    <row r="2711" spans="1:7">
      <c r="A2711" t="s">
        <v>4991</v>
      </c>
      <c r="B2711">
        <v>7</v>
      </c>
      <c r="C2711">
        <v>16</v>
      </c>
      <c r="D2711">
        <v>3</v>
      </c>
      <c r="E2711" t="s">
        <v>707</v>
      </c>
      <c r="G2711" t="s">
        <v>708</v>
      </c>
    </row>
    <row r="2712" spans="1:7">
      <c r="A2712" t="s">
        <v>4992</v>
      </c>
      <c r="B2712">
        <v>7</v>
      </c>
      <c r="C2712">
        <v>16</v>
      </c>
      <c r="D2712">
        <v>4</v>
      </c>
      <c r="E2712" t="s">
        <v>707</v>
      </c>
      <c r="G2712" t="s">
        <v>708</v>
      </c>
    </row>
    <row r="2713" spans="1:7">
      <c r="A2713" t="s">
        <v>4993</v>
      </c>
      <c r="B2713">
        <v>7</v>
      </c>
      <c r="C2713">
        <v>16</v>
      </c>
      <c r="D2713">
        <v>5</v>
      </c>
      <c r="E2713" t="s">
        <v>711</v>
      </c>
      <c r="G2713" t="e">
        <f>--Blank</f>
        <v>#NAME?</v>
      </c>
    </row>
    <row r="2714" spans="1:7">
      <c r="A2714" t="s">
        <v>4994</v>
      </c>
      <c r="B2714">
        <v>7</v>
      </c>
      <c r="C2714">
        <v>16</v>
      </c>
      <c r="D2714">
        <v>6</v>
      </c>
      <c r="E2714" t="s">
        <v>711</v>
      </c>
      <c r="G2714" t="e">
        <f>--Blank</f>
        <v>#NAME?</v>
      </c>
    </row>
    <row r="2715" spans="1:7">
      <c r="A2715" t="s">
        <v>4995</v>
      </c>
      <c r="B2715">
        <v>7</v>
      </c>
      <c r="C2715">
        <v>16</v>
      </c>
      <c r="D2715">
        <v>7</v>
      </c>
      <c r="E2715" t="s">
        <v>711</v>
      </c>
      <c r="G2715" t="e">
        <f>--Blank</f>
        <v>#NAME?</v>
      </c>
    </row>
    <row r="2716" spans="1:7">
      <c r="A2716" t="s">
        <v>4996</v>
      </c>
      <c r="B2716">
        <v>7</v>
      </c>
      <c r="C2716">
        <v>16</v>
      </c>
      <c r="D2716">
        <v>8</v>
      </c>
      <c r="E2716" t="s">
        <v>711</v>
      </c>
      <c r="G2716" t="e">
        <f>--Blank</f>
        <v>#NAME?</v>
      </c>
    </row>
    <row r="2717" spans="1:7">
      <c r="A2717" t="s">
        <v>4997</v>
      </c>
      <c r="B2717">
        <v>7</v>
      </c>
      <c r="C2717">
        <v>16</v>
      </c>
      <c r="D2717">
        <v>9</v>
      </c>
      <c r="E2717" t="s">
        <v>711</v>
      </c>
      <c r="G2717" t="e">
        <f>--Blank</f>
        <v>#NAME?</v>
      </c>
    </row>
    <row r="2718" spans="1:7">
      <c r="A2718" t="s">
        <v>4998</v>
      </c>
      <c r="B2718">
        <v>7</v>
      </c>
      <c r="C2718">
        <v>16</v>
      </c>
      <c r="D2718">
        <v>10</v>
      </c>
      <c r="E2718" t="s">
        <v>711</v>
      </c>
      <c r="G2718" t="e">
        <f>--Blank</f>
        <v>#NAME?</v>
      </c>
    </row>
    <row r="2719" spans="1:7">
      <c r="A2719" t="s">
        <v>4999</v>
      </c>
      <c r="B2719">
        <v>7</v>
      </c>
      <c r="C2719">
        <v>16</v>
      </c>
      <c r="D2719">
        <v>11</v>
      </c>
      <c r="E2719" t="s">
        <v>711</v>
      </c>
      <c r="G2719" t="e">
        <f>--Blank</f>
        <v>#NAME?</v>
      </c>
    </row>
    <row r="2720" spans="1:7">
      <c r="A2720" t="s">
        <v>5000</v>
      </c>
      <c r="B2720">
        <v>7</v>
      </c>
      <c r="C2720">
        <v>16</v>
      </c>
      <c r="D2720">
        <v>12</v>
      </c>
      <c r="E2720" t="s">
        <v>711</v>
      </c>
      <c r="G2720" t="e">
        <f>--Blank</f>
        <v>#NAME?</v>
      </c>
    </row>
    <row r="2721" spans="1:7">
      <c r="A2721" t="s">
        <v>5001</v>
      </c>
      <c r="B2721">
        <v>7</v>
      </c>
      <c r="C2721">
        <v>16</v>
      </c>
      <c r="D2721">
        <v>13</v>
      </c>
      <c r="E2721" t="s">
        <v>711</v>
      </c>
      <c r="G2721" t="e">
        <f>--Blank</f>
        <v>#NAME?</v>
      </c>
    </row>
    <row r="2722" spans="1:7">
      <c r="A2722" t="s">
        <v>5002</v>
      </c>
      <c r="B2722">
        <v>7</v>
      </c>
      <c r="C2722">
        <v>16</v>
      </c>
      <c r="D2722">
        <v>14</v>
      </c>
      <c r="E2722" t="s">
        <v>711</v>
      </c>
      <c r="G2722" t="e">
        <f>--Blank</f>
        <v>#NAME?</v>
      </c>
    </row>
    <row r="2723" spans="1:7">
      <c r="A2723" t="s">
        <v>5003</v>
      </c>
      <c r="B2723">
        <v>7</v>
      </c>
      <c r="C2723">
        <v>16</v>
      </c>
      <c r="D2723">
        <v>15</v>
      </c>
      <c r="E2723" t="s">
        <v>711</v>
      </c>
      <c r="G2723" t="e">
        <f>--Blank</f>
        <v>#NAME?</v>
      </c>
    </row>
    <row r="2724" spans="1:7">
      <c r="A2724" t="s">
        <v>5004</v>
      </c>
      <c r="B2724">
        <v>7</v>
      </c>
      <c r="C2724">
        <v>16</v>
      </c>
      <c r="D2724">
        <v>16</v>
      </c>
      <c r="E2724" t="s">
        <v>711</v>
      </c>
      <c r="G2724" t="e">
        <f>--Blank</f>
        <v>#NAME?</v>
      </c>
    </row>
    <row r="2725" spans="1:7">
      <c r="A2725" t="s">
        <v>5005</v>
      </c>
      <c r="B2725">
        <v>7</v>
      </c>
      <c r="C2725">
        <v>16</v>
      </c>
      <c r="D2725">
        <v>17</v>
      </c>
      <c r="E2725" t="s">
        <v>711</v>
      </c>
      <c r="G2725" t="e">
        <f>--Blank</f>
        <v>#NAME?</v>
      </c>
    </row>
    <row r="2726" spans="1:7">
      <c r="A2726" t="s">
        <v>5006</v>
      </c>
      <c r="B2726">
        <v>7</v>
      </c>
      <c r="C2726">
        <v>16</v>
      </c>
      <c r="D2726">
        <v>18</v>
      </c>
      <c r="E2726" t="s">
        <v>711</v>
      </c>
      <c r="G2726" t="e">
        <f>--Blank</f>
        <v>#NAME?</v>
      </c>
    </row>
    <row r="2727" spans="1:7">
      <c r="A2727" t="s">
        <v>5007</v>
      </c>
      <c r="B2727">
        <v>7</v>
      </c>
      <c r="C2727">
        <v>16</v>
      </c>
      <c r="D2727">
        <v>19</v>
      </c>
      <c r="E2727" t="s">
        <v>711</v>
      </c>
      <c r="G2727" t="e">
        <f>--Blank</f>
        <v>#NAME?</v>
      </c>
    </row>
    <row r="2728" spans="1:7">
      <c r="A2728" t="s">
        <v>5008</v>
      </c>
      <c r="B2728">
        <v>7</v>
      </c>
      <c r="C2728">
        <v>16</v>
      </c>
      <c r="D2728">
        <v>20</v>
      </c>
      <c r="E2728" t="s">
        <v>711</v>
      </c>
      <c r="G2728" t="e">
        <f>--Blank</f>
        <v>#NAME?</v>
      </c>
    </row>
    <row r="2729" spans="1:7">
      <c r="A2729" t="s">
        <v>5009</v>
      </c>
      <c r="B2729">
        <v>7</v>
      </c>
      <c r="C2729">
        <v>17</v>
      </c>
      <c r="D2729">
        <v>1</v>
      </c>
      <c r="E2729" t="s">
        <v>711</v>
      </c>
      <c r="G2729" t="e">
        <f>--Blank</f>
        <v>#NAME?</v>
      </c>
    </row>
    <row r="2730" spans="1:7">
      <c r="A2730" t="s">
        <v>5010</v>
      </c>
      <c r="B2730">
        <v>7</v>
      </c>
      <c r="C2730">
        <v>17</v>
      </c>
      <c r="D2730">
        <v>2</v>
      </c>
      <c r="E2730" t="s">
        <v>711</v>
      </c>
      <c r="G2730" t="e">
        <f>--Blank</f>
        <v>#NAME?</v>
      </c>
    </row>
    <row r="2731" spans="1:7">
      <c r="A2731" t="s">
        <v>5011</v>
      </c>
      <c r="B2731">
        <v>7</v>
      </c>
      <c r="C2731">
        <v>17</v>
      </c>
      <c r="D2731">
        <v>3</v>
      </c>
      <c r="E2731" t="s">
        <v>711</v>
      </c>
      <c r="G2731" t="e">
        <f>--Blank</f>
        <v>#NAME?</v>
      </c>
    </row>
    <row r="2732" spans="1:7">
      <c r="A2732" t="s">
        <v>5012</v>
      </c>
      <c r="B2732">
        <v>7</v>
      </c>
      <c r="C2732">
        <v>17</v>
      </c>
      <c r="D2732">
        <v>4</v>
      </c>
      <c r="E2732" t="s">
        <v>711</v>
      </c>
      <c r="G2732" t="e">
        <f>--Blank</f>
        <v>#NAME?</v>
      </c>
    </row>
    <row r="2733" spans="1:7">
      <c r="A2733" t="s">
        <v>5013</v>
      </c>
      <c r="B2733">
        <v>7</v>
      </c>
      <c r="C2733">
        <v>17</v>
      </c>
      <c r="D2733">
        <v>5</v>
      </c>
      <c r="E2733" t="s">
        <v>711</v>
      </c>
      <c r="G2733" t="e">
        <f>--Blank</f>
        <v>#NAME?</v>
      </c>
    </row>
    <row r="2734" spans="1:7">
      <c r="A2734" t="s">
        <v>5014</v>
      </c>
      <c r="B2734">
        <v>7</v>
      </c>
      <c r="C2734">
        <v>17</v>
      </c>
      <c r="D2734">
        <v>6</v>
      </c>
      <c r="E2734" t="s">
        <v>711</v>
      </c>
      <c r="G2734" t="e">
        <f>--Blank</f>
        <v>#NAME?</v>
      </c>
    </row>
    <row r="2735" spans="1:7">
      <c r="A2735" t="s">
        <v>5015</v>
      </c>
      <c r="B2735">
        <v>7</v>
      </c>
      <c r="C2735">
        <v>17</v>
      </c>
      <c r="D2735">
        <v>7</v>
      </c>
      <c r="E2735" t="s">
        <v>711</v>
      </c>
      <c r="G2735" t="e">
        <f>--Blank</f>
        <v>#NAME?</v>
      </c>
    </row>
    <row r="2736" spans="1:7">
      <c r="A2736" t="s">
        <v>5016</v>
      </c>
      <c r="B2736">
        <v>7</v>
      </c>
      <c r="C2736">
        <v>17</v>
      </c>
      <c r="D2736">
        <v>8</v>
      </c>
      <c r="E2736" t="s">
        <v>711</v>
      </c>
      <c r="G2736" t="e">
        <f>--Blank</f>
        <v>#NAME?</v>
      </c>
    </row>
    <row r="2737" spans="1:7">
      <c r="A2737" t="s">
        <v>5017</v>
      </c>
      <c r="B2737">
        <v>7</v>
      </c>
      <c r="C2737">
        <v>17</v>
      </c>
      <c r="D2737">
        <v>9</v>
      </c>
      <c r="E2737" t="s">
        <v>711</v>
      </c>
      <c r="G2737" t="e">
        <f>--Blank</f>
        <v>#NAME?</v>
      </c>
    </row>
    <row r="2738" spans="1:7">
      <c r="A2738" t="s">
        <v>5018</v>
      </c>
      <c r="B2738">
        <v>7</v>
      </c>
      <c r="C2738">
        <v>17</v>
      </c>
      <c r="D2738">
        <v>10</v>
      </c>
      <c r="E2738" t="s">
        <v>711</v>
      </c>
      <c r="G2738" t="e">
        <f>--Blank</f>
        <v>#NAME?</v>
      </c>
    </row>
    <row r="2739" spans="1:7">
      <c r="A2739" t="s">
        <v>5019</v>
      </c>
      <c r="B2739">
        <v>7</v>
      </c>
      <c r="C2739">
        <v>17</v>
      </c>
      <c r="D2739">
        <v>11</v>
      </c>
      <c r="E2739" t="s">
        <v>711</v>
      </c>
      <c r="G2739" t="e">
        <f>--Blank</f>
        <v>#NAME?</v>
      </c>
    </row>
    <row r="2740" spans="1:7">
      <c r="A2740" t="s">
        <v>5020</v>
      </c>
      <c r="B2740">
        <v>7</v>
      </c>
      <c r="C2740">
        <v>17</v>
      </c>
      <c r="D2740">
        <v>12</v>
      </c>
      <c r="E2740" t="s">
        <v>711</v>
      </c>
      <c r="G2740" t="e">
        <f>--Blank</f>
        <v>#NAME?</v>
      </c>
    </row>
    <row r="2741" spans="1:7">
      <c r="A2741" t="s">
        <v>5021</v>
      </c>
      <c r="B2741">
        <v>7</v>
      </c>
      <c r="C2741">
        <v>17</v>
      </c>
      <c r="D2741">
        <v>13</v>
      </c>
      <c r="E2741" t="s">
        <v>711</v>
      </c>
      <c r="G2741" t="e">
        <f>--Blank</f>
        <v>#NAME?</v>
      </c>
    </row>
    <row r="2742" spans="1:7">
      <c r="A2742" t="s">
        <v>5022</v>
      </c>
      <c r="B2742">
        <v>7</v>
      </c>
      <c r="C2742">
        <v>17</v>
      </c>
      <c r="D2742">
        <v>14</v>
      </c>
      <c r="E2742" t="s">
        <v>711</v>
      </c>
      <c r="G2742" t="e">
        <f>--Blank</f>
        <v>#NAME?</v>
      </c>
    </row>
    <row r="2743" spans="1:7">
      <c r="A2743" t="s">
        <v>5023</v>
      </c>
      <c r="B2743">
        <v>7</v>
      </c>
      <c r="C2743">
        <v>17</v>
      </c>
      <c r="D2743">
        <v>15</v>
      </c>
      <c r="E2743" t="s">
        <v>711</v>
      </c>
      <c r="G2743" t="e">
        <f>--Blank</f>
        <v>#NAME?</v>
      </c>
    </row>
    <row r="2744" spans="1:7">
      <c r="A2744" t="s">
        <v>5024</v>
      </c>
      <c r="B2744">
        <v>7</v>
      </c>
      <c r="C2744">
        <v>17</v>
      </c>
      <c r="D2744">
        <v>16</v>
      </c>
      <c r="E2744" t="s">
        <v>711</v>
      </c>
      <c r="G2744" t="e">
        <f>--Blank</f>
        <v>#NAME?</v>
      </c>
    </row>
    <row r="2745" spans="1:7">
      <c r="A2745" t="s">
        <v>5025</v>
      </c>
      <c r="B2745">
        <v>7</v>
      </c>
      <c r="C2745">
        <v>17</v>
      </c>
      <c r="D2745">
        <v>17</v>
      </c>
      <c r="E2745" t="s">
        <v>711</v>
      </c>
      <c r="G2745" t="e">
        <f>--Blank</f>
        <v>#NAME?</v>
      </c>
    </row>
    <row r="2746" spans="1:7">
      <c r="A2746" t="s">
        <v>5026</v>
      </c>
      <c r="B2746">
        <v>7</v>
      </c>
      <c r="C2746">
        <v>17</v>
      </c>
      <c r="D2746">
        <v>18</v>
      </c>
      <c r="E2746" t="s">
        <v>711</v>
      </c>
      <c r="G2746" t="e">
        <f>--Blank</f>
        <v>#NAME?</v>
      </c>
    </row>
    <row r="2747" spans="1:7">
      <c r="A2747" t="s">
        <v>5027</v>
      </c>
      <c r="B2747">
        <v>7</v>
      </c>
      <c r="C2747">
        <v>17</v>
      </c>
      <c r="D2747">
        <v>19</v>
      </c>
      <c r="E2747" t="s">
        <v>711</v>
      </c>
      <c r="G2747" t="e">
        <f>--Blank</f>
        <v>#NAME?</v>
      </c>
    </row>
    <row r="2748" spans="1:7">
      <c r="A2748" t="s">
        <v>5028</v>
      </c>
      <c r="B2748">
        <v>7</v>
      </c>
      <c r="C2748">
        <v>17</v>
      </c>
      <c r="D2748">
        <v>20</v>
      </c>
      <c r="E2748" t="s">
        <v>711</v>
      </c>
      <c r="G2748" t="e">
        <f>--Blank</f>
        <v>#NAME?</v>
      </c>
    </row>
    <row r="2749" spans="1:7">
      <c r="A2749" t="s">
        <v>5029</v>
      </c>
      <c r="B2749">
        <v>7</v>
      </c>
      <c r="C2749">
        <v>18</v>
      </c>
      <c r="D2749">
        <v>1</v>
      </c>
      <c r="E2749" t="s">
        <v>711</v>
      </c>
      <c r="G2749" t="e">
        <f>--Blank</f>
        <v>#NAME?</v>
      </c>
    </row>
    <row r="2750" spans="1:7">
      <c r="A2750" t="s">
        <v>5030</v>
      </c>
      <c r="B2750">
        <v>7</v>
      </c>
      <c r="C2750">
        <v>18</v>
      </c>
      <c r="D2750">
        <v>2</v>
      </c>
      <c r="E2750" t="s">
        <v>711</v>
      </c>
      <c r="G2750" t="e">
        <f>--Blank</f>
        <v>#NAME?</v>
      </c>
    </row>
    <row r="2751" spans="1:7">
      <c r="A2751" t="s">
        <v>5031</v>
      </c>
      <c r="B2751">
        <v>7</v>
      </c>
      <c r="C2751">
        <v>18</v>
      </c>
      <c r="D2751">
        <v>3</v>
      </c>
      <c r="E2751" t="s">
        <v>711</v>
      </c>
      <c r="G2751" t="e">
        <f>--Blank</f>
        <v>#NAME?</v>
      </c>
    </row>
    <row r="2752" spans="1:7">
      <c r="A2752" t="s">
        <v>5032</v>
      </c>
      <c r="B2752">
        <v>7</v>
      </c>
      <c r="C2752">
        <v>18</v>
      </c>
      <c r="D2752">
        <v>4</v>
      </c>
      <c r="E2752" t="s">
        <v>711</v>
      </c>
      <c r="G2752" t="e">
        <f>--Blank</f>
        <v>#NAME?</v>
      </c>
    </row>
    <row r="2753" spans="1:7">
      <c r="A2753" t="s">
        <v>5033</v>
      </c>
      <c r="B2753">
        <v>7</v>
      </c>
      <c r="C2753">
        <v>18</v>
      </c>
      <c r="D2753">
        <v>5</v>
      </c>
      <c r="E2753" t="s">
        <v>711</v>
      </c>
      <c r="G2753" t="e">
        <f>--Blank</f>
        <v>#NAME?</v>
      </c>
    </row>
    <row r="2754" spans="1:7">
      <c r="A2754" t="s">
        <v>5034</v>
      </c>
      <c r="B2754">
        <v>7</v>
      </c>
      <c r="C2754">
        <v>18</v>
      </c>
      <c r="D2754">
        <v>6</v>
      </c>
      <c r="E2754" t="s">
        <v>711</v>
      </c>
      <c r="G2754" t="e">
        <f>--Blank</f>
        <v>#NAME?</v>
      </c>
    </row>
    <row r="2755" spans="1:7">
      <c r="A2755" t="s">
        <v>5035</v>
      </c>
      <c r="B2755">
        <v>7</v>
      </c>
      <c r="C2755">
        <v>18</v>
      </c>
      <c r="D2755">
        <v>7</v>
      </c>
      <c r="E2755" t="s">
        <v>711</v>
      </c>
      <c r="G2755" t="e">
        <f>--Blank</f>
        <v>#NAME?</v>
      </c>
    </row>
    <row r="2756" spans="1:7">
      <c r="A2756" t="s">
        <v>5036</v>
      </c>
      <c r="B2756">
        <v>7</v>
      </c>
      <c r="C2756">
        <v>18</v>
      </c>
      <c r="D2756">
        <v>8</v>
      </c>
      <c r="E2756" t="s">
        <v>711</v>
      </c>
      <c r="G2756" t="e">
        <f>--Blank</f>
        <v>#NAME?</v>
      </c>
    </row>
    <row r="2757" spans="1:7">
      <c r="A2757" t="s">
        <v>5037</v>
      </c>
      <c r="B2757">
        <v>7</v>
      </c>
      <c r="C2757">
        <v>18</v>
      </c>
      <c r="D2757">
        <v>9</v>
      </c>
      <c r="E2757" t="s">
        <v>711</v>
      </c>
      <c r="G2757" t="e">
        <f>--Blank</f>
        <v>#NAME?</v>
      </c>
    </row>
    <row r="2758" spans="1:7">
      <c r="A2758" t="s">
        <v>5038</v>
      </c>
      <c r="B2758">
        <v>7</v>
      </c>
      <c r="C2758">
        <v>18</v>
      </c>
      <c r="D2758">
        <v>10</v>
      </c>
      <c r="E2758" t="s">
        <v>711</v>
      </c>
      <c r="G2758" t="e">
        <f>--Blank</f>
        <v>#NAME?</v>
      </c>
    </row>
    <row r="2759" spans="1:7">
      <c r="A2759" t="s">
        <v>5039</v>
      </c>
      <c r="B2759">
        <v>7</v>
      </c>
      <c r="C2759">
        <v>18</v>
      </c>
      <c r="D2759">
        <v>11</v>
      </c>
      <c r="E2759" t="s">
        <v>711</v>
      </c>
      <c r="G2759" t="e">
        <f>--Blank</f>
        <v>#NAME?</v>
      </c>
    </row>
    <row r="2760" spans="1:7">
      <c r="A2760" t="s">
        <v>5040</v>
      </c>
      <c r="B2760">
        <v>7</v>
      </c>
      <c r="C2760">
        <v>18</v>
      </c>
      <c r="D2760">
        <v>12</v>
      </c>
      <c r="E2760" t="s">
        <v>711</v>
      </c>
      <c r="G2760" t="e">
        <f>--Blank</f>
        <v>#NAME?</v>
      </c>
    </row>
    <row r="2761" spans="1:7">
      <c r="A2761" t="s">
        <v>5041</v>
      </c>
      <c r="B2761">
        <v>7</v>
      </c>
      <c r="C2761">
        <v>18</v>
      </c>
      <c r="D2761">
        <v>13</v>
      </c>
      <c r="E2761" t="s">
        <v>711</v>
      </c>
      <c r="G2761" t="e">
        <f>--Blank</f>
        <v>#NAME?</v>
      </c>
    </row>
    <row r="2762" spans="1:7">
      <c r="A2762" t="s">
        <v>5042</v>
      </c>
      <c r="B2762">
        <v>7</v>
      </c>
      <c r="C2762">
        <v>18</v>
      </c>
      <c r="D2762">
        <v>14</v>
      </c>
      <c r="E2762" t="s">
        <v>711</v>
      </c>
      <c r="G2762" t="e">
        <f>--Blank</f>
        <v>#NAME?</v>
      </c>
    </row>
    <row r="2763" spans="1:7">
      <c r="A2763" t="s">
        <v>5043</v>
      </c>
      <c r="B2763">
        <v>7</v>
      </c>
      <c r="C2763">
        <v>18</v>
      </c>
      <c r="D2763">
        <v>15</v>
      </c>
      <c r="E2763" t="s">
        <v>711</v>
      </c>
      <c r="G2763" t="e">
        <f>--Blank</f>
        <v>#NAME?</v>
      </c>
    </row>
    <row r="2764" spans="1:7">
      <c r="A2764" t="s">
        <v>5044</v>
      </c>
      <c r="B2764">
        <v>7</v>
      </c>
      <c r="C2764">
        <v>18</v>
      </c>
      <c r="D2764">
        <v>16</v>
      </c>
      <c r="E2764" t="s">
        <v>711</v>
      </c>
      <c r="G2764" t="e">
        <f>--Blank</f>
        <v>#NAME?</v>
      </c>
    </row>
    <row r="2765" spans="1:7">
      <c r="A2765" t="s">
        <v>5045</v>
      </c>
      <c r="B2765">
        <v>7</v>
      </c>
      <c r="C2765">
        <v>18</v>
      </c>
      <c r="D2765">
        <v>17</v>
      </c>
      <c r="E2765" t="s">
        <v>711</v>
      </c>
      <c r="G2765" t="e">
        <f>--Blank</f>
        <v>#NAME?</v>
      </c>
    </row>
    <row r="2766" spans="1:7">
      <c r="A2766" t="s">
        <v>5046</v>
      </c>
      <c r="B2766">
        <v>7</v>
      </c>
      <c r="C2766">
        <v>18</v>
      </c>
      <c r="D2766">
        <v>18</v>
      </c>
      <c r="E2766" t="s">
        <v>711</v>
      </c>
      <c r="G2766" t="e">
        <f>--Blank</f>
        <v>#NAME?</v>
      </c>
    </row>
    <row r="2767" spans="1:7">
      <c r="A2767" t="s">
        <v>5047</v>
      </c>
      <c r="B2767">
        <v>7</v>
      </c>
      <c r="C2767">
        <v>18</v>
      </c>
      <c r="D2767">
        <v>19</v>
      </c>
      <c r="E2767" t="s">
        <v>711</v>
      </c>
      <c r="G2767" t="e">
        <f>--Blank</f>
        <v>#NAME?</v>
      </c>
    </row>
    <row r="2768" spans="1:7">
      <c r="A2768" t="s">
        <v>5048</v>
      </c>
      <c r="B2768">
        <v>7</v>
      </c>
      <c r="C2768">
        <v>18</v>
      </c>
      <c r="D2768">
        <v>20</v>
      </c>
      <c r="E2768" t="s">
        <v>711</v>
      </c>
      <c r="G2768" t="e">
        <f>--Blank</f>
        <v>#NAME?</v>
      </c>
    </row>
    <row r="2769" spans="1:7">
      <c r="A2769" t="s">
        <v>5049</v>
      </c>
      <c r="B2769">
        <v>7</v>
      </c>
      <c r="C2769">
        <v>19</v>
      </c>
      <c r="D2769">
        <v>1</v>
      </c>
      <c r="E2769" t="s">
        <v>711</v>
      </c>
      <c r="G2769" t="e">
        <f>--Blank</f>
        <v>#NAME?</v>
      </c>
    </row>
    <row r="2770" spans="1:7">
      <c r="A2770" t="s">
        <v>5050</v>
      </c>
      <c r="B2770">
        <v>7</v>
      </c>
      <c r="C2770">
        <v>19</v>
      </c>
      <c r="D2770">
        <v>2</v>
      </c>
      <c r="E2770" t="s">
        <v>711</v>
      </c>
      <c r="G2770" t="e">
        <f>--Blank</f>
        <v>#NAME?</v>
      </c>
    </row>
    <row r="2771" spans="1:7">
      <c r="A2771" t="s">
        <v>5051</v>
      </c>
      <c r="B2771">
        <v>7</v>
      </c>
      <c r="C2771">
        <v>19</v>
      </c>
      <c r="D2771">
        <v>3</v>
      </c>
      <c r="E2771" t="s">
        <v>711</v>
      </c>
      <c r="G2771" t="e">
        <f>--Blank</f>
        <v>#NAME?</v>
      </c>
    </row>
    <row r="2772" spans="1:7">
      <c r="A2772" t="s">
        <v>5052</v>
      </c>
      <c r="B2772">
        <v>7</v>
      </c>
      <c r="C2772">
        <v>19</v>
      </c>
      <c r="D2772">
        <v>4</v>
      </c>
      <c r="E2772" t="s">
        <v>711</v>
      </c>
      <c r="G2772" t="e">
        <f>--Blank</f>
        <v>#NAME?</v>
      </c>
    </row>
    <row r="2773" spans="1:7">
      <c r="A2773" t="s">
        <v>5053</v>
      </c>
      <c r="B2773">
        <v>7</v>
      </c>
      <c r="C2773">
        <v>19</v>
      </c>
      <c r="D2773">
        <v>5</v>
      </c>
      <c r="E2773" t="s">
        <v>711</v>
      </c>
      <c r="G2773" t="e">
        <f>--Blank</f>
        <v>#NAME?</v>
      </c>
    </row>
    <row r="2774" spans="1:7">
      <c r="A2774" t="s">
        <v>5054</v>
      </c>
      <c r="B2774">
        <v>7</v>
      </c>
      <c r="C2774">
        <v>19</v>
      </c>
      <c r="D2774">
        <v>6</v>
      </c>
      <c r="E2774" t="s">
        <v>711</v>
      </c>
      <c r="G2774" t="e">
        <f>--Blank</f>
        <v>#NAME?</v>
      </c>
    </row>
    <row r="2775" spans="1:7">
      <c r="A2775" t="s">
        <v>5055</v>
      </c>
      <c r="B2775">
        <v>7</v>
      </c>
      <c r="C2775">
        <v>19</v>
      </c>
      <c r="D2775">
        <v>7</v>
      </c>
      <c r="E2775" t="s">
        <v>711</v>
      </c>
      <c r="G2775" t="e">
        <f>--Blank</f>
        <v>#NAME?</v>
      </c>
    </row>
    <row r="2776" spans="1:7">
      <c r="A2776" t="s">
        <v>5056</v>
      </c>
      <c r="B2776">
        <v>7</v>
      </c>
      <c r="C2776">
        <v>19</v>
      </c>
      <c r="D2776">
        <v>8</v>
      </c>
      <c r="E2776" t="s">
        <v>711</v>
      </c>
      <c r="G2776" t="e">
        <f>--Blank</f>
        <v>#NAME?</v>
      </c>
    </row>
    <row r="2777" spans="1:7">
      <c r="A2777" t="s">
        <v>5057</v>
      </c>
      <c r="B2777">
        <v>7</v>
      </c>
      <c r="C2777">
        <v>19</v>
      </c>
      <c r="D2777">
        <v>9</v>
      </c>
      <c r="E2777" t="s">
        <v>711</v>
      </c>
      <c r="G2777" t="e">
        <f>--Blank</f>
        <v>#NAME?</v>
      </c>
    </row>
    <row r="2778" spans="1:7">
      <c r="A2778" t="s">
        <v>5058</v>
      </c>
      <c r="B2778">
        <v>7</v>
      </c>
      <c r="C2778">
        <v>19</v>
      </c>
      <c r="D2778">
        <v>10</v>
      </c>
      <c r="E2778" t="s">
        <v>711</v>
      </c>
      <c r="G2778" t="e">
        <f>--Blank</f>
        <v>#NAME?</v>
      </c>
    </row>
    <row r="2779" spans="1:7">
      <c r="A2779" t="s">
        <v>5059</v>
      </c>
      <c r="B2779">
        <v>7</v>
      </c>
      <c r="C2779">
        <v>19</v>
      </c>
      <c r="D2779">
        <v>11</v>
      </c>
      <c r="E2779" t="s">
        <v>711</v>
      </c>
      <c r="G2779" t="e">
        <f>--Blank</f>
        <v>#NAME?</v>
      </c>
    </row>
    <row r="2780" spans="1:7">
      <c r="A2780" t="s">
        <v>5060</v>
      </c>
      <c r="B2780">
        <v>7</v>
      </c>
      <c r="C2780">
        <v>19</v>
      </c>
      <c r="D2780">
        <v>12</v>
      </c>
      <c r="E2780" t="s">
        <v>711</v>
      </c>
      <c r="G2780" t="e">
        <f>--Blank</f>
        <v>#NAME?</v>
      </c>
    </row>
    <row r="2781" spans="1:7">
      <c r="A2781" t="s">
        <v>5061</v>
      </c>
      <c r="B2781">
        <v>7</v>
      </c>
      <c r="C2781">
        <v>19</v>
      </c>
      <c r="D2781">
        <v>13</v>
      </c>
      <c r="E2781" t="s">
        <v>711</v>
      </c>
      <c r="G2781" t="e">
        <f>--Blank</f>
        <v>#NAME?</v>
      </c>
    </row>
    <row r="2782" spans="1:7">
      <c r="A2782" t="s">
        <v>5062</v>
      </c>
      <c r="B2782">
        <v>7</v>
      </c>
      <c r="C2782">
        <v>19</v>
      </c>
      <c r="D2782">
        <v>14</v>
      </c>
      <c r="E2782" t="s">
        <v>711</v>
      </c>
      <c r="G2782" t="e">
        <f>--Blank</f>
        <v>#NAME?</v>
      </c>
    </row>
    <row r="2783" spans="1:7">
      <c r="A2783" t="s">
        <v>5063</v>
      </c>
      <c r="B2783">
        <v>7</v>
      </c>
      <c r="C2783">
        <v>19</v>
      </c>
      <c r="D2783">
        <v>15</v>
      </c>
      <c r="E2783" t="s">
        <v>711</v>
      </c>
      <c r="G2783" t="e">
        <f>--Blank</f>
        <v>#NAME?</v>
      </c>
    </row>
    <row r="2784" spans="1:7">
      <c r="A2784" t="s">
        <v>5064</v>
      </c>
      <c r="B2784">
        <v>7</v>
      </c>
      <c r="C2784">
        <v>19</v>
      </c>
      <c r="D2784">
        <v>16</v>
      </c>
      <c r="E2784" t="s">
        <v>711</v>
      </c>
      <c r="G2784" t="e">
        <f>--Blank</f>
        <v>#NAME?</v>
      </c>
    </row>
    <row r="2785" spans="1:7">
      <c r="A2785" t="s">
        <v>5065</v>
      </c>
      <c r="B2785">
        <v>7</v>
      </c>
      <c r="C2785">
        <v>19</v>
      </c>
      <c r="D2785">
        <v>17</v>
      </c>
      <c r="E2785" t="s">
        <v>711</v>
      </c>
      <c r="G2785" t="e">
        <f>--Blank</f>
        <v>#NAME?</v>
      </c>
    </row>
    <row r="2786" spans="1:7">
      <c r="A2786" t="s">
        <v>5066</v>
      </c>
      <c r="B2786">
        <v>7</v>
      </c>
      <c r="C2786">
        <v>19</v>
      </c>
      <c r="D2786">
        <v>18</v>
      </c>
      <c r="E2786" t="s">
        <v>711</v>
      </c>
      <c r="G2786" t="e">
        <f>--Blank</f>
        <v>#NAME?</v>
      </c>
    </row>
    <row r="2787" spans="1:7">
      <c r="A2787" t="s">
        <v>5067</v>
      </c>
      <c r="B2787">
        <v>7</v>
      </c>
      <c r="C2787">
        <v>19</v>
      </c>
      <c r="D2787">
        <v>19</v>
      </c>
      <c r="E2787" t="s">
        <v>711</v>
      </c>
      <c r="G2787" t="e">
        <f>--Blank</f>
        <v>#NAME?</v>
      </c>
    </row>
    <row r="2788" spans="1:7">
      <c r="A2788" t="s">
        <v>5068</v>
      </c>
      <c r="B2788">
        <v>7</v>
      </c>
      <c r="C2788">
        <v>19</v>
      </c>
      <c r="D2788">
        <v>20</v>
      </c>
      <c r="E2788" t="s">
        <v>711</v>
      </c>
      <c r="G2788" t="e">
        <f>--Blank</f>
        <v>#NAME?</v>
      </c>
    </row>
    <row r="2789" spans="1:7">
      <c r="A2789" t="s">
        <v>5069</v>
      </c>
      <c r="B2789">
        <v>7</v>
      </c>
      <c r="C2789">
        <v>20</v>
      </c>
      <c r="D2789">
        <v>1</v>
      </c>
      <c r="E2789" t="s">
        <v>711</v>
      </c>
      <c r="G2789" t="e">
        <f>--Blank</f>
        <v>#NAME?</v>
      </c>
    </row>
    <row r="2790" spans="1:7">
      <c r="A2790" t="s">
        <v>5070</v>
      </c>
      <c r="B2790">
        <v>7</v>
      </c>
      <c r="C2790">
        <v>20</v>
      </c>
      <c r="D2790">
        <v>2</v>
      </c>
      <c r="E2790" t="s">
        <v>711</v>
      </c>
      <c r="G2790" t="e">
        <f>--Blank</f>
        <v>#NAME?</v>
      </c>
    </row>
    <row r="2791" spans="1:7">
      <c r="A2791" t="s">
        <v>5071</v>
      </c>
      <c r="B2791">
        <v>7</v>
      </c>
      <c r="C2791">
        <v>20</v>
      </c>
      <c r="D2791">
        <v>3</v>
      </c>
      <c r="E2791" t="s">
        <v>711</v>
      </c>
      <c r="G2791" t="e">
        <f>--Blank</f>
        <v>#NAME?</v>
      </c>
    </row>
    <row r="2792" spans="1:7">
      <c r="A2792" t="s">
        <v>5072</v>
      </c>
      <c r="B2792">
        <v>7</v>
      </c>
      <c r="C2792">
        <v>20</v>
      </c>
      <c r="D2792">
        <v>4</v>
      </c>
      <c r="E2792" t="s">
        <v>711</v>
      </c>
      <c r="G2792" t="e">
        <f>--Blank</f>
        <v>#NAME?</v>
      </c>
    </row>
    <row r="2793" spans="1:7">
      <c r="A2793" t="s">
        <v>5073</v>
      </c>
      <c r="B2793">
        <v>7</v>
      </c>
      <c r="C2793">
        <v>20</v>
      </c>
      <c r="D2793">
        <v>5</v>
      </c>
      <c r="E2793" t="s">
        <v>711</v>
      </c>
      <c r="G2793" t="e">
        <f>--Blank</f>
        <v>#NAME?</v>
      </c>
    </row>
    <row r="2794" spans="1:7">
      <c r="A2794" t="s">
        <v>5074</v>
      </c>
      <c r="B2794">
        <v>7</v>
      </c>
      <c r="C2794">
        <v>20</v>
      </c>
      <c r="D2794">
        <v>6</v>
      </c>
      <c r="E2794" t="s">
        <v>711</v>
      </c>
      <c r="G2794" t="e">
        <f>--Blank</f>
        <v>#NAME?</v>
      </c>
    </row>
    <row r="2795" spans="1:7">
      <c r="A2795" t="s">
        <v>5075</v>
      </c>
      <c r="B2795">
        <v>7</v>
      </c>
      <c r="C2795">
        <v>20</v>
      </c>
      <c r="D2795">
        <v>7</v>
      </c>
      <c r="E2795" t="s">
        <v>711</v>
      </c>
      <c r="G2795" t="e">
        <f>--Blank</f>
        <v>#NAME?</v>
      </c>
    </row>
    <row r="2796" spans="1:7">
      <c r="A2796" t="s">
        <v>5076</v>
      </c>
      <c r="B2796">
        <v>7</v>
      </c>
      <c r="C2796">
        <v>20</v>
      </c>
      <c r="D2796">
        <v>8</v>
      </c>
      <c r="E2796" t="s">
        <v>711</v>
      </c>
      <c r="G2796" t="e">
        <f>--Blank</f>
        <v>#NAME?</v>
      </c>
    </row>
    <row r="2797" spans="1:7">
      <c r="A2797" t="s">
        <v>5077</v>
      </c>
      <c r="B2797">
        <v>7</v>
      </c>
      <c r="C2797">
        <v>20</v>
      </c>
      <c r="D2797">
        <v>9</v>
      </c>
      <c r="E2797" t="s">
        <v>711</v>
      </c>
      <c r="G2797" t="e">
        <f>--Blank</f>
        <v>#NAME?</v>
      </c>
    </row>
    <row r="2798" spans="1:7">
      <c r="A2798" t="s">
        <v>5078</v>
      </c>
      <c r="B2798">
        <v>7</v>
      </c>
      <c r="C2798">
        <v>20</v>
      </c>
      <c r="D2798">
        <v>10</v>
      </c>
      <c r="E2798" t="s">
        <v>711</v>
      </c>
      <c r="G2798" t="e">
        <f>--Blank</f>
        <v>#NAME?</v>
      </c>
    </row>
    <row r="2799" spans="1:7">
      <c r="A2799" t="s">
        <v>5079</v>
      </c>
      <c r="B2799">
        <v>7</v>
      </c>
      <c r="C2799">
        <v>20</v>
      </c>
      <c r="D2799">
        <v>11</v>
      </c>
      <c r="E2799" t="s">
        <v>711</v>
      </c>
      <c r="G2799" t="e">
        <f>--Blank</f>
        <v>#NAME?</v>
      </c>
    </row>
    <row r="2800" spans="1:7">
      <c r="A2800" t="s">
        <v>5080</v>
      </c>
      <c r="B2800">
        <v>7</v>
      </c>
      <c r="C2800">
        <v>20</v>
      </c>
      <c r="D2800">
        <v>12</v>
      </c>
      <c r="E2800" t="s">
        <v>711</v>
      </c>
      <c r="G2800" t="e">
        <f>--Blank</f>
        <v>#NAME?</v>
      </c>
    </row>
    <row r="2801" spans="1:7">
      <c r="A2801" t="s">
        <v>5081</v>
      </c>
      <c r="B2801">
        <v>7</v>
      </c>
      <c r="C2801">
        <v>20</v>
      </c>
      <c r="D2801">
        <v>13</v>
      </c>
      <c r="E2801" t="s">
        <v>711</v>
      </c>
      <c r="G2801" t="e">
        <f>--Blank</f>
        <v>#NAME?</v>
      </c>
    </row>
    <row r="2802" spans="1:7">
      <c r="A2802" t="s">
        <v>5082</v>
      </c>
      <c r="B2802">
        <v>7</v>
      </c>
      <c r="C2802">
        <v>20</v>
      </c>
      <c r="D2802">
        <v>14</v>
      </c>
      <c r="E2802" t="s">
        <v>711</v>
      </c>
      <c r="G2802" t="e">
        <f>--Blank</f>
        <v>#NAME?</v>
      </c>
    </row>
    <row r="2803" spans="1:7">
      <c r="A2803" t="s">
        <v>5083</v>
      </c>
      <c r="B2803">
        <v>7</v>
      </c>
      <c r="C2803">
        <v>20</v>
      </c>
      <c r="D2803">
        <v>15</v>
      </c>
      <c r="E2803" t="s">
        <v>711</v>
      </c>
      <c r="G2803" t="e">
        <f>--Blank</f>
        <v>#NAME?</v>
      </c>
    </row>
    <row r="2804" spans="1:7">
      <c r="A2804" t="s">
        <v>5084</v>
      </c>
      <c r="B2804">
        <v>7</v>
      </c>
      <c r="C2804">
        <v>20</v>
      </c>
      <c r="D2804">
        <v>16</v>
      </c>
      <c r="E2804" t="s">
        <v>711</v>
      </c>
      <c r="G2804" t="e">
        <f>--Blank</f>
        <v>#NAME?</v>
      </c>
    </row>
    <row r="2805" spans="1:7">
      <c r="A2805" t="s">
        <v>5085</v>
      </c>
      <c r="B2805">
        <v>7</v>
      </c>
      <c r="C2805">
        <v>20</v>
      </c>
      <c r="D2805">
        <v>17</v>
      </c>
      <c r="E2805" t="s">
        <v>711</v>
      </c>
      <c r="G2805" t="e">
        <f>--Blank</f>
        <v>#NAME?</v>
      </c>
    </row>
    <row r="2806" spans="1:7">
      <c r="A2806" t="s">
        <v>5086</v>
      </c>
      <c r="B2806">
        <v>7</v>
      </c>
      <c r="C2806">
        <v>20</v>
      </c>
      <c r="D2806">
        <v>18</v>
      </c>
      <c r="E2806" t="s">
        <v>711</v>
      </c>
      <c r="G2806" t="e">
        <f>--Blank</f>
        <v>#NAME?</v>
      </c>
    </row>
    <row r="2807" spans="1:7">
      <c r="A2807" t="s">
        <v>5087</v>
      </c>
      <c r="B2807">
        <v>7</v>
      </c>
      <c r="C2807">
        <v>20</v>
      </c>
      <c r="D2807">
        <v>19</v>
      </c>
      <c r="E2807" t="s">
        <v>711</v>
      </c>
      <c r="G2807" t="e">
        <f>--Blank</f>
        <v>#NAME?</v>
      </c>
    </row>
    <row r="2808" spans="1:7">
      <c r="A2808" t="s">
        <v>5088</v>
      </c>
      <c r="B2808">
        <v>7</v>
      </c>
      <c r="C2808">
        <v>20</v>
      </c>
      <c r="D2808">
        <v>20</v>
      </c>
      <c r="E2808" t="s">
        <v>711</v>
      </c>
      <c r="G2808" t="e">
        <f>--Blank</f>
        <v>#NAME?</v>
      </c>
    </row>
    <row r="2809" spans="1:7">
      <c r="A2809" t="s">
        <v>5089</v>
      </c>
      <c r="B2809">
        <v>8</v>
      </c>
      <c r="C2809">
        <v>1</v>
      </c>
      <c r="D2809">
        <v>1</v>
      </c>
      <c r="E2809" t="s">
        <v>15</v>
      </c>
      <c r="G2809" t="s">
        <v>16</v>
      </c>
    </row>
    <row r="2810" spans="1:7">
      <c r="A2810" t="s">
        <v>5090</v>
      </c>
      <c r="B2810">
        <v>8</v>
      </c>
      <c r="C2810">
        <v>1</v>
      </c>
      <c r="D2810">
        <v>2</v>
      </c>
      <c r="E2810" t="s">
        <v>15</v>
      </c>
      <c r="G2810" t="s">
        <v>16</v>
      </c>
    </row>
    <row r="2811" spans="1:7">
      <c r="A2811" t="s">
        <v>5091</v>
      </c>
      <c r="B2811">
        <v>8</v>
      </c>
      <c r="C2811">
        <v>1</v>
      </c>
      <c r="D2811">
        <v>3</v>
      </c>
      <c r="E2811" t="s">
        <v>19</v>
      </c>
      <c r="G2811" t="s">
        <v>20</v>
      </c>
    </row>
    <row r="2812" spans="1:7">
      <c r="A2812" t="s">
        <v>5092</v>
      </c>
      <c r="B2812">
        <v>8</v>
      </c>
      <c r="C2812">
        <v>1</v>
      </c>
      <c r="D2812">
        <v>4</v>
      </c>
      <c r="E2812" t="s">
        <v>19</v>
      </c>
      <c r="G2812" t="s">
        <v>20</v>
      </c>
    </row>
    <row r="2813" spans="1:7">
      <c r="A2813" t="s">
        <v>5093</v>
      </c>
      <c r="B2813">
        <v>8</v>
      </c>
      <c r="C2813">
        <v>1</v>
      </c>
      <c r="D2813">
        <v>5</v>
      </c>
      <c r="E2813" t="s">
        <v>23</v>
      </c>
      <c r="G2813" t="s">
        <v>24</v>
      </c>
    </row>
    <row r="2814" spans="1:7">
      <c r="A2814" t="s">
        <v>5094</v>
      </c>
      <c r="B2814">
        <v>8</v>
      </c>
      <c r="C2814">
        <v>1</v>
      </c>
      <c r="D2814">
        <v>6</v>
      </c>
      <c r="E2814" t="s">
        <v>23</v>
      </c>
      <c r="G2814" t="s">
        <v>24</v>
      </c>
    </row>
    <row r="2815" spans="1:7">
      <c r="A2815" t="s">
        <v>5095</v>
      </c>
      <c r="B2815">
        <v>8</v>
      </c>
      <c r="C2815">
        <v>1</v>
      </c>
      <c r="D2815">
        <v>7</v>
      </c>
      <c r="E2815" t="s">
        <v>27</v>
      </c>
      <c r="G2815" t="s">
        <v>28</v>
      </c>
    </row>
    <row r="2816" spans="1:7">
      <c r="A2816" t="s">
        <v>5096</v>
      </c>
      <c r="B2816">
        <v>8</v>
      </c>
      <c r="C2816">
        <v>1</v>
      </c>
      <c r="D2816">
        <v>8</v>
      </c>
      <c r="E2816" t="s">
        <v>27</v>
      </c>
      <c r="G2816" t="s">
        <v>28</v>
      </c>
    </row>
    <row r="2817" spans="1:7">
      <c r="A2817" t="s">
        <v>5097</v>
      </c>
      <c r="B2817">
        <v>8</v>
      </c>
      <c r="C2817">
        <v>1</v>
      </c>
      <c r="D2817">
        <v>9</v>
      </c>
      <c r="E2817" t="s">
        <v>31</v>
      </c>
      <c r="G2817" t="s">
        <v>32</v>
      </c>
    </row>
    <row r="2818" spans="1:7">
      <c r="A2818" t="s">
        <v>5098</v>
      </c>
      <c r="B2818">
        <v>8</v>
      </c>
      <c r="C2818">
        <v>1</v>
      </c>
      <c r="D2818">
        <v>10</v>
      </c>
      <c r="E2818" t="s">
        <v>31</v>
      </c>
      <c r="G2818" t="s">
        <v>32</v>
      </c>
    </row>
    <row r="2819" spans="1:7">
      <c r="A2819" t="s">
        <v>5099</v>
      </c>
      <c r="B2819">
        <v>8</v>
      </c>
      <c r="C2819">
        <v>1</v>
      </c>
      <c r="D2819">
        <v>11</v>
      </c>
      <c r="E2819" t="s">
        <v>35</v>
      </c>
      <c r="G2819" t="s">
        <v>36</v>
      </c>
    </row>
    <row r="2820" spans="1:7">
      <c r="A2820" t="s">
        <v>5100</v>
      </c>
      <c r="B2820">
        <v>8</v>
      </c>
      <c r="C2820">
        <v>1</v>
      </c>
      <c r="D2820">
        <v>12</v>
      </c>
      <c r="E2820" t="s">
        <v>35</v>
      </c>
      <c r="G2820" t="s">
        <v>36</v>
      </c>
    </row>
    <row r="2821" spans="1:7">
      <c r="A2821" t="s">
        <v>5101</v>
      </c>
      <c r="B2821">
        <v>8</v>
      </c>
      <c r="C2821">
        <v>1</v>
      </c>
      <c r="D2821">
        <v>13</v>
      </c>
      <c r="E2821" t="s">
        <v>39</v>
      </c>
      <c r="G2821" t="s">
        <v>40</v>
      </c>
    </row>
    <row r="2822" spans="1:7">
      <c r="A2822" t="s">
        <v>5102</v>
      </c>
      <c r="B2822">
        <v>8</v>
      </c>
      <c r="C2822">
        <v>1</v>
      </c>
      <c r="D2822">
        <v>14</v>
      </c>
      <c r="E2822" t="s">
        <v>39</v>
      </c>
      <c r="G2822" t="s">
        <v>40</v>
      </c>
    </row>
    <row r="2823" spans="1:7">
      <c r="A2823" t="s">
        <v>5103</v>
      </c>
      <c r="B2823">
        <v>8</v>
      </c>
      <c r="C2823">
        <v>1</v>
      </c>
      <c r="D2823">
        <v>15</v>
      </c>
      <c r="E2823" t="s">
        <v>43</v>
      </c>
      <c r="G2823" t="s">
        <v>44</v>
      </c>
    </row>
    <row r="2824" spans="1:7">
      <c r="A2824" t="s">
        <v>5104</v>
      </c>
      <c r="B2824">
        <v>8</v>
      </c>
      <c r="C2824">
        <v>1</v>
      </c>
      <c r="D2824">
        <v>16</v>
      </c>
      <c r="E2824" t="s">
        <v>43</v>
      </c>
      <c r="G2824" t="s">
        <v>44</v>
      </c>
    </row>
    <row r="2825" spans="1:7">
      <c r="A2825" t="s">
        <v>5105</v>
      </c>
      <c r="B2825">
        <v>8</v>
      </c>
      <c r="C2825">
        <v>1</v>
      </c>
      <c r="D2825">
        <v>17</v>
      </c>
      <c r="E2825" t="s">
        <v>47</v>
      </c>
      <c r="G2825" t="s">
        <v>48</v>
      </c>
    </row>
    <row r="2826" spans="1:7">
      <c r="A2826" t="s">
        <v>5106</v>
      </c>
      <c r="B2826">
        <v>8</v>
      </c>
      <c r="C2826">
        <v>1</v>
      </c>
      <c r="D2826">
        <v>18</v>
      </c>
      <c r="E2826" t="s">
        <v>47</v>
      </c>
      <c r="G2826" t="s">
        <v>48</v>
      </c>
    </row>
    <row r="2827" spans="1:7">
      <c r="A2827" t="s">
        <v>5107</v>
      </c>
      <c r="B2827">
        <v>8</v>
      </c>
      <c r="C2827">
        <v>1</v>
      </c>
      <c r="D2827">
        <v>19</v>
      </c>
      <c r="E2827" t="s">
        <v>51</v>
      </c>
      <c r="G2827" t="s">
        <v>52</v>
      </c>
    </row>
    <row r="2828" spans="1:7">
      <c r="A2828" t="s">
        <v>5108</v>
      </c>
      <c r="B2828">
        <v>8</v>
      </c>
      <c r="C2828">
        <v>1</v>
      </c>
      <c r="D2828">
        <v>20</v>
      </c>
      <c r="E2828" t="s">
        <v>51</v>
      </c>
      <c r="G2828" t="s">
        <v>52</v>
      </c>
    </row>
    <row r="2829" spans="1:7">
      <c r="A2829" t="s">
        <v>5109</v>
      </c>
      <c r="B2829">
        <v>8</v>
      </c>
      <c r="C2829">
        <v>2</v>
      </c>
      <c r="D2829">
        <v>1</v>
      </c>
      <c r="E2829" t="s">
        <v>55</v>
      </c>
      <c r="G2829" t="s">
        <v>56</v>
      </c>
    </row>
    <row r="2830" spans="1:7">
      <c r="A2830" t="s">
        <v>5110</v>
      </c>
      <c r="B2830">
        <v>8</v>
      </c>
      <c r="C2830">
        <v>2</v>
      </c>
      <c r="D2830">
        <v>2</v>
      </c>
      <c r="E2830" t="s">
        <v>55</v>
      </c>
      <c r="G2830" t="s">
        <v>56</v>
      </c>
    </row>
    <row r="2831" spans="1:7">
      <c r="A2831" t="s">
        <v>5111</v>
      </c>
      <c r="B2831">
        <v>8</v>
      </c>
      <c r="C2831">
        <v>2</v>
      </c>
      <c r="D2831">
        <v>3</v>
      </c>
      <c r="E2831" t="s">
        <v>59</v>
      </c>
      <c r="G2831" t="s">
        <v>60</v>
      </c>
    </row>
    <row r="2832" spans="1:7">
      <c r="A2832" t="s">
        <v>5112</v>
      </c>
      <c r="B2832">
        <v>8</v>
      </c>
      <c r="C2832">
        <v>2</v>
      </c>
      <c r="D2832">
        <v>4</v>
      </c>
      <c r="E2832" t="s">
        <v>59</v>
      </c>
      <c r="G2832" t="s">
        <v>60</v>
      </c>
    </row>
    <row r="2833" spans="1:7">
      <c r="A2833" t="s">
        <v>5113</v>
      </c>
      <c r="B2833">
        <v>8</v>
      </c>
      <c r="C2833">
        <v>2</v>
      </c>
      <c r="D2833">
        <v>5</v>
      </c>
      <c r="E2833" t="s">
        <v>63</v>
      </c>
      <c r="G2833" t="s">
        <v>64</v>
      </c>
    </row>
    <row r="2834" spans="1:7">
      <c r="A2834" t="s">
        <v>5114</v>
      </c>
      <c r="B2834">
        <v>8</v>
      </c>
      <c r="C2834">
        <v>2</v>
      </c>
      <c r="D2834">
        <v>6</v>
      </c>
      <c r="E2834" t="s">
        <v>63</v>
      </c>
      <c r="G2834" t="s">
        <v>64</v>
      </c>
    </row>
    <row r="2835" spans="1:7">
      <c r="A2835" t="s">
        <v>5115</v>
      </c>
      <c r="B2835">
        <v>8</v>
      </c>
      <c r="C2835">
        <v>2</v>
      </c>
      <c r="D2835">
        <v>7</v>
      </c>
      <c r="E2835" t="s">
        <v>67</v>
      </c>
      <c r="G2835" t="s">
        <v>68</v>
      </c>
    </row>
    <row r="2836" spans="1:7">
      <c r="A2836" t="s">
        <v>5116</v>
      </c>
      <c r="B2836">
        <v>8</v>
      </c>
      <c r="C2836">
        <v>2</v>
      </c>
      <c r="D2836">
        <v>8</v>
      </c>
      <c r="E2836" t="s">
        <v>67</v>
      </c>
      <c r="G2836" t="s">
        <v>68</v>
      </c>
    </row>
    <row r="2837" spans="1:7">
      <c r="A2837" t="s">
        <v>5117</v>
      </c>
      <c r="B2837">
        <v>8</v>
      </c>
      <c r="C2837">
        <v>2</v>
      </c>
      <c r="D2837">
        <v>9</v>
      </c>
      <c r="E2837" t="s">
        <v>71</v>
      </c>
      <c r="G2837" t="s">
        <v>72</v>
      </c>
    </row>
    <row r="2838" spans="1:7">
      <c r="A2838" t="s">
        <v>5118</v>
      </c>
      <c r="B2838">
        <v>8</v>
      </c>
      <c r="C2838">
        <v>2</v>
      </c>
      <c r="D2838">
        <v>10</v>
      </c>
      <c r="E2838" t="s">
        <v>71</v>
      </c>
      <c r="G2838" t="s">
        <v>72</v>
      </c>
    </row>
    <row r="2839" spans="1:7">
      <c r="A2839" t="s">
        <v>5119</v>
      </c>
      <c r="B2839">
        <v>8</v>
      </c>
      <c r="C2839">
        <v>2</v>
      </c>
      <c r="D2839">
        <v>11</v>
      </c>
      <c r="E2839" t="s">
        <v>75</v>
      </c>
      <c r="G2839" t="s">
        <v>76</v>
      </c>
    </row>
    <row r="2840" spans="1:7">
      <c r="A2840" t="s">
        <v>5120</v>
      </c>
      <c r="B2840">
        <v>8</v>
      </c>
      <c r="C2840">
        <v>2</v>
      </c>
      <c r="D2840">
        <v>12</v>
      </c>
      <c r="E2840" t="s">
        <v>75</v>
      </c>
      <c r="G2840" t="s">
        <v>76</v>
      </c>
    </row>
    <row r="2841" spans="1:7">
      <c r="A2841" t="s">
        <v>5121</v>
      </c>
      <c r="B2841">
        <v>8</v>
      </c>
      <c r="C2841">
        <v>2</v>
      </c>
      <c r="D2841">
        <v>13</v>
      </c>
      <c r="E2841" t="s">
        <v>5122</v>
      </c>
      <c r="F2841" t="s">
        <v>5123</v>
      </c>
    </row>
    <row r="2842" spans="1:7">
      <c r="A2842" t="s">
        <v>5124</v>
      </c>
      <c r="B2842">
        <v>8</v>
      </c>
      <c r="C2842">
        <v>2</v>
      </c>
      <c r="D2842">
        <v>14</v>
      </c>
      <c r="E2842" t="s">
        <v>5125</v>
      </c>
      <c r="F2842" t="s">
        <v>5123</v>
      </c>
    </row>
    <row r="2843" spans="1:7">
      <c r="A2843" t="s">
        <v>5126</v>
      </c>
      <c r="B2843">
        <v>8</v>
      </c>
      <c r="C2843">
        <v>2</v>
      </c>
      <c r="D2843">
        <v>15</v>
      </c>
      <c r="E2843" t="s">
        <v>5127</v>
      </c>
      <c r="F2843" t="s">
        <v>5128</v>
      </c>
    </row>
    <row r="2844" spans="1:7">
      <c r="A2844" t="s">
        <v>5129</v>
      </c>
      <c r="B2844">
        <v>8</v>
      </c>
      <c r="C2844">
        <v>2</v>
      </c>
      <c r="D2844">
        <v>16</v>
      </c>
      <c r="E2844" t="s">
        <v>5130</v>
      </c>
      <c r="F2844" t="s">
        <v>5128</v>
      </c>
    </row>
    <row r="2845" spans="1:7">
      <c r="A2845" t="s">
        <v>5131</v>
      </c>
      <c r="B2845">
        <v>8</v>
      </c>
      <c r="C2845">
        <v>2</v>
      </c>
      <c r="D2845">
        <v>17</v>
      </c>
      <c r="E2845" t="s">
        <v>5132</v>
      </c>
      <c r="F2845" t="s">
        <v>5133</v>
      </c>
    </row>
    <row r="2846" spans="1:7">
      <c r="A2846" t="s">
        <v>5134</v>
      </c>
      <c r="B2846">
        <v>8</v>
      </c>
      <c r="C2846">
        <v>2</v>
      </c>
      <c r="D2846">
        <v>18</v>
      </c>
      <c r="E2846" t="s">
        <v>5135</v>
      </c>
      <c r="F2846" t="s">
        <v>5133</v>
      </c>
    </row>
    <row r="2847" spans="1:7">
      <c r="A2847" t="s">
        <v>5136</v>
      </c>
      <c r="B2847">
        <v>8</v>
      </c>
      <c r="C2847">
        <v>2</v>
      </c>
      <c r="D2847">
        <v>19</v>
      </c>
      <c r="E2847" t="s">
        <v>5137</v>
      </c>
      <c r="F2847" t="s">
        <v>5138</v>
      </c>
    </row>
    <row r="2848" spans="1:7">
      <c r="A2848" t="s">
        <v>5139</v>
      </c>
      <c r="B2848">
        <v>8</v>
      </c>
      <c r="C2848">
        <v>2</v>
      </c>
      <c r="D2848">
        <v>20</v>
      </c>
      <c r="E2848" t="s">
        <v>5140</v>
      </c>
      <c r="F2848" t="s">
        <v>5138</v>
      </c>
    </row>
    <row r="2849" spans="1:7">
      <c r="A2849" t="s">
        <v>5141</v>
      </c>
      <c r="B2849">
        <v>8</v>
      </c>
      <c r="C2849">
        <v>3</v>
      </c>
      <c r="D2849">
        <v>1</v>
      </c>
      <c r="E2849" t="s">
        <v>5142</v>
      </c>
      <c r="F2849" t="s">
        <v>5143</v>
      </c>
    </row>
    <row r="2850" spans="1:7">
      <c r="A2850" t="s">
        <v>5144</v>
      </c>
      <c r="B2850">
        <v>8</v>
      </c>
      <c r="C2850">
        <v>3</v>
      </c>
      <c r="D2850">
        <v>2</v>
      </c>
      <c r="E2850" t="s">
        <v>5145</v>
      </c>
      <c r="F2850" t="s">
        <v>5143</v>
      </c>
    </row>
    <row r="2851" spans="1:7">
      <c r="A2851" t="s">
        <v>5146</v>
      </c>
      <c r="B2851">
        <v>8</v>
      </c>
      <c r="C2851">
        <v>3</v>
      </c>
      <c r="D2851">
        <v>3</v>
      </c>
      <c r="E2851" t="s">
        <v>5147</v>
      </c>
      <c r="F2851" t="s">
        <v>5148</v>
      </c>
    </row>
    <row r="2852" spans="1:7">
      <c r="A2852" t="s">
        <v>5149</v>
      </c>
      <c r="B2852">
        <v>8</v>
      </c>
      <c r="C2852">
        <v>3</v>
      </c>
      <c r="D2852">
        <v>4</v>
      </c>
      <c r="E2852" t="s">
        <v>5150</v>
      </c>
      <c r="F2852" t="s">
        <v>5148</v>
      </c>
    </row>
    <row r="2853" spans="1:7">
      <c r="A2853" t="s">
        <v>5151</v>
      </c>
      <c r="B2853">
        <v>8</v>
      </c>
      <c r="C2853">
        <v>3</v>
      </c>
      <c r="D2853">
        <v>5</v>
      </c>
      <c r="E2853" t="s">
        <v>5152</v>
      </c>
      <c r="F2853" t="s">
        <v>5153</v>
      </c>
    </row>
    <row r="2854" spans="1:7">
      <c r="A2854" t="s">
        <v>5154</v>
      </c>
      <c r="B2854">
        <v>8</v>
      </c>
      <c r="C2854">
        <v>3</v>
      </c>
      <c r="D2854">
        <v>6</v>
      </c>
      <c r="E2854" t="s">
        <v>5155</v>
      </c>
      <c r="F2854" t="s">
        <v>5153</v>
      </c>
    </row>
    <row r="2855" spans="1:7">
      <c r="A2855" t="s">
        <v>5156</v>
      </c>
      <c r="B2855">
        <v>8</v>
      </c>
      <c r="C2855">
        <v>3</v>
      </c>
      <c r="D2855">
        <v>7</v>
      </c>
      <c r="E2855" t="s">
        <v>5157</v>
      </c>
      <c r="F2855" t="s">
        <v>5158</v>
      </c>
    </row>
    <row r="2856" spans="1:7">
      <c r="A2856" t="s">
        <v>5159</v>
      </c>
      <c r="B2856">
        <v>8</v>
      </c>
      <c r="C2856">
        <v>3</v>
      </c>
      <c r="D2856">
        <v>8</v>
      </c>
      <c r="E2856" t="s">
        <v>5160</v>
      </c>
      <c r="F2856" t="s">
        <v>5158</v>
      </c>
    </row>
    <row r="2857" spans="1:7">
      <c r="A2857" t="s">
        <v>5161</v>
      </c>
      <c r="B2857">
        <v>8</v>
      </c>
      <c r="C2857">
        <v>3</v>
      </c>
      <c r="D2857">
        <v>9</v>
      </c>
      <c r="E2857" t="s">
        <v>5162</v>
      </c>
      <c r="F2857" t="s">
        <v>5163</v>
      </c>
    </row>
    <row r="2858" spans="1:7">
      <c r="A2858" t="s">
        <v>5164</v>
      </c>
      <c r="B2858">
        <v>8</v>
      </c>
      <c r="C2858">
        <v>3</v>
      </c>
      <c r="D2858">
        <v>10</v>
      </c>
      <c r="E2858" t="s">
        <v>5165</v>
      </c>
      <c r="F2858" t="s">
        <v>5163</v>
      </c>
    </row>
    <row r="2859" spans="1:7">
      <c r="A2859" t="s">
        <v>5166</v>
      </c>
      <c r="B2859">
        <v>8</v>
      </c>
      <c r="C2859">
        <v>3</v>
      </c>
      <c r="D2859">
        <v>11</v>
      </c>
      <c r="E2859" t="s">
        <v>5167</v>
      </c>
      <c r="G2859" t="e">
        <f>--Internal_10672</f>
        <v>#NAME?</v>
      </c>
    </row>
    <row r="2860" spans="1:7">
      <c r="A2860" t="s">
        <v>5168</v>
      </c>
      <c r="B2860">
        <v>8</v>
      </c>
      <c r="C2860">
        <v>3</v>
      </c>
      <c r="D2860">
        <v>12</v>
      </c>
      <c r="E2860" t="s">
        <v>5167</v>
      </c>
      <c r="G2860" t="e">
        <f>--Internal_10672</f>
        <v>#NAME?</v>
      </c>
    </row>
    <row r="2861" spans="1:7">
      <c r="A2861" t="s">
        <v>5169</v>
      </c>
      <c r="B2861">
        <v>8</v>
      </c>
      <c r="C2861">
        <v>3</v>
      </c>
      <c r="D2861">
        <v>13</v>
      </c>
      <c r="E2861" t="s">
        <v>5170</v>
      </c>
      <c r="F2861" t="s">
        <v>5171</v>
      </c>
    </row>
    <row r="2862" spans="1:7">
      <c r="A2862" t="s">
        <v>5172</v>
      </c>
      <c r="B2862">
        <v>8</v>
      </c>
      <c r="C2862">
        <v>3</v>
      </c>
      <c r="D2862">
        <v>14</v>
      </c>
      <c r="E2862" t="s">
        <v>5173</v>
      </c>
      <c r="F2862" t="s">
        <v>5171</v>
      </c>
    </row>
    <row r="2863" spans="1:7">
      <c r="A2863" t="s">
        <v>5174</v>
      </c>
      <c r="B2863">
        <v>8</v>
      </c>
      <c r="C2863">
        <v>3</v>
      </c>
      <c r="D2863">
        <v>15</v>
      </c>
      <c r="E2863" t="s">
        <v>5175</v>
      </c>
      <c r="F2863" t="s">
        <v>5176</v>
      </c>
    </row>
    <row r="2864" spans="1:7">
      <c r="A2864" t="s">
        <v>5177</v>
      </c>
      <c r="B2864">
        <v>8</v>
      </c>
      <c r="C2864">
        <v>3</v>
      </c>
      <c r="D2864">
        <v>16</v>
      </c>
      <c r="E2864" t="s">
        <v>5178</v>
      </c>
      <c r="F2864" t="s">
        <v>5176</v>
      </c>
    </row>
    <row r="2865" spans="1:7">
      <c r="A2865" t="s">
        <v>5179</v>
      </c>
      <c r="B2865">
        <v>8</v>
      </c>
      <c r="C2865">
        <v>3</v>
      </c>
      <c r="D2865">
        <v>17</v>
      </c>
      <c r="E2865" t="s">
        <v>5180</v>
      </c>
      <c r="F2865" t="s">
        <v>5181</v>
      </c>
    </row>
    <row r="2866" spans="1:7">
      <c r="A2866" t="s">
        <v>5182</v>
      </c>
      <c r="B2866">
        <v>8</v>
      </c>
      <c r="C2866">
        <v>3</v>
      </c>
      <c r="D2866">
        <v>18</v>
      </c>
      <c r="E2866" t="s">
        <v>5183</v>
      </c>
      <c r="F2866" t="s">
        <v>5181</v>
      </c>
    </row>
    <row r="2867" spans="1:7">
      <c r="A2867" t="s">
        <v>5184</v>
      </c>
      <c r="B2867">
        <v>8</v>
      </c>
      <c r="C2867">
        <v>3</v>
      </c>
      <c r="D2867">
        <v>19</v>
      </c>
      <c r="E2867" t="s">
        <v>5185</v>
      </c>
      <c r="F2867" t="s">
        <v>5186</v>
      </c>
    </row>
    <row r="2868" spans="1:7">
      <c r="A2868" t="s">
        <v>5187</v>
      </c>
      <c r="B2868">
        <v>8</v>
      </c>
      <c r="C2868">
        <v>3</v>
      </c>
      <c r="D2868">
        <v>20</v>
      </c>
      <c r="E2868" t="s">
        <v>5188</v>
      </c>
      <c r="F2868" t="s">
        <v>5186</v>
      </c>
    </row>
    <row r="2869" spans="1:7">
      <c r="A2869" t="s">
        <v>5189</v>
      </c>
      <c r="B2869">
        <v>8</v>
      </c>
      <c r="C2869">
        <v>4</v>
      </c>
      <c r="D2869">
        <v>1</v>
      </c>
      <c r="E2869" t="s">
        <v>5190</v>
      </c>
      <c r="F2869" t="s">
        <v>5191</v>
      </c>
    </row>
    <row r="2870" spans="1:7">
      <c r="A2870" t="s">
        <v>5192</v>
      </c>
      <c r="B2870">
        <v>8</v>
      </c>
      <c r="C2870">
        <v>4</v>
      </c>
      <c r="D2870">
        <v>2</v>
      </c>
      <c r="E2870" t="s">
        <v>5193</v>
      </c>
      <c r="F2870" t="s">
        <v>5191</v>
      </c>
    </row>
    <row r="2871" spans="1:7">
      <c r="A2871" t="s">
        <v>5194</v>
      </c>
      <c r="B2871">
        <v>8</v>
      </c>
      <c r="C2871">
        <v>4</v>
      </c>
      <c r="D2871">
        <v>3</v>
      </c>
      <c r="E2871" t="s">
        <v>5195</v>
      </c>
      <c r="F2871" t="s">
        <v>5196</v>
      </c>
    </row>
    <row r="2872" spans="1:7">
      <c r="A2872" t="s">
        <v>5197</v>
      </c>
      <c r="B2872">
        <v>8</v>
      </c>
      <c r="C2872">
        <v>4</v>
      </c>
      <c r="D2872">
        <v>4</v>
      </c>
      <c r="E2872" t="s">
        <v>5198</v>
      </c>
      <c r="F2872" t="s">
        <v>5196</v>
      </c>
    </row>
    <row r="2873" spans="1:7">
      <c r="A2873" t="s">
        <v>5199</v>
      </c>
      <c r="B2873">
        <v>8</v>
      </c>
      <c r="C2873">
        <v>4</v>
      </c>
      <c r="D2873">
        <v>5</v>
      </c>
      <c r="E2873" t="s">
        <v>5200</v>
      </c>
      <c r="G2873" t="e">
        <f>--Internal_23076</f>
        <v>#NAME?</v>
      </c>
    </row>
    <row r="2874" spans="1:7">
      <c r="A2874" t="s">
        <v>5201</v>
      </c>
      <c r="B2874">
        <v>8</v>
      </c>
      <c r="C2874">
        <v>4</v>
      </c>
      <c r="D2874">
        <v>6</v>
      </c>
      <c r="E2874" t="s">
        <v>5200</v>
      </c>
      <c r="G2874" t="e">
        <f>--Internal_23076</f>
        <v>#NAME?</v>
      </c>
    </row>
    <row r="2875" spans="1:7">
      <c r="A2875" t="s">
        <v>5202</v>
      </c>
      <c r="B2875">
        <v>8</v>
      </c>
      <c r="C2875">
        <v>4</v>
      </c>
      <c r="D2875">
        <v>7</v>
      </c>
      <c r="E2875" t="s">
        <v>5203</v>
      </c>
      <c r="F2875" t="s">
        <v>5204</v>
      </c>
    </row>
    <row r="2876" spans="1:7">
      <c r="A2876" t="s">
        <v>5205</v>
      </c>
      <c r="B2876">
        <v>8</v>
      </c>
      <c r="C2876">
        <v>4</v>
      </c>
      <c r="D2876">
        <v>8</v>
      </c>
      <c r="E2876" t="s">
        <v>5206</v>
      </c>
      <c r="F2876" t="s">
        <v>5204</v>
      </c>
    </row>
    <row r="2877" spans="1:7">
      <c r="A2877" t="s">
        <v>5207</v>
      </c>
      <c r="B2877">
        <v>8</v>
      </c>
      <c r="C2877">
        <v>4</v>
      </c>
      <c r="D2877">
        <v>9</v>
      </c>
      <c r="E2877" t="s">
        <v>5208</v>
      </c>
      <c r="F2877" t="s">
        <v>5209</v>
      </c>
    </row>
    <row r="2878" spans="1:7">
      <c r="A2878" t="s">
        <v>5210</v>
      </c>
      <c r="B2878">
        <v>8</v>
      </c>
      <c r="C2878">
        <v>4</v>
      </c>
      <c r="D2878">
        <v>10</v>
      </c>
      <c r="E2878" t="s">
        <v>5211</v>
      </c>
      <c r="F2878" t="s">
        <v>5209</v>
      </c>
    </row>
    <row r="2879" spans="1:7">
      <c r="A2879" t="s">
        <v>5212</v>
      </c>
      <c r="B2879">
        <v>8</v>
      </c>
      <c r="C2879">
        <v>4</v>
      </c>
      <c r="D2879">
        <v>11</v>
      </c>
      <c r="E2879" t="s">
        <v>5213</v>
      </c>
      <c r="F2879" t="s">
        <v>5214</v>
      </c>
    </row>
    <row r="2880" spans="1:7">
      <c r="A2880" t="s">
        <v>5215</v>
      </c>
      <c r="B2880">
        <v>8</v>
      </c>
      <c r="C2880">
        <v>4</v>
      </c>
      <c r="D2880">
        <v>12</v>
      </c>
      <c r="E2880" t="s">
        <v>5216</v>
      </c>
      <c r="F2880" t="s">
        <v>5214</v>
      </c>
    </row>
    <row r="2881" spans="1:7">
      <c r="A2881" t="s">
        <v>5217</v>
      </c>
      <c r="B2881">
        <v>8</v>
      </c>
      <c r="C2881">
        <v>4</v>
      </c>
      <c r="D2881">
        <v>13</v>
      </c>
      <c r="E2881" t="s">
        <v>5218</v>
      </c>
      <c r="F2881" t="s">
        <v>5219</v>
      </c>
    </row>
    <row r="2882" spans="1:7">
      <c r="A2882" t="s">
        <v>5220</v>
      </c>
      <c r="B2882">
        <v>8</v>
      </c>
      <c r="C2882">
        <v>4</v>
      </c>
      <c r="D2882">
        <v>14</v>
      </c>
      <c r="E2882" t="s">
        <v>5221</v>
      </c>
      <c r="F2882" t="s">
        <v>5219</v>
      </c>
    </row>
    <row r="2883" spans="1:7">
      <c r="A2883" t="s">
        <v>5222</v>
      </c>
      <c r="B2883">
        <v>8</v>
      </c>
      <c r="C2883">
        <v>4</v>
      </c>
      <c r="D2883">
        <v>15</v>
      </c>
      <c r="E2883" t="s">
        <v>5223</v>
      </c>
      <c r="F2883" t="s">
        <v>5224</v>
      </c>
    </row>
    <row r="2884" spans="1:7">
      <c r="A2884" t="s">
        <v>5225</v>
      </c>
      <c r="B2884">
        <v>8</v>
      </c>
      <c r="C2884">
        <v>4</v>
      </c>
      <c r="D2884">
        <v>16</v>
      </c>
      <c r="E2884" t="s">
        <v>5226</v>
      </c>
      <c r="F2884" t="s">
        <v>5224</v>
      </c>
    </row>
    <row r="2885" spans="1:7">
      <c r="A2885" t="s">
        <v>5227</v>
      </c>
      <c r="B2885">
        <v>8</v>
      </c>
      <c r="C2885">
        <v>4</v>
      </c>
      <c r="D2885">
        <v>17</v>
      </c>
      <c r="E2885" t="s">
        <v>5228</v>
      </c>
      <c r="F2885" t="s">
        <v>5229</v>
      </c>
    </row>
    <row r="2886" spans="1:7">
      <c r="A2886" t="s">
        <v>5230</v>
      </c>
      <c r="B2886">
        <v>8</v>
      </c>
      <c r="C2886">
        <v>4</v>
      </c>
      <c r="D2886">
        <v>18</v>
      </c>
      <c r="E2886" t="s">
        <v>5231</v>
      </c>
      <c r="F2886" t="s">
        <v>5229</v>
      </c>
    </row>
    <row r="2887" spans="1:7">
      <c r="A2887" t="s">
        <v>5232</v>
      </c>
      <c r="B2887">
        <v>8</v>
      </c>
      <c r="C2887">
        <v>4</v>
      </c>
      <c r="D2887">
        <v>19</v>
      </c>
      <c r="E2887" t="s">
        <v>5233</v>
      </c>
      <c r="F2887" t="s">
        <v>5234</v>
      </c>
    </row>
    <row r="2888" spans="1:7">
      <c r="A2888" t="s">
        <v>5235</v>
      </c>
      <c r="B2888">
        <v>8</v>
      </c>
      <c r="C2888">
        <v>4</v>
      </c>
      <c r="D2888">
        <v>20</v>
      </c>
      <c r="E2888" t="s">
        <v>5236</v>
      </c>
      <c r="F2888" t="s">
        <v>5234</v>
      </c>
    </row>
    <row r="2889" spans="1:7">
      <c r="A2889" t="s">
        <v>5237</v>
      </c>
      <c r="B2889">
        <v>8</v>
      </c>
      <c r="C2889">
        <v>5</v>
      </c>
      <c r="D2889">
        <v>1</v>
      </c>
      <c r="E2889" t="s">
        <v>5238</v>
      </c>
      <c r="F2889" t="s">
        <v>5239</v>
      </c>
    </row>
    <row r="2890" spans="1:7">
      <c r="A2890" t="s">
        <v>5240</v>
      </c>
      <c r="B2890">
        <v>8</v>
      </c>
      <c r="C2890">
        <v>5</v>
      </c>
      <c r="D2890">
        <v>2</v>
      </c>
      <c r="E2890" t="s">
        <v>5241</v>
      </c>
      <c r="F2890" t="s">
        <v>5239</v>
      </c>
    </row>
    <row r="2891" spans="1:7">
      <c r="A2891" t="s">
        <v>5242</v>
      </c>
      <c r="B2891">
        <v>8</v>
      </c>
      <c r="C2891">
        <v>5</v>
      </c>
      <c r="D2891">
        <v>3</v>
      </c>
      <c r="E2891" t="s">
        <v>5243</v>
      </c>
      <c r="G2891" t="e">
        <f>--Internal_16121</f>
        <v>#NAME?</v>
      </c>
    </row>
    <row r="2892" spans="1:7">
      <c r="A2892" t="s">
        <v>5244</v>
      </c>
      <c r="B2892">
        <v>8</v>
      </c>
      <c r="C2892">
        <v>5</v>
      </c>
      <c r="D2892">
        <v>4</v>
      </c>
      <c r="E2892" t="s">
        <v>5243</v>
      </c>
      <c r="G2892" t="e">
        <f>--Internal_16121</f>
        <v>#NAME?</v>
      </c>
    </row>
    <row r="2893" spans="1:7">
      <c r="A2893" t="s">
        <v>5245</v>
      </c>
      <c r="B2893">
        <v>8</v>
      </c>
      <c r="C2893">
        <v>5</v>
      </c>
      <c r="D2893">
        <v>5</v>
      </c>
      <c r="E2893" t="s">
        <v>5246</v>
      </c>
      <c r="F2893" t="s">
        <v>5247</v>
      </c>
    </row>
    <row r="2894" spans="1:7">
      <c r="A2894" t="s">
        <v>5248</v>
      </c>
      <c r="B2894">
        <v>8</v>
      </c>
      <c r="C2894">
        <v>5</v>
      </c>
      <c r="D2894">
        <v>6</v>
      </c>
      <c r="E2894" t="s">
        <v>5249</v>
      </c>
      <c r="F2894" t="s">
        <v>5247</v>
      </c>
    </row>
    <row r="2895" spans="1:7">
      <c r="A2895" t="s">
        <v>5250</v>
      </c>
      <c r="B2895">
        <v>8</v>
      </c>
      <c r="C2895">
        <v>5</v>
      </c>
      <c r="D2895">
        <v>7</v>
      </c>
      <c r="E2895" t="s">
        <v>5251</v>
      </c>
      <c r="F2895" t="s">
        <v>5252</v>
      </c>
    </row>
    <row r="2896" spans="1:7">
      <c r="A2896" t="s">
        <v>5253</v>
      </c>
      <c r="B2896">
        <v>8</v>
      </c>
      <c r="C2896">
        <v>5</v>
      </c>
      <c r="D2896">
        <v>8</v>
      </c>
      <c r="E2896" t="s">
        <v>5254</v>
      </c>
      <c r="F2896" t="s">
        <v>5252</v>
      </c>
    </row>
    <row r="2897" spans="1:7">
      <c r="A2897" t="s">
        <v>5255</v>
      </c>
      <c r="B2897">
        <v>8</v>
      </c>
      <c r="C2897">
        <v>5</v>
      </c>
      <c r="D2897">
        <v>9</v>
      </c>
      <c r="E2897" t="s">
        <v>5256</v>
      </c>
      <c r="F2897" t="s">
        <v>5257</v>
      </c>
    </row>
    <row r="2898" spans="1:7">
      <c r="A2898" t="s">
        <v>5258</v>
      </c>
      <c r="B2898">
        <v>8</v>
      </c>
      <c r="C2898">
        <v>5</v>
      </c>
      <c r="D2898">
        <v>10</v>
      </c>
      <c r="E2898" t="s">
        <v>5259</v>
      </c>
      <c r="F2898" t="s">
        <v>5257</v>
      </c>
    </row>
    <row r="2899" spans="1:7">
      <c r="A2899" t="s">
        <v>5260</v>
      </c>
      <c r="B2899">
        <v>8</v>
      </c>
      <c r="C2899">
        <v>5</v>
      </c>
      <c r="D2899">
        <v>11</v>
      </c>
      <c r="E2899" t="s">
        <v>5261</v>
      </c>
      <c r="F2899" t="s">
        <v>5262</v>
      </c>
    </row>
    <row r="2900" spans="1:7">
      <c r="A2900" t="s">
        <v>5263</v>
      </c>
      <c r="B2900">
        <v>8</v>
      </c>
      <c r="C2900">
        <v>5</v>
      </c>
      <c r="D2900">
        <v>12</v>
      </c>
      <c r="E2900" t="s">
        <v>5264</v>
      </c>
      <c r="F2900" t="s">
        <v>5262</v>
      </c>
    </row>
    <row r="2901" spans="1:7">
      <c r="A2901" t="s">
        <v>5265</v>
      </c>
      <c r="B2901">
        <v>8</v>
      </c>
      <c r="C2901">
        <v>5</v>
      </c>
      <c r="D2901">
        <v>13</v>
      </c>
      <c r="E2901" t="s">
        <v>5266</v>
      </c>
      <c r="F2901" t="s">
        <v>5267</v>
      </c>
    </row>
    <row r="2902" spans="1:7">
      <c r="A2902" t="s">
        <v>5268</v>
      </c>
      <c r="B2902">
        <v>8</v>
      </c>
      <c r="C2902">
        <v>5</v>
      </c>
      <c r="D2902">
        <v>14</v>
      </c>
      <c r="E2902" t="s">
        <v>5269</v>
      </c>
      <c r="F2902" t="s">
        <v>5267</v>
      </c>
    </row>
    <row r="2903" spans="1:7">
      <c r="A2903" t="s">
        <v>5270</v>
      </c>
      <c r="B2903">
        <v>8</v>
      </c>
      <c r="C2903">
        <v>5</v>
      </c>
      <c r="D2903">
        <v>15</v>
      </c>
      <c r="E2903" t="s">
        <v>5271</v>
      </c>
      <c r="F2903" t="s">
        <v>5272</v>
      </c>
    </row>
    <row r="2904" spans="1:7">
      <c r="A2904" t="s">
        <v>5273</v>
      </c>
      <c r="B2904">
        <v>8</v>
      </c>
      <c r="C2904">
        <v>5</v>
      </c>
      <c r="D2904">
        <v>16</v>
      </c>
      <c r="E2904" t="s">
        <v>5274</v>
      </c>
      <c r="F2904" t="s">
        <v>5272</v>
      </c>
    </row>
    <row r="2905" spans="1:7">
      <c r="A2905" t="s">
        <v>5275</v>
      </c>
      <c r="B2905">
        <v>8</v>
      </c>
      <c r="C2905">
        <v>5</v>
      </c>
      <c r="D2905">
        <v>17</v>
      </c>
      <c r="E2905" t="s">
        <v>5276</v>
      </c>
      <c r="F2905" t="s">
        <v>5277</v>
      </c>
    </row>
    <row r="2906" spans="1:7">
      <c r="A2906" t="s">
        <v>5278</v>
      </c>
      <c r="B2906">
        <v>8</v>
      </c>
      <c r="C2906">
        <v>5</v>
      </c>
      <c r="D2906">
        <v>18</v>
      </c>
      <c r="E2906" t="s">
        <v>5279</v>
      </c>
      <c r="F2906" t="s">
        <v>5277</v>
      </c>
    </row>
    <row r="2907" spans="1:7">
      <c r="A2907" t="s">
        <v>5280</v>
      </c>
      <c r="B2907">
        <v>8</v>
      </c>
      <c r="C2907">
        <v>5</v>
      </c>
      <c r="D2907">
        <v>19</v>
      </c>
      <c r="E2907" t="s">
        <v>591</v>
      </c>
      <c r="G2907" t="e">
        <f>--Empty</f>
        <v>#NAME?</v>
      </c>
    </row>
    <row r="2908" spans="1:7">
      <c r="A2908" t="s">
        <v>5281</v>
      </c>
      <c r="B2908">
        <v>8</v>
      </c>
      <c r="C2908">
        <v>5</v>
      </c>
      <c r="D2908">
        <v>20</v>
      </c>
      <c r="E2908" t="s">
        <v>591</v>
      </c>
      <c r="G2908" t="e">
        <f>--Empty</f>
        <v>#NAME?</v>
      </c>
    </row>
    <row r="2909" spans="1:7">
      <c r="A2909" t="s">
        <v>5282</v>
      </c>
      <c r="B2909">
        <v>8</v>
      </c>
      <c r="C2909">
        <v>6</v>
      </c>
      <c r="D2909">
        <v>1</v>
      </c>
      <c r="E2909" t="s">
        <v>591</v>
      </c>
      <c r="G2909" t="e">
        <f>--Empty</f>
        <v>#NAME?</v>
      </c>
    </row>
    <row r="2910" spans="1:7">
      <c r="A2910" t="s">
        <v>5283</v>
      </c>
      <c r="B2910">
        <v>8</v>
      </c>
      <c r="C2910">
        <v>6</v>
      </c>
      <c r="D2910">
        <v>2</v>
      </c>
      <c r="E2910" t="s">
        <v>591</v>
      </c>
      <c r="G2910" t="e">
        <f>--Empty</f>
        <v>#NAME?</v>
      </c>
    </row>
    <row r="2911" spans="1:7">
      <c r="A2911" t="s">
        <v>5284</v>
      </c>
      <c r="B2911">
        <v>8</v>
      </c>
      <c r="C2911">
        <v>6</v>
      </c>
      <c r="D2911">
        <v>3</v>
      </c>
      <c r="E2911" t="s">
        <v>591</v>
      </c>
      <c r="G2911" t="e">
        <f>--Empty</f>
        <v>#NAME?</v>
      </c>
    </row>
    <row r="2912" spans="1:7">
      <c r="A2912" t="s">
        <v>5285</v>
      </c>
      <c r="B2912">
        <v>8</v>
      </c>
      <c r="C2912">
        <v>6</v>
      </c>
      <c r="D2912">
        <v>4</v>
      </c>
      <c r="E2912" t="s">
        <v>591</v>
      </c>
      <c r="G2912" t="e">
        <f>--Empty</f>
        <v>#NAME?</v>
      </c>
    </row>
    <row r="2913" spans="1:7">
      <c r="A2913" t="s">
        <v>5286</v>
      </c>
      <c r="B2913">
        <v>8</v>
      </c>
      <c r="C2913">
        <v>6</v>
      </c>
      <c r="D2913">
        <v>5</v>
      </c>
      <c r="E2913" t="s">
        <v>5287</v>
      </c>
      <c r="F2913" t="s">
        <v>5288</v>
      </c>
    </row>
    <row r="2914" spans="1:7">
      <c r="A2914" t="s">
        <v>5289</v>
      </c>
      <c r="B2914">
        <v>8</v>
      </c>
      <c r="C2914">
        <v>6</v>
      </c>
      <c r="D2914">
        <v>6</v>
      </c>
      <c r="E2914" t="s">
        <v>5290</v>
      </c>
      <c r="F2914" t="s">
        <v>5288</v>
      </c>
    </row>
    <row r="2915" spans="1:7">
      <c r="A2915" t="s">
        <v>5291</v>
      </c>
      <c r="B2915">
        <v>8</v>
      </c>
      <c r="C2915">
        <v>6</v>
      </c>
      <c r="D2915">
        <v>7</v>
      </c>
      <c r="E2915" t="s">
        <v>591</v>
      </c>
      <c r="G2915" t="e">
        <f>--Empty</f>
        <v>#NAME?</v>
      </c>
    </row>
    <row r="2916" spans="1:7">
      <c r="A2916" t="s">
        <v>5292</v>
      </c>
      <c r="B2916">
        <v>8</v>
      </c>
      <c r="C2916">
        <v>6</v>
      </c>
      <c r="D2916">
        <v>8</v>
      </c>
      <c r="E2916" t="s">
        <v>591</v>
      </c>
      <c r="G2916" t="e">
        <f>--Empty</f>
        <v>#NAME?</v>
      </c>
    </row>
    <row r="2917" spans="1:7">
      <c r="A2917" t="s">
        <v>5293</v>
      </c>
      <c r="B2917">
        <v>8</v>
      </c>
      <c r="C2917">
        <v>6</v>
      </c>
      <c r="D2917">
        <v>9</v>
      </c>
      <c r="E2917" t="s">
        <v>591</v>
      </c>
      <c r="G2917" t="e">
        <f>--Empty</f>
        <v>#NAME?</v>
      </c>
    </row>
    <row r="2918" spans="1:7">
      <c r="A2918" t="s">
        <v>5294</v>
      </c>
      <c r="B2918">
        <v>8</v>
      </c>
      <c r="C2918">
        <v>6</v>
      </c>
      <c r="D2918">
        <v>10</v>
      </c>
      <c r="E2918" t="s">
        <v>591</v>
      </c>
      <c r="G2918" t="e">
        <f>--Empty</f>
        <v>#NAME?</v>
      </c>
    </row>
    <row r="2919" spans="1:7">
      <c r="A2919" t="s">
        <v>5295</v>
      </c>
      <c r="B2919">
        <v>8</v>
      </c>
      <c r="C2919">
        <v>6</v>
      </c>
      <c r="D2919">
        <v>11</v>
      </c>
      <c r="E2919" t="s">
        <v>591</v>
      </c>
      <c r="G2919" t="e">
        <f>--Empty</f>
        <v>#NAME?</v>
      </c>
    </row>
    <row r="2920" spans="1:7">
      <c r="A2920" t="s">
        <v>5296</v>
      </c>
      <c r="B2920">
        <v>8</v>
      </c>
      <c r="C2920">
        <v>6</v>
      </c>
      <c r="D2920">
        <v>12</v>
      </c>
      <c r="E2920" t="s">
        <v>591</v>
      </c>
      <c r="G2920" t="e">
        <f>--Empty</f>
        <v>#NAME?</v>
      </c>
    </row>
    <row r="2921" spans="1:7">
      <c r="A2921" t="s">
        <v>5297</v>
      </c>
      <c r="B2921">
        <v>8</v>
      </c>
      <c r="C2921">
        <v>6</v>
      </c>
      <c r="D2921">
        <v>13</v>
      </c>
      <c r="E2921" t="s">
        <v>5298</v>
      </c>
      <c r="F2921" t="s">
        <v>5299</v>
      </c>
    </row>
    <row r="2922" spans="1:7">
      <c r="A2922" t="s">
        <v>5300</v>
      </c>
      <c r="B2922">
        <v>8</v>
      </c>
      <c r="C2922">
        <v>6</v>
      </c>
      <c r="D2922">
        <v>14</v>
      </c>
      <c r="E2922" t="s">
        <v>5301</v>
      </c>
      <c r="F2922" t="s">
        <v>5299</v>
      </c>
    </row>
    <row r="2923" spans="1:7">
      <c r="A2923" t="s">
        <v>5302</v>
      </c>
      <c r="B2923">
        <v>8</v>
      </c>
      <c r="C2923">
        <v>6</v>
      </c>
      <c r="D2923">
        <v>15</v>
      </c>
      <c r="E2923" t="s">
        <v>5303</v>
      </c>
      <c r="F2923" t="s">
        <v>5304</v>
      </c>
    </row>
    <row r="2924" spans="1:7">
      <c r="A2924" t="s">
        <v>5305</v>
      </c>
      <c r="B2924">
        <v>8</v>
      </c>
      <c r="C2924">
        <v>6</v>
      </c>
      <c r="D2924">
        <v>16</v>
      </c>
      <c r="E2924" t="s">
        <v>5306</v>
      </c>
      <c r="F2924" t="s">
        <v>5304</v>
      </c>
    </row>
    <row r="2925" spans="1:7">
      <c r="A2925" t="s">
        <v>5307</v>
      </c>
      <c r="B2925">
        <v>8</v>
      </c>
      <c r="C2925">
        <v>6</v>
      </c>
      <c r="D2925">
        <v>17</v>
      </c>
      <c r="E2925" t="s">
        <v>5308</v>
      </c>
      <c r="F2925" t="s">
        <v>5309</v>
      </c>
    </row>
    <row r="2926" spans="1:7">
      <c r="A2926" t="s">
        <v>5310</v>
      </c>
      <c r="B2926">
        <v>8</v>
      </c>
      <c r="C2926">
        <v>6</v>
      </c>
      <c r="D2926">
        <v>18</v>
      </c>
      <c r="E2926" t="s">
        <v>5311</v>
      </c>
      <c r="F2926" t="s">
        <v>5309</v>
      </c>
    </row>
    <row r="2927" spans="1:7">
      <c r="A2927" t="s">
        <v>5312</v>
      </c>
      <c r="B2927">
        <v>8</v>
      </c>
      <c r="C2927">
        <v>6</v>
      </c>
      <c r="D2927">
        <v>19</v>
      </c>
      <c r="E2927" t="s">
        <v>5313</v>
      </c>
      <c r="F2927" t="s">
        <v>5314</v>
      </c>
    </row>
    <row r="2928" spans="1:7">
      <c r="A2928" t="s">
        <v>5315</v>
      </c>
      <c r="B2928">
        <v>8</v>
      </c>
      <c r="C2928">
        <v>6</v>
      </c>
      <c r="D2928">
        <v>20</v>
      </c>
      <c r="E2928" t="s">
        <v>5316</v>
      </c>
      <c r="F2928" t="s">
        <v>5314</v>
      </c>
    </row>
    <row r="2929" spans="1:7">
      <c r="A2929" t="s">
        <v>5317</v>
      </c>
      <c r="B2929">
        <v>8</v>
      </c>
      <c r="C2929">
        <v>7</v>
      </c>
      <c r="D2929">
        <v>1</v>
      </c>
      <c r="E2929" t="s">
        <v>5318</v>
      </c>
      <c r="F2929" t="s">
        <v>5319</v>
      </c>
    </row>
    <row r="2930" spans="1:7">
      <c r="A2930" t="s">
        <v>5320</v>
      </c>
      <c r="B2930">
        <v>8</v>
      </c>
      <c r="C2930">
        <v>7</v>
      </c>
      <c r="D2930">
        <v>2</v>
      </c>
      <c r="E2930" t="s">
        <v>5321</v>
      </c>
      <c r="F2930" t="s">
        <v>5319</v>
      </c>
    </row>
    <row r="2931" spans="1:7">
      <c r="A2931" t="s">
        <v>5322</v>
      </c>
      <c r="B2931">
        <v>8</v>
      </c>
      <c r="C2931">
        <v>7</v>
      </c>
      <c r="D2931">
        <v>3</v>
      </c>
      <c r="E2931" t="s">
        <v>5323</v>
      </c>
      <c r="F2931" t="s">
        <v>5324</v>
      </c>
    </row>
    <row r="2932" spans="1:7">
      <c r="A2932" t="s">
        <v>5325</v>
      </c>
      <c r="B2932">
        <v>8</v>
      </c>
      <c r="C2932">
        <v>7</v>
      </c>
      <c r="D2932">
        <v>4</v>
      </c>
      <c r="E2932" t="s">
        <v>5326</v>
      </c>
      <c r="F2932" t="s">
        <v>5324</v>
      </c>
    </row>
    <row r="2933" spans="1:7">
      <c r="A2933" t="s">
        <v>5327</v>
      </c>
      <c r="B2933">
        <v>8</v>
      </c>
      <c r="C2933">
        <v>7</v>
      </c>
      <c r="D2933">
        <v>5</v>
      </c>
      <c r="E2933" t="s">
        <v>5328</v>
      </c>
      <c r="G2933" t="e">
        <f>--Internal_10347</f>
        <v>#NAME?</v>
      </c>
    </row>
    <row r="2934" spans="1:7">
      <c r="A2934" t="s">
        <v>5329</v>
      </c>
      <c r="B2934">
        <v>8</v>
      </c>
      <c r="C2934">
        <v>7</v>
      </c>
      <c r="D2934">
        <v>6</v>
      </c>
      <c r="E2934" t="s">
        <v>5328</v>
      </c>
      <c r="G2934" t="e">
        <f>--Internal_10347</f>
        <v>#NAME?</v>
      </c>
    </row>
    <row r="2935" spans="1:7">
      <c r="A2935" t="s">
        <v>5330</v>
      </c>
      <c r="B2935">
        <v>8</v>
      </c>
      <c r="C2935">
        <v>7</v>
      </c>
      <c r="D2935">
        <v>7</v>
      </c>
      <c r="E2935" t="s">
        <v>5331</v>
      </c>
      <c r="F2935" t="s">
        <v>5332</v>
      </c>
    </row>
    <row r="2936" spans="1:7">
      <c r="A2936" t="s">
        <v>5333</v>
      </c>
      <c r="B2936">
        <v>8</v>
      </c>
      <c r="C2936">
        <v>7</v>
      </c>
      <c r="D2936">
        <v>8</v>
      </c>
      <c r="E2936" t="s">
        <v>5334</v>
      </c>
      <c r="F2936" t="s">
        <v>5332</v>
      </c>
    </row>
    <row r="2937" spans="1:7">
      <c r="A2937" t="s">
        <v>5335</v>
      </c>
      <c r="B2937">
        <v>8</v>
      </c>
      <c r="C2937">
        <v>7</v>
      </c>
      <c r="D2937">
        <v>9</v>
      </c>
      <c r="E2937" t="s">
        <v>5336</v>
      </c>
      <c r="F2937" t="s">
        <v>5337</v>
      </c>
    </row>
    <row r="2938" spans="1:7">
      <c r="A2938" t="s">
        <v>5338</v>
      </c>
      <c r="B2938">
        <v>8</v>
      </c>
      <c r="C2938">
        <v>7</v>
      </c>
      <c r="D2938">
        <v>10</v>
      </c>
      <c r="E2938" t="s">
        <v>5339</v>
      </c>
      <c r="F2938" t="s">
        <v>5337</v>
      </c>
    </row>
    <row r="2939" spans="1:7">
      <c r="A2939" t="s">
        <v>5340</v>
      </c>
      <c r="B2939">
        <v>8</v>
      </c>
      <c r="C2939">
        <v>7</v>
      </c>
      <c r="D2939">
        <v>11</v>
      </c>
      <c r="E2939" t="s">
        <v>5341</v>
      </c>
      <c r="F2939" t="s">
        <v>5342</v>
      </c>
    </row>
    <row r="2940" spans="1:7">
      <c r="A2940" t="s">
        <v>5343</v>
      </c>
      <c r="B2940">
        <v>8</v>
      </c>
      <c r="C2940">
        <v>7</v>
      </c>
      <c r="D2940">
        <v>12</v>
      </c>
      <c r="E2940" t="s">
        <v>5344</v>
      </c>
      <c r="F2940" t="s">
        <v>5342</v>
      </c>
    </row>
    <row r="2941" spans="1:7">
      <c r="A2941" t="s">
        <v>5345</v>
      </c>
      <c r="B2941">
        <v>8</v>
      </c>
      <c r="C2941">
        <v>7</v>
      </c>
      <c r="D2941">
        <v>13</v>
      </c>
      <c r="E2941" t="s">
        <v>5346</v>
      </c>
      <c r="F2941" t="s">
        <v>5347</v>
      </c>
    </row>
    <row r="2942" spans="1:7">
      <c r="A2942" t="s">
        <v>5348</v>
      </c>
      <c r="B2942">
        <v>8</v>
      </c>
      <c r="C2942">
        <v>7</v>
      </c>
      <c r="D2942">
        <v>14</v>
      </c>
      <c r="E2942" t="s">
        <v>5349</v>
      </c>
      <c r="F2942" t="s">
        <v>5347</v>
      </c>
    </row>
    <row r="2943" spans="1:7">
      <c r="A2943" t="s">
        <v>5350</v>
      </c>
      <c r="B2943">
        <v>8</v>
      </c>
      <c r="C2943">
        <v>7</v>
      </c>
      <c r="D2943">
        <v>15</v>
      </c>
      <c r="E2943" t="s">
        <v>5351</v>
      </c>
      <c r="F2943" t="s">
        <v>5352</v>
      </c>
    </row>
    <row r="2944" spans="1:7">
      <c r="A2944" t="s">
        <v>5353</v>
      </c>
      <c r="B2944">
        <v>8</v>
      </c>
      <c r="C2944">
        <v>7</v>
      </c>
      <c r="D2944">
        <v>16</v>
      </c>
      <c r="E2944" t="s">
        <v>5354</v>
      </c>
      <c r="F2944" t="s">
        <v>5352</v>
      </c>
    </row>
    <row r="2945" spans="1:7">
      <c r="A2945" t="s">
        <v>5355</v>
      </c>
      <c r="B2945">
        <v>8</v>
      </c>
      <c r="C2945">
        <v>7</v>
      </c>
      <c r="D2945">
        <v>17</v>
      </c>
      <c r="E2945" t="s">
        <v>5356</v>
      </c>
      <c r="F2945" t="s">
        <v>5357</v>
      </c>
    </row>
    <row r="2946" spans="1:7">
      <c r="A2946" t="s">
        <v>5358</v>
      </c>
      <c r="B2946">
        <v>8</v>
      </c>
      <c r="C2946">
        <v>7</v>
      </c>
      <c r="D2946">
        <v>18</v>
      </c>
      <c r="E2946" t="s">
        <v>5359</v>
      </c>
      <c r="F2946" t="s">
        <v>5357</v>
      </c>
    </row>
    <row r="2947" spans="1:7">
      <c r="A2947" t="s">
        <v>5360</v>
      </c>
      <c r="B2947">
        <v>8</v>
      </c>
      <c r="C2947">
        <v>7</v>
      </c>
      <c r="D2947">
        <v>19</v>
      </c>
      <c r="E2947" t="s">
        <v>5361</v>
      </c>
      <c r="F2947" t="s">
        <v>5362</v>
      </c>
    </row>
    <row r="2948" spans="1:7">
      <c r="A2948" t="s">
        <v>5363</v>
      </c>
      <c r="B2948">
        <v>8</v>
      </c>
      <c r="C2948">
        <v>7</v>
      </c>
      <c r="D2948">
        <v>20</v>
      </c>
      <c r="E2948" t="s">
        <v>5364</v>
      </c>
      <c r="F2948" t="s">
        <v>5362</v>
      </c>
    </row>
    <row r="2949" spans="1:7">
      <c r="A2949" t="s">
        <v>5365</v>
      </c>
      <c r="B2949">
        <v>8</v>
      </c>
      <c r="C2949">
        <v>8</v>
      </c>
      <c r="D2949">
        <v>1</v>
      </c>
      <c r="E2949" t="s">
        <v>5366</v>
      </c>
      <c r="F2949" t="s">
        <v>5367</v>
      </c>
    </row>
    <row r="2950" spans="1:7">
      <c r="A2950" t="s">
        <v>5368</v>
      </c>
      <c r="B2950">
        <v>8</v>
      </c>
      <c r="C2950">
        <v>8</v>
      </c>
      <c r="D2950">
        <v>2</v>
      </c>
      <c r="E2950" t="s">
        <v>5369</v>
      </c>
      <c r="F2950" t="s">
        <v>5367</v>
      </c>
    </row>
    <row r="2951" spans="1:7">
      <c r="A2951" t="s">
        <v>5370</v>
      </c>
      <c r="B2951">
        <v>8</v>
      </c>
      <c r="C2951">
        <v>8</v>
      </c>
      <c r="D2951">
        <v>3</v>
      </c>
      <c r="E2951" t="s">
        <v>5371</v>
      </c>
      <c r="F2951" t="s">
        <v>5372</v>
      </c>
    </row>
    <row r="2952" spans="1:7">
      <c r="A2952" t="s">
        <v>5373</v>
      </c>
      <c r="B2952">
        <v>8</v>
      </c>
      <c r="C2952">
        <v>8</v>
      </c>
      <c r="D2952">
        <v>4</v>
      </c>
      <c r="E2952" t="s">
        <v>5374</v>
      </c>
      <c r="F2952" t="s">
        <v>5372</v>
      </c>
    </row>
    <row r="2953" spans="1:7">
      <c r="A2953" t="s">
        <v>5375</v>
      </c>
      <c r="B2953">
        <v>8</v>
      </c>
      <c r="C2953">
        <v>8</v>
      </c>
      <c r="D2953">
        <v>5</v>
      </c>
      <c r="E2953" t="s">
        <v>5376</v>
      </c>
      <c r="G2953" t="s">
        <v>5377</v>
      </c>
    </row>
    <row r="2954" spans="1:7">
      <c r="A2954" t="s">
        <v>5378</v>
      </c>
      <c r="B2954">
        <v>8</v>
      </c>
      <c r="C2954">
        <v>8</v>
      </c>
      <c r="D2954">
        <v>6</v>
      </c>
      <c r="E2954" t="s">
        <v>5376</v>
      </c>
      <c r="G2954" t="s">
        <v>5377</v>
      </c>
    </row>
    <row r="2955" spans="1:7">
      <c r="A2955" t="s">
        <v>5379</v>
      </c>
      <c r="B2955">
        <v>8</v>
      </c>
      <c r="C2955">
        <v>8</v>
      </c>
      <c r="D2955">
        <v>7</v>
      </c>
      <c r="E2955" t="s">
        <v>591</v>
      </c>
      <c r="G2955" t="e">
        <f>--Empty</f>
        <v>#NAME?</v>
      </c>
    </row>
    <row r="2956" spans="1:7">
      <c r="A2956" t="s">
        <v>5380</v>
      </c>
      <c r="B2956">
        <v>8</v>
      </c>
      <c r="C2956">
        <v>8</v>
      </c>
      <c r="D2956">
        <v>8</v>
      </c>
      <c r="E2956" t="s">
        <v>591</v>
      </c>
      <c r="G2956" t="e">
        <f>--Empty</f>
        <v>#NAME?</v>
      </c>
    </row>
    <row r="2957" spans="1:7">
      <c r="A2957" t="s">
        <v>5381</v>
      </c>
      <c r="B2957">
        <v>8</v>
      </c>
      <c r="C2957">
        <v>8</v>
      </c>
      <c r="D2957">
        <v>9</v>
      </c>
      <c r="E2957" t="s">
        <v>591</v>
      </c>
      <c r="G2957" t="e">
        <f>--Empty</f>
        <v>#NAME?</v>
      </c>
    </row>
    <row r="2958" spans="1:7">
      <c r="A2958" t="s">
        <v>5382</v>
      </c>
      <c r="B2958">
        <v>8</v>
      </c>
      <c r="C2958">
        <v>8</v>
      </c>
      <c r="D2958">
        <v>10</v>
      </c>
      <c r="E2958" t="s">
        <v>591</v>
      </c>
      <c r="G2958" t="e">
        <f>--Empty</f>
        <v>#NAME?</v>
      </c>
    </row>
    <row r="2959" spans="1:7">
      <c r="A2959" t="s">
        <v>5383</v>
      </c>
      <c r="B2959">
        <v>8</v>
      </c>
      <c r="C2959">
        <v>8</v>
      </c>
      <c r="D2959">
        <v>11</v>
      </c>
      <c r="E2959" t="s">
        <v>591</v>
      </c>
      <c r="G2959" t="e">
        <f>--Empty</f>
        <v>#NAME?</v>
      </c>
    </row>
    <row r="2960" spans="1:7">
      <c r="A2960" t="s">
        <v>5384</v>
      </c>
      <c r="B2960">
        <v>8</v>
      </c>
      <c r="C2960">
        <v>8</v>
      </c>
      <c r="D2960">
        <v>12</v>
      </c>
      <c r="E2960" t="s">
        <v>591</v>
      </c>
      <c r="G2960" t="e">
        <f>--Empty</f>
        <v>#NAME?</v>
      </c>
    </row>
    <row r="2961" spans="1:7">
      <c r="A2961" t="s">
        <v>5385</v>
      </c>
      <c r="B2961">
        <v>8</v>
      </c>
      <c r="C2961">
        <v>8</v>
      </c>
      <c r="D2961">
        <v>13</v>
      </c>
      <c r="E2961" t="s">
        <v>5386</v>
      </c>
      <c r="F2961" t="s">
        <v>5387</v>
      </c>
    </row>
    <row r="2962" spans="1:7">
      <c r="A2962" t="s">
        <v>5388</v>
      </c>
      <c r="B2962">
        <v>8</v>
      </c>
      <c r="C2962">
        <v>8</v>
      </c>
      <c r="D2962">
        <v>14</v>
      </c>
      <c r="E2962" t="s">
        <v>5389</v>
      </c>
      <c r="F2962" t="s">
        <v>5387</v>
      </c>
    </row>
    <row r="2963" spans="1:7">
      <c r="A2963" t="s">
        <v>5390</v>
      </c>
      <c r="B2963">
        <v>8</v>
      </c>
      <c r="C2963">
        <v>8</v>
      </c>
      <c r="D2963">
        <v>15</v>
      </c>
      <c r="E2963" t="s">
        <v>5391</v>
      </c>
      <c r="G2963" t="e">
        <f>--Internal_22526</f>
        <v>#NAME?</v>
      </c>
    </row>
    <row r="2964" spans="1:7">
      <c r="A2964" t="s">
        <v>5392</v>
      </c>
      <c r="B2964">
        <v>8</v>
      </c>
      <c r="C2964">
        <v>8</v>
      </c>
      <c r="D2964">
        <v>16</v>
      </c>
      <c r="E2964" t="s">
        <v>5391</v>
      </c>
      <c r="G2964" t="e">
        <f>--Internal_22526</f>
        <v>#NAME?</v>
      </c>
    </row>
    <row r="2965" spans="1:7">
      <c r="A2965" t="s">
        <v>5393</v>
      </c>
      <c r="B2965">
        <v>8</v>
      </c>
      <c r="C2965">
        <v>8</v>
      </c>
      <c r="D2965">
        <v>17</v>
      </c>
      <c r="E2965" t="s">
        <v>5394</v>
      </c>
      <c r="F2965" t="s">
        <v>5395</v>
      </c>
    </row>
    <row r="2966" spans="1:7">
      <c r="A2966" t="s">
        <v>5396</v>
      </c>
      <c r="B2966">
        <v>8</v>
      </c>
      <c r="C2966">
        <v>8</v>
      </c>
      <c r="D2966">
        <v>18</v>
      </c>
      <c r="E2966" t="s">
        <v>5397</v>
      </c>
      <c r="F2966" t="s">
        <v>5395</v>
      </c>
    </row>
    <row r="2967" spans="1:7">
      <c r="A2967" t="s">
        <v>5398</v>
      </c>
      <c r="B2967">
        <v>8</v>
      </c>
      <c r="C2967">
        <v>8</v>
      </c>
      <c r="D2967">
        <v>19</v>
      </c>
      <c r="E2967" t="s">
        <v>5399</v>
      </c>
      <c r="F2967" t="s">
        <v>5400</v>
      </c>
    </row>
    <row r="2968" spans="1:7">
      <c r="A2968" t="s">
        <v>5401</v>
      </c>
      <c r="B2968">
        <v>8</v>
      </c>
      <c r="C2968">
        <v>8</v>
      </c>
      <c r="D2968">
        <v>20</v>
      </c>
      <c r="E2968" t="s">
        <v>5402</v>
      </c>
      <c r="F2968" t="s">
        <v>5400</v>
      </c>
    </row>
    <row r="2969" spans="1:7">
      <c r="A2969" t="s">
        <v>5403</v>
      </c>
      <c r="B2969">
        <v>8</v>
      </c>
      <c r="C2969">
        <v>9</v>
      </c>
      <c r="D2969">
        <v>1</v>
      </c>
      <c r="E2969" t="s">
        <v>5404</v>
      </c>
      <c r="F2969" t="s">
        <v>5405</v>
      </c>
    </row>
    <row r="2970" spans="1:7">
      <c r="A2970" t="s">
        <v>5406</v>
      </c>
      <c r="B2970">
        <v>8</v>
      </c>
      <c r="C2970">
        <v>9</v>
      </c>
      <c r="D2970">
        <v>2</v>
      </c>
      <c r="E2970" t="s">
        <v>5407</v>
      </c>
      <c r="F2970" t="s">
        <v>5405</v>
      </c>
    </row>
    <row r="2971" spans="1:7">
      <c r="A2971" t="s">
        <v>5408</v>
      </c>
      <c r="B2971">
        <v>8</v>
      </c>
      <c r="C2971">
        <v>9</v>
      </c>
      <c r="D2971">
        <v>3</v>
      </c>
      <c r="E2971" t="s">
        <v>5409</v>
      </c>
      <c r="F2971" t="s">
        <v>5410</v>
      </c>
    </row>
    <row r="2972" spans="1:7">
      <c r="A2972" t="s">
        <v>5411</v>
      </c>
      <c r="B2972">
        <v>8</v>
      </c>
      <c r="C2972">
        <v>9</v>
      </c>
      <c r="D2972">
        <v>4</v>
      </c>
      <c r="E2972" t="s">
        <v>5412</v>
      </c>
      <c r="F2972" t="s">
        <v>5410</v>
      </c>
    </row>
    <row r="2973" spans="1:7">
      <c r="A2973" t="s">
        <v>5413</v>
      </c>
      <c r="B2973">
        <v>8</v>
      </c>
      <c r="C2973">
        <v>9</v>
      </c>
      <c r="D2973">
        <v>5</v>
      </c>
      <c r="E2973" t="s">
        <v>5414</v>
      </c>
      <c r="F2973" t="s">
        <v>5415</v>
      </c>
    </row>
    <row r="2974" spans="1:7">
      <c r="A2974" t="s">
        <v>5416</v>
      </c>
      <c r="B2974">
        <v>8</v>
      </c>
      <c r="C2974">
        <v>9</v>
      </c>
      <c r="D2974">
        <v>6</v>
      </c>
      <c r="E2974" t="s">
        <v>5417</v>
      </c>
      <c r="F2974" t="s">
        <v>5415</v>
      </c>
    </row>
    <row r="2975" spans="1:7">
      <c r="A2975" t="s">
        <v>5418</v>
      </c>
      <c r="B2975">
        <v>8</v>
      </c>
      <c r="C2975">
        <v>9</v>
      </c>
      <c r="D2975">
        <v>7</v>
      </c>
      <c r="E2975" t="s">
        <v>5419</v>
      </c>
      <c r="F2975" t="s">
        <v>5420</v>
      </c>
    </row>
    <row r="2976" spans="1:7">
      <c r="A2976" t="s">
        <v>5421</v>
      </c>
      <c r="B2976">
        <v>8</v>
      </c>
      <c r="C2976">
        <v>9</v>
      </c>
      <c r="D2976">
        <v>8</v>
      </c>
      <c r="E2976" t="s">
        <v>5422</v>
      </c>
      <c r="F2976" t="s">
        <v>5420</v>
      </c>
    </row>
    <row r="2977" spans="1:6">
      <c r="A2977" t="s">
        <v>5423</v>
      </c>
      <c r="B2977">
        <v>8</v>
      </c>
      <c r="C2977">
        <v>9</v>
      </c>
      <c r="D2977">
        <v>9</v>
      </c>
      <c r="E2977" t="s">
        <v>5424</v>
      </c>
      <c r="F2977" t="s">
        <v>5425</v>
      </c>
    </row>
    <row r="2978" spans="1:6">
      <c r="A2978" t="s">
        <v>5426</v>
      </c>
      <c r="B2978">
        <v>8</v>
      </c>
      <c r="C2978">
        <v>9</v>
      </c>
      <c r="D2978">
        <v>10</v>
      </c>
      <c r="E2978" t="s">
        <v>5427</v>
      </c>
      <c r="F2978" t="s">
        <v>5425</v>
      </c>
    </row>
    <row r="2979" spans="1:6">
      <c r="A2979" t="s">
        <v>5428</v>
      </c>
      <c r="B2979">
        <v>8</v>
      </c>
      <c r="C2979">
        <v>9</v>
      </c>
      <c r="D2979">
        <v>11</v>
      </c>
      <c r="E2979" t="s">
        <v>5429</v>
      </c>
      <c r="F2979" t="s">
        <v>5430</v>
      </c>
    </row>
    <row r="2980" spans="1:6">
      <c r="A2980" t="s">
        <v>5431</v>
      </c>
      <c r="B2980">
        <v>8</v>
      </c>
      <c r="C2980">
        <v>9</v>
      </c>
      <c r="D2980">
        <v>12</v>
      </c>
      <c r="E2980" t="s">
        <v>5432</v>
      </c>
      <c r="F2980" t="s">
        <v>5430</v>
      </c>
    </row>
    <row r="2981" spans="1:6">
      <c r="A2981" t="s">
        <v>5433</v>
      </c>
      <c r="B2981">
        <v>8</v>
      </c>
      <c r="C2981">
        <v>9</v>
      </c>
      <c r="D2981">
        <v>13</v>
      </c>
      <c r="E2981" t="s">
        <v>5434</v>
      </c>
      <c r="F2981" t="s">
        <v>5435</v>
      </c>
    </row>
    <row r="2982" spans="1:6">
      <c r="A2982" t="s">
        <v>5436</v>
      </c>
      <c r="B2982">
        <v>8</v>
      </c>
      <c r="C2982">
        <v>9</v>
      </c>
      <c r="D2982">
        <v>14</v>
      </c>
      <c r="E2982" t="s">
        <v>5437</v>
      </c>
      <c r="F2982" t="s">
        <v>5435</v>
      </c>
    </row>
    <row r="2983" spans="1:6">
      <c r="A2983" t="s">
        <v>5438</v>
      </c>
      <c r="B2983">
        <v>8</v>
      </c>
      <c r="C2983">
        <v>9</v>
      </c>
      <c r="D2983">
        <v>15</v>
      </c>
      <c r="E2983" t="s">
        <v>5439</v>
      </c>
      <c r="F2983" t="s">
        <v>5440</v>
      </c>
    </row>
    <row r="2984" spans="1:6">
      <c r="A2984" t="s">
        <v>5441</v>
      </c>
      <c r="B2984">
        <v>8</v>
      </c>
      <c r="C2984">
        <v>9</v>
      </c>
      <c r="D2984">
        <v>16</v>
      </c>
      <c r="E2984" t="s">
        <v>5442</v>
      </c>
      <c r="F2984" t="s">
        <v>5440</v>
      </c>
    </row>
    <row r="2985" spans="1:6">
      <c r="A2985" t="s">
        <v>5443</v>
      </c>
      <c r="B2985">
        <v>8</v>
      </c>
      <c r="C2985">
        <v>9</v>
      </c>
      <c r="D2985">
        <v>17</v>
      </c>
      <c r="E2985" t="s">
        <v>5444</v>
      </c>
      <c r="F2985" t="s">
        <v>5445</v>
      </c>
    </row>
    <row r="2986" spans="1:6">
      <c r="A2986" t="s">
        <v>5446</v>
      </c>
      <c r="B2986">
        <v>8</v>
      </c>
      <c r="C2986">
        <v>9</v>
      </c>
      <c r="D2986">
        <v>18</v>
      </c>
      <c r="E2986" t="s">
        <v>5447</v>
      </c>
      <c r="F2986" t="s">
        <v>5445</v>
      </c>
    </row>
    <row r="2987" spans="1:6">
      <c r="A2987" t="s">
        <v>5448</v>
      </c>
      <c r="B2987">
        <v>8</v>
      </c>
      <c r="C2987">
        <v>9</v>
      </c>
      <c r="D2987">
        <v>19</v>
      </c>
      <c r="E2987" t="s">
        <v>5449</v>
      </c>
      <c r="F2987" t="s">
        <v>5450</v>
      </c>
    </row>
    <row r="2988" spans="1:6">
      <c r="A2988" t="s">
        <v>5451</v>
      </c>
      <c r="B2988">
        <v>8</v>
      </c>
      <c r="C2988">
        <v>9</v>
      </c>
      <c r="D2988">
        <v>20</v>
      </c>
      <c r="E2988" t="s">
        <v>5452</v>
      </c>
      <c r="F2988" t="s">
        <v>5450</v>
      </c>
    </row>
    <row r="2989" spans="1:6">
      <c r="A2989" t="s">
        <v>5453</v>
      </c>
      <c r="B2989">
        <v>8</v>
      </c>
      <c r="C2989">
        <v>10</v>
      </c>
      <c r="D2989">
        <v>1</v>
      </c>
      <c r="E2989" t="s">
        <v>5454</v>
      </c>
      <c r="F2989" t="s">
        <v>5455</v>
      </c>
    </row>
    <row r="2990" spans="1:6">
      <c r="A2990" t="s">
        <v>5456</v>
      </c>
      <c r="B2990">
        <v>8</v>
      </c>
      <c r="C2990">
        <v>10</v>
      </c>
      <c r="D2990">
        <v>2</v>
      </c>
      <c r="E2990" t="s">
        <v>5457</v>
      </c>
      <c r="F2990" t="s">
        <v>5455</v>
      </c>
    </row>
    <row r="2991" spans="1:6">
      <c r="A2991" t="s">
        <v>5458</v>
      </c>
      <c r="B2991">
        <v>8</v>
      </c>
      <c r="C2991">
        <v>10</v>
      </c>
      <c r="D2991">
        <v>3</v>
      </c>
      <c r="E2991" t="s">
        <v>5459</v>
      </c>
      <c r="F2991" t="s">
        <v>5460</v>
      </c>
    </row>
    <row r="2992" spans="1:6">
      <c r="A2992" t="s">
        <v>5461</v>
      </c>
      <c r="B2992">
        <v>8</v>
      </c>
      <c r="C2992">
        <v>10</v>
      </c>
      <c r="D2992">
        <v>4</v>
      </c>
      <c r="E2992" t="s">
        <v>5462</v>
      </c>
      <c r="F2992" t="s">
        <v>5460</v>
      </c>
    </row>
    <row r="2993" spans="1:6">
      <c r="A2993" t="s">
        <v>5463</v>
      </c>
      <c r="B2993">
        <v>8</v>
      </c>
      <c r="C2993">
        <v>10</v>
      </c>
      <c r="D2993">
        <v>5</v>
      </c>
      <c r="E2993" t="s">
        <v>5464</v>
      </c>
      <c r="F2993" t="s">
        <v>5465</v>
      </c>
    </row>
    <row r="2994" spans="1:6">
      <c r="A2994" t="s">
        <v>5466</v>
      </c>
      <c r="B2994">
        <v>8</v>
      </c>
      <c r="C2994">
        <v>10</v>
      </c>
      <c r="D2994">
        <v>6</v>
      </c>
      <c r="E2994" t="s">
        <v>5467</v>
      </c>
      <c r="F2994" t="s">
        <v>5465</v>
      </c>
    </row>
    <row r="2995" spans="1:6">
      <c r="A2995" t="s">
        <v>5468</v>
      </c>
      <c r="B2995">
        <v>8</v>
      </c>
      <c r="C2995">
        <v>10</v>
      </c>
      <c r="D2995">
        <v>7</v>
      </c>
      <c r="E2995" t="s">
        <v>5469</v>
      </c>
      <c r="F2995" t="s">
        <v>5470</v>
      </c>
    </row>
    <row r="2996" spans="1:6">
      <c r="A2996" t="s">
        <v>5471</v>
      </c>
      <c r="B2996">
        <v>8</v>
      </c>
      <c r="C2996">
        <v>10</v>
      </c>
      <c r="D2996">
        <v>8</v>
      </c>
      <c r="E2996" t="s">
        <v>5472</v>
      </c>
      <c r="F2996" t="s">
        <v>5470</v>
      </c>
    </row>
    <row r="2997" spans="1:6">
      <c r="A2997" t="s">
        <v>5473</v>
      </c>
      <c r="B2997">
        <v>8</v>
      </c>
      <c r="C2997">
        <v>10</v>
      </c>
      <c r="D2997">
        <v>9</v>
      </c>
      <c r="E2997" t="s">
        <v>5474</v>
      </c>
      <c r="F2997" t="s">
        <v>5475</v>
      </c>
    </row>
    <row r="2998" spans="1:6">
      <c r="A2998" t="s">
        <v>5476</v>
      </c>
      <c r="B2998">
        <v>8</v>
      </c>
      <c r="C2998">
        <v>10</v>
      </c>
      <c r="D2998">
        <v>10</v>
      </c>
      <c r="E2998" t="s">
        <v>5477</v>
      </c>
      <c r="F2998" t="s">
        <v>5475</v>
      </c>
    </row>
    <row r="2999" spans="1:6">
      <c r="A2999" t="s">
        <v>5478</v>
      </c>
      <c r="B2999">
        <v>8</v>
      </c>
      <c r="C2999">
        <v>10</v>
      </c>
      <c r="D2999">
        <v>11</v>
      </c>
      <c r="E2999" t="s">
        <v>5479</v>
      </c>
      <c r="F2999" t="s">
        <v>5480</v>
      </c>
    </row>
    <row r="3000" spans="1:6">
      <c r="A3000" t="s">
        <v>5481</v>
      </c>
      <c r="B3000">
        <v>8</v>
      </c>
      <c r="C3000">
        <v>10</v>
      </c>
      <c r="D3000">
        <v>12</v>
      </c>
      <c r="E3000" t="s">
        <v>5482</v>
      </c>
      <c r="F3000" t="s">
        <v>5480</v>
      </c>
    </row>
    <row r="3001" spans="1:6">
      <c r="A3001" t="s">
        <v>5483</v>
      </c>
      <c r="B3001">
        <v>8</v>
      </c>
      <c r="C3001">
        <v>10</v>
      </c>
      <c r="D3001">
        <v>13</v>
      </c>
      <c r="E3001" t="s">
        <v>5484</v>
      </c>
      <c r="F3001" t="s">
        <v>5485</v>
      </c>
    </row>
    <row r="3002" spans="1:6">
      <c r="A3002" t="s">
        <v>5486</v>
      </c>
      <c r="B3002">
        <v>8</v>
      </c>
      <c r="C3002">
        <v>10</v>
      </c>
      <c r="D3002">
        <v>14</v>
      </c>
      <c r="E3002" t="s">
        <v>5487</v>
      </c>
      <c r="F3002" t="s">
        <v>5485</v>
      </c>
    </row>
    <row r="3003" spans="1:6">
      <c r="A3003" t="s">
        <v>5488</v>
      </c>
      <c r="B3003">
        <v>8</v>
      </c>
      <c r="C3003">
        <v>10</v>
      </c>
      <c r="D3003">
        <v>15</v>
      </c>
      <c r="E3003" t="s">
        <v>5489</v>
      </c>
      <c r="F3003" t="s">
        <v>5490</v>
      </c>
    </row>
    <row r="3004" spans="1:6">
      <c r="A3004" t="s">
        <v>5491</v>
      </c>
      <c r="B3004">
        <v>8</v>
      </c>
      <c r="C3004">
        <v>10</v>
      </c>
      <c r="D3004">
        <v>16</v>
      </c>
      <c r="E3004" t="s">
        <v>5492</v>
      </c>
      <c r="F3004" t="s">
        <v>5490</v>
      </c>
    </row>
    <row r="3005" spans="1:6">
      <c r="A3005" t="s">
        <v>5493</v>
      </c>
      <c r="B3005">
        <v>8</v>
      </c>
      <c r="C3005">
        <v>10</v>
      </c>
      <c r="D3005">
        <v>17</v>
      </c>
      <c r="E3005" t="s">
        <v>5494</v>
      </c>
      <c r="F3005" t="s">
        <v>5495</v>
      </c>
    </row>
    <row r="3006" spans="1:6">
      <c r="A3006" t="s">
        <v>5496</v>
      </c>
      <c r="B3006">
        <v>8</v>
      </c>
      <c r="C3006">
        <v>10</v>
      </c>
      <c r="D3006">
        <v>18</v>
      </c>
      <c r="E3006" t="s">
        <v>5497</v>
      </c>
      <c r="F3006" t="s">
        <v>5495</v>
      </c>
    </row>
    <row r="3007" spans="1:6">
      <c r="A3007" t="s">
        <v>5498</v>
      </c>
      <c r="B3007">
        <v>8</v>
      </c>
      <c r="C3007">
        <v>10</v>
      </c>
      <c r="D3007">
        <v>19</v>
      </c>
      <c r="E3007" t="s">
        <v>5499</v>
      </c>
      <c r="F3007" t="s">
        <v>5500</v>
      </c>
    </row>
    <row r="3008" spans="1:6">
      <c r="A3008" t="s">
        <v>5501</v>
      </c>
      <c r="B3008">
        <v>8</v>
      </c>
      <c r="C3008">
        <v>10</v>
      </c>
      <c r="D3008">
        <v>20</v>
      </c>
      <c r="E3008" t="s">
        <v>5502</v>
      </c>
      <c r="F3008" t="s">
        <v>5500</v>
      </c>
    </row>
    <row r="3009" spans="1:6">
      <c r="A3009" t="s">
        <v>5503</v>
      </c>
      <c r="B3009">
        <v>8</v>
      </c>
      <c r="C3009">
        <v>11</v>
      </c>
      <c r="D3009">
        <v>1</v>
      </c>
      <c r="E3009" t="s">
        <v>5504</v>
      </c>
      <c r="F3009" t="s">
        <v>5505</v>
      </c>
    </row>
    <row r="3010" spans="1:6">
      <c r="A3010" t="s">
        <v>5506</v>
      </c>
      <c r="B3010">
        <v>8</v>
      </c>
      <c r="C3010">
        <v>11</v>
      </c>
      <c r="D3010">
        <v>2</v>
      </c>
      <c r="E3010" t="s">
        <v>5507</v>
      </c>
      <c r="F3010" t="s">
        <v>5505</v>
      </c>
    </row>
    <row r="3011" spans="1:6">
      <c r="A3011" t="s">
        <v>5508</v>
      </c>
      <c r="B3011">
        <v>8</v>
      </c>
      <c r="C3011">
        <v>11</v>
      </c>
      <c r="D3011">
        <v>3</v>
      </c>
      <c r="E3011" t="s">
        <v>5509</v>
      </c>
      <c r="F3011" t="s">
        <v>5510</v>
      </c>
    </row>
    <row r="3012" spans="1:6">
      <c r="A3012" t="s">
        <v>5511</v>
      </c>
      <c r="B3012">
        <v>8</v>
      </c>
      <c r="C3012">
        <v>11</v>
      </c>
      <c r="D3012">
        <v>4</v>
      </c>
      <c r="E3012" t="s">
        <v>5512</v>
      </c>
      <c r="F3012" t="s">
        <v>5510</v>
      </c>
    </row>
    <row r="3013" spans="1:6">
      <c r="A3013" t="s">
        <v>5513</v>
      </c>
      <c r="B3013">
        <v>8</v>
      </c>
      <c r="C3013">
        <v>11</v>
      </c>
      <c r="D3013">
        <v>5</v>
      </c>
      <c r="E3013" t="s">
        <v>5514</v>
      </c>
      <c r="F3013" t="s">
        <v>5515</v>
      </c>
    </row>
    <row r="3014" spans="1:6">
      <c r="A3014" t="s">
        <v>5516</v>
      </c>
      <c r="B3014">
        <v>8</v>
      </c>
      <c r="C3014">
        <v>11</v>
      </c>
      <c r="D3014">
        <v>6</v>
      </c>
      <c r="E3014" t="s">
        <v>5517</v>
      </c>
      <c r="F3014" t="s">
        <v>5515</v>
      </c>
    </row>
    <row r="3015" spans="1:6">
      <c r="A3015" t="s">
        <v>5518</v>
      </c>
      <c r="B3015">
        <v>8</v>
      </c>
      <c r="C3015">
        <v>11</v>
      </c>
      <c r="D3015">
        <v>7</v>
      </c>
      <c r="E3015" t="s">
        <v>5519</v>
      </c>
      <c r="F3015" t="s">
        <v>5520</v>
      </c>
    </row>
    <row r="3016" spans="1:6">
      <c r="A3016" t="s">
        <v>5521</v>
      </c>
      <c r="B3016">
        <v>8</v>
      </c>
      <c r="C3016">
        <v>11</v>
      </c>
      <c r="D3016">
        <v>8</v>
      </c>
      <c r="E3016" t="s">
        <v>5522</v>
      </c>
      <c r="F3016" t="s">
        <v>5520</v>
      </c>
    </row>
    <row r="3017" spans="1:6">
      <c r="A3017" t="s">
        <v>5523</v>
      </c>
      <c r="B3017">
        <v>8</v>
      </c>
      <c r="C3017">
        <v>11</v>
      </c>
      <c r="D3017">
        <v>9</v>
      </c>
      <c r="E3017" t="s">
        <v>5524</v>
      </c>
      <c r="F3017" t="s">
        <v>5525</v>
      </c>
    </row>
    <row r="3018" spans="1:6">
      <c r="A3018" t="s">
        <v>5526</v>
      </c>
      <c r="B3018">
        <v>8</v>
      </c>
      <c r="C3018">
        <v>11</v>
      </c>
      <c r="D3018">
        <v>10</v>
      </c>
      <c r="E3018" t="s">
        <v>5527</v>
      </c>
      <c r="F3018" t="s">
        <v>5525</v>
      </c>
    </row>
    <row r="3019" spans="1:6">
      <c r="A3019" t="s">
        <v>5528</v>
      </c>
      <c r="B3019">
        <v>8</v>
      </c>
      <c r="C3019">
        <v>11</v>
      </c>
      <c r="D3019">
        <v>11</v>
      </c>
      <c r="E3019" t="s">
        <v>5529</v>
      </c>
      <c r="F3019" t="s">
        <v>5530</v>
      </c>
    </row>
    <row r="3020" spans="1:6">
      <c r="A3020" t="s">
        <v>5531</v>
      </c>
      <c r="B3020">
        <v>8</v>
      </c>
      <c r="C3020">
        <v>11</v>
      </c>
      <c r="D3020">
        <v>12</v>
      </c>
      <c r="E3020" t="s">
        <v>5532</v>
      </c>
      <c r="F3020" t="s">
        <v>5530</v>
      </c>
    </row>
    <row r="3021" spans="1:6">
      <c r="A3021" t="s">
        <v>5533</v>
      </c>
      <c r="B3021">
        <v>8</v>
      </c>
      <c r="C3021">
        <v>11</v>
      </c>
      <c r="D3021">
        <v>13</v>
      </c>
      <c r="E3021" t="s">
        <v>5534</v>
      </c>
      <c r="F3021" t="s">
        <v>5535</v>
      </c>
    </row>
    <row r="3022" spans="1:6">
      <c r="A3022" t="s">
        <v>5536</v>
      </c>
      <c r="B3022">
        <v>8</v>
      </c>
      <c r="C3022">
        <v>11</v>
      </c>
      <c r="D3022">
        <v>14</v>
      </c>
      <c r="E3022" t="s">
        <v>5537</v>
      </c>
      <c r="F3022" t="s">
        <v>5535</v>
      </c>
    </row>
    <row r="3023" spans="1:6">
      <c r="A3023" t="s">
        <v>5538</v>
      </c>
      <c r="B3023">
        <v>8</v>
      </c>
      <c r="C3023">
        <v>11</v>
      </c>
      <c r="D3023">
        <v>15</v>
      </c>
      <c r="E3023" t="s">
        <v>5539</v>
      </c>
      <c r="F3023" t="s">
        <v>5540</v>
      </c>
    </row>
    <row r="3024" spans="1:6">
      <c r="A3024" t="s">
        <v>5541</v>
      </c>
      <c r="B3024">
        <v>8</v>
      </c>
      <c r="C3024">
        <v>11</v>
      </c>
      <c r="D3024">
        <v>16</v>
      </c>
      <c r="E3024" t="s">
        <v>5542</v>
      </c>
      <c r="F3024" t="s">
        <v>5540</v>
      </c>
    </row>
    <row r="3025" spans="1:6">
      <c r="A3025" t="s">
        <v>5543</v>
      </c>
      <c r="B3025">
        <v>8</v>
      </c>
      <c r="C3025">
        <v>11</v>
      </c>
      <c r="D3025">
        <v>17</v>
      </c>
      <c r="E3025" t="s">
        <v>5544</v>
      </c>
      <c r="F3025" t="s">
        <v>5545</v>
      </c>
    </row>
    <row r="3026" spans="1:6">
      <c r="A3026" t="s">
        <v>5546</v>
      </c>
      <c r="B3026">
        <v>8</v>
      </c>
      <c r="C3026">
        <v>11</v>
      </c>
      <c r="D3026">
        <v>18</v>
      </c>
      <c r="E3026" t="s">
        <v>5547</v>
      </c>
      <c r="F3026" t="s">
        <v>5545</v>
      </c>
    </row>
    <row r="3027" spans="1:6">
      <c r="A3027" t="s">
        <v>5548</v>
      </c>
      <c r="B3027">
        <v>8</v>
      </c>
      <c r="C3027">
        <v>11</v>
      </c>
      <c r="D3027">
        <v>19</v>
      </c>
      <c r="E3027" t="s">
        <v>5549</v>
      </c>
      <c r="F3027" t="s">
        <v>5550</v>
      </c>
    </row>
    <row r="3028" spans="1:6">
      <c r="A3028" t="s">
        <v>5551</v>
      </c>
      <c r="B3028">
        <v>8</v>
      </c>
      <c r="C3028">
        <v>11</v>
      </c>
      <c r="D3028">
        <v>20</v>
      </c>
      <c r="E3028" t="s">
        <v>5552</v>
      </c>
      <c r="F3028" t="s">
        <v>5550</v>
      </c>
    </row>
    <row r="3029" spans="1:6">
      <c r="A3029" t="s">
        <v>5553</v>
      </c>
      <c r="B3029">
        <v>8</v>
      </c>
      <c r="C3029">
        <v>12</v>
      </c>
      <c r="D3029">
        <v>1</v>
      </c>
      <c r="E3029" t="s">
        <v>5554</v>
      </c>
      <c r="F3029" t="s">
        <v>5555</v>
      </c>
    </row>
    <row r="3030" spans="1:6">
      <c r="A3030" t="s">
        <v>5556</v>
      </c>
      <c r="B3030">
        <v>8</v>
      </c>
      <c r="C3030">
        <v>12</v>
      </c>
      <c r="D3030">
        <v>2</v>
      </c>
      <c r="E3030" t="s">
        <v>5557</v>
      </c>
      <c r="F3030" t="s">
        <v>5555</v>
      </c>
    </row>
    <row r="3031" spans="1:6">
      <c r="A3031" t="s">
        <v>5558</v>
      </c>
      <c r="B3031">
        <v>8</v>
      </c>
      <c r="C3031">
        <v>12</v>
      </c>
      <c r="D3031">
        <v>3</v>
      </c>
      <c r="E3031" t="s">
        <v>5559</v>
      </c>
      <c r="F3031" t="s">
        <v>5560</v>
      </c>
    </row>
    <row r="3032" spans="1:6">
      <c r="A3032" t="s">
        <v>5561</v>
      </c>
      <c r="B3032">
        <v>8</v>
      </c>
      <c r="C3032">
        <v>12</v>
      </c>
      <c r="D3032">
        <v>4</v>
      </c>
      <c r="E3032" t="s">
        <v>5562</v>
      </c>
      <c r="F3032" t="s">
        <v>5560</v>
      </c>
    </row>
    <row r="3033" spans="1:6">
      <c r="A3033" t="s">
        <v>5563</v>
      </c>
      <c r="B3033">
        <v>8</v>
      </c>
      <c r="C3033">
        <v>12</v>
      </c>
      <c r="D3033">
        <v>5</v>
      </c>
      <c r="E3033" t="s">
        <v>5564</v>
      </c>
      <c r="F3033" t="s">
        <v>5565</v>
      </c>
    </row>
    <row r="3034" spans="1:6">
      <c r="A3034" t="s">
        <v>5566</v>
      </c>
      <c r="B3034">
        <v>8</v>
      </c>
      <c r="C3034">
        <v>12</v>
      </c>
      <c r="D3034">
        <v>6</v>
      </c>
      <c r="E3034" t="s">
        <v>5567</v>
      </c>
      <c r="F3034" t="s">
        <v>5565</v>
      </c>
    </row>
    <row r="3035" spans="1:6">
      <c r="A3035" t="s">
        <v>5568</v>
      </c>
      <c r="B3035">
        <v>8</v>
      </c>
      <c r="C3035">
        <v>12</v>
      </c>
      <c r="D3035">
        <v>7</v>
      </c>
      <c r="E3035" t="s">
        <v>5569</v>
      </c>
      <c r="F3035" t="s">
        <v>5570</v>
      </c>
    </row>
    <row r="3036" spans="1:6">
      <c r="A3036" t="s">
        <v>5571</v>
      </c>
      <c r="B3036">
        <v>8</v>
      </c>
      <c r="C3036">
        <v>12</v>
      </c>
      <c r="D3036">
        <v>8</v>
      </c>
      <c r="E3036" t="s">
        <v>5572</v>
      </c>
      <c r="F3036" t="s">
        <v>5570</v>
      </c>
    </row>
    <row r="3037" spans="1:6">
      <c r="A3037" t="s">
        <v>5573</v>
      </c>
      <c r="B3037">
        <v>8</v>
      </c>
      <c r="C3037">
        <v>12</v>
      </c>
      <c r="D3037">
        <v>9</v>
      </c>
      <c r="E3037" t="s">
        <v>5574</v>
      </c>
      <c r="F3037" t="s">
        <v>5575</v>
      </c>
    </row>
    <row r="3038" spans="1:6">
      <c r="A3038" t="s">
        <v>5576</v>
      </c>
      <c r="B3038">
        <v>8</v>
      </c>
      <c r="C3038">
        <v>12</v>
      </c>
      <c r="D3038">
        <v>10</v>
      </c>
      <c r="E3038" t="s">
        <v>5577</v>
      </c>
      <c r="F3038" t="s">
        <v>5575</v>
      </c>
    </row>
    <row r="3039" spans="1:6">
      <c r="A3039" t="s">
        <v>5578</v>
      </c>
      <c r="B3039">
        <v>8</v>
      </c>
      <c r="C3039">
        <v>12</v>
      </c>
      <c r="D3039">
        <v>11</v>
      </c>
      <c r="E3039" t="s">
        <v>5579</v>
      </c>
      <c r="F3039" t="s">
        <v>5580</v>
      </c>
    </row>
    <row r="3040" spans="1:6">
      <c r="A3040" t="s">
        <v>5581</v>
      </c>
      <c r="B3040">
        <v>8</v>
      </c>
      <c r="C3040">
        <v>12</v>
      </c>
      <c r="D3040">
        <v>12</v>
      </c>
      <c r="E3040" t="s">
        <v>5582</v>
      </c>
      <c r="F3040" t="s">
        <v>5580</v>
      </c>
    </row>
    <row r="3041" spans="1:7">
      <c r="A3041" t="s">
        <v>5583</v>
      </c>
      <c r="B3041">
        <v>8</v>
      </c>
      <c r="C3041">
        <v>12</v>
      </c>
      <c r="D3041">
        <v>13</v>
      </c>
      <c r="E3041" t="s">
        <v>5584</v>
      </c>
      <c r="F3041" t="s">
        <v>5585</v>
      </c>
    </row>
    <row r="3042" spans="1:7">
      <c r="A3042" t="s">
        <v>5586</v>
      </c>
      <c r="B3042">
        <v>8</v>
      </c>
      <c r="C3042">
        <v>12</v>
      </c>
      <c r="D3042">
        <v>14</v>
      </c>
      <c r="E3042" t="s">
        <v>5587</v>
      </c>
      <c r="F3042" t="s">
        <v>5585</v>
      </c>
    </row>
    <row r="3043" spans="1:7">
      <c r="A3043" t="s">
        <v>5588</v>
      </c>
      <c r="B3043">
        <v>8</v>
      </c>
      <c r="C3043">
        <v>12</v>
      </c>
      <c r="D3043">
        <v>15</v>
      </c>
      <c r="E3043" t="s">
        <v>5589</v>
      </c>
      <c r="F3043" t="s">
        <v>5590</v>
      </c>
    </row>
    <row r="3044" spans="1:7">
      <c r="A3044" t="s">
        <v>5591</v>
      </c>
      <c r="B3044">
        <v>8</v>
      </c>
      <c r="C3044">
        <v>12</v>
      </c>
      <c r="D3044">
        <v>16</v>
      </c>
      <c r="E3044" t="s">
        <v>5592</v>
      </c>
      <c r="F3044" t="s">
        <v>5590</v>
      </c>
    </row>
    <row r="3045" spans="1:7">
      <c r="A3045" t="s">
        <v>5593</v>
      </c>
      <c r="B3045">
        <v>8</v>
      </c>
      <c r="C3045">
        <v>12</v>
      </c>
      <c r="D3045">
        <v>17</v>
      </c>
      <c r="E3045" t="s">
        <v>5594</v>
      </c>
      <c r="F3045" t="s">
        <v>5595</v>
      </c>
    </row>
    <row r="3046" spans="1:7">
      <c r="A3046" t="s">
        <v>5596</v>
      </c>
      <c r="B3046">
        <v>8</v>
      </c>
      <c r="C3046">
        <v>12</v>
      </c>
      <c r="D3046">
        <v>18</v>
      </c>
      <c r="E3046" t="s">
        <v>5597</v>
      </c>
      <c r="F3046" t="s">
        <v>5595</v>
      </c>
    </row>
    <row r="3047" spans="1:7">
      <c r="A3047" t="s">
        <v>5598</v>
      </c>
      <c r="B3047">
        <v>8</v>
      </c>
      <c r="C3047">
        <v>12</v>
      </c>
      <c r="D3047">
        <v>19</v>
      </c>
      <c r="E3047" t="s">
        <v>5599</v>
      </c>
      <c r="F3047" t="s">
        <v>5600</v>
      </c>
    </row>
    <row r="3048" spans="1:7">
      <c r="A3048" t="s">
        <v>5601</v>
      </c>
      <c r="B3048">
        <v>8</v>
      </c>
      <c r="C3048">
        <v>12</v>
      </c>
      <c r="D3048">
        <v>20</v>
      </c>
      <c r="E3048" t="s">
        <v>5602</v>
      </c>
      <c r="F3048" t="s">
        <v>5600</v>
      </c>
    </row>
    <row r="3049" spans="1:7">
      <c r="A3049" t="s">
        <v>5603</v>
      </c>
      <c r="B3049">
        <v>8</v>
      </c>
      <c r="C3049">
        <v>13</v>
      </c>
      <c r="D3049">
        <v>1</v>
      </c>
      <c r="E3049" t="s">
        <v>591</v>
      </c>
      <c r="G3049" t="e">
        <f>--Empty</f>
        <v>#NAME?</v>
      </c>
    </row>
    <row r="3050" spans="1:7">
      <c r="A3050" t="s">
        <v>5604</v>
      </c>
      <c r="B3050">
        <v>8</v>
      </c>
      <c r="C3050">
        <v>13</v>
      </c>
      <c r="D3050">
        <v>2</v>
      </c>
      <c r="E3050" t="s">
        <v>591</v>
      </c>
      <c r="G3050" t="e">
        <f>--Empty</f>
        <v>#NAME?</v>
      </c>
    </row>
    <row r="3051" spans="1:7">
      <c r="A3051" t="s">
        <v>5605</v>
      </c>
      <c r="B3051">
        <v>8</v>
      </c>
      <c r="C3051">
        <v>13</v>
      </c>
      <c r="D3051">
        <v>3</v>
      </c>
      <c r="E3051" t="s">
        <v>591</v>
      </c>
      <c r="G3051" t="e">
        <f>--Empty</f>
        <v>#NAME?</v>
      </c>
    </row>
    <row r="3052" spans="1:7">
      <c r="A3052" t="s">
        <v>5606</v>
      </c>
      <c r="B3052">
        <v>8</v>
      </c>
      <c r="C3052">
        <v>13</v>
      </c>
      <c r="D3052">
        <v>4</v>
      </c>
      <c r="E3052" t="s">
        <v>591</v>
      </c>
      <c r="G3052" t="e">
        <f>--Empty</f>
        <v>#NAME?</v>
      </c>
    </row>
    <row r="3053" spans="1:7">
      <c r="A3053" t="s">
        <v>5607</v>
      </c>
      <c r="B3053">
        <v>8</v>
      </c>
      <c r="C3053">
        <v>13</v>
      </c>
      <c r="D3053">
        <v>5</v>
      </c>
      <c r="E3053" t="s">
        <v>591</v>
      </c>
      <c r="G3053" t="e">
        <f>--Empty</f>
        <v>#NAME?</v>
      </c>
    </row>
    <row r="3054" spans="1:7">
      <c r="A3054" t="s">
        <v>5608</v>
      </c>
      <c r="B3054">
        <v>8</v>
      </c>
      <c r="C3054">
        <v>13</v>
      </c>
      <c r="D3054">
        <v>6</v>
      </c>
      <c r="E3054" t="s">
        <v>591</v>
      </c>
      <c r="G3054" t="e">
        <f>--Empty</f>
        <v>#NAME?</v>
      </c>
    </row>
    <row r="3055" spans="1:7">
      <c r="A3055" t="s">
        <v>5609</v>
      </c>
      <c r="B3055">
        <v>8</v>
      </c>
      <c r="C3055">
        <v>13</v>
      </c>
      <c r="D3055">
        <v>7</v>
      </c>
      <c r="E3055" t="s">
        <v>591</v>
      </c>
      <c r="G3055" t="e">
        <f>--Empty</f>
        <v>#NAME?</v>
      </c>
    </row>
    <row r="3056" spans="1:7">
      <c r="A3056" t="s">
        <v>5610</v>
      </c>
      <c r="B3056">
        <v>8</v>
      </c>
      <c r="C3056">
        <v>13</v>
      </c>
      <c r="D3056">
        <v>8</v>
      </c>
      <c r="E3056" t="s">
        <v>591</v>
      </c>
      <c r="G3056" t="e">
        <f>--Empty</f>
        <v>#NAME?</v>
      </c>
    </row>
    <row r="3057" spans="1:7">
      <c r="A3057" t="s">
        <v>5611</v>
      </c>
      <c r="B3057">
        <v>8</v>
      </c>
      <c r="C3057">
        <v>13</v>
      </c>
      <c r="D3057">
        <v>9</v>
      </c>
      <c r="E3057" t="s">
        <v>591</v>
      </c>
      <c r="G3057" t="e">
        <f>--Empty</f>
        <v>#NAME?</v>
      </c>
    </row>
    <row r="3058" spans="1:7">
      <c r="A3058" t="s">
        <v>5612</v>
      </c>
      <c r="B3058">
        <v>8</v>
      </c>
      <c r="C3058">
        <v>13</v>
      </c>
      <c r="D3058">
        <v>10</v>
      </c>
      <c r="E3058" t="s">
        <v>591</v>
      </c>
      <c r="G3058" t="e">
        <f>--Empty</f>
        <v>#NAME?</v>
      </c>
    </row>
    <row r="3059" spans="1:7">
      <c r="A3059" t="s">
        <v>5613</v>
      </c>
      <c r="B3059">
        <v>8</v>
      </c>
      <c r="C3059">
        <v>13</v>
      </c>
      <c r="D3059">
        <v>11</v>
      </c>
      <c r="E3059" t="s">
        <v>591</v>
      </c>
      <c r="G3059" t="e">
        <f>--Empty</f>
        <v>#NAME?</v>
      </c>
    </row>
    <row r="3060" spans="1:7">
      <c r="A3060" t="s">
        <v>5614</v>
      </c>
      <c r="B3060">
        <v>8</v>
      </c>
      <c r="C3060">
        <v>13</v>
      </c>
      <c r="D3060">
        <v>12</v>
      </c>
      <c r="E3060" t="s">
        <v>591</v>
      </c>
      <c r="G3060" t="e">
        <f>--Empty</f>
        <v>#NAME?</v>
      </c>
    </row>
    <row r="3061" spans="1:7">
      <c r="A3061" t="s">
        <v>5615</v>
      </c>
      <c r="B3061">
        <v>8</v>
      </c>
      <c r="C3061">
        <v>13</v>
      </c>
      <c r="D3061">
        <v>13</v>
      </c>
      <c r="E3061" t="s">
        <v>591</v>
      </c>
      <c r="G3061" t="e">
        <f>--Empty</f>
        <v>#NAME?</v>
      </c>
    </row>
    <row r="3062" spans="1:7">
      <c r="A3062" t="s">
        <v>5616</v>
      </c>
      <c r="B3062">
        <v>8</v>
      </c>
      <c r="C3062">
        <v>13</v>
      </c>
      <c r="D3062">
        <v>14</v>
      </c>
      <c r="E3062" t="s">
        <v>591</v>
      </c>
      <c r="G3062" t="e">
        <f>--Empty</f>
        <v>#NAME?</v>
      </c>
    </row>
    <row r="3063" spans="1:7">
      <c r="A3063" t="s">
        <v>5617</v>
      </c>
      <c r="B3063">
        <v>8</v>
      </c>
      <c r="C3063">
        <v>13</v>
      </c>
      <c r="D3063">
        <v>15</v>
      </c>
      <c r="E3063" t="s">
        <v>591</v>
      </c>
      <c r="G3063" t="e">
        <f>--Empty</f>
        <v>#NAME?</v>
      </c>
    </row>
    <row r="3064" spans="1:7">
      <c r="A3064" t="s">
        <v>5618</v>
      </c>
      <c r="B3064">
        <v>8</v>
      </c>
      <c r="C3064">
        <v>13</v>
      </c>
      <c r="D3064">
        <v>16</v>
      </c>
      <c r="E3064" t="s">
        <v>591</v>
      </c>
      <c r="G3064" t="e">
        <f>--Empty</f>
        <v>#NAME?</v>
      </c>
    </row>
    <row r="3065" spans="1:7">
      <c r="A3065" t="s">
        <v>5619</v>
      </c>
      <c r="B3065">
        <v>8</v>
      </c>
      <c r="C3065">
        <v>13</v>
      </c>
      <c r="D3065">
        <v>17</v>
      </c>
      <c r="E3065" t="s">
        <v>591</v>
      </c>
      <c r="G3065" t="e">
        <f>--Empty</f>
        <v>#NAME?</v>
      </c>
    </row>
    <row r="3066" spans="1:7">
      <c r="A3066" t="s">
        <v>5620</v>
      </c>
      <c r="B3066">
        <v>8</v>
      </c>
      <c r="C3066">
        <v>13</v>
      </c>
      <c r="D3066">
        <v>18</v>
      </c>
      <c r="E3066" t="s">
        <v>591</v>
      </c>
      <c r="G3066" t="e">
        <f>--Empty</f>
        <v>#NAME?</v>
      </c>
    </row>
    <row r="3067" spans="1:7">
      <c r="A3067" t="s">
        <v>5621</v>
      </c>
      <c r="B3067">
        <v>8</v>
      </c>
      <c r="C3067">
        <v>13</v>
      </c>
      <c r="D3067">
        <v>19</v>
      </c>
      <c r="E3067" t="s">
        <v>591</v>
      </c>
      <c r="G3067" t="e">
        <f>--Empty</f>
        <v>#NAME?</v>
      </c>
    </row>
    <row r="3068" spans="1:7">
      <c r="A3068" t="s">
        <v>5622</v>
      </c>
      <c r="B3068">
        <v>8</v>
      </c>
      <c r="C3068">
        <v>13</v>
      </c>
      <c r="D3068">
        <v>20</v>
      </c>
      <c r="E3068" t="s">
        <v>591</v>
      </c>
      <c r="G3068" t="e">
        <f>--Empty</f>
        <v>#NAME?</v>
      </c>
    </row>
    <row r="3069" spans="1:7">
      <c r="A3069" t="s">
        <v>5623</v>
      </c>
      <c r="B3069">
        <v>8</v>
      </c>
      <c r="C3069">
        <v>14</v>
      </c>
      <c r="D3069">
        <v>1</v>
      </c>
      <c r="E3069" t="s">
        <v>591</v>
      </c>
      <c r="G3069" t="e">
        <f>--Empty</f>
        <v>#NAME?</v>
      </c>
    </row>
    <row r="3070" spans="1:7">
      <c r="A3070" t="s">
        <v>5624</v>
      </c>
      <c r="B3070">
        <v>8</v>
      </c>
      <c r="C3070">
        <v>14</v>
      </c>
      <c r="D3070">
        <v>2</v>
      </c>
      <c r="E3070" t="s">
        <v>591</v>
      </c>
      <c r="G3070" t="e">
        <f>--Empty</f>
        <v>#NAME?</v>
      </c>
    </row>
    <row r="3071" spans="1:7">
      <c r="A3071" t="s">
        <v>5625</v>
      </c>
      <c r="B3071">
        <v>8</v>
      </c>
      <c r="C3071">
        <v>14</v>
      </c>
      <c r="D3071">
        <v>3</v>
      </c>
      <c r="E3071" t="s">
        <v>591</v>
      </c>
      <c r="G3071" t="e">
        <f>--Empty</f>
        <v>#NAME?</v>
      </c>
    </row>
    <row r="3072" spans="1:7">
      <c r="A3072" t="s">
        <v>5626</v>
      </c>
      <c r="B3072">
        <v>8</v>
      </c>
      <c r="C3072">
        <v>14</v>
      </c>
      <c r="D3072">
        <v>4</v>
      </c>
      <c r="E3072" t="s">
        <v>591</v>
      </c>
      <c r="G3072" t="e">
        <f>--Empty</f>
        <v>#NAME?</v>
      </c>
    </row>
    <row r="3073" spans="1:7">
      <c r="A3073" t="s">
        <v>5627</v>
      </c>
      <c r="B3073">
        <v>8</v>
      </c>
      <c r="C3073">
        <v>14</v>
      </c>
      <c r="D3073">
        <v>5</v>
      </c>
      <c r="E3073" t="s">
        <v>591</v>
      </c>
      <c r="G3073" t="e">
        <f>--Empty</f>
        <v>#NAME?</v>
      </c>
    </row>
    <row r="3074" spans="1:7">
      <c r="A3074" t="s">
        <v>5628</v>
      </c>
      <c r="B3074">
        <v>8</v>
      </c>
      <c r="C3074">
        <v>14</v>
      </c>
      <c r="D3074">
        <v>6</v>
      </c>
      <c r="E3074" t="s">
        <v>591</v>
      </c>
      <c r="G3074" t="e">
        <f>--Empty</f>
        <v>#NAME?</v>
      </c>
    </row>
    <row r="3075" spans="1:7">
      <c r="A3075" t="s">
        <v>5629</v>
      </c>
      <c r="B3075">
        <v>8</v>
      </c>
      <c r="C3075">
        <v>14</v>
      </c>
      <c r="D3075">
        <v>7</v>
      </c>
      <c r="E3075" t="s">
        <v>591</v>
      </c>
      <c r="G3075" t="e">
        <f>--Empty</f>
        <v>#NAME?</v>
      </c>
    </row>
    <row r="3076" spans="1:7">
      <c r="A3076" t="s">
        <v>5630</v>
      </c>
      <c r="B3076">
        <v>8</v>
      </c>
      <c r="C3076">
        <v>14</v>
      </c>
      <c r="D3076">
        <v>8</v>
      </c>
      <c r="E3076" t="s">
        <v>591</v>
      </c>
      <c r="G3076" t="e">
        <f>--Empty</f>
        <v>#NAME?</v>
      </c>
    </row>
    <row r="3077" spans="1:7">
      <c r="A3077" t="s">
        <v>5631</v>
      </c>
      <c r="B3077">
        <v>8</v>
      </c>
      <c r="C3077">
        <v>14</v>
      </c>
      <c r="D3077">
        <v>9</v>
      </c>
      <c r="E3077" t="s">
        <v>591</v>
      </c>
      <c r="G3077" t="e">
        <f>--Empty</f>
        <v>#NAME?</v>
      </c>
    </row>
    <row r="3078" spans="1:7">
      <c r="A3078" t="s">
        <v>5632</v>
      </c>
      <c r="B3078">
        <v>8</v>
      </c>
      <c r="C3078">
        <v>14</v>
      </c>
      <c r="D3078">
        <v>10</v>
      </c>
      <c r="E3078" t="s">
        <v>591</v>
      </c>
      <c r="G3078" t="e">
        <f>--Empty</f>
        <v>#NAME?</v>
      </c>
    </row>
    <row r="3079" spans="1:7">
      <c r="A3079" t="s">
        <v>5633</v>
      </c>
      <c r="B3079">
        <v>8</v>
      </c>
      <c r="C3079">
        <v>14</v>
      </c>
      <c r="D3079">
        <v>11</v>
      </c>
      <c r="E3079" t="s">
        <v>591</v>
      </c>
      <c r="G3079" t="e">
        <f>--Empty</f>
        <v>#NAME?</v>
      </c>
    </row>
    <row r="3080" spans="1:7">
      <c r="A3080" t="s">
        <v>5634</v>
      </c>
      <c r="B3080">
        <v>8</v>
      </c>
      <c r="C3080">
        <v>14</v>
      </c>
      <c r="D3080">
        <v>12</v>
      </c>
      <c r="E3080" t="s">
        <v>591</v>
      </c>
      <c r="G3080" t="e">
        <f>--Empty</f>
        <v>#NAME?</v>
      </c>
    </row>
    <row r="3081" spans="1:7">
      <c r="A3081" t="s">
        <v>5635</v>
      </c>
      <c r="B3081">
        <v>8</v>
      </c>
      <c r="C3081">
        <v>14</v>
      </c>
      <c r="D3081">
        <v>13</v>
      </c>
      <c r="E3081" t="s">
        <v>15</v>
      </c>
      <c r="G3081" t="s">
        <v>16</v>
      </c>
    </row>
    <row r="3082" spans="1:7">
      <c r="A3082" t="s">
        <v>5636</v>
      </c>
      <c r="B3082">
        <v>8</v>
      </c>
      <c r="C3082">
        <v>14</v>
      </c>
      <c r="D3082">
        <v>14</v>
      </c>
      <c r="E3082" t="s">
        <v>15</v>
      </c>
      <c r="G3082" t="s">
        <v>16</v>
      </c>
    </row>
    <row r="3083" spans="1:7">
      <c r="A3083" t="s">
        <v>5637</v>
      </c>
      <c r="B3083">
        <v>8</v>
      </c>
      <c r="C3083">
        <v>14</v>
      </c>
      <c r="D3083">
        <v>15</v>
      </c>
      <c r="E3083" t="s">
        <v>660</v>
      </c>
      <c r="G3083" t="s">
        <v>661</v>
      </c>
    </row>
    <row r="3084" spans="1:7">
      <c r="A3084" t="s">
        <v>5638</v>
      </c>
      <c r="B3084">
        <v>8</v>
      </c>
      <c r="C3084">
        <v>14</v>
      </c>
      <c r="D3084">
        <v>16</v>
      </c>
      <c r="E3084" t="s">
        <v>660</v>
      </c>
      <c r="G3084" t="s">
        <v>661</v>
      </c>
    </row>
    <row r="3085" spans="1:7">
      <c r="A3085" t="s">
        <v>5639</v>
      </c>
      <c r="B3085">
        <v>8</v>
      </c>
      <c r="C3085">
        <v>14</v>
      </c>
      <c r="D3085">
        <v>17</v>
      </c>
      <c r="E3085" t="s">
        <v>664</v>
      </c>
      <c r="G3085" t="s">
        <v>665</v>
      </c>
    </row>
    <row r="3086" spans="1:7">
      <c r="A3086" t="s">
        <v>5640</v>
      </c>
      <c r="B3086">
        <v>8</v>
      </c>
      <c r="C3086">
        <v>14</v>
      </c>
      <c r="D3086">
        <v>18</v>
      </c>
      <c r="E3086" t="s">
        <v>664</v>
      </c>
      <c r="G3086" t="s">
        <v>665</v>
      </c>
    </row>
    <row r="3087" spans="1:7">
      <c r="A3087" t="s">
        <v>5641</v>
      </c>
      <c r="B3087">
        <v>8</v>
      </c>
      <c r="C3087">
        <v>14</v>
      </c>
      <c r="D3087">
        <v>19</v>
      </c>
      <c r="E3087" t="s">
        <v>668</v>
      </c>
      <c r="G3087" t="s">
        <v>669</v>
      </c>
    </row>
    <row r="3088" spans="1:7">
      <c r="A3088" t="s">
        <v>5642</v>
      </c>
      <c r="B3088">
        <v>8</v>
      </c>
      <c r="C3088">
        <v>14</v>
      </c>
      <c r="D3088">
        <v>20</v>
      </c>
      <c r="E3088" t="s">
        <v>668</v>
      </c>
      <c r="G3088" t="s">
        <v>669</v>
      </c>
    </row>
    <row r="3089" spans="1:7">
      <c r="A3089" t="s">
        <v>5643</v>
      </c>
      <c r="B3089">
        <v>8</v>
      </c>
      <c r="C3089">
        <v>15</v>
      </c>
      <c r="D3089">
        <v>1</v>
      </c>
      <c r="E3089" t="s">
        <v>672</v>
      </c>
      <c r="G3089" t="e">
        <f>--Buffer</f>
        <v>#NAME?</v>
      </c>
    </row>
    <row r="3090" spans="1:7">
      <c r="A3090" t="s">
        <v>5644</v>
      </c>
      <c r="B3090">
        <v>8</v>
      </c>
      <c r="C3090">
        <v>15</v>
      </c>
      <c r="D3090">
        <v>2</v>
      </c>
      <c r="E3090" t="s">
        <v>672</v>
      </c>
      <c r="G3090" t="e">
        <f>--Buffer</f>
        <v>#NAME?</v>
      </c>
    </row>
    <row r="3091" spans="1:7">
      <c r="A3091" t="s">
        <v>5645</v>
      </c>
      <c r="B3091">
        <v>8</v>
      </c>
      <c r="C3091">
        <v>15</v>
      </c>
      <c r="D3091">
        <v>3</v>
      </c>
      <c r="E3091" t="s">
        <v>675</v>
      </c>
      <c r="G3091" t="s">
        <v>676</v>
      </c>
    </row>
    <row r="3092" spans="1:7">
      <c r="A3092" t="s">
        <v>5646</v>
      </c>
      <c r="B3092">
        <v>8</v>
      </c>
      <c r="C3092">
        <v>15</v>
      </c>
      <c r="D3092">
        <v>4</v>
      </c>
      <c r="E3092" t="s">
        <v>675</v>
      </c>
      <c r="G3092" t="s">
        <v>676</v>
      </c>
    </row>
    <row r="3093" spans="1:7">
      <c r="A3093" t="s">
        <v>5647</v>
      </c>
      <c r="B3093">
        <v>8</v>
      </c>
      <c r="C3093">
        <v>15</v>
      </c>
      <c r="D3093">
        <v>5</v>
      </c>
      <c r="E3093" t="s">
        <v>679</v>
      </c>
      <c r="G3093" t="s">
        <v>680</v>
      </c>
    </row>
    <row r="3094" spans="1:7">
      <c r="A3094" t="s">
        <v>5648</v>
      </c>
      <c r="B3094">
        <v>8</v>
      </c>
      <c r="C3094">
        <v>15</v>
      </c>
      <c r="D3094">
        <v>6</v>
      </c>
      <c r="E3094" t="s">
        <v>679</v>
      </c>
      <c r="G3094" t="s">
        <v>680</v>
      </c>
    </row>
    <row r="3095" spans="1:7">
      <c r="A3095" t="s">
        <v>5649</v>
      </c>
      <c r="B3095">
        <v>8</v>
      </c>
      <c r="C3095">
        <v>15</v>
      </c>
      <c r="D3095">
        <v>7</v>
      </c>
      <c r="E3095" t="s">
        <v>683</v>
      </c>
      <c r="G3095" t="s">
        <v>684</v>
      </c>
    </row>
    <row r="3096" spans="1:7">
      <c r="A3096" t="s">
        <v>5650</v>
      </c>
      <c r="B3096">
        <v>8</v>
      </c>
      <c r="C3096">
        <v>15</v>
      </c>
      <c r="D3096">
        <v>8</v>
      </c>
      <c r="E3096" t="s">
        <v>683</v>
      </c>
      <c r="G3096" t="s">
        <v>684</v>
      </c>
    </row>
    <row r="3097" spans="1:7">
      <c r="A3097" t="s">
        <v>5651</v>
      </c>
      <c r="B3097">
        <v>8</v>
      </c>
      <c r="C3097">
        <v>15</v>
      </c>
      <c r="D3097">
        <v>9</v>
      </c>
      <c r="E3097" t="s">
        <v>672</v>
      </c>
      <c r="G3097" t="e">
        <f>--Buffer</f>
        <v>#NAME?</v>
      </c>
    </row>
    <row r="3098" spans="1:7">
      <c r="A3098" t="s">
        <v>5652</v>
      </c>
      <c r="B3098">
        <v>8</v>
      </c>
      <c r="C3098">
        <v>15</v>
      </c>
      <c r="D3098">
        <v>10</v>
      </c>
      <c r="E3098" t="s">
        <v>672</v>
      </c>
      <c r="G3098" t="e">
        <f>--Buffer</f>
        <v>#NAME?</v>
      </c>
    </row>
    <row r="3099" spans="1:7">
      <c r="A3099" t="s">
        <v>5653</v>
      </c>
      <c r="B3099">
        <v>8</v>
      </c>
      <c r="C3099">
        <v>15</v>
      </c>
      <c r="D3099">
        <v>11</v>
      </c>
      <c r="E3099" t="s">
        <v>672</v>
      </c>
      <c r="G3099" t="e">
        <f>--Buffer</f>
        <v>#NAME?</v>
      </c>
    </row>
    <row r="3100" spans="1:7">
      <c r="A3100" t="s">
        <v>5654</v>
      </c>
      <c r="B3100">
        <v>8</v>
      </c>
      <c r="C3100">
        <v>15</v>
      </c>
      <c r="D3100">
        <v>12</v>
      </c>
      <c r="E3100" t="s">
        <v>672</v>
      </c>
      <c r="G3100" t="e">
        <f>--Buffer</f>
        <v>#NAME?</v>
      </c>
    </row>
    <row r="3101" spans="1:7">
      <c r="A3101" t="s">
        <v>5655</v>
      </c>
      <c r="B3101">
        <v>8</v>
      </c>
      <c r="C3101">
        <v>15</v>
      </c>
      <c r="D3101">
        <v>13</v>
      </c>
      <c r="E3101" t="s">
        <v>672</v>
      </c>
      <c r="G3101" t="e">
        <f>--Buffer</f>
        <v>#NAME?</v>
      </c>
    </row>
    <row r="3102" spans="1:7">
      <c r="A3102" t="s">
        <v>5656</v>
      </c>
      <c r="B3102">
        <v>8</v>
      </c>
      <c r="C3102">
        <v>15</v>
      </c>
      <c r="D3102">
        <v>14</v>
      </c>
      <c r="E3102" t="s">
        <v>672</v>
      </c>
      <c r="G3102" t="e">
        <f>--Buffer</f>
        <v>#NAME?</v>
      </c>
    </row>
    <row r="3103" spans="1:7">
      <c r="A3103" t="s">
        <v>5657</v>
      </c>
      <c r="B3103">
        <v>8</v>
      </c>
      <c r="C3103">
        <v>15</v>
      </c>
      <c r="D3103">
        <v>15</v>
      </c>
      <c r="E3103" t="s">
        <v>672</v>
      </c>
      <c r="G3103" t="e">
        <f>--Buffer</f>
        <v>#NAME?</v>
      </c>
    </row>
    <row r="3104" spans="1:7">
      <c r="A3104" t="s">
        <v>5658</v>
      </c>
      <c r="B3104">
        <v>8</v>
      </c>
      <c r="C3104">
        <v>15</v>
      </c>
      <c r="D3104">
        <v>16</v>
      </c>
      <c r="E3104" t="s">
        <v>672</v>
      </c>
      <c r="G3104" t="e">
        <f>--Buffer</f>
        <v>#NAME?</v>
      </c>
    </row>
    <row r="3105" spans="1:7">
      <c r="A3105" t="s">
        <v>5659</v>
      </c>
      <c r="B3105">
        <v>8</v>
      </c>
      <c r="C3105">
        <v>15</v>
      </c>
      <c r="D3105">
        <v>17</v>
      </c>
      <c r="E3105" t="s">
        <v>695</v>
      </c>
      <c r="G3105" t="s">
        <v>696</v>
      </c>
    </row>
    <row r="3106" spans="1:7">
      <c r="A3106" t="s">
        <v>5660</v>
      </c>
      <c r="B3106">
        <v>8</v>
      </c>
      <c r="C3106">
        <v>15</v>
      </c>
      <c r="D3106">
        <v>18</v>
      </c>
      <c r="E3106" t="s">
        <v>695</v>
      </c>
      <c r="G3106" t="s">
        <v>696</v>
      </c>
    </row>
    <row r="3107" spans="1:7">
      <c r="A3107" t="s">
        <v>5661</v>
      </c>
      <c r="B3107">
        <v>8</v>
      </c>
      <c r="C3107">
        <v>15</v>
      </c>
      <c r="D3107">
        <v>19</v>
      </c>
      <c r="E3107" t="s">
        <v>699</v>
      </c>
      <c r="G3107" t="s">
        <v>700</v>
      </c>
    </row>
    <row r="3108" spans="1:7">
      <c r="A3108" t="s">
        <v>5662</v>
      </c>
      <c r="B3108">
        <v>8</v>
      </c>
      <c r="C3108">
        <v>15</v>
      </c>
      <c r="D3108">
        <v>20</v>
      </c>
      <c r="E3108" t="s">
        <v>699</v>
      </c>
      <c r="G3108" t="s">
        <v>700</v>
      </c>
    </row>
    <row r="3109" spans="1:7">
      <c r="A3109" t="s">
        <v>5663</v>
      </c>
      <c r="B3109">
        <v>8</v>
      </c>
      <c r="C3109">
        <v>16</v>
      </c>
      <c r="D3109">
        <v>1</v>
      </c>
      <c r="E3109" t="s">
        <v>703</v>
      </c>
      <c r="G3109" t="s">
        <v>704</v>
      </c>
    </row>
    <row r="3110" spans="1:7">
      <c r="A3110" t="s">
        <v>5664</v>
      </c>
      <c r="B3110">
        <v>8</v>
      </c>
      <c r="C3110">
        <v>16</v>
      </c>
      <c r="D3110">
        <v>2</v>
      </c>
      <c r="E3110" t="s">
        <v>703</v>
      </c>
      <c r="G3110" t="s">
        <v>704</v>
      </c>
    </row>
    <row r="3111" spans="1:7">
      <c r="A3111" t="s">
        <v>5665</v>
      </c>
      <c r="B3111">
        <v>8</v>
      </c>
      <c r="C3111">
        <v>16</v>
      </c>
      <c r="D3111">
        <v>3</v>
      </c>
      <c r="E3111" t="s">
        <v>707</v>
      </c>
      <c r="G3111" t="s">
        <v>708</v>
      </c>
    </row>
    <row r="3112" spans="1:7">
      <c r="A3112" t="s">
        <v>5666</v>
      </c>
      <c r="B3112">
        <v>8</v>
      </c>
      <c r="C3112">
        <v>16</v>
      </c>
      <c r="D3112">
        <v>4</v>
      </c>
      <c r="E3112" t="s">
        <v>707</v>
      </c>
      <c r="G3112" t="s">
        <v>708</v>
      </c>
    </row>
    <row r="3113" spans="1:7">
      <c r="A3113" t="s">
        <v>5667</v>
      </c>
      <c r="B3113">
        <v>8</v>
      </c>
      <c r="C3113">
        <v>16</v>
      </c>
      <c r="D3113">
        <v>5</v>
      </c>
      <c r="E3113" t="s">
        <v>711</v>
      </c>
      <c r="G3113" t="e">
        <f>--Blank</f>
        <v>#NAME?</v>
      </c>
    </row>
    <row r="3114" spans="1:7">
      <c r="A3114" t="s">
        <v>5668</v>
      </c>
      <c r="B3114">
        <v>8</v>
      </c>
      <c r="C3114">
        <v>16</v>
      </c>
      <c r="D3114">
        <v>6</v>
      </c>
      <c r="E3114" t="s">
        <v>711</v>
      </c>
      <c r="G3114" t="e">
        <f>--Blank</f>
        <v>#NAME?</v>
      </c>
    </row>
    <row r="3115" spans="1:7">
      <c r="A3115" t="s">
        <v>5669</v>
      </c>
      <c r="B3115">
        <v>8</v>
      </c>
      <c r="C3115">
        <v>16</v>
      </c>
      <c r="D3115">
        <v>7</v>
      </c>
      <c r="E3115" t="s">
        <v>711</v>
      </c>
      <c r="G3115" t="e">
        <f>--Blank</f>
        <v>#NAME?</v>
      </c>
    </row>
    <row r="3116" spans="1:7">
      <c r="A3116" t="s">
        <v>5670</v>
      </c>
      <c r="B3116">
        <v>8</v>
      </c>
      <c r="C3116">
        <v>16</v>
      </c>
      <c r="D3116">
        <v>8</v>
      </c>
      <c r="E3116" t="s">
        <v>711</v>
      </c>
      <c r="G3116" t="e">
        <f>--Blank</f>
        <v>#NAME?</v>
      </c>
    </row>
    <row r="3117" spans="1:7">
      <c r="A3117" t="s">
        <v>5671</v>
      </c>
      <c r="B3117">
        <v>8</v>
      </c>
      <c r="C3117">
        <v>16</v>
      </c>
      <c r="D3117">
        <v>9</v>
      </c>
      <c r="E3117" t="s">
        <v>711</v>
      </c>
      <c r="G3117" t="e">
        <f>--Blank</f>
        <v>#NAME?</v>
      </c>
    </row>
    <row r="3118" spans="1:7">
      <c r="A3118" t="s">
        <v>5672</v>
      </c>
      <c r="B3118">
        <v>8</v>
      </c>
      <c r="C3118">
        <v>16</v>
      </c>
      <c r="D3118">
        <v>10</v>
      </c>
      <c r="E3118" t="s">
        <v>711</v>
      </c>
      <c r="G3118" t="e">
        <f>--Blank</f>
        <v>#NAME?</v>
      </c>
    </row>
    <row r="3119" spans="1:7">
      <c r="A3119" t="s">
        <v>5673</v>
      </c>
      <c r="B3119">
        <v>8</v>
      </c>
      <c r="C3119">
        <v>16</v>
      </c>
      <c r="D3119">
        <v>11</v>
      </c>
      <c r="E3119" t="s">
        <v>711</v>
      </c>
      <c r="G3119" t="e">
        <f>--Blank</f>
        <v>#NAME?</v>
      </c>
    </row>
    <row r="3120" spans="1:7">
      <c r="A3120" t="s">
        <v>5674</v>
      </c>
      <c r="B3120">
        <v>8</v>
      </c>
      <c r="C3120">
        <v>16</v>
      </c>
      <c r="D3120">
        <v>12</v>
      </c>
      <c r="E3120" t="s">
        <v>711</v>
      </c>
      <c r="G3120" t="e">
        <f>--Blank</f>
        <v>#NAME?</v>
      </c>
    </row>
    <row r="3121" spans="1:7">
      <c r="A3121" t="s">
        <v>5675</v>
      </c>
      <c r="B3121">
        <v>8</v>
      </c>
      <c r="C3121">
        <v>16</v>
      </c>
      <c r="D3121">
        <v>13</v>
      </c>
      <c r="E3121" t="s">
        <v>711</v>
      </c>
      <c r="G3121" t="e">
        <f>--Blank</f>
        <v>#NAME?</v>
      </c>
    </row>
    <row r="3122" spans="1:7">
      <c r="A3122" t="s">
        <v>5676</v>
      </c>
      <c r="B3122">
        <v>8</v>
      </c>
      <c r="C3122">
        <v>16</v>
      </c>
      <c r="D3122">
        <v>14</v>
      </c>
      <c r="E3122" t="s">
        <v>711</v>
      </c>
      <c r="G3122" t="e">
        <f>--Blank</f>
        <v>#NAME?</v>
      </c>
    </row>
    <row r="3123" spans="1:7">
      <c r="A3123" t="s">
        <v>5677</v>
      </c>
      <c r="B3123">
        <v>8</v>
      </c>
      <c r="C3123">
        <v>16</v>
      </c>
      <c r="D3123">
        <v>15</v>
      </c>
      <c r="E3123" t="s">
        <v>711</v>
      </c>
      <c r="G3123" t="e">
        <f>--Blank</f>
        <v>#NAME?</v>
      </c>
    </row>
    <row r="3124" spans="1:7">
      <c r="A3124" t="s">
        <v>5678</v>
      </c>
      <c r="B3124">
        <v>8</v>
      </c>
      <c r="C3124">
        <v>16</v>
      </c>
      <c r="D3124">
        <v>16</v>
      </c>
      <c r="E3124" t="s">
        <v>711</v>
      </c>
      <c r="G3124" t="e">
        <f>--Blank</f>
        <v>#NAME?</v>
      </c>
    </row>
    <row r="3125" spans="1:7">
      <c r="A3125" t="s">
        <v>5679</v>
      </c>
      <c r="B3125">
        <v>8</v>
      </c>
      <c r="C3125">
        <v>16</v>
      </c>
      <c r="D3125">
        <v>17</v>
      </c>
      <c r="E3125" t="s">
        <v>711</v>
      </c>
      <c r="G3125" t="e">
        <f>--Blank</f>
        <v>#NAME?</v>
      </c>
    </row>
    <row r="3126" spans="1:7">
      <c r="A3126" t="s">
        <v>5680</v>
      </c>
      <c r="B3126">
        <v>8</v>
      </c>
      <c r="C3126">
        <v>16</v>
      </c>
      <c r="D3126">
        <v>18</v>
      </c>
      <c r="E3126" t="s">
        <v>711</v>
      </c>
      <c r="G3126" t="e">
        <f>--Blank</f>
        <v>#NAME?</v>
      </c>
    </row>
    <row r="3127" spans="1:7">
      <c r="A3127" t="s">
        <v>5681</v>
      </c>
      <c r="B3127">
        <v>8</v>
      </c>
      <c r="C3127">
        <v>16</v>
      </c>
      <c r="D3127">
        <v>19</v>
      </c>
      <c r="E3127" t="s">
        <v>711</v>
      </c>
      <c r="G3127" t="e">
        <f>--Blank</f>
        <v>#NAME?</v>
      </c>
    </row>
    <row r="3128" spans="1:7">
      <c r="A3128" t="s">
        <v>5682</v>
      </c>
      <c r="B3128">
        <v>8</v>
      </c>
      <c r="C3128">
        <v>16</v>
      </c>
      <c r="D3128">
        <v>20</v>
      </c>
      <c r="E3128" t="s">
        <v>711</v>
      </c>
      <c r="G3128" t="e">
        <f>--Blank</f>
        <v>#NAME?</v>
      </c>
    </row>
    <row r="3129" spans="1:7">
      <c r="A3129" t="s">
        <v>5683</v>
      </c>
      <c r="B3129">
        <v>8</v>
      </c>
      <c r="C3129">
        <v>17</v>
      </c>
      <c r="D3129">
        <v>1</v>
      </c>
      <c r="E3129" t="s">
        <v>711</v>
      </c>
      <c r="G3129" t="e">
        <f>--Blank</f>
        <v>#NAME?</v>
      </c>
    </row>
    <row r="3130" spans="1:7">
      <c r="A3130" t="s">
        <v>5684</v>
      </c>
      <c r="B3130">
        <v>8</v>
      </c>
      <c r="C3130">
        <v>17</v>
      </c>
      <c r="D3130">
        <v>2</v>
      </c>
      <c r="E3130" t="s">
        <v>711</v>
      </c>
      <c r="G3130" t="e">
        <f>--Blank</f>
        <v>#NAME?</v>
      </c>
    </row>
    <row r="3131" spans="1:7">
      <c r="A3131" t="s">
        <v>5685</v>
      </c>
      <c r="B3131">
        <v>8</v>
      </c>
      <c r="C3131">
        <v>17</v>
      </c>
      <c r="D3131">
        <v>3</v>
      </c>
      <c r="E3131" t="s">
        <v>711</v>
      </c>
      <c r="G3131" t="e">
        <f>--Blank</f>
        <v>#NAME?</v>
      </c>
    </row>
    <row r="3132" spans="1:7">
      <c r="A3132" t="s">
        <v>5686</v>
      </c>
      <c r="B3132">
        <v>8</v>
      </c>
      <c r="C3132">
        <v>17</v>
      </c>
      <c r="D3132">
        <v>4</v>
      </c>
      <c r="E3132" t="s">
        <v>711</v>
      </c>
      <c r="G3132" t="e">
        <f>--Blank</f>
        <v>#NAME?</v>
      </c>
    </row>
    <row r="3133" spans="1:7">
      <c r="A3133" t="s">
        <v>5687</v>
      </c>
      <c r="B3133">
        <v>8</v>
      </c>
      <c r="C3133">
        <v>17</v>
      </c>
      <c r="D3133">
        <v>5</v>
      </c>
      <c r="E3133" t="s">
        <v>711</v>
      </c>
      <c r="G3133" t="e">
        <f>--Blank</f>
        <v>#NAME?</v>
      </c>
    </row>
    <row r="3134" spans="1:7">
      <c r="A3134" t="s">
        <v>5688</v>
      </c>
      <c r="B3134">
        <v>8</v>
      </c>
      <c r="C3134">
        <v>17</v>
      </c>
      <c r="D3134">
        <v>6</v>
      </c>
      <c r="E3134" t="s">
        <v>711</v>
      </c>
      <c r="G3134" t="e">
        <f>--Blank</f>
        <v>#NAME?</v>
      </c>
    </row>
    <row r="3135" spans="1:7">
      <c r="A3135" t="s">
        <v>5689</v>
      </c>
      <c r="B3135">
        <v>8</v>
      </c>
      <c r="C3135">
        <v>17</v>
      </c>
      <c r="D3135">
        <v>7</v>
      </c>
      <c r="E3135" t="s">
        <v>711</v>
      </c>
      <c r="G3135" t="e">
        <f>--Blank</f>
        <v>#NAME?</v>
      </c>
    </row>
    <row r="3136" spans="1:7">
      <c r="A3136" t="s">
        <v>5690</v>
      </c>
      <c r="B3136">
        <v>8</v>
      </c>
      <c r="C3136">
        <v>17</v>
      </c>
      <c r="D3136">
        <v>8</v>
      </c>
      <c r="E3136" t="s">
        <v>711</v>
      </c>
      <c r="G3136" t="e">
        <f>--Blank</f>
        <v>#NAME?</v>
      </c>
    </row>
    <row r="3137" spans="1:7">
      <c r="A3137" t="s">
        <v>5691</v>
      </c>
      <c r="B3137">
        <v>8</v>
      </c>
      <c r="C3137">
        <v>17</v>
      </c>
      <c r="D3137">
        <v>9</v>
      </c>
      <c r="E3137" t="s">
        <v>711</v>
      </c>
      <c r="G3137" t="e">
        <f>--Blank</f>
        <v>#NAME?</v>
      </c>
    </row>
    <row r="3138" spans="1:7">
      <c r="A3138" t="s">
        <v>5692</v>
      </c>
      <c r="B3138">
        <v>8</v>
      </c>
      <c r="C3138">
        <v>17</v>
      </c>
      <c r="D3138">
        <v>10</v>
      </c>
      <c r="E3138" t="s">
        <v>711</v>
      </c>
      <c r="G3138" t="e">
        <f>--Blank</f>
        <v>#NAME?</v>
      </c>
    </row>
    <row r="3139" spans="1:7">
      <c r="A3139" t="s">
        <v>5693</v>
      </c>
      <c r="B3139">
        <v>8</v>
      </c>
      <c r="C3139">
        <v>17</v>
      </c>
      <c r="D3139">
        <v>11</v>
      </c>
      <c r="E3139" t="s">
        <v>711</v>
      </c>
      <c r="G3139" t="e">
        <f>--Blank</f>
        <v>#NAME?</v>
      </c>
    </row>
    <row r="3140" spans="1:7">
      <c r="A3140" t="s">
        <v>5694</v>
      </c>
      <c r="B3140">
        <v>8</v>
      </c>
      <c r="C3140">
        <v>17</v>
      </c>
      <c r="D3140">
        <v>12</v>
      </c>
      <c r="E3140" t="s">
        <v>711</v>
      </c>
      <c r="G3140" t="e">
        <f>--Blank</f>
        <v>#NAME?</v>
      </c>
    </row>
    <row r="3141" spans="1:7">
      <c r="A3141" t="s">
        <v>5695</v>
      </c>
      <c r="B3141">
        <v>8</v>
      </c>
      <c r="C3141">
        <v>17</v>
      </c>
      <c r="D3141">
        <v>13</v>
      </c>
      <c r="E3141" t="s">
        <v>711</v>
      </c>
      <c r="G3141" t="e">
        <f>--Blank</f>
        <v>#NAME?</v>
      </c>
    </row>
    <row r="3142" spans="1:7">
      <c r="A3142" t="s">
        <v>5696</v>
      </c>
      <c r="B3142">
        <v>8</v>
      </c>
      <c r="C3142">
        <v>17</v>
      </c>
      <c r="D3142">
        <v>14</v>
      </c>
      <c r="E3142" t="s">
        <v>711</v>
      </c>
      <c r="G3142" t="e">
        <f>--Blank</f>
        <v>#NAME?</v>
      </c>
    </row>
    <row r="3143" spans="1:7">
      <c r="A3143" t="s">
        <v>5697</v>
      </c>
      <c r="B3143">
        <v>8</v>
      </c>
      <c r="C3143">
        <v>17</v>
      </c>
      <c r="D3143">
        <v>15</v>
      </c>
      <c r="E3143" t="s">
        <v>711</v>
      </c>
      <c r="G3143" t="e">
        <f>--Blank</f>
        <v>#NAME?</v>
      </c>
    </row>
    <row r="3144" spans="1:7">
      <c r="A3144" t="s">
        <v>5698</v>
      </c>
      <c r="B3144">
        <v>8</v>
      </c>
      <c r="C3144">
        <v>17</v>
      </c>
      <c r="D3144">
        <v>16</v>
      </c>
      <c r="E3144" t="s">
        <v>711</v>
      </c>
      <c r="G3144" t="e">
        <f>--Blank</f>
        <v>#NAME?</v>
      </c>
    </row>
    <row r="3145" spans="1:7">
      <c r="A3145" t="s">
        <v>5699</v>
      </c>
      <c r="B3145">
        <v>8</v>
      </c>
      <c r="C3145">
        <v>17</v>
      </c>
      <c r="D3145">
        <v>17</v>
      </c>
      <c r="E3145" t="s">
        <v>711</v>
      </c>
      <c r="G3145" t="e">
        <f>--Blank</f>
        <v>#NAME?</v>
      </c>
    </row>
    <row r="3146" spans="1:7">
      <c r="A3146" t="s">
        <v>5700</v>
      </c>
      <c r="B3146">
        <v>8</v>
      </c>
      <c r="C3146">
        <v>17</v>
      </c>
      <c r="D3146">
        <v>18</v>
      </c>
      <c r="E3146" t="s">
        <v>711</v>
      </c>
      <c r="G3146" t="e">
        <f>--Blank</f>
        <v>#NAME?</v>
      </c>
    </row>
    <row r="3147" spans="1:7">
      <c r="A3147" t="s">
        <v>5701</v>
      </c>
      <c r="B3147">
        <v>8</v>
      </c>
      <c r="C3147">
        <v>17</v>
      </c>
      <c r="D3147">
        <v>19</v>
      </c>
      <c r="E3147" t="s">
        <v>711</v>
      </c>
      <c r="G3147" t="e">
        <f>--Blank</f>
        <v>#NAME?</v>
      </c>
    </row>
    <row r="3148" spans="1:7">
      <c r="A3148" t="s">
        <v>5702</v>
      </c>
      <c r="B3148">
        <v>8</v>
      </c>
      <c r="C3148">
        <v>17</v>
      </c>
      <c r="D3148">
        <v>20</v>
      </c>
      <c r="E3148" t="s">
        <v>711</v>
      </c>
      <c r="G3148" t="e">
        <f>--Blank</f>
        <v>#NAME?</v>
      </c>
    </row>
    <row r="3149" spans="1:7">
      <c r="A3149" t="s">
        <v>5703</v>
      </c>
      <c r="B3149">
        <v>8</v>
      </c>
      <c r="C3149">
        <v>18</v>
      </c>
      <c r="D3149">
        <v>1</v>
      </c>
      <c r="E3149" t="s">
        <v>711</v>
      </c>
      <c r="G3149" t="e">
        <f>--Blank</f>
        <v>#NAME?</v>
      </c>
    </row>
    <row r="3150" spans="1:7">
      <c r="A3150" t="s">
        <v>5704</v>
      </c>
      <c r="B3150">
        <v>8</v>
      </c>
      <c r="C3150">
        <v>18</v>
      </c>
      <c r="D3150">
        <v>2</v>
      </c>
      <c r="E3150" t="s">
        <v>711</v>
      </c>
      <c r="G3150" t="e">
        <f>--Blank</f>
        <v>#NAME?</v>
      </c>
    </row>
    <row r="3151" spans="1:7">
      <c r="A3151" t="s">
        <v>5705</v>
      </c>
      <c r="B3151">
        <v>8</v>
      </c>
      <c r="C3151">
        <v>18</v>
      </c>
      <c r="D3151">
        <v>3</v>
      </c>
      <c r="E3151" t="s">
        <v>711</v>
      </c>
      <c r="G3151" t="e">
        <f>--Blank</f>
        <v>#NAME?</v>
      </c>
    </row>
    <row r="3152" spans="1:7">
      <c r="A3152" t="s">
        <v>5706</v>
      </c>
      <c r="B3152">
        <v>8</v>
      </c>
      <c r="C3152">
        <v>18</v>
      </c>
      <c r="D3152">
        <v>4</v>
      </c>
      <c r="E3152" t="s">
        <v>711</v>
      </c>
      <c r="G3152" t="e">
        <f>--Blank</f>
        <v>#NAME?</v>
      </c>
    </row>
    <row r="3153" spans="1:7">
      <c r="A3153" t="s">
        <v>5707</v>
      </c>
      <c r="B3153">
        <v>8</v>
      </c>
      <c r="C3153">
        <v>18</v>
      </c>
      <c r="D3153">
        <v>5</v>
      </c>
      <c r="E3153" t="s">
        <v>711</v>
      </c>
      <c r="G3153" t="e">
        <f>--Blank</f>
        <v>#NAME?</v>
      </c>
    </row>
    <row r="3154" spans="1:7">
      <c r="A3154" t="s">
        <v>5708</v>
      </c>
      <c r="B3154">
        <v>8</v>
      </c>
      <c r="C3154">
        <v>18</v>
      </c>
      <c r="D3154">
        <v>6</v>
      </c>
      <c r="E3154" t="s">
        <v>711</v>
      </c>
      <c r="G3154" t="e">
        <f>--Blank</f>
        <v>#NAME?</v>
      </c>
    </row>
    <row r="3155" spans="1:7">
      <c r="A3155" t="s">
        <v>5709</v>
      </c>
      <c r="B3155">
        <v>8</v>
      </c>
      <c r="C3155">
        <v>18</v>
      </c>
      <c r="D3155">
        <v>7</v>
      </c>
      <c r="E3155" t="s">
        <v>711</v>
      </c>
      <c r="G3155" t="e">
        <f>--Blank</f>
        <v>#NAME?</v>
      </c>
    </row>
    <row r="3156" spans="1:7">
      <c r="A3156" t="s">
        <v>5710</v>
      </c>
      <c r="B3156">
        <v>8</v>
      </c>
      <c r="C3156">
        <v>18</v>
      </c>
      <c r="D3156">
        <v>8</v>
      </c>
      <c r="E3156" t="s">
        <v>711</v>
      </c>
      <c r="G3156" t="e">
        <f>--Blank</f>
        <v>#NAME?</v>
      </c>
    </row>
    <row r="3157" spans="1:7">
      <c r="A3157" t="s">
        <v>5711</v>
      </c>
      <c r="B3157">
        <v>8</v>
      </c>
      <c r="C3157">
        <v>18</v>
      </c>
      <c r="D3157">
        <v>9</v>
      </c>
      <c r="E3157" t="s">
        <v>711</v>
      </c>
      <c r="G3157" t="e">
        <f>--Blank</f>
        <v>#NAME?</v>
      </c>
    </row>
    <row r="3158" spans="1:7">
      <c r="A3158" t="s">
        <v>5712</v>
      </c>
      <c r="B3158">
        <v>8</v>
      </c>
      <c r="C3158">
        <v>18</v>
      </c>
      <c r="D3158">
        <v>10</v>
      </c>
      <c r="E3158" t="s">
        <v>711</v>
      </c>
      <c r="G3158" t="e">
        <f>--Blank</f>
        <v>#NAME?</v>
      </c>
    </row>
    <row r="3159" spans="1:7">
      <c r="A3159" t="s">
        <v>5713</v>
      </c>
      <c r="B3159">
        <v>8</v>
      </c>
      <c r="C3159">
        <v>18</v>
      </c>
      <c r="D3159">
        <v>11</v>
      </c>
      <c r="E3159" t="s">
        <v>711</v>
      </c>
      <c r="G3159" t="e">
        <f>--Blank</f>
        <v>#NAME?</v>
      </c>
    </row>
    <row r="3160" spans="1:7">
      <c r="A3160" t="s">
        <v>5714</v>
      </c>
      <c r="B3160">
        <v>8</v>
      </c>
      <c r="C3160">
        <v>18</v>
      </c>
      <c r="D3160">
        <v>12</v>
      </c>
      <c r="E3160" t="s">
        <v>711</v>
      </c>
      <c r="G3160" t="e">
        <f>--Blank</f>
        <v>#NAME?</v>
      </c>
    </row>
    <row r="3161" spans="1:7">
      <c r="A3161" t="s">
        <v>5715</v>
      </c>
      <c r="B3161">
        <v>8</v>
      </c>
      <c r="C3161">
        <v>18</v>
      </c>
      <c r="D3161">
        <v>13</v>
      </c>
      <c r="E3161" t="s">
        <v>711</v>
      </c>
      <c r="G3161" t="e">
        <f>--Blank</f>
        <v>#NAME?</v>
      </c>
    </row>
    <row r="3162" spans="1:7">
      <c r="A3162" t="s">
        <v>5716</v>
      </c>
      <c r="B3162">
        <v>8</v>
      </c>
      <c r="C3162">
        <v>18</v>
      </c>
      <c r="D3162">
        <v>14</v>
      </c>
      <c r="E3162" t="s">
        <v>711</v>
      </c>
      <c r="G3162" t="e">
        <f>--Blank</f>
        <v>#NAME?</v>
      </c>
    </row>
    <row r="3163" spans="1:7">
      <c r="A3163" t="s">
        <v>5717</v>
      </c>
      <c r="B3163">
        <v>8</v>
      </c>
      <c r="C3163">
        <v>18</v>
      </c>
      <c r="D3163">
        <v>15</v>
      </c>
      <c r="E3163" t="s">
        <v>711</v>
      </c>
      <c r="G3163" t="e">
        <f>--Blank</f>
        <v>#NAME?</v>
      </c>
    </row>
    <row r="3164" spans="1:7">
      <c r="A3164" t="s">
        <v>5718</v>
      </c>
      <c r="B3164">
        <v>8</v>
      </c>
      <c r="C3164">
        <v>18</v>
      </c>
      <c r="D3164">
        <v>16</v>
      </c>
      <c r="E3164" t="s">
        <v>711</v>
      </c>
      <c r="G3164" t="e">
        <f>--Blank</f>
        <v>#NAME?</v>
      </c>
    </row>
    <row r="3165" spans="1:7">
      <c r="A3165" t="s">
        <v>5719</v>
      </c>
      <c r="B3165">
        <v>8</v>
      </c>
      <c r="C3165">
        <v>18</v>
      </c>
      <c r="D3165">
        <v>17</v>
      </c>
      <c r="E3165" t="s">
        <v>711</v>
      </c>
      <c r="G3165" t="e">
        <f>--Blank</f>
        <v>#NAME?</v>
      </c>
    </row>
    <row r="3166" spans="1:7">
      <c r="A3166" t="s">
        <v>5720</v>
      </c>
      <c r="B3166">
        <v>8</v>
      </c>
      <c r="C3166">
        <v>18</v>
      </c>
      <c r="D3166">
        <v>18</v>
      </c>
      <c r="E3166" t="s">
        <v>711</v>
      </c>
      <c r="G3166" t="e">
        <f>--Blank</f>
        <v>#NAME?</v>
      </c>
    </row>
    <row r="3167" spans="1:7">
      <c r="A3167" t="s">
        <v>5721</v>
      </c>
      <c r="B3167">
        <v>8</v>
      </c>
      <c r="C3167">
        <v>18</v>
      </c>
      <c r="D3167">
        <v>19</v>
      </c>
      <c r="E3167" t="s">
        <v>711</v>
      </c>
      <c r="G3167" t="e">
        <f>--Blank</f>
        <v>#NAME?</v>
      </c>
    </row>
    <row r="3168" spans="1:7">
      <c r="A3168" t="s">
        <v>5722</v>
      </c>
      <c r="B3168">
        <v>8</v>
      </c>
      <c r="C3168">
        <v>18</v>
      </c>
      <c r="D3168">
        <v>20</v>
      </c>
      <c r="E3168" t="s">
        <v>711</v>
      </c>
      <c r="G3168" t="e">
        <f>--Blank</f>
        <v>#NAME?</v>
      </c>
    </row>
    <row r="3169" spans="1:7">
      <c r="A3169" t="s">
        <v>5723</v>
      </c>
      <c r="B3169">
        <v>8</v>
      </c>
      <c r="C3169">
        <v>19</v>
      </c>
      <c r="D3169">
        <v>1</v>
      </c>
      <c r="E3169" t="s">
        <v>711</v>
      </c>
      <c r="G3169" t="e">
        <f>--Blank</f>
        <v>#NAME?</v>
      </c>
    </row>
    <row r="3170" spans="1:7">
      <c r="A3170" t="s">
        <v>5724</v>
      </c>
      <c r="B3170">
        <v>8</v>
      </c>
      <c r="C3170">
        <v>19</v>
      </c>
      <c r="D3170">
        <v>2</v>
      </c>
      <c r="E3170" t="s">
        <v>711</v>
      </c>
      <c r="G3170" t="e">
        <f>--Blank</f>
        <v>#NAME?</v>
      </c>
    </row>
    <row r="3171" spans="1:7">
      <c r="A3171" t="s">
        <v>5725</v>
      </c>
      <c r="B3171">
        <v>8</v>
      </c>
      <c r="C3171">
        <v>19</v>
      </c>
      <c r="D3171">
        <v>3</v>
      </c>
      <c r="E3171" t="s">
        <v>711</v>
      </c>
      <c r="G3171" t="e">
        <f>--Blank</f>
        <v>#NAME?</v>
      </c>
    </row>
    <row r="3172" spans="1:7">
      <c r="A3172" t="s">
        <v>5726</v>
      </c>
      <c r="B3172">
        <v>8</v>
      </c>
      <c r="C3172">
        <v>19</v>
      </c>
      <c r="D3172">
        <v>4</v>
      </c>
      <c r="E3172" t="s">
        <v>711</v>
      </c>
      <c r="G3172" t="e">
        <f>--Blank</f>
        <v>#NAME?</v>
      </c>
    </row>
    <row r="3173" spans="1:7">
      <c r="A3173" t="s">
        <v>5727</v>
      </c>
      <c r="B3173">
        <v>8</v>
      </c>
      <c r="C3173">
        <v>19</v>
      </c>
      <c r="D3173">
        <v>5</v>
      </c>
      <c r="E3173" t="s">
        <v>711</v>
      </c>
      <c r="G3173" t="e">
        <f>--Blank</f>
        <v>#NAME?</v>
      </c>
    </row>
    <row r="3174" spans="1:7">
      <c r="A3174" t="s">
        <v>5728</v>
      </c>
      <c r="B3174">
        <v>8</v>
      </c>
      <c r="C3174">
        <v>19</v>
      </c>
      <c r="D3174">
        <v>6</v>
      </c>
      <c r="E3174" t="s">
        <v>711</v>
      </c>
      <c r="G3174" t="e">
        <f>--Blank</f>
        <v>#NAME?</v>
      </c>
    </row>
    <row r="3175" spans="1:7">
      <c r="A3175" t="s">
        <v>5729</v>
      </c>
      <c r="B3175">
        <v>8</v>
      </c>
      <c r="C3175">
        <v>19</v>
      </c>
      <c r="D3175">
        <v>7</v>
      </c>
      <c r="E3175" t="s">
        <v>711</v>
      </c>
      <c r="G3175" t="e">
        <f>--Blank</f>
        <v>#NAME?</v>
      </c>
    </row>
    <row r="3176" spans="1:7">
      <c r="A3176" t="s">
        <v>5730</v>
      </c>
      <c r="B3176">
        <v>8</v>
      </c>
      <c r="C3176">
        <v>19</v>
      </c>
      <c r="D3176">
        <v>8</v>
      </c>
      <c r="E3176" t="s">
        <v>711</v>
      </c>
      <c r="G3176" t="e">
        <f>--Blank</f>
        <v>#NAME?</v>
      </c>
    </row>
    <row r="3177" spans="1:7">
      <c r="A3177" t="s">
        <v>5731</v>
      </c>
      <c r="B3177">
        <v>8</v>
      </c>
      <c r="C3177">
        <v>19</v>
      </c>
      <c r="D3177">
        <v>9</v>
      </c>
      <c r="E3177" t="s">
        <v>711</v>
      </c>
      <c r="G3177" t="e">
        <f>--Blank</f>
        <v>#NAME?</v>
      </c>
    </row>
    <row r="3178" spans="1:7">
      <c r="A3178" t="s">
        <v>5732</v>
      </c>
      <c r="B3178">
        <v>8</v>
      </c>
      <c r="C3178">
        <v>19</v>
      </c>
      <c r="D3178">
        <v>10</v>
      </c>
      <c r="E3178" t="s">
        <v>711</v>
      </c>
      <c r="G3178" t="e">
        <f>--Blank</f>
        <v>#NAME?</v>
      </c>
    </row>
    <row r="3179" spans="1:7">
      <c r="A3179" t="s">
        <v>5733</v>
      </c>
      <c r="B3179">
        <v>8</v>
      </c>
      <c r="C3179">
        <v>19</v>
      </c>
      <c r="D3179">
        <v>11</v>
      </c>
      <c r="E3179" t="s">
        <v>711</v>
      </c>
      <c r="G3179" t="e">
        <f>--Blank</f>
        <v>#NAME?</v>
      </c>
    </row>
    <row r="3180" spans="1:7">
      <c r="A3180" t="s">
        <v>5734</v>
      </c>
      <c r="B3180">
        <v>8</v>
      </c>
      <c r="C3180">
        <v>19</v>
      </c>
      <c r="D3180">
        <v>12</v>
      </c>
      <c r="E3180" t="s">
        <v>711</v>
      </c>
      <c r="G3180" t="e">
        <f>--Blank</f>
        <v>#NAME?</v>
      </c>
    </row>
    <row r="3181" spans="1:7">
      <c r="A3181" t="s">
        <v>5735</v>
      </c>
      <c r="B3181">
        <v>8</v>
      </c>
      <c r="C3181">
        <v>19</v>
      </c>
      <c r="D3181">
        <v>13</v>
      </c>
      <c r="E3181" t="s">
        <v>711</v>
      </c>
      <c r="G3181" t="e">
        <f>--Blank</f>
        <v>#NAME?</v>
      </c>
    </row>
    <row r="3182" spans="1:7">
      <c r="A3182" t="s">
        <v>5736</v>
      </c>
      <c r="B3182">
        <v>8</v>
      </c>
      <c r="C3182">
        <v>19</v>
      </c>
      <c r="D3182">
        <v>14</v>
      </c>
      <c r="E3182" t="s">
        <v>711</v>
      </c>
      <c r="G3182" t="e">
        <f>--Blank</f>
        <v>#NAME?</v>
      </c>
    </row>
    <row r="3183" spans="1:7">
      <c r="A3183" t="s">
        <v>5737</v>
      </c>
      <c r="B3183">
        <v>8</v>
      </c>
      <c r="C3183">
        <v>19</v>
      </c>
      <c r="D3183">
        <v>15</v>
      </c>
      <c r="E3183" t="s">
        <v>711</v>
      </c>
      <c r="G3183" t="e">
        <f>--Blank</f>
        <v>#NAME?</v>
      </c>
    </row>
    <row r="3184" spans="1:7">
      <c r="A3184" t="s">
        <v>5738</v>
      </c>
      <c r="B3184">
        <v>8</v>
      </c>
      <c r="C3184">
        <v>19</v>
      </c>
      <c r="D3184">
        <v>16</v>
      </c>
      <c r="E3184" t="s">
        <v>711</v>
      </c>
      <c r="G3184" t="e">
        <f>--Blank</f>
        <v>#NAME?</v>
      </c>
    </row>
    <row r="3185" spans="1:7">
      <c r="A3185" t="s">
        <v>5739</v>
      </c>
      <c r="B3185">
        <v>8</v>
      </c>
      <c r="C3185">
        <v>19</v>
      </c>
      <c r="D3185">
        <v>17</v>
      </c>
      <c r="E3185" t="s">
        <v>711</v>
      </c>
      <c r="G3185" t="e">
        <f>--Blank</f>
        <v>#NAME?</v>
      </c>
    </row>
    <row r="3186" spans="1:7">
      <c r="A3186" t="s">
        <v>5740</v>
      </c>
      <c r="B3186">
        <v>8</v>
      </c>
      <c r="C3186">
        <v>19</v>
      </c>
      <c r="D3186">
        <v>18</v>
      </c>
      <c r="E3186" t="s">
        <v>711</v>
      </c>
      <c r="G3186" t="e">
        <f>--Blank</f>
        <v>#NAME?</v>
      </c>
    </row>
    <row r="3187" spans="1:7">
      <c r="A3187" t="s">
        <v>5741</v>
      </c>
      <c r="B3187">
        <v>8</v>
      </c>
      <c r="C3187">
        <v>19</v>
      </c>
      <c r="D3187">
        <v>19</v>
      </c>
      <c r="E3187" t="s">
        <v>711</v>
      </c>
      <c r="G3187" t="e">
        <f>--Blank</f>
        <v>#NAME?</v>
      </c>
    </row>
    <row r="3188" spans="1:7">
      <c r="A3188" t="s">
        <v>5742</v>
      </c>
      <c r="B3188">
        <v>8</v>
      </c>
      <c r="C3188">
        <v>19</v>
      </c>
      <c r="D3188">
        <v>20</v>
      </c>
      <c r="E3188" t="s">
        <v>711</v>
      </c>
      <c r="G3188" t="e">
        <f>--Blank</f>
        <v>#NAME?</v>
      </c>
    </row>
    <row r="3189" spans="1:7">
      <c r="A3189" t="s">
        <v>5743</v>
      </c>
      <c r="B3189">
        <v>8</v>
      </c>
      <c r="C3189">
        <v>20</v>
      </c>
      <c r="D3189">
        <v>1</v>
      </c>
      <c r="E3189" t="s">
        <v>711</v>
      </c>
      <c r="G3189" t="e">
        <f>--Blank</f>
        <v>#NAME?</v>
      </c>
    </row>
    <row r="3190" spans="1:7">
      <c r="A3190" t="s">
        <v>5744</v>
      </c>
      <c r="B3190">
        <v>8</v>
      </c>
      <c r="C3190">
        <v>20</v>
      </c>
      <c r="D3190">
        <v>2</v>
      </c>
      <c r="E3190" t="s">
        <v>711</v>
      </c>
      <c r="G3190" t="e">
        <f>--Blank</f>
        <v>#NAME?</v>
      </c>
    </row>
    <row r="3191" spans="1:7">
      <c r="A3191" t="s">
        <v>5745</v>
      </c>
      <c r="B3191">
        <v>8</v>
      </c>
      <c r="C3191">
        <v>20</v>
      </c>
      <c r="D3191">
        <v>3</v>
      </c>
      <c r="E3191" t="s">
        <v>711</v>
      </c>
      <c r="G3191" t="e">
        <f>--Blank</f>
        <v>#NAME?</v>
      </c>
    </row>
    <row r="3192" spans="1:7">
      <c r="A3192" t="s">
        <v>5746</v>
      </c>
      <c r="B3192">
        <v>8</v>
      </c>
      <c r="C3192">
        <v>20</v>
      </c>
      <c r="D3192">
        <v>4</v>
      </c>
      <c r="E3192" t="s">
        <v>711</v>
      </c>
      <c r="G3192" t="e">
        <f>--Blank</f>
        <v>#NAME?</v>
      </c>
    </row>
    <row r="3193" spans="1:7">
      <c r="A3193" t="s">
        <v>5747</v>
      </c>
      <c r="B3193">
        <v>8</v>
      </c>
      <c r="C3193">
        <v>20</v>
      </c>
      <c r="D3193">
        <v>5</v>
      </c>
      <c r="E3193" t="s">
        <v>711</v>
      </c>
      <c r="G3193" t="e">
        <f>--Blank</f>
        <v>#NAME?</v>
      </c>
    </row>
    <row r="3194" spans="1:7">
      <c r="A3194" t="s">
        <v>5748</v>
      </c>
      <c r="B3194">
        <v>8</v>
      </c>
      <c r="C3194">
        <v>20</v>
      </c>
      <c r="D3194">
        <v>6</v>
      </c>
      <c r="E3194" t="s">
        <v>711</v>
      </c>
      <c r="G3194" t="e">
        <f>--Blank</f>
        <v>#NAME?</v>
      </c>
    </row>
    <row r="3195" spans="1:7">
      <c r="A3195" t="s">
        <v>5749</v>
      </c>
      <c r="B3195">
        <v>8</v>
      </c>
      <c r="C3195">
        <v>20</v>
      </c>
      <c r="D3195">
        <v>7</v>
      </c>
      <c r="E3195" t="s">
        <v>711</v>
      </c>
      <c r="G3195" t="e">
        <f>--Blank</f>
        <v>#NAME?</v>
      </c>
    </row>
    <row r="3196" spans="1:7">
      <c r="A3196" t="s">
        <v>5750</v>
      </c>
      <c r="B3196">
        <v>8</v>
      </c>
      <c r="C3196">
        <v>20</v>
      </c>
      <c r="D3196">
        <v>8</v>
      </c>
      <c r="E3196" t="s">
        <v>711</v>
      </c>
      <c r="G3196" t="e">
        <f>--Blank</f>
        <v>#NAME?</v>
      </c>
    </row>
    <row r="3197" spans="1:7">
      <c r="A3197" t="s">
        <v>5751</v>
      </c>
      <c r="B3197">
        <v>8</v>
      </c>
      <c r="C3197">
        <v>20</v>
      </c>
      <c r="D3197">
        <v>9</v>
      </c>
      <c r="E3197" t="s">
        <v>711</v>
      </c>
      <c r="G3197" t="e">
        <f>--Blank</f>
        <v>#NAME?</v>
      </c>
    </row>
    <row r="3198" spans="1:7">
      <c r="A3198" t="s">
        <v>5752</v>
      </c>
      <c r="B3198">
        <v>8</v>
      </c>
      <c r="C3198">
        <v>20</v>
      </c>
      <c r="D3198">
        <v>10</v>
      </c>
      <c r="E3198" t="s">
        <v>711</v>
      </c>
      <c r="G3198" t="e">
        <f>--Blank</f>
        <v>#NAME?</v>
      </c>
    </row>
    <row r="3199" spans="1:7">
      <c r="A3199" t="s">
        <v>5753</v>
      </c>
      <c r="B3199">
        <v>8</v>
      </c>
      <c r="C3199">
        <v>20</v>
      </c>
      <c r="D3199">
        <v>11</v>
      </c>
      <c r="E3199" t="s">
        <v>711</v>
      </c>
      <c r="G3199" t="e">
        <f>--Blank</f>
        <v>#NAME?</v>
      </c>
    </row>
    <row r="3200" spans="1:7">
      <c r="A3200" t="s">
        <v>5754</v>
      </c>
      <c r="B3200">
        <v>8</v>
      </c>
      <c r="C3200">
        <v>20</v>
      </c>
      <c r="D3200">
        <v>12</v>
      </c>
      <c r="E3200" t="s">
        <v>711</v>
      </c>
      <c r="G3200" t="e">
        <f>--Blank</f>
        <v>#NAME?</v>
      </c>
    </row>
    <row r="3201" spans="1:7">
      <c r="A3201" t="s">
        <v>5755</v>
      </c>
      <c r="B3201">
        <v>8</v>
      </c>
      <c r="C3201">
        <v>20</v>
      </c>
      <c r="D3201">
        <v>13</v>
      </c>
      <c r="E3201" t="s">
        <v>711</v>
      </c>
      <c r="G3201" t="e">
        <f>--Blank</f>
        <v>#NAME?</v>
      </c>
    </row>
    <row r="3202" spans="1:7">
      <c r="A3202" t="s">
        <v>5756</v>
      </c>
      <c r="B3202">
        <v>8</v>
      </c>
      <c r="C3202">
        <v>20</v>
      </c>
      <c r="D3202">
        <v>14</v>
      </c>
      <c r="E3202" t="s">
        <v>711</v>
      </c>
      <c r="G3202" t="e">
        <f>--Blank</f>
        <v>#NAME?</v>
      </c>
    </row>
    <row r="3203" spans="1:7">
      <c r="A3203" t="s">
        <v>5757</v>
      </c>
      <c r="B3203">
        <v>8</v>
      </c>
      <c r="C3203">
        <v>20</v>
      </c>
      <c r="D3203">
        <v>15</v>
      </c>
      <c r="E3203" t="s">
        <v>711</v>
      </c>
      <c r="G3203" t="e">
        <f>--Blank</f>
        <v>#NAME?</v>
      </c>
    </row>
    <row r="3204" spans="1:7">
      <c r="A3204" t="s">
        <v>5758</v>
      </c>
      <c r="B3204">
        <v>8</v>
      </c>
      <c r="C3204">
        <v>20</v>
      </c>
      <c r="D3204">
        <v>16</v>
      </c>
      <c r="E3204" t="s">
        <v>711</v>
      </c>
      <c r="G3204" t="e">
        <f>--Blank</f>
        <v>#NAME?</v>
      </c>
    </row>
    <row r="3205" spans="1:7">
      <c r="A3205" t="s">
        <v>5759</v>
      </c>
      <c r="B3205">
        <v>8</v>
      </c>
      <c r="C3205">
        <v>20</v>
      </c>
      <c r="D3205">
        <v>17</v>
      </c>
      <c r="E3205" t="s">
        <v>711</v>
      </c>
      <c r="G3205" t="e">
        <f>--Blank</f>
        <v>#NAME?</v>
      </c>
    </row>
    <row r="3206" spans="1:7">
      <c r="A3206" t="s">
        <v>5760</v>
      </c>
      <c r="B3206">
        <v>8</v>
      </c>
      <c r="C3206">
        <v>20</v>
      </c>
      <c r="D3206">
        <v>18</v>
      </c>
      <c r="E3206" t="s">
        <v>711</v>
      </c>
      <c r="G3206" t="e">
        <f>--Blank</f>
        <v>#NAME?</v>
      </c>
    </row>
    <row r="3207" spans="1:7">
      <c r="A3207" t="s">
        <v>5761</v>
      </c>
      <c r="B3207">
        <v>8</v>
      </c>
      <c r="C3207">
        <v>20</v>
      </c>
      <c r="D3207">
        <v>19</v>
      </c>
      <c r="E3207" t="s">
        <v>711</v>
      </c>
      <c r="G3207" t="e">
        <f>--Blank</f>
        <v>#NAME?</v>
      </c>
    </row>
    <row r="3208" spans="1:7">
      <c r="A3208" t="s">
        <v>5762</v>
      </c>
      <c r="B3208">
        <v>8</v>
      </c>
      <c r="C3208">
        <v>20</v>
      </c>
      <c r="D3208">
        <v>20</v>
      </c>
      <c r="E3208" t="s">
        <v>711</v>
      </c>
      <c r="G3208" t="e">
        <f>--Blank</f>
        <v>#NAME?</v>
      </c>
    </row>
    <row r="3209" spans="1:7">
      <c r="A3209" t="s">
        <v>5763</v>
      </c>
      <c r="B3209">
        <v>9</v>
      </c>
      <c r="C3209">
        <v>1</v>
      </c>
      <c r="D3209">
        <v>1</v>
      </c>
      <c r="E3209" t="s">
        <v>15</v>
      </c>
      <c r="G3209" t="s">
        <v>16</v>
      </c>
    </row>
    <row r="3210" spans="1:7">
      <c r="A3210" t="s">
        <v>5764</v>
      </c>
      <c r="B3210">
        <v>9</v>
      </c>
      <c r="C3210">
        <v>1</v>
      </c>
      <c r="D3210">
        <v>2</v>
      </c>
      <c r="E3210" t="s">
        <v>15</v>
      </c>
      <c r="G3210" t="s">
        <v>16</v>
      </c>
    </row>
    <row r="3211" spans="1:7">
      <c r="A3211" t="s">
        <v>5765</v>
      </c>
      <c r="B3211">
        <v>9</v>
      </c>
      <c r="C3211">
        <v>1</v>
      </c>
      <c r="D3211">
        <v>3</v>
      </c>
      <c r="E3211" t="s">
        <v>19</v>
      </c>
      <c r="G3211" t="s">
        <v>20</v>
      </c>
    </row>
    <row r="3212" spans="1:7">
      <c r="A3212" t="s">
        <v>5766</v>
      </c>
      <c r="B3212">
        <v>9</v>
      </c>
      <c r="C3212">
        <v>1</v>
      </c>
      <c r="D3212">
        <v>4</v>
      </c>
      <c r="E3212" t="s">
        <v>19</v>
      </c>
      <c r="G3212" t="s">
        <v>20</v>
      </c>
    </row>
    <row r="3213" spans="1:7">
      <c r="A3213" t="s">
        <v>5767</v>
      </c>
      <c r="B3213">
        <v>9</v>
      </c>
      <c r="C3213">
        <v>1</v>
      </c>
      <c r="D3213">
        <v>5</v>
      </c>
      <c r="E3213" t="s">
        <v>23</v>
      </c>
      <c r="G3213" t="s">
        <v>24</v>
      </c>
    </row>
    <row r="3214" spans="1:7">
      <c r="A3214" t="s">
        <v>5768</v>
      </c>
      <c r="B3214">
        <v>9</v>
      </c>
      <c r="C3214">
        <v>1</v>
      </c>
      <c r="D3214">
        <v>6</v>
      </c>
      <c r="E3214" t="s">
        <v>23</v>
      </c>
      <c r="G3214" t="s">
        <v>24</v>
      </c>
    </row>
    <row r="3215" spans="1:7">
      <c r="A3215" t="s">
        <v>5769</v>
      </c>
      <c r="B3215">
        <v>9</v>
      </c>
      <c r="C3215">
        <v>1</v>
      </c>
      <c r="D3215">
        <v>7</v>
      </c>
      <c r="E3215" t="s">
        <v>27</v>
      </c>
      <c r="G3215" t="s">
        <v>28</v>
      </c>
    </row>
    <row r="3216" spans="1:7">
      <c r="A3216" t="s">
        <v>5770</v>
      </c>
      <c r="B3216">
        <v>9</v>
      </c>
      <c r="C3216">
        <v>1</v>
      </c>
      <c r="D3216">
        <v>8</v>
      </c>
      <c r="E3216" t="s">
        <v>27</v>
      </c>
      <c r="G3216" t="s">
        <v>28</v>
      </c>
    </row>
    <row r="3217" spans="1:7">
      <c r="A3217" t="s">
        <v>5771</v>
      </c>
      <c r="B3217">
        <v>9</v>
      </c>
      <c r="C3217">
        <v>1</v>
      </c>
      <c r="D3217">
        <v>9</v>
      </c>
      <c r="E3217" t="s">
        <v>31</v>
      </c>
      <c r="G3217" t="s">
        <v>32</v>
      </c>
    </row>
    <row r="3218" spans="1:7">
      <c r="A3218" t="s">
        <v>5772</v>
      </c>
      <c r="B3218">
        <v>9</v>
      </c>
      <c r="C3218">
        <v>1</v>
      </c>
      <c r="D3218">
        <v>10</v>
      </c>
      <c r="E3218" t="s">
        <v>31</v>
      </c>
      <c r="G3218" t="s">
        <v>32</v>
      </c>
    </row>
    <row r="3219" spans="1:7">
      <c r="A3219" t="s">
        <v>5773</v>
      </c>
      <c r="B3219">
        <v>9</v>
      </c>
      <c r="C3219">
        <v>1</v>
      </c>
      <c r="D3219">
        <v>11</v>
      </c>
      <c r="E3219" t="s">
        <v>35</v>
      </c>
      <c r="G3219" t="s">
        <v>36</v>
      </c>
    </row>
    <row r="3220" spans="1:7">
      <c r="A3220" t="s">
        <v>5774</v>
      </c>
      <c r="B3220">
        <v>9</v>
      </c>
      <c r="C3220">
        <v>1</v>
      </c>
      <c r="D3220">
        <v>12</v>
      </c>
      <c r="E3220" t="s">
        <v>35</v>
      </c>
      <c r="G3220" t="s">
        <v>36</v>
      </c>
    </row>
    <row r="3221" spans="1:7">
      <c r="A3221" t="s">
        <v>5775</v>
      </c>
      <c r="B3221">
        <v>9</v>
      </c>
      <c r="C3221">
        <v>1</v>
      </c>
      <c r="D3221">
        <v>13</v>
      </c>
      <c r="E3221" t="s">
        <v>39</v>
      </c>
      <c r="G3221" t="s">
        <v>40</v>
      </c>
    </row>
    <row r="3222" spans="1:7">
      <c r="A3222" t="s">
        <v>5776</v>
      </c>
      <c r="B3222">
        <v>9</v>
      </c>
      <c r="C3222">
        <v>1</v>
      </c>
      <c r="D3222">
        <v>14</v>
      </c>
      <c r="E3222" t="s">
        <v>39</v>
      </c>
      <c r="G3222" t="s">
        <v>40</v>
      </c>
    </row>
    <row r="3223" spans="1:7">
      <c r="A3223" t="s">
        <v>5777</v>
      </c>
      <c r="B3223">
        <v>9</v>
      </c>
      <c r="C3223">
        <v>1</v>
      </c>
      <c r="D3223">
        <v>15</v>
      </c>
      <c r="E3223" t="s">
        <v>43</v>
      </c>
      <c r="G3223" t="s">
        <v>44</v>
      </c>
    </row>
    <row r="3224" spans="1:7">
      <c r="A3224" t="s">
        <v>5778</v>
      </c>
      <c r="B3224">
        <v>9</v>
      </c>
      <c r="C3224">
        <v>1</v>
      </c>
      <c r="D3224">
        <v>16</v>
      </c>
      <c r="E3224" t="s">
        <v>43</v>
      </c>
      <c r="G3224" t="s">
        <v>44</v>
      </c>
    </row>
    <row r="3225" spans="1:7">
      <c r="A3225" t="s">
        <v>5779</v>
      </c>
      <c r="B3225">
        <v>9</v>
      </c>
      <c r="C3225">
        <v>1</v>
      </c>
      <c r="D3225">
        <v>17</v>
      </c>
      <c r="E3225" t="s">
        <v>47</v>
      </c>
      <c r="G3225" t="s">
        <v>48</v>
      </c>
    </row>
    <row r="3226" spans="1:7">
      <c r="A3226" t="s">
        <v>5780</v>
      </c>
      <c r="B3226">
        <v>9</v>
      </c>
      <c r="C3226">
        <v>1</v>
      </c>
      <c r="D3226">
        <v>18</v>
      </c>
      <c r="E3226" t="s">
        <v>47</v>
      </c>
      <c r="G3226" t="s">
        <v>48</v>
      </c>
    </row>
    <row r="3227" spans="1:7">
      <c r="A3227" t="s">
        <v>5781</v>
      </c>
      <c r="B3227">
        <v>9</v>
      </c>
      <c r="C3227">
        <v>1</v>
      </c>
      <c r="D3227">
        <v>19</v>
      </c>
      <c r="E3227" t="s">
        <v>51</v>
      </c>
      <c r="G3227" t="s">
        <v>52</v>
      </c>
    </row>
    <row r="3228" spans="1:7">
      <c r="A3228" t="s">
        <v>5782</v>
      </c>
      <c r="B3228">
        <v>9</v>
      </c>
      <c r="C3228">
        <v>1</v>
      </c>
      <c r="D3228">
        <v>20</v>
      </c>
      <c r="E3228" t="s">
        <v>51</v>
      </c>
      <c r="G3228" t="s">
        <v>52</v>
      </c>
    </row>
    <row r="3229" spans="1:7">
      <c r="A3229" t="s">
        <v>5783</v>
      </c>
      <c r="B3229">
        <v>9</v>
      </c>
      <c r="C3229">
        <v>2</v>
      </c>
      <c r="D3229">
        <v>1</v>
      </c>
      <c r="E3229" t="s">
        <v>55</v>
      </c>
      <c r="G3229" t="s">
        <v>56</v>
      </c>
    </row>
    <row r="3230" spans="1:7">
      <c r="A3230" t="s">
        <v>5784</v>
      </c>
      <c r="B3230">
        <v>9</v>
      </c>
      <c r="C3230">
        <v>2</v>
      </c>
      <c r="D3230">
        <v>2</v>
      </c>
      <c r="E3230" t="s">
        <v>55</v>
      </c>
      <c r="G3230" t="s">
        <v>56</v>
      </c>
    </row>
    <row r="3231" spans="1:7">
      <c r="A3231" t="s">
        <v>5785</v>
      </c>
      <c r="B3231">
        <v>9</v>
      </c>
      <c r="C3231">
        <v>2</v>
      </c>
      <c r="D3231">
        <v>3</v>
      </c>
      <c r="E3231" t="s">
        <v>59</v>
      </c>
      <c r="G3231" t="s">
        <v>60</v>
      </c>
    </row>
    <row r="3232" spans="1:7">
      <c r="A3232" t="s">
        <v>5786</v>
      </c>
      <c r="B3232">
        <v>9</v>
      </c>
      <c r="C3232">
        <v>2</v>
      </c>
      <c r="D3232">
        <v>4</v>
      </c>
      <c r="E3232" t="s">
        <v>59</v>
      </c>
      <c r="G3232" t="s">
        <v>60</v>
      </c>
    </row>
    <row r="3233" spans="1:7">
      <c r="A3233" t="s">
        <v>5787</v>
      </c>
      <c r="B3233">
        <v>9</v>
      </c>
      <c r="C3233">
        <v>2</v>
      </c>
      <c r="D3233">
        <v>5</v>
      </c>
      <c r="E3233" t="s">
        <v>63</v>
      </c>
      <c r="G3233" t="s">
        <v>64</v>
      </c>
    </row>
    <row r="3234" spans="1:7">
      <c r="A3234" t="s">
        <v>5788</v>
      </c>
      <c r="B3234">
        <v>9</v>
      </c>
      <c r="C3234">
        <v>2</v>
      </c>
      <c r="D3234">
        <v>6</v>
      </c>
      <c r="E3234" t="s">
        <v>63</v>
      </c>
      <c r="G3234" t="s">
        <v>64</v>
      </c>
    </row>
    <row r="3235" spans="1:7">
      <c r="A3235" t="s">
        <v>5789</v>
      </c>
      <c r="B3235">
        <v>9</v>
      </c>
      <c r="C3235">
        <v>2</v>
      </c>
      <c r="D3235">
        <v>7</v>
      </c>
      <c r="E3235" t="s">
        <v>67</v>
      </c>
      <c r="G3235" t="s">
        <v>68</v>
      </c>
    </row>
    <row r="3236" spans="1:7">
      <c r="A3236" t="s">
        <v>5790</v>
      </c>
      <c r="B3236">
        <v>9</v>
      </c>
      <c r="C3236">
        <v>2</v>
      </c>
      <c r="D3236">
        <v>8</v>
      </c>
      <c r="E3236" t="s">
        <v>67</v>
      </c>
      <c r="G3236" t="s">
        <v>68</v>
      </c>
    </row>
    <row r="3237" spans="1:7">
      <c r="A3237" t="s">
        <v>5791</v>
      </c>
      <c r="B3237">
        <v>9</v>
      </c>
      <c r="C3237">
        <v>2</v>
      </c>
      <c r="D3237">
        <v>9</v>
      </c>
      <c r="E3237" t="s">
        <v>71</v>
      </c>
      <c r="G3237" t="s">
        <v>72</v>
      </c>
    </row>
    <row r="3238" spans="1:7">
      <c r="A3238" t="s">
        <v>5792</v>
      </c>
      <c r="B3238">
        <v>9</v>
      </c>
      <c r="C3238">
        <v>2</v>
      </c>
      <c r="D3238">
        <v>10</v>
      </c>
      <c r="E3238" t="s">
        <v>71</v>
      </c>
      <c r="G3238" t="s">
        <v>72</v>
      </c>
    </row>
    <row r="3239" spans="1:7">
      <c r="A3239" t="s">
        <v>5793</v>
      </c>
      <c r="B3239">
        <v>9</v>
      </c>
      <c r="C3239">
        <v>2</v>
      </c>
      <c r="D3239">
        <v>11</v>
      </c>
      <c r="E3239" t="s">
        <v>75</v>
      </c>
      <c r="G3239" t="s">
        <v>76</v>
      </c>
    </row>
    <row r="3240" spans="1:7">
      <c r="A3240" t="s">
        <v>5794</v>
      </c>
      <c r="B3240">
        <v>9</v>
      </c>
      <c r="C3240">
        <v>2</v>
      </c>
      <c r="D3240">
        <v>12</v>
      </c>
      <c r="E3240" t="s">
        <v>75</v>
      </c>
      <c r="G3240" t="s">
        <v>76</v>
      </c>
    </row>
    <row r="3241" spans="1:7">
      <c r="A3241" t="s">
        <v>5795</v>
      </c>
      <c r="B3241">
        <v>9</v>
      </c>
      <c r="C3241">
        <v>2</v>
      </c>
      <c r="D3241">
        <v>13</v>
      </c>
      <c r="E3241" t="s">
        <v>5796</v>
      </c>
      <c r="G3241" t="e">
        <f>--Internal_750</f>
        <v>#NAME?</v>
      </c>
    </row>
    <row r="3242" spans="1:7">
      <c r="A3242" t="s">
        <v>5797</v>
      </c>
      <c r="B3242">
        <v>9</v>
      </c>
      <c r="C3242">
        <v>2</v>
      </c>
      <c r="D3242">
        <v>14</v>
      </c>
      <c r="E3242" t="s">
        <v>5796</v>
      </c>
      <c r="G3242" t="e">
        <f>--Internal_750</f>
        <v>#NAME?</v>
      </c>
    </row>
    <row r="3243" spans="1:7">
      <c r="A3243" t="s">
        <v>5798</v>
      </c>
      <c r="B3243">
        <v>9</v>
      </c>
      <c r="C3243">
        <v>2</v>
      </c>
      <c r="D3243">
        <v>15</v>
      </c>
      <c r="E3243" t="s">
        <v>5799</v>
      </c>
      <c r="F3243" t="s">
        <v>5800</v>
      </c>
    </row>
    <row r="3244" spans="1:7">
      <c r="A3244" t="s">
        <v>5801</v>
      </c>
      <c r="B3244">
        <v>9</v>
      </c>
      <c r="C3244">
        <v>2</v>
      </c>
      <c r="D3244">
        <v>16</v>
      </c>
      <c r="E3244" t="s">
        <v>5802</v>
      </c>
      <c r="F3244" t="s">
        <v>5800</v>
      </c>
    </row>
    <row r="3245" spans="1:7">
      <c r="A3245" t="s">
        <v>5803</v>
      </c>
      <c r="B3245">
        <v>9</v>
      </c>
      <c r="C3245">
        <v>2</v>
      </c>
      <c r="D3245">
        <v>17</v>
      </c>
      <c r="E3245" t="s">
        <v>5804</v>
      </c>
      <c r="F3245" t="s">
        <v>5805</v>
      </c>
    </row>
    <row r="3246" spans="1:7">
      <c r="A3246" t="s">
        <v>5806</v>
      </c>
      <c r="B3246">
        <v>9</v>
      </c>
      <c r="C3246">
        <v>2</v>
      </c>
      <c r="D3246">
        <v>18</v>
      </c>
      <c r="E3246" t="s">
        <v>5807</v>
      </c>
      <c r="F3246" t="s">
        <v>5805</v>
      </c>
    </row>
    <row r="3247" spans="1:7">
      <c r="A3247" t="s">
        <v>5808</v>
      </c>
      <c r="B3247">
        <v>9</v>
      </c>
      <c r="C3247">
        <v>2</v>
      </c>
      <c r="D3247">
        <v>19</v>
      </c>
      <c r="E3247" t="s">
        <v>5809</v>
      </c>
      <c r="F3247" t="s">
        <v>5810</v>
      </c>
    </row>
    <row r="3248" spans="1:7">
      <c r="A3248" t="s">
        <v>5811</v>
      </c>
      <c r="B3248">
        <v>9</v>
      </c>
      <c r="C3248">
        <v>2</v>
      </c>
      <c r="D3248">
        <v>20</v>
      </c>
      <c r="E3248" t="s">
        <v>5812</v>
      </c>
      <c r="F3248" t="s">
        <v>5810</v>
      </c>
    </row>
    <row r="3249" spans="1:7">
      <c r="A3249" t="s">
        <v>5813</v>
      </c>
      <c r="B3249">
        <v>9</v>
      </c>
      <c r="C3249">
        <v>3</v>
      </c>
      <c r="D3249">
        <v>1</v>
      </c>
      <c r="E3249" t="s">
        <v>5814</v>
      </c>
      <c r="F3249" t="s">
        <v>5815</v>
      </c>
    </row>
    <row r="3250" spans="1:7">
      <c r="A3250" t="s">
        <v>5816</v>
      </c>
      <c r="B3250">
        <v>9</v>
      </c>
      <c r="C3250">
        <v>3</v>
      </c>
      <c r="D3250">
        <v>2</v>
      </c>
      <c r="E3250" t="s">
        <v>5817</v>
      </c>
      <c r="F3250" t="s">
        <v>5815</v>
      </c>
    </row>
    <row r="3251" spans="1:7">
      <c r="A3251" t="s">
        <v>5818</v>
      </c>
      <c r="B3251">
        <v>9</v>
      </c>
      <c r="C3251">
        <v>3</v>
      </c>
      <c r="D3251">
        <v>3</v>
      </c>
      <c r="E3251" t="s">
        <v>5819</v>
      </c>
      <c r="G3251" t="e">
        <f>--Internal_3315</f>
        <v>#NAME?</v>
      </c>
    </row>
    <row r="3252" spans="1:7">
      <c r="A3252" t="s">
        <v>5820</v>
      </c>
      <c r="B3252">
        <v>9</v>
      </c>
      <c r="C3252">
        <v>3</v>
      </c>
      <c r="D3252">
        <v>4</v>
      </c>
      <c r="E3252" t="s">
        <v>5819</v>
      </c>
      <c r="G3252" t="e">
        <f>--Internal_3315</f>
        <v>#NAME?</v>
      </c>
    </row>
    <row r="3253" spans="1:7">
      <c r="A3253" t="s">
        <v>5821</v>
      </c>
      <c r="B3253">
        <v>9</v>
      </c>
      <c r="C3253">
        <v>3</v>
      </c>
      <c r="D3253">
        <v>5</v>
      </c>
      <c r="E3253" t="s">
        <v>5822</v>
      </c>
      <c r="G3253" t="e">
        <f>--Internal_23384</f>
        <v>#NAME?</v>
      </c>
    </row>
    <row r="3254" spans="1:7">
      <c r="A3254" t="s">
        <v>5823</v>
      </c>
      <c r="B3254">
        <v>9</v>
      </c>
      <c r="C3254">
        <v>3</v>
      </c>
      <c r="D3254">
        <v>6</v>
      </c>
      <c r="E3254" t="s">
        <v>5822</v>
      </c>
      <c r="G3254" t="e">
        <f>--Internal_23384</f>
        <v>#NAME?</v>
      </c>
    </row>
    <row r="3255" spans="1:7">
      <c r="A3255" t="s">
        <v>5824</v>
      </c>
      <c r="B3255">
        <v>9</v>
      </c>
      <c r="C3255">
        <v>3</v>
      </c>
      <c r="D3255">
        <v>7</v>
      </c>
      <c r="E3255" t="s">
        <v>5825</v>
      </c>
      <c r="F3255" t="s">
        <v>5826</v>
      </c>
    </row>
    <row r="3256" spans="1:7">
      <c r="A3256" t="s">
        <v>5827</v>
      </c>
      <c r="B3256">
        <v>9</v>
      </c>
      <c r="C3256">
        <v>3</v>
      </c>
      <c r="D3256">
        <v>8</v>
      </c>
      <c r="E3256" t="s">
        <v>5828</v>
      </c>
      <c r="F3256" t="s">
        <v>5826</v>
      </c>
    </row>
    <row r="3257" spans="1:7">
      <c r="A3257" t="s">
        <v>5829</v>
      </c>
      <c r="B3257">
        <v>9</v>
      </c>
      <c r="C3257">
        <v>3</v>
      </c>
      <c r="D3257">
        <v>9</v>
      </c>
      <c r="E3257" t="s">
        <v>5830</v>
      </c>
      <c r="F3257" t="s">
        <v>5831</v>
      </c>
    </row>
    <row r="3258" spans="1:7">
      <c r="A3258" t="s">
        <v>5832</v>
      </c>
      <c r="B3258">
        <v>9</v>
      </c>
      <c r="C3258">
        <v>3</v>
      </c>
      <c r="D3258">
        <v>10</v>
      </c>
      <c r="E3258" t="s">
        <v>5833</v>
      </c>
      <c r="F3258" t="s">
        <v>5831</v>
      </c>
    </row>
    <row r="3259" spans="1:7">
      <c r="A3259" t="s">
        <v>5834</v>
      </c>
      <c r="B3259">
        <v>9</v>
      </c>
      <c r="C3259">
        <v>3</v>
      </c>
      <c r="D3259">
        <v>11</v>
      </c>
      <c r="E3259" t="s">
        <v>5835</v>
      </c>
      <c r="F3259" t="s">
        <v>5836</v>
      </c>
    </row>
    <row r="3260" spans="1:7">
      <c r="A3260" t="s">
        <v>5837</v>
      </c>
      <c r="B3260">
        <v>9</v>
      </c>
      <c r="C3260">
        <v>3</v>
      </c>
      <c r="D3260">
        <v>12</v>
      </c>
      <c r="E3260" t="s">
        <v>5838</v>
      </c>
      <c r="F3260" t="s">
        <v>5836</v>
      </c>
    </row>
    <row r="3261" spans="1:7">
      <c r="A3261" t="s">
        <v>5839</v>
      </c>
      <c r="B3261">
        <v>9</v>
      </c>
      <c r="C3261">
        <v>3</v>
      </c>
      <c r="D3261">
        <v>13</v>
      </c>
      <c r="E3261" t="s">
        <v>5840</v>
      </c>
      <c r="F3261" t="s">
        <v>5841</v>
      </c>
    </row>
    <row r="3262" spans="1:7">
      <c r="A3262" t="s">
        <v>5842</v>
      </c>
      <c r="B3262">
        <v>9</v>
      </c>
      <c r="C3262">
        <v>3</v>
      </c>
      <c r="D3262">
        <v>14</v>
      </c>
      <c r="E3262" t="s">
        <v>5843</v>
      </c>
      <c r="F3262" t="s">
        <v>5841</v>
      </c>
    </row>
    <row r="3263" spans="1:7">
      <c r="A3263" t="s">
        <v>5844</v>
      </c>
      <c r="B3263">
        <v>9</v>
      </c>
      <c r="C3263">
        <v>3</v>
      </c>
      <c r="D3263">
        <v>15</v>
      </c>
      <c r="E3263" t="s">
        <v>5845</v>
      </c>
      <c r="F3263" t="s">
        <v>5846</v>
      </c>
    </row>
    <row r="3264" spans="1:7">
      <c r="A3264" t="s">
        <v>5847</v>
      </c>
      <c r="B3264">
        <v>9</v>
      </c>
      <c r="C3264">
        <v>3</v>
      </c>
      <c r="D3264">
        <v>16</v>
      </c>
      <c r="E3264" t="s">
        <v>5848</v>
      </c>
      <c r="F3264" t="s">
        <v>5846</v>
      </c>
    </row>
    <row r="3265" spans="1:6">
      <c r="A3265" t="s">
        <v>5849</v>
      </c>
      <c r="B3265">
        <v>9</v>
      </c>
      <c r="C3265">
        <v>3</v>
      </c>
      <c r="D3265">
        <v>17</v>
      </c>
      <c r="E3265" t="s">
        <v>5850</v>
      </c>
      <c r="F3265" t="s">
        <v>5851</v>
      </c>
    </row>
    <row r="3266" spans="1:6">
      <c r="A3266" t="s">
        <v>5852</v>
      </c>
      <c r="B3266">
        <v>9</v>
      </c>
      <c r="C3266">
        <v>3</v>
      </c>
      <c r="D3266">
        <v>18</v>
      </c>
      <c r="E3266" t="s">
        <v>5853</v>
      </c>
      <c r="F3266" t="s">
        <v>5851</v>
      </c>
    </row>
    <row r="3267" spans="1:6">
      <c r="A3267" t="s">
        <v>5854</v>
      </c>
      <c r="B3267">
        <v>9</v>
      </c>
      <c r="C3267">
        <v>3</v>
      </c>
      <c r="D3267">
        <v>19</v>
      </c>
      <c r="E3267" t="s">
        <v>5855</v>
      </c>
      <c r="F3267" t="s">
        <v>5856</v>
      </c>
    </row>
    <row r="3268" spans="1:6">
      <c r="A3268" t="s">
        <v>5857</v>
      </c>
      <c r="B3268">
        <v>9</v>
      </c>
      <c r="C3268">
        <v>3</v>
      </c>
      <c r="D3268">
        <v>20</v>
      </c>
      <c r="E3268" t="s">
        <v>5858</v>
      </c>
      <c r="F3268" t="s">
        <v>5856</v>
      </c>
    </row>
    <row r="3269" spans="1:6">
      <c r="A3269" t="s">
        <v>5859</v>
      </c>
      <c r="B3269">
        <v>9</v>
      </c>
      <c r="C3269">
        <v>4</v>
      </c>
      <c r="D3269">
        <v>1</v>
      </c>
      <c r="E3269" t="s">
        <v>5860</v>
      </c>
      <c r="F3269" t="s">
        <v>5861</v>
      </c>
    </row>
    <row r="3270" spans="1:6">
      <c r="A3270" t="s">
        <v>5862</v>
      </c>
      <c r="B3270">
        <v>9</v>
      </c>
      <c r="C3270">
        <v>4</v>
      </c>
      <c r="D3270">
        <v>2</v>
      </c>
      <c r="E3270" t="s">
        <v>5863</v>
      </c>
      <c r="F3270" t="s">
        <v>5861</v>
      </c>
    </row>
    <row r="3271" spans="1:6">
      <c r="A3271" t="s">
        <v>5864</v>
      </c>
      <c r="B3271">
        <v>9</v>
      </c>
      <c r="C3271">
        <v>4</v>
      </c>
      <c r="D3271">
        <v>3</v>
      </c>
      <c r="E3271" t="s">
        <v>5865</v>
      </c>
      <c r="F3271" t="s">
        <v>5866</v>
      </c>
    </row>
    <row r="3272" spans="1:6">
      <c r="A3272" t="s">
        <v>5867</v>
      </c>
      <c r="B3272">
        <v>9</v>
      </c>
      <c r="C3272">
        <v>4</v>
      </c>
      <c r="D3272">
        <v>4</v>
      </c>
      <c r="E3272" t="s">
        <v>5868</v>
      </c>
      <c r="F3272" t="s">
        <v>5866</v>
      </c>
    </row>
    <row r="3273" spans="1:6">
      <c r="A3273" t="s">
        <v>5869</v>
      </c>
      <c r="B3273">
        <v>9</v>
      </c>
      <c r="C3273">
        <v>4</v>
      </c>
      <c r="D3273">
        <v>5</v>
      </c>
      <c r="E3273" t="s">
        <v>5870</v>
      </c>
      <c r="F3273" t="s">
        <v>5871</v>
      </c>
    </row>
    <row r="3274" spans="1:6">
      <c r="A3274" t="s">
        <v>5872</v>
      </c>
      <c r="B3274">
        <v>9</v>
      </c>
      <c r="C3274">
        <v>4</v>
      </c>
      <c r="D3274">
        <v>6</v>
      </c>
      <c r="E3274" t="s">
        <v>5870</v>
      </c>
      <c r="F3274" t="s">
        <v>5871</v>
      </c>
    </row>
    <row r="3275" spans="1:6">
      <c r="A3275" t="s">
        <v>5873</v>
      </c>
      <c r="B3275">
        <v>9</v>
      </c>
      <c r="C3275">
        <v>4</v>
      </c>
      <c r="D3275">
        <v>7</v>
      </c>
      <c r="E3275" t="s">
        <v>5874</v>
      </c>
      <c r="F3275" t="s">
        <v>5875</v>
      </c>
    </row>
    <row r="3276" spans="1:6">
      <c r="A3276" t="s">
        <v>5876</v>
      </c>
      <c r="B3276">
        <v>9</v>
      </c>
      <c r="C3276">
        <v>4</v>
      </c>
      <c r="D3276">
        <v>8</v>
      </c>
      <c r="E3276" t="s">
        <v>5877</v>
      </c>
      <c r="F3276" t="s">
        <v>5875</v>
      </c>
    </row>
    <row r="3277" spans="1:6">
      <c r="A3277" t="s">
        <v>5878</v>
      </c>
      <c r="B3277">
        <v>9</v>
      </c>
      <c r="C3277">
        <v>4</v>
      </c>
      <c r="D3277">
        <v>9</v>
      </c>
      <c r="E3277" t="s">
        <v>5879</v>
      </c>
      <c r="F3277" t="s">
        <v>5880</v>
      </c>
    </row>
    <row r="3278" spans="1:6">
      <c r="A3278" t="s">
        <v>5881</v>
      </c>
      <c r="B3278">
        <v>9</v>
      </c>
      <c r="C3278">
        <v>4</v>
      </c>
      <c r="D3278">
        <v>10</v>
      </c>
      <c r="E3278" t="s">
        <v>5882</v>
      </c>
      <c r="F3278" t="s">
        <v>5880</v>
      </c>
    </row>
    <row r="3279" spans="1:6">
      <c r="A3279" t="s">
        <v>5883</v>
      </c>
      <c r="B3279">
        <v>9</v>
      </c>
      <c r="C3279">
        <v>4</v>
      </c>
      <c r="D3279">
        <v>11</v>
      </c>
      <c r="E3279" t="s">
        <v>5884</v>
      </c>
      <c r="F3279" t="s">
        <v>5885</v>
      </c>
    </row>
    <row r="3280" spans="1:6">
      <c r="A3280" t="s">
        <v>5886</v>
      </c>
      <c r="B3280">
        <v>9</v>
      </c>
      <c r="C3280">
        <v>4</v>
      </c>
      <c r="D3280">
        <v>12</v>
      </c>
      <c r="E3280" t="s">
        <v>5887</v>
      </c>
      <c r="F3280" t="s">
        <v>5885</v>
      </c>
    </row>
    <row r="3281" spans="1:6">
      <c r="A3281" t="s">
        <v>5888</v>
      </c>
      <c r="B3281">
        <v>9</v>
      </c>
      <c r="C3281">
        <v>4</v>
      </c>
      <c r="D3281">
        <v>13</v>
      </c>
      <c r="E3281" t="s">
        <v>5889</v>
      </c>
      <c r="F3281" t="s">
        <v>5890</v>
      </c>
    </row>
    <row r="3282" spans="1:6">
      <c r="A3282" t="s">
        <v>5891</v>
      </c>
      <c r="B3282">
        <v>9</v>
      </c>
      <c r="C3282">
        <v>4</v>
      </c>
      <c r="D3282">
        <v>14</v>
      </c>
      <c r="E3282" t="s">
        <v>5892</v>
      </c>
      <c r="F3282" t="s">
        <v>5890</v>
      </c>
    </row>
    <row r="3283" spans="1:6">
      <c r="A3283" t="s">
        <v>5893</v>
      </c>
      <c r="B3283">
        <v>9</v>
      </c>
      <c r="C3283">
        <v>4</v>
      </c>
      <c r="D3283">
        <v>15</v>
      </c>
      <c r="E3283" t="s">
        <v>5894</v>
      </c>
      <c r="F3283" t="s">
        <v>5895</v>
      </c>
    </row>
    <row r="3284" spans="1:6">
      <c r="A3284" t="s">
        <v>5896</v>
      </c>
      <c r="B3284">
        <v>9</v>
      </c>
      <c r="C3284">
        <v>4</v>
      </c>
      <c r="D3284">
        <v>16</v>
      </c>
      <c r="E3284" t="s">
        <v>5897</v>
      </c>
      <c r="F3284" t="s">
        <v>5895</v>
      </c>
    </row>
    <row r="3285" spans="1:6">
      <c r="A3285" t="s">
        <v>5898</v>
      </c>
      <c r="B3285">
        <v>9</v>
      </c>
      <c r="C3285">
        <v>4</v>
      </c>
      <c r="D3285">
        <v>17</v>
      </c>
      <c r="E3285" t="s">
        <v>5899</v>
      </c>
      <c r="F3285" t="s">
        <v>5900</v>
      </c>
    </row>
    <row r="3286" spans="1:6">
      <c r="A3286" t="s">
        <v>5901</v>
      </c>
      <c r="B3286">
        <v>9</v>
      </c>
      <c r="C3286">
        <v>4</v>
      </c>
      <c r="D3286">
        <v>18</v>
      </c>
      <c r="E3286" t="s">
        <v>5902</v>
      </c>
      <c r="F3286" t="s">
        <v>5900</v>
      </c>
    </row>
    <row r="3287" spans="1:6">
      <c r="A3287" t="s">
        <v>5903</v>
      </c>
      <c r="B3287">
        <v>9</v>
      </c>
      <c r="C3287">
        <v>4</v>
      </c>
      <c r="D3287">
        <v>19</v>
      </c>
      <c r="E3287" t="s">
        <v>5904</v>
      </c>
      <c r="F3287" t="s">
        <v>5905</v>
      </c>
    </row>
    <row r="3288" spans="1:6">
      <c r="A3288" t="s">
        <v>5906</v>
      </c>
      <c r="B3288">
        <v>9</v>
      </c>
      <c r="C3288">
        <v>4</v>
      </c>
      <c r="D3288">
        <v>20</v>
      </c>
      <c r="E3288" t="s">
        <v>5907</v>
      </c>
      <c r="F3288" t="s">
        <v>5905</v>
      </c>
    </row>
    <row r="3289" spans="1:6">
      <c r="A3289" t="s">
        <v>5908</v>
      </c>
      <c r="B3289">
        <v>9</v>
      </c>
      <c r="C3289">
        <v>5</v>
      </c>
      <c r="D3289">
        <v>1</v>
      </c>
      <c r="E3289" t="s">
        <v>5909</v>
      </c>
      <c r="F3289" t="s">
        <v>5910</v>
      </c>
    </row>
    <row r="3290" spans="1:6">
      <c r="A3290" t="s">
        <v>5911</v>
      </c>
      <c r="B3290">
        <v>9</v>
      </c>
      <c r="C3290">
        <v>5</v>
      </c>
      <c r="D3290">
        <v>2</v>
      </c>
      <c r="E3290" t="s">
        <v>5912</v>
      </c>
      <c r="F3290" t="s">
        <v>5910</v>
      </c>
    </row>
    <row r="3291" spans="1:6">
      <c r="A3291" t="s">
        <v>5913</v>
      </c>
      <c r="B3291">
        <v>9</v>
      </c>
      <c r="C3291">
        <v>5</v>
      </c>
      <c r="D3291">
        <v>3</v>
      </c>
      <c r="E3291" t="s">
        <v>5914</v>
      </c>
      <c r="F3291" t="s">
        <v>5915</v>
      </c>
    </row>
    <row r="3292" spans="1:6">
      <c r="A3292" t="s">
        <v>5916</v>
      </c>
      <c r="B3292">
        <v>9</v>
      </c>
      <c r="C3292">
        <v>5</v>
      </c>
      <c r="D3292">
        <v>4</v>
      </c>
      <c r="E3292" t="s">
        <v>5917</v>
      </c>
      <c r="F3292" t="s">
        <v>5915</v>
      </c>
    </row>
    <row r="3293" spans="1:6">
      <c r="A3293" t="s">
        <v>5918</v>
      </c>
      <c r="B3293">
        <v>9</v>
      </c>
      <c r="C3293">
        <v>5</v>
      </c>
      <c r="D3293">
        <v>5</v>
      </c>
      <c r="E3293" t="s">
        <v>5919</v>
      </c>
      <c r="F3293" t="s">
        <v>5920</v>
      </c>
    </row>
    <row r="3294" spans="1:6">
      <c r="A3294" t="s">
        <v>5921</v>
      </c>
      <c r="B3294">
        <v>9</v>
      </c>
      <c r="C3294">
        <v>5</v>
      </c>
      <c r="D3294">
        <v>6</v>
      </c>
      <c r="E3294" t="s">
        <v>5922</v>
      </c>
      <c r="F3294" t="s">
        <v>5920</v>
      </c>
    </row>
    <row r="3295" spans="1:6">
      <c r="A3295" t="s">
        <v>5923</v>
      </c>
      <c r="B3295">
        <v>9</v>
      </c>
      <c r="C3295">
        <v>5</v>
      </c>
      <c r="D3295">
        <v>7</v>
      </c>
      <c r="E3295" t="s">
        <v>5924</v>
      </c>
      <c r="F3295" t="s">
        <v>5925</v>
      </c>
    </row>
    <row r="3296" spans="1:6">
      <c r="A3296" t="s">
        <v>5926</v>
      </c>
      <c r="B3296">
        <v>9</v>
      </c>
      <c r="C3296">
        <v>5</v>
      </c>
      <c r="D3296">
        <v>8</v>
      </c>
      <c r="E3296" t="s">
        <v>5927</v>
      </c>
      <c r="F3296" t="s">
        <v>5925</v>
      </c>
    </row>
    <row r="3297" spans="1:6">
      <c r="A3297" t="s">
        <v>5928</v>
      </c>
      <c r="B3297">
        <v>9</v>
      </c>
      <c r="C3297">
        <v>5</v>
      </c>
      <c r="D3297">
        <v>9</v>
      </c>
      <c r="E3297" t="s">
        <v>5929</v>
      </c>
      <c r="F3297" t="s">
        <v>5930</v>
      </c>
    </row>
    <row r="3298" spans="1:6">
      <c r="A3298" t="s">
        <v>5931</v>
      </c>
      <c r="B3298">
        <v>9</v>
      </c>
      <c r="C3298">
        <v>5</v>
      </c>
      <c r="D3298">
        <v>10</v>
      </c>
      <c r="E3298" t="s">
        <v>5932</v>
      </c>
      <c r="F3298" t="s">
        <v>5930</v>
      </c>
    </row>
    <row r="3299" spans="1:6">
      <c r="A3299" t="s">
        <v>5933</v>
      </c>
      <c r="B3299">
        <v>9</v>
      </c>
      <c r="C3299">
        <v>5</v>
      </c>
      <c r="D3299">
        <v>11</v>
      </c>
      <c r="E3299" t="s">
        <v>5934</v>
      </c>
      <c r="F3299" t="s">
        <v>5935</v>
      </c>
    </row>
    <row r="3300" spans="1:6">
      <c r="A3300" t="s">
        <v>5936</v>
      </c>
      <c r="B3300">
        <v>9</v>
      </c>
      <c r="C3300">
        <v>5</v>
      </c>
      <c r="D3300">
        <v>12</v>
      </c>
      <c r="E3300" t="s">
        <v>5937</v>
      </c>
      <c r="F3300" t="s">
        <v>5935</v>
      </c>
    </row>
    <row r="3301" spans="1:6">
      <c r="A3301" t="s">
        <v>5938</v>
      </c>
      <c r="B3301">
        <v>9</v>
      </c>
      <c r="C3301">
        <v>5</v>
      </c>
      <c r="D3301">
        <v>13</v>
      </c>
      <c r="E3301" t="s">
        <v>5939</v>
      </c>
      <c r="F3301" t="s">
        <v>5940</v>
      </c>
    </row>
    <row r="3302" spans="1:6">
      <c r="A3302" t="s">
        <v>5941</v>
      </c>
      <c r="B3302">
        <v>9</v>
      </c>
      <c r="C3302">
        <v>5</v>
      </c>
      <c r="D3302">
        <v>14</v>
      </c>
      <c r="E3302" t="s">
        <v>5942</v>
      </c>
      <c r="F3302" t="s">
        <v>5940</v>
      </c>
    </row>
    <row r="3303" spans="1:6">
      <c r="A3303" t="s">
        <v>5943</v>
      </c>
      <c r="B3303">
        <v>9</v>
      </c>
      <c r="C3303">
        <v>5</v>
      </c>
      <c r="D3303">
        <v>15</v>
      </c>
      <c r="E3303" t="s">
        <v>5944</v>
      </c>
      <c r="F3303" t="s">
        <v>5945</v>
      </c>
    </row>
    <row r="3304" spans="1:6">
      <c r="A3304" t="s">
        <v>5946</v>
      </c>
      <c r="B3304">
        <v>9</v>
      </c>
      <c r="C3304">
        <v>5</v>
      </c>
      <c r="D3304">
        <v>16</v>
      </c>
      <c r="E3304" t="s">
        <v>5947</v>
      </c>
      <c r="F3304" t="s">
        <v>5945</v>
      </c>
    </row>
    <row r="3305" spans="1:6">
      <c r="A3305" t="s">
        <v>5948</v>
      </c>
      <c r="B3305">
        <v>9</v>
      </c>
      <c r="C3305">
        <v>5</v>
      </c>
      <c r="D3305">
        <v>17</v>
      </c>
      <c r="E3305" t="s">
        <v>5949</v>
      </c>
      <c r="F3305" t="s">
        <v>5950</v>
      </c>
    </row>
    <row r="3306" spans="1:6">
      <c r="A3306" t="s">
        <v>5951</v>
      </c>
      <c r="B3306">
        <v>9</v>
      </c>
      <c r="C3306">
        <v>5</v>
      </c>
      <c r="D3306">
        <v>18</v>
      </c>
      <c r="E3306" t="s">
        <v>5952</v>
      </c>
      <c r="F3306" t="s">
        <v>5950</v>
      </c>
    </row>
    <row r="3307" spans="1:6">
      <c r="A3307" t="s">
        <v>5953</v>
      </c>
      <c r="B3307">
        <v>9</v>
      </c>
      <c r="C3307">
        <v>5</v>
      </c>
      <c r="D3307">
        <v>19</v>
      </c>
      <c r="E3307" t="s">
        <v>5954</v>
      </c>
      <c r="F3307" t="s">
        <v>5955</v>
      </c>
    </row>
    <row r="3308" spans="1:6">
      <c r="A3308" t="s">
        <v>5956</v>
      </c>
      <c r="B3308">
        <v>9</v>
      </c>
      <c r="C3308">
        <v>5</v>
      </c>
      <c r="D3308">
        <v>20</v>
      </c>
      <c r="E3308" t="s">
        <v>5957</v>
      </c>
      <c r="F3308" t="s">
        <v>5955</v>
      </c>
    </row>
    <row r="3309" spans="1:6">
      <c r="A3309" t="s">
        <v>5958</v>
      </c>
      <c r="B3309">
        <v>9</v>
      </c>
      <c r="C3309">
        <v>6</v>
      </c>
      <c r="D3309">
        <v>1</v>
      </c>
      <c r="E3309" t="s">
        <v>5959</v>
      </c>
      <c r="F3309" t="s">
        <v>5960</v>
      </c>
    </row>
    <row r="3310" spans="1:6">
      <c r="A3310" t="s">
        <v>5961</v>
      </c>
      <c r="B3310">
        <v>9</v>
      </c>
      <c r="C3310">
        <v>6</v>
      </c>
      <c r="D3310">
        <v>2</v>
      </c>
      <c r="E3310" t="s">
        <v>5959</v>
      </c>
      <c r="F3310" t="s">
        <v>5960</v>
      </c>
    </row>
    <row r="3311" spans="1:6">
      <c r="A3311" t="s">
        <v>5962</v>
      </c>
      <c r="B3311">
        <v>9</v>
      </c>
      <c r="C3311">
        <v>6</v>
      </c>
      <c r="D3311">
        <v>3</v>
      </c>
      <c r="E3311" t="s">
        <v>5963</v>
      </c>
      <c r="F3311" t="s">
        <v>5964</v>
      </c>
    </row>
    <row r="3312" spans="1:6">
      <c r="A3312" t="s">
        <v>5965</v>
      </c>
      <c r="B3312">
        <v>9</v>
      </c>
      <c r="C3312">
        <v>6</v>
      </c>
      <c r="D3312">
        <v>4</v>
      </c>
      <c r="E3312" t="s">
        <v>5966</v>
      </c>
      <c r="F3312" t="s">
        <v>5964</v>
      </c>
    </row>
    <row r="3313" spans="1:7">
      <c r="A3313" t="s">
        <v>5967</v>
      </c>
      <c r="B3313">
        <v>9</v>
      </c>
      <c r="C3313">
        <v>6</v>
      </c>
      <c r="D3313">
        <v>5</v>
      </c>
      <c r="E3313" t="s">
        <v>5968</v>
      </c>
      <c r="F3313" t="s">
        <v>5969</v>
      </c>
    </row>
    <row r="3314" spans="1:7">
      <c r="A3314" t="s">
        <v>5970</v>
      </c>
      <c r="B3314">
        <v>9</v>
      </c>
      <c r="C3314">
        <v>6</v>
      </c>
      <c r="D3314">
        <v>6</v>
      </c>
      <c r="E3314" t="s">
        <v>5971</v>
      </c>
      <c r="F3314" t="s">
        <v>5969</v>
      </c>
    </row>
    <row r="3315" spans="1:7">
      <c r="A3315" t="s">
        <v>5972</v>
      </c>
      <c r="B3315">
        <v>9</v>
      </c>
      <c r="C3315">
        <v>6</v>
      </c>
      <c r="D3315">
        <v>7</v>
      </c>
      <c r="E3315" t="s">
        <v>5973</v>
      </c>
      <c r="F3315" t="s">
        <v>5974</v>
      </c>
    </row>
    <row r="3316" spans="1:7">
      <c r="A3316" t="s">
        <v>5975</v>
      </c>
      <c r="B3316">
        <v>9</v>
      </c>
      <c r="C3316">
        <v>6</v>
      </c>
      <c r="D3316">
        <v>8</v>
      </c>
      <c r="E3316" t="s">
        <v>5976</v>
      </c>
      <c r="F3316" t="s">
        <v>5974</v>
      </c>
    </row>
    <row r="3317" spans="1:7">
      <c r="A3317" t="s">
        <v>5977</v>
      </c>
      <c r="B3317">
        <v>9</v>
      </c>
      <c r="C3317">
        <v>6</v>
      </c>
      <c r="D3317">
        <v>9</v>
      </c>
      <c r="E3317" t="s">
        <v>5978</v>
      </c>
      <c r="F3317" t="s">
        <v>5979</v>
      </c>
    </row>
    <row r="3318" spans="1:7">
      <c r="A3318" t="s">
        <v>5980</v>
      </c>
      <c r="B3318">
        <v>9</v>
      </c>
      <c r="C3318">
        <v>6</v>
      </c>
      <c r="D3318">
        <v>10</v>
      </c>
      <c r="E3318" t="s">
        <v>5981</v>
      </c>
      <c r="F3318" t="s">
        <v>5979</v>
      </c>
    </row>
    <row r="3319" spans="1:7">
      <c r="A3319" t="s">
        <v>5982</v>
      </c>
      <c r="B3319">
        <v>9</v>
      </c>
      <c r="C3319">
        <v>6</v>
      </c>
      <c r="D3319">
        <v>11</v>
      </c>
      <c r="E3319" t="s">
        <v>5983</v>
      </c>
      <c r="F3319" t="s">
        <v>5984</v>
      </c>
    </row>
    <row r="3320" spans="1:7">
      <c r="A3320" t="s">
        <v>5985</v>
      </c>
      <c r="B3320">
        <v>9</v>
      </c>
      <c r="C3320">
        <v>6</v>
      </c>
      <c r="D3320">
        <v>12</v>
      </c>
      <c r="E3320" t="s">
        <v>5986</v>
      </c>
      <c r="F3320" t="s">
        <v>5984</v>
      </c>
    </row>
    <row r="3321" spans="1:7">
      <c r="A3321" t="s">
        <v>5987</v>
      </c>
      <c r="B3321">
        <v>9</v>
      </c>
      <c r="C3321">
        <v>6</v>
      </c>
      <c r="D3321">
        <v>13</v>
      </c>
      <c r="E3321" t="s">
        <v>5988</v>
      </c>
      <c r="F3321" t="s">
        <v>5989</v>
      </c>
    </row>
    <row r="3322" spans="1:7">
      <c r="A3322" t="s">
        <v>5990</v>
      </c>
      <c r="B3322">
        <v>9</v>
      </c>
      <c r="C3322">
        <v>6</v>
      </c>
      <c r="D3322">
        <v>14</v>
      </c>
      <c r="E3322" t="s">
        <v>5991</v>
      </c>
      <c r="F3322" t="s">
        <v>5989</v>
      </c>
    </row>
    <row r="3323" spans="1:7">
      <c r="A3323" t="s">
        <v>5992</v>
      </c>
      <c r="B3323">
        <v>9</v>
      </c>
      <c r="C3323">
        <v>6</v>
      </c>
      <c r="D3323">
        <v>15</v>
      </c>
      <c r="E3323" t="s">
        <v>5993</v>
      </c>
      <c r="G3323" t="e">
        <f>--Internal_327729</f>
        <v>#NAME?</v>
      </c>
    </row>
    <row r="3324" spans="1:7">
      <c r="A3324" t="s">
        <v>5994</v>
      </c>
      <c r="B3324">
        <v>9</v>
      </c>
      <c r="C3324">
        <v>6</v>
      </c>
      <c r="D3324">
        <v>16</v>
      </c>
      <c r="E3324" t="s">
        <v>5993</v>
      </c>
      <c r="G3324" t="e">
        <f>--Internal_327729</f>
        <v>#NAME?</v>
      </c>
    </row>
    <row r="3325" spans="1:7">
      <c r="A3325" t="s">
        <v>5995</v>
      </c>
      <c r="B3325">
        <v>9</v>
      </c>
      <c r="C3325">
        <v>6</v>
      </c>
      <c r="D3325">
        <v>17</v>
      </c>
      <c r="E3325" t="s">
        <v>5996</v>
      </c>
      <c r="F3325" t="s">
        <v>5997</v>
      </c>
    </row>
    <row r="3326" spans="1:7">
      <c r="A3326" t="s">
        <v>5998</v>
      </c>
      <c r="B3326">
        <v>9</v>
      </c>
      <c r="C3326">
        <v>6</v>
      </c>
      <c r="D3326">
        <v>18</v>
      </c>
      <c r="E3326" t="s">
        <v>5999</v>
      </c>
      <c r="F3326" t="s">
        <v>5997</v>
      </c>
    </row>
    <row r="3327" spans="1:7">
      <c r="A3327" t="s">
        <v>6000</v>
      </c>
      <c r="B3327">
        <v>9</v>
      </c>
      <c r="C3327">
        <v>6</v>
      </c>
      <c r="D3327">
        <v>19</v>
      </c>
      <c r="E3327" t="s">
        <v>6001</v>
      </c>
      <c r="G3327" t="e">
        <f>--Internal_327818</f>
        <v>#NAME?</v>
      </c>
    </row>
    <row r="3328" spans="1:7">
      <c r="A3328" t="s">
        <v>6002</v>
      </c>
      <c r="B3328">
        <v>9</v>
      </c>
      <c r="C3328">
        <v>6</v>
      </c>
      <c r="D3328">
        <v>20</v>
      </c>
      <c r="E3328" t="s">
        <v>6001</v>
      </c>
      <c r="G3328" t="e">
        <f>--Internal_327818</f>
        <v>#NAME?</v>
      </c>
    </row>
    <row r="3329" spans="1:6">
      <c r="A3329" t="s">
        <v>6003</v>
      </c>
      <c r="B3329">
        <v>9</v>
      </c>
      <c r="C3329">
        <v>7</v>
      </c>
      <c r="D3329">
        <v>1</v>
      </c>
      <c r="E3329" t="s">
        <v>6004</v>
      </c>
      <c r="F3329" t="s">
        <v>6005</v>
      </c>
    </row>
    <row r="3330" spans="1:6">
      <c r="A3330" t="s">
        <v>6006</v>
      </c>
      <c r="B3330">
        <v>9</v>
      </c>
      <c r="C3330">
        <v>7</v>
      </c>
      <c r="D3330">
        <v>2</v>
      </c>
      <c r="E3330" t="s">
        <v>6007</v>
      </c>
      <c r="F3330" t="s">
        <v>6005</v>
      </c>
    </row>
    <row r="3331" spans="1:6">
      <c r="A3331" t="s">
        <v>6008</v>
      </c>
      <c r="B3331">
        <v>9</v>
      </c>
      <c r="C3331">
        <v>7</v>
      </c>
      <c r="D3331">
        <v>3</v>
      </c>
      <c r="E3331" t="s">
        <v>6009</v>
      </c>
      <c r="F3331" t="s">
        <v>6010</v>
      </c>
    </row>
    <row r="3332" spans="1:6">
      <c r="A3332" t="s">
        <v>6011</v>
      </c>
      <c r="B3332">
        <v>9</v>
      </c>
      <c r="C3332">
        <v>7</v>
      </c>
      <c r="D3332">
        <v>4</v>
      </c>
      <c r="E3332" t="s">
        <v>6012</v>
      </c>
      <c r="F3332" t="s">
        <v>6010</v>
      </c>
    </row>
    <row r="3333" spans="1:6">
      <c r="A3333" t="s">
        <v>6013</v>
      </c>
      <c r="B3333">
        <v>9</v>
      </c>
      <c r="C3333">
        <v>7</v>
      </c>
      <c r="D3333">
        <v>5</v>
      </c>
      <c r="E3333" t="s">
        <v>6014</v>
      </c>
      <c r="F3333" t="s">
        <v>6015</v>
      </c>
    </row>
    <row r="3334" spans="1:6">
      <c r="A3334" t="s">
        <v>6016</v>
      </c>
      <c r="B3334">
        <v>9</v>
      </c>
      <c r="C3334">
        <v>7</v>
      </c>
      <c r="D3334">
        <v>6</v>
      </c>
      <c r="E3334" t="s">
        <v>6017</v>
      </c>
      <c r="F3334" t="s">
        <v>6015</v>
      </c>
    </row>
    <row r="3335" spans="1:6">
      <c r="A3335" t="s">
        <v>6018</v>
      </c>
      <c r="B3335">
        <v>9</v>
      </c>
      <c r="C3335">
        <v>7</v>
      </c>
      <c r="D3335">
        <v>7</v>
      </c>
      <c r="E3335" t="s">
        <v>6019</v>
      </c>
      <c r="F3335" t="s">
        <v>6020</v>
      </c>
    </row>
    <row r="3336" spans="1:6">
      <c r="A3336" t="s">
        <v>6021</v>
      </c>
      <c r="B3336">
        <v>9</v>
      </c>
      <c r="C3336">
        <v>7</v>
      </c>
      <c r="D3336">
        <v>8</v>
      </c>
      <c r="E3336" t="s">
        <v>6022</v>
      </c>
      <c r="F3336" t="s">
        <v>6020</v>
      </c>
    </row>
    <row r="3337" spans="1:6">
      <c r="A3337" t="s">
        <v>6023</v>
      </c>
      <c r="B3337">
        <v>9</v>
      </c>
      <c r="C3337">
        <v>7</v>
      </c>
      <c r="D3337">
        <v>9</v>
      </c>
      <c r="E3337" t="s">
        <v>6024</v>
      </c>
      <c r="F3337" t="s">
        <v>6025</v>
      </c>
    </row>
    <row r="3338" spans="1:6">
      <c r="A3338" t="s">
        <v>6026</v>
      </c>
      <c r="B3338">
        <v>9</v>
      </c>
      <c r="C3338">
        <v>7</v>
      </c>
      <c r="D3338">
        <v>10</v>
      </c>
      <c r="E3338" t="s">
        <v>6027</v>
      </c>
      <c r="F3338" t="s">
        <v>6025</v>
      </c>
    </row>
    <row r="3339" spans="1:6">
      <c r="A3339" t="s">
        <v>6028</v>
      </c>
      <c r="B3339">
        <v>9</v>
      </c>
      <c r="C3339">
        <v>7</v>
      </c>
      <c r="D3339">
        <v>11</v>
      </c>
      <c r="E3339" t="s">
        <v>6029</v>
      </c>
      <c r="F3339" t="s">
        <v>6030</v>
      </c>
    </row>
    <row r="3340" spans="1:6">
      <c r="A3340" t="s">
        <v>6031</v>
      </c>
      <c r="B3340">
        <v>9</v>
      </c>
      <c r="C3340">
        <v>7</v>
      </c>
      <c r="D3340">
        <v>12</v>
      </c>
      <c r="E3340" t="s">
        <v>6032</v>
      </c>
      <c r="F3340" t="s">
        <v>6030</v>
      </c>
    </row>
    <row r="3341" spans="1:6">
      <c r="A3341" t="s">
        <v>6033</v>
      </c>
      <c r="B3341">
        <v>9</v>
      </c>
      <c r="C3341">
        <v>7</v>
      </c>
      <c r="D3341">
        <v>13</v>
      </c>
      <c r="E3341" t="s">
        <v>6034</v>
      </c>
      <c r="F3341" t="s">
        <v>6035</v>
      </c>
    </row>
    <row r="3342" spans="1:6">
      <c r="A3342" t="s">
        <v>6036</v>
      </c>
      <c r="B3342">
        <v>9</v>
      </c>
      <c r="C3342">
        <v>7</v>
      </c>
      <c r="D3342">
        <v>14</v>
      </c>
      <c r="E3342" t="s">
        <v>6037</v>
      </c>
      <c r="F3342" t="s">
        <v>6035</v>
      </c>
    </row>
    <row r="3343" spans="1:6">
      <c r="A3343" t="s">
        <v>6038</v>
      </c>
      <c r="B3343">
        <v>9</v>
      </c>
      <c r="C3343">
        <v>7</v>
      </c>
      <c r="D3343">
        <v>15</v>
      </c>
      <c r="E3343" t="s">
        <v>6039</v>
      </c>
      <c r="F3343" t="s">
        <v>6040</v>
      </c>
    </row>
    <row r="3344" spans="1:6">
      <c r="A3344" t="s">
        <v>6041</v>
      </c>
      <c r="B3344">
        <v>9</v>
      </c>
      <c r="C3344">
        <v>7</v>
      </c>
      <c r="D3344">
        <v>16</v>
      </c>
      <c r="E3344" t="s">
        <v>6042</v>
      </c>
      <c r="F3344" t="s">
        <v>6040</v>
      </c>
    </row>
    <row r="3345" spans="1:7">
      <c r="A3345" t="s">
        <v>6043</v>
      </c>
      <c r="B3345">
        <v>9</v>
      </c>
      <c r="C3345">
        <v>7</v>
      </c>
      <c r="D3345">
        <v>17</v>
      </c>
      <c r="E3345" t="s">
        <v>6044</v>
      </c>
      <c r="F3345" t="s">
        <v>6045</v>
      </c>
    </row>
    <row r="3346" spans="1:7">
      <c r="A3346" t="s">
        <v>6046</v>
      </c>
      <c r="B3346">
        <v>9</v>
      </c>
      <c r="C3346">
        <v>7</v>
      </c>
      <c r="D3346">
        <v>18</v>
      </c>
      <c r="E3346" t="s">
        <v>6047</v>
      </c>
      <c r="F3346" t="s">
        <v>6045</v>
      </c>
    </row>
    <row r="3347" spans="1:7">
      <c r="A3347" t="s">
        <v>6048</v>
      </c>
      <c r="B3347">
        <v>9</v>
      </c>
      <c r="C3347">
        <v>7</v>
      </c>
      <c r="D3347">
        <v>19</v>
      </c>
      <c r="E3347" t="s">
        <v>6049</v>
      </c>
      <c r="F3347" t="s">
        <v>6050</v>
      </c>
    </row>
    <row r="3348" spans="1:7">
      <c r="A3348" t="s">
        <v>6051</v>
      </c>
      <c r="B3348">
        <v>9</v>
      </c>
      <c r="C3348">
        <v>7</v>
      </c>
      <c r="D3348">
        <v>20</v>
      </c>
      <c r="E3348" t="s">
        <v>6052</v>
      </c>
      <c r="F3348" t="s">
        <v>6050</v>
      </c>
    </row>
    <row r="3349" spans="1:7">
      <c r="A3349" t="s">
        <v>6053</v>
      </c>
      <c r="B3349">
        <v>9</v>
      </c>
      <c r="C3349">
        <v>8</v>
      </c>
      <c r="D3349">
        <v>1</v>
      </c>
      <c r="E3349" t="s">
        <v>6054</v>
      </c>
      <c r="F3349" t="s">
        <v>6055</v>
      </c>
    </row>
    <row r="3350" spans="1:7">
      <c r="A3350" t="s">
        <v>6056</v>
      </c>
      <c r="B3350">
        <v>9</v>
      </c>
      <c r="C3350">
        <v>8</v>
      </c>
      <c r="D3350">
        <v>2</v>
      </c>
      <c r="E3350" t="s">
        <v>6057</v>
      </c>
      <c r="F3350" t="s">
        <v>6055</v>
      </c>
    </row>
    <row r="3351" spans="1:7">
      <c r="A3351" t="s">
        <v>6058</v>
      </c>
      <c r="B3351">
        <v>9</v>
      </c>
      <c r="C3351">
        <v>8</v>
      </c>
      <c r="D3351">
        <v>3</v>
      </c>
      <c r="E3351" t="s">
        <v>6059</v>
      </c>
      <c r="F3351" t="s">
        <v>6060</v>
      </c>
    </row>
    <row r="3352" spans="1:7">
      <c r="A3352" t="s">
        <v>6061</v>
      </c>
      <c r="B3352">
        <v>9</v>
      </c>
      <c r="C3352">
        <v>8</v>
      </c>
      <c r="D3352">
        <v>4</v>
      </c>
      <c r="E3352" t="s">
        <v>6062</v>
      </c>
      <c r="F3352" t="s">
        <v>6060</v>
      </c>
    </row>
    <row r="3353" spans="1:7">
      <c r="A3353" t="s">
        <v>6063</v>
      </c>
      <c r="B3353">
        <v>9</v>
      </c>
      <c r="C3353">
        <v>8</v>
      </c>
      <c r="D3353">
        <v>5</v>
      </c>
      <c r="E3353" t="s">
        <v>6064</v>
      </c>
      <c r="G3353" t="e">
        <f>--Internal_15346</f>
        <v>#NAME?</v>
      </c>
    </row>
    <row r="3354" spans="1:7">
      <c r="A3354" t="s">
        <v>6065</v>
      </c>
      <c r="B3354">
        <v>9</v>
      </c>
      <c r="C3354">
        <v>8</v>
      </c>
      <c r="D3354">
        <v>6</v>
      </c>
      <c r="E3354" t="s">
        <v>6064</v>
      </c>
      <c r="G3354" t="e">
        <f>--Internal_15346</f>
        <v>#NAME?</v>
      </c>
    </row>
    <row r="3355" spans="1:7">
      <c r="A3355" t="s">
        <v>6066</v>
      </c>
      <c r="B3355">
        <v>9</v>
      </c>
      <c r="C3355">
        <v>8</v>
      </c>
      <c r="D3355">
        <v>7</v>
      </c>
      <c r="E3355" t="s">
        <v>6067</v>
      </c>
      <c r="F3355" t="s">
        <v>6068</v>
      </c>
    </row>
    <row r="3356" spans="1:7">
      <c r="A3356" t="s">
        <v>6069</v>
      </c>
      <c r="B3356">
        <v>9</v>
      </c>
      <c r="C3356">
        <v>8</v>
      </c>
      <c r="D3356">
        <v>8</v>
      </c>
      <c r="E3356" t="s">
        <v>6070</v>
      </c>
      <c r="F3356" t="s">
        <v>6068</v>
      </c>
    </row>
    <row r="3357" spans="1:7">
      <c r="A3357" t="s">
        <v>6071</v>
      </c>
      <c r="B3357">
        <v>9</v>
      </c>
      <c r="C3357">
        <v>8</v>
      </c>
      <c r="D3357">
        <v>9</v>
      </c>
      <c r="E3357" t="s">
        <v>6072</v>
      </c>
      <c r="G3357" t="e">
        <f>--Internal_2190</f>
        <v>#NAME?</v>
      </c>
    </row>
    <row r="3358" spans="1:7">
      <c r="A3358" t="s">
        <v>6073</v>
      </c>
      <c r="B3358">
        <v>9</v>
      </c>
      <c r="C3358">
        <v>8</v>
      </c>
      <c r="D3358">
        <v>10</v>
      </c>
      <c r="E3358" t="s">
        <v>6072</v>
      </c>
      <c r="G3358" t="e">
        <f>--Internal_2190</f>
        <v>#NAME?</v>
      </c>
    </row>
    <row r="3359" spans="1:7">
      <c r="A3359" t="s">
        <v>6074</v>
      </c>
      <c r="B3359">
        <v>9</v>
      </c>
      <c r="C3359">
        <v>8</v>
      </c>
      <c r="D3359">
        <v>11</v>
      </c>
      <c r="E3359" t="s">
        <v>6075</v>
      </c>
      <c r="F3359" t="s">
        <v>6076</v>
      </c>
    </row>
    <row r="3360" spans="1:7">
      <c r="A3360" t="s">
        <v>6077</v>
      </c>
      <c r="B3360">
        <v>9</v>
      </c>
      <c r="C3360">
        <v>8</v>
      </c>
      <c r="D3360">
        <v>12</v>
      </c>
      <c r="E3360" t="s">
        <v>6078</v>
      </c>
      <c r="F3360" t="s">
        <v>6076</v>
      </c>
    </row>
    <row r="3361" spans="1:6">
      <c r="A3361" t="s">
        <v>6079</v>
      </c>
      <c r="B3361">
        <v>9</v>
      </c>
      <c r="C3361">
        <v>8</v>
      </c>
      <c r="D3361">
        <v>13</v>
      </c>
      <c r="E3361" t="s">
        <v>6080</v>
      </c>
      <c r="F3361" t="s">
        <v>6081</v>
      </c>
    </row>
    <row r="3362" spans="1:6">
      <c r="A3362" t="s">
        <v>6082</v>
      </c>
      <c r="B3362">
        <v>9</v>
      </c>
      <c r="C3362">
        <v>8</v>
      </c>
      <c r="D3362">
        <v>14</v>
      </c>
      <c r="E3362" t="s">
        <v>6083</v>
      </c>
      <c r="F3362" t="s">
        <v>6081</v>
      </c>
    </row>
    <row r="3363" spans="1:6">
      <c r="A3363" t="s">
        <v>6084</v>
      </c>
      <c r="B3363">
        <v>9</v>
      </c>
      <c r="C3363">
        <v>8</v>
      </c>
      <c r="D3363">
        <v>15</v>
      </c>
      <c r="E3363" t="s">
        <v>6085</v>
      </c>
      <c r="F3363" t="s">
        <v>6086</v>
      </c>
    </row>
    <row r="3364" spans="1:6">
      <c r="A3364" t="s">
        <v>6087</v>
      </c>
      <c r="B3364">
        <v>9</v>
      </c>
      <c r="C3364">
        <v>8</v>
      </c>
      <c r="D3364">
        <v>16</v>
      </c>
      <c r="E3364" t="s">
        <v>6088</v>
      </c>
      <c r="F3364" t="s">
        <v>6086</v>
      </c>
    </row>
    <row r="3365" spans="1:6">
      <c r="A3365" t="s">
        <v>6089</v>
      </c>
      <c r="B3365">
        <v>9</v>
      </c>
      <c r="C3365">
        <v>8</v>
      </c>
      <c r="D3365">
        <v>17</v>
      </c>
      <c r="E3365" t="s">
        <v>6090</v>
      </c>
      <c r="F3365" t="s">
        <v>6091</v>
      </c>
    </row>
    <row r="3366" spans="1:6">
      <c r="A3366" t="s">
        <v>6092</v>
      </c>
      <c r="B3366">
        <v>9</v>
      </c>
      <c r="C3366">
        <v>8</v>
      </c>
      <c r="D3366">
        <v>18</v>
      </c>
      <c r="E3366" t="s">
        <v>6093</v>
      </c>
      <c r="F3366" t="s">
        <v>6091</v>
      </c>
    </row>
    <row r="3367" spans="1:6">
      <c r="A3367" t="s">
        <v>6094</v>
      </c>
      <c r="B3367">
        <v>9</v>
      </c>
      <c r="C3367">
        <v>8</v>
      </c>
      <c r="D3367">
        <v>19</v>
      </c>
      <c r="E3367" t="s">
        <v>6095</v>
      </c>
      <c r="F3367" t="s">
        <v>6096</v>
      </c>
    </row>
    <row r="3368" spans="1:6">
      <c r="A3368" t="s">
        <v>6097</v>
      </c>
      <c r="B3368">
        <v>9</v>
      </c>
      <c r="C3368">
        <v>8</v>
      </c>
      <c r="D3368">
        <v>20</v>
      </c>
      <c r="E3368" t="s">
        <v>6098</v>
      </c>
      <c r="F3368" t="s">
        <v>6096</v>
      </c>
    </row>
    <row r="3369" spans="1:6">
      <c r="A3369" t="s">
        <v>6099</v>
      </c>
      <c r="B3369">
        <v>9</v>
      </c>
      <c r="C3369">
        <v>9</v>
      </c>
      <c r="D3369">
        <v>1</v>
      </c>
      <c r="E3369" t="s">
        <v>6100</v>
      </c>
      <c r="F3369" t="s">
        <v>6101</v>
      </c>
    </row>
    <row r="3370" spans="1:6">
      <c r="A3370" t="s">
        <v>6102</v>
      </c>
      <c r="B3370">
        <v>9</v>
      </c>
      <c r="C3370">
        <v>9</v>
      </c>
      <c r="D3370">
        <v>2</v>
      </c>
      <c r="E3370" t="s">
        <v>6103</v>
      </c>
      <c r="F3370" t="s">
        <v>6101</v>
      </c>
    </row>
    <row r="3371" spans="1:6">
      <c r="A3371" t="s">
        <v>6104</v>
      </c>
      <c r="B3371">
        <v>9</v>
      </c>
      <c r="C3371">
        <v>9</v>
      </c>
      <c r="D3371">
        <v>3</v>
      </c>
      <c r="E3371" t="s">
        <v>6105</v>
      </c>
      <c r="F3371" t="s">
        <v>6106</v>
      </c>
    </row>
    <row r="3372" spans="1:6">
      <c r="A3372" t="s">
        <v>6107</v>
      </c>
      <c r="B3372">
        <v>9</v>
      </c>
      <c r="C3372">
        <v>9</v>
      </c>
      <c r="D3372">
        <v>4</v>
      </c>
      <c r="E3372" t="s">
        <v>6108</v>
      </c>
      <c r="F3372" t="s">
        <v>6106</v>
      </c>
    </row>
    <row r="3373" spans="1:6">
      <c r="A3373" t="s">
        <v>6109</v>
      </c>
      <c r="B3373">
        <v>9</v>
      </c>
      <c r="C3373">
        <v>9</v>
      </c>
      <c r="D3373">
        <v>5</v>
      </c>
      <c r="E3373" t="s">
        <v>6110</v>
      </c>
      <c r="F3373" t="s">
        <v>6111</v>
      </c>
    </row>
    <row r="3374" spans="1:6">
      <c r="A3374" t="s">
        <v>6112</v>
      </c>
      <c r="B3374">
        <v>9</v>
      </c>
      <c r="C3374">
        <v>9</v>
      </c>
      <c r="D3374">
        <v>6</v>
      </c>
      <c r="E3374" t="s">
        <v>6113</v>
      </c>
      <c r="F3374" t="s">
        <v>6111</v>
      </c>
    </row>
    <row r="3375" spans="1:6">
      <c r="A3375" t="s">
        <v>6114</v>
      </c>
      <c r="B3375">
        <v>9</v>
      </c>
      <c r="C3375">
        <v>9</v>
      </c>
      <c r="D3375">
        <v>7</v>
      </c>
      <c r="E3375" t="s">
        <v>6115</v>
      </c>
      <c r="F3375" t="s">
        <v>6116</v>
      </c>
    </row>
    <row r="3376" spans="1:6">
      <c r="A3376" t="s">
        <v>6117</v>
      </c>
      <c r="B3376">
        <v>9</v>
      </c>
      <c r="C3376">
        <v>9</v>
      </c>
      <c r="D3376">
        <v>8</v>
      </c>
      <c r="E3376" t="s">
        <v>6118</v>
      </c>
      <c r="F3376" t="s">
        <v>6116</v>
      </c>
    </row>
    <row r="3377" spans="1:6">
      <c r="A3377" t="s">
        <v>6119</v>
      </c>
      <c r="B3377">
        <v>9</v>
      </c>
      <c r="C3377">
        <v>9</v>
      </c>
      <c r="D3377">
        <v>9</v>
      </c>
      <c r="E3377" t="s">
        <v>6120</v>
      </c>
      <c r="F3377" t="s">
        <v>6121</v>
      </c>
    </row>
    <row r="3378" spans="1:6">
      <c r="A3378" t="s">
        <v>6122</v>
      </c>
      <c r="B3378">
        <v>9</v>
      </c>
      <c r="C3378">
        <v>9</v>
      </c>
      <c r="D3378">
        <v>10</v>
      </c>
      <c r="E3378" t="s">
        <v>6123</v>
      </c>
      <c r="F3378" t="s">
        <v>6121</v>
      </c>
    </row>
    <row r="3379" spans="1:6">
      <c r="A3379" t="s">
        <v>6124</v>
      </c>
      <c r="B3379">
        <v>9</v>
      </c>
      <c r="C3379">
        <v>9</v>
      </c>
      <c r="D3379">
        <v>11</v>
      </c>
      <c r="E3379" t="s">
        <v>6125</v>
      </c>
      <c r="F3379" t="s">
        <v>6126</v>
      </c>
    </row>
    <row r="3380" spans="1:6">
      <c r="A3380" t="s">
        <v>6127</v>
      </c>
      <c r="B3380">
        <v>9</v>
      </c>
      <c r="C3380">
        <v>9</v>
      </c>
      <c r="D3380">
        <v>12</v>
      </c>
      <c r="E3380" t="s">
        <v>6128</v>
      </c>
      <c r="F3380" t="s">
        <v>6126</v>
      </c>
    </row>
    <row r="3381" spans="1:6">
      <c r="A3381" t="s">
        <v>6129</v>
      </c>
      <c r="B3381">
        <v>9</v>
      </c>
      <c r="C3381">
        <v>9</v>
      </c>
      <c r="D3381">
        <v>13</v>
      </c>
      <c r="E3381" t="s">
        <v>6130</v>
      </c>
      <c r="F3381" t="s">
        <v>6131</v>
      </c>
    </row>
    <row r="3382" spans="1:6">
      <c r="A3382" t="s">
        <v>6132</v>
      </c>
      <c r="B3382">
        <v>9</v>
      </c>
      <c r="C3382">
        <v>9</v>
      </c>
      <c r="D3382">
        <v>14</v>
      </c>
      <c r="E3382" t="s">
        <v>6133</v>
      </c>
      <c r="F3382" t="s">
        <v>6131</v>
      </c>
    </row>
    <row r="3383" spans="1:6">
      <c r="A3383" t="s">
        <v>6134</v>
      </c>
      <c r="B3383">
        <v>9</v>
      </c>
      <c r="C3383">
        <v>9</v>
      </c>
      <c r="D3383">
        <v>15</v>
      </c>
      <c r="E3383" t="s">
        <v>6135</v>
      </c>
      <c r="F3383" t="s">
        <v>6136</v>
      </c>
    </row>
    <row r="3384" spans="1:6">
      <c r="A3384" t="s">
        <v>6137</v>
      </c>
      <c r="B3384">
        <v>9</v>
      </c>
      <c r="C3384">
        <v>9</v>
      </c>
      <c r="D3384">
        <v>16</v>
      </c>
      <c r="E3384" t="s">
        <v>6138</v>
      </c>
      <c r="F3384" t="s">
        <v>6136</v>
      </c>
    </row>
    <row r="3385" spans="1:6">
      <c r="A3385" t="s">
        <v>6139</v>
      </c>
      <c r="B3385">
        <v>9</v>
      </c>
      <c r="C3385">
        <v>9</v>
      </c>
      <c r="D3385">
        <v>17</v>
      </c>
      <c r="E3385" t="s">
        <v>6140</v>
      </c>
      <c r="F3385" t="s">
        <v>6141</v>
      </c>
    </row>
    <row r="3386" spans="1:6">
      <c r="A3386" t="s">
        <v>6142</v>
      </c>
      <c r="B3386">
        <v>9</v>
      </c>
      <c r="C3386">
        <v>9</v>
      </c>
      <c r="D3386">
        <v>18</v>
      </c>
      <c r="E3386" t="s">
        <v>6143</v>
      </c>
      <c r="F3386" t="s">
        <v>6141</v>
      </c>
    </row>
    <row r="3387" spans="1:6">
      <c r="A3387" t="s">
        <v>6144</v>
      </c>
      <c r="B3387">
        <v>9</v>
      </c>
      <c r="C3387">
        <v>9</v>
      </c>
      <c r="D3387">
        <v>19</v>
      </c>
      <c r="E3387" t="s">
        <v>6145</v>
      </c>
      <c r="F3387" t="s">
        <v>6146</v>
      </c>
    </row>
    <row r="3388" spans="1:6">
      <c r="A3388" t="s">
        <v>6147</v>
      </c>
      <c r="B3388">
        <v>9</v>
      </c>
      <c r="C3388">
        <v>9</v>
      </c>
      <c r="D3388">
        <v>20</v>
      </c>
      <c r="E3388" t="s">
        <v>6148</v>
      </c>
      <c r="F3388" t="s">
        <v>6146</v>
      </c>
    </row>
    <row r="3389" spans="1:6">
      <c r="A3389" t="s">
        <v>6149</v>
      </c>
      <c r="B3389">
        <v>9</v>
      </c>
      <c r="C3389">
        <v>10</v>
      </c>
      <c r="D3389">
        <v>1</v>
      </c>
      <c r="E3389" t="s">
        <v>6150</v>
      </c>
      <c r="F3389" t="s">
        <v>6151</v>
      </c>
    </row>
    <row r="3390" spans="1:6">
      <c r="A3390" t="s">
        <v>6152</v>
      </c>
      <c r="B3390">
        <v>9</v>
      </c>
      <c r="C3390">
        <v>10</v>
      </c>
      <c r="D3390">
        <v>2</v>
      </c>
      <c r="E3390" t="s">
        <v>6153</v>
      </c>
      <c r="F3390" t="s">
        <v>6151</v>
      </c>
    </row>
    <row r="3391" spans="1:6">
      <c r="A3391" t="s">
        <v>6154</v>
      </c>
      <c r="B3391">
        <v>9</v>
      </c>
      <c r="C3391">
        <v>10</v>
      </c>
      <c r="D3391">
        <v>3</v>
      </c>
      <c r="E3391" t="s">
        <v>6155</v>
      </c>
      <c r="F3391" t="s">
        <v>6156</v>
      </c>
    </row>
    <row r="3392" spans="1:6">
      <c r="A3392" t="s">
        <v>6157</v>
      </c>
      <c r="B3392">
        <v>9</v>
      </c>
      <c r="C3392">
        <v>10</v>
      </c>
      <c r="D3392">
        <v>4</v>
      </c>
      <c r="E3392" t="s">
        <v>6158</v>
      </c>
      <c r="F3392" t="s">
        <v>6156</v>
      </c>
    </row>
    <row r="3393" spans="1:6">
      <c r="A3393" t="s">
        <v>6159</v>
      </c>
      <c r="B3393">
        <v>9</v>
      </c>
      <c r="C3393">
        <v>10</v>
      </c>
      <c r="D3393">
        <v>5</v>
      </c>
      <c r="E3393" t="s">
        <v>6160</v>
      </c>
      <c r="F3393" t="s">
        <v>6161</v>
      </c>
    </row>
    <row r="3394" spans="1:6">
      <c r="A3394" t="s">
        <v>6162</v>
      </c>
      <c r="B3394">
        <v>9</v>
      </c>
      <c r="C3394">
        <v>10</v>
      </c>
      <c r="D3394">
        <v>6</v>
      </c>
      <c r="E3394" t="s">
        <v>6163</v>
      </c>
      <c r="F3394" t="s">
        <v>6161</v>
      </c>
    </row>
    <row r="3395" spans="1:6">
      <c r="A3395" t="s">
        <v>6164</v>
      </c>
      <c r="B3395">
        <v>9</v>
      </c>
      <c r="C3395">
        <v>10</v>
      </c>
      <c r="D3395">
        <v>7</v>
      </c>
      <c r="E3395" t="s">
        <v>6165</v>
      </c>
      <c r="F3395" t="s">
        <v>6166</v>
      </c>
    </row>
    <row r="3396" spans="1:6">
      <c r="A3396" t="s">
        <v>6167</v>
      </c>
      <c r="B3396">
        <v>9</v>
      </c>
      <c r="C3396">
        <v>10</v>
      </c>
      <c r="D3396">
        <v>8</v>
      </c>
      <c r="E3396" t="s">
        <v>6168</v>
      </c>
      <c r="F3396" t="s">
        <v>6166</v>
      </c>
    </row>
    <row r="3397" spans="1:6">
      <c r="A3397" t="s">
        <v>6169</v>
      </c>
      <c r="B3397">
        <v>9</v>
      </c>
      <c r="C3397">
        <v>10</v>
      </c>
      <c r="D3397">
        <v>9</v>
      </c>
      <c r="E3397" t="s">
        <v>6170</v>
      </c>
      <c r="F3397" t="s">
        <v>6171</v>
      </c>
    </row>
    <row r="3398" spans="1:6">
      <c r="A3398" t="s">
        <v>6172</v>
      </c>
      <c r="B3398">
        <v>9</v>
      </c>
      <c r="C3398">
        <v>10</v>
      </c>
      <c r="D3398">
        <v>10</v>
      </c>
      <c r="E3398" t="s">
        <v>6173</v>
      </c>
      <c r="F3398" t="s">
        <v>6171</v>
      </c>
    </row>
    <row r="3399" spans="1:6">
      <c r="A3399" t="s">
        <v>6174</v>
      </c>
      <c r="B3399">
        <v>9</v>
      </c>
      <c r="C3399">
        <v>10</v>
      </c>
      <c r="D3399">
        <v>11</v>
      </c>
      <c r="E3399" t="s">
        <v>6175</v>
      </c>
      <c r="F3399" t="s">
        <v>6176</v>
      </c>
    </row>
    <row r="3400" spans="1:6">
      <c r="A3400" t="s">
        <v>6177</v>
      </c>
      <c r="B3400">
        <v>9</v>
      </c>
      <c r="C3400">
        <v>10</v>
      </c>
      <c r="D3400">
        <v>12</v>
      </c>
      <c r="E3400" t="s">
        <v>6178</v>
      </c>
      <c r="F3400" t="s">
        <v>6176</v>
      </c>
    </row>
    <row r="3401" spans="1:6">
      <c r="A3401" t="s">
        <v>6179</v>
      </c>
      <c r="B3401">
        <v>9</v>
      </c>
      <c r="C3401">
        <v>10</v>
      </c>
      <c r="D3401">
        <v>13</v>
      </c>
      <c r="E3401" t="s">
        <v>6180</v>
      </c>
      <c r="F3401" t="s">
        <v>6181</v>
      </c>
    </row>
    <row r="3402" spans="1:6">
      <c r="A3402" t="s">
        <v>6182</v>
      </c>
      <c r="B3402">
        <v>9</v>
      </c>
      <c r="C3402">
        <v>10</v>
      </c>
      <c r="D3402">
        <v>14</v>
      </c>
      <c r="E3402" t="s">
        <v>6183</v>
      </c>
      <c r="F3402" t="s">
        <v>6181</v>
      </c>
    </row>
    <row r="3403" spans="1:6">
      <c r="A3403" t="s">
        <v>6184</v>
      </c>
      <c r="B3403">
        <v>9</v>
      </c>
      <c r="C3403">
        <v>10</v>
      </c>
      <c r="D3403">
        <v>15</v>
      </c>
      <c r="E3403" t="s">
        <v>6185</v>
      </c>
      <c r="F3403" t="s">
        <v>6186</v>
      </c>
    </row>
    <row r="3404" spans="1:6">
      <c r="A3404" t="s">
        <v>6187</v>
      </c>
      <c r="B3404">
        <v>9</v>
      </c>
      <c r="C3404">
        <v>10</v>
      </c>
      <c r="D3404">
        <v>16</v>
      </c>
      <c r="E3404" t="s">
        <v>6188</v>
      </c>
      <c r="F3404" t="s">
        <v>6186</v>
      </c>
    </row>
    <row r="3405" spans="1:6">
      <c r="A3405" t="s">
        <v>6189</v>
      </c>
      <c r="B3405">
        <v>9</v>
      </c>
      <c r="C3405">
        <v>10</v>
      </c>
      <c r="D3405">
        <v>17</v>
      </c>
      <c r="E3405" t="s">
        <v>6190</v>
      </c>
      <c r="F3405" t="s">
        <v>6191</v>
      </c>
    </row>
    <row r="3406" spans="1:6">
      <c r="A3406" t="s">
        <v>6192</v>
      </c>
      <c r="B3406">
        <v>9</v>
      </c>
      <c r="C3406">
        <v>10</v>
      </c>
      <c r="D3406">
        <v>18</v>
      </c>
      <c r="E3406" t="s">
        <v>6193</v>
      </c>
      <c r="F3406" t="s">
        <v>6191</v>
      </c>
    </row>
    <row r="3407" spans="1:6">
      <c r="A3407" t="s">
        <v>6194</v>
      </c>
      <c r="B3407">
        <v>9</v>
      </c>
      <c r="C3407">
        <v>10</v>
      </c>
      <c r="D3407">
        <v>19</v>
      </c>
      <c r="E3407" t="s">
        <v>6195</v>
      </c>
      <c r="F3407" t="s">
        <v>6196</v>
      </c>
    </row>
    <row r="3408" spans="1:6">
      <c r="A3408" t="s">
        <v>6197</v>
      </c>
      <c r="B3408">
        <v>9</v>
      </c>
      <c r="C3408">
        <v>10</v>
      </c>
      <c r="D3408">
        <v>20</v>
      </c>
      <c r="E3408" t="s">
        <v>6198</v>
      </c>
      <c r="F3408" t="s">
        <v>6196</v>
      </c>
    </row>
    <row r="3409" spans="1:6">
      <c r="A3409" t="s">
        <v>6199</v>
      </c>
      <c r="B3409">
        <v>9</v>
      </c>
      <c r="C3409">
        <v>11</v>
      </c>
      <c r="D3409">
        <v>1</v>
      </c>
      <c r="E3409" t="s">
        <v>6200</v>
      </c>
      <c r="F3409" t="s">
        <v>6201</v>
      </c>
    </row>
    <row r="3410" spans="1:6">
      <c r="A3410" t="s">
        <v>6202</v>
      </c>
      <c r="B3410">
        <v>9</v>
      </c>
      <c r="C3410">
        <v>11</v>
      </c>
      <c r="D3410">
        <v>2</v>
      </c>
      <c r="E3410" t="s">
        <v>6203</v>
      </c>
      <c r="F3410" t="s">
        <v>6201</v>
      </c>
    </row>
    <row r="3411" spans="1:6">
      <c r="A3411" t="s">
        <v>6204</v>
      </c>
      <c r="B3411">
        <v>9</v>
      </c>
      <c r="C3411">
        <v>11</v>
      </c>
      <c r="D3411">
        <v>3</v>
      </c>
      <c r="E3411" t="s">
        <v>6205</v>
      </c>
      <c r="F3411" t="s">
        <v>6206</v>
      </c>
    </row>
    <row r="3412" spans="1:6">
      <c r="A3412" t="s">
        <v>6207</v>
      </c>
      <c r="B3412">
        <v>9</v>
      </c>
      <c r="C3412">
        <v>11</v>
      </c>
      <c r="D3412">
        <v>4</v>
      </c>
      <c r="E3412" t="s">
        <v>6208</v>
      </c>
      <c r="F3412" t="s">
        <v>6206</v>
      </c>
    </row>
    <row r="3413" spans="1:6">
      <c r="A3413" t="s">
        <v>6209</v>
      </c>
      <c r="B3413">
        <v>9</v>
      </c>
      <c r="C3413">
        <v>11</v>
      </c>
      <c r="D3413">
        <v>5</v>
      </c>
      <c r="E3413" t="s">
        <v>6210</v>
      </c>
      <c r="F3413" t="s">
        <v>6211</v>
      </c>
    </row>
    <row r="3414" spans="1:6">
      <c r="A3414" t="s">
        <v>6212</v>
      </c>
      <c r="B3414">
        <v>9</v>
      </c>
      <c r="C3414">
        <v>11</v>
      </c>
      <c r="D3414">
        <v>6</v>
      </c>
      <c r="E3414" t="s">
        <v>6213</v>
      </c>
      <c r="F3414" t="s">
        <v>6211</v>
      </c>
    </row>
    <row r="3415" spans="1:6">
      <c r="A3415" t="s">
        <v>6214</v>
      </c>
      <c r="B3415">
        <v>9</v>
      </c>
      <c r="C3415">
        <v>11</v>
      </c>
      <c r="D3415">
        <v>7</v>
      </c>
      <c r="E3415" t="s">
        <v>6215</v>
      </c>
      <c r="F3415" t="s">
        <v>6216</v>
      </c>
    </row>
    <row r="3416" spans="1:6">
      <c r="A3416" t="s">
        <v>6217</v>
      </c>
      <c r="B3416">
        <v>9</v>
      </c>
      <c r="C3416">
        <v>11</v>
      </c>
      <c r="D3416">
        <v>8</v>
      </c>
      <c r="E3416" t="s">
        <v>6218</v>
      </c>
      <c r="F3416" t="s">
        <v>6216</v>
      </c>
    </row>
    <row r="3417" spans="1:6">
      <c r="A3417" t="s">
        <v>6219</v>
      </c>
      <c r="B3417">
        <v>9</v>
      </c>
      <c r="C3417">
        <v>11</v>
      </c>
      <c r="D3417">
        <v>9</v>
      </c>
      <c r="E3417" t="s">
        <v>6220</v>
      </c>
      <c r="F3417" t="s">
        <v>6221</v>
      </c>
    </row>
    <row r="3418" spans="1:6">
      <c r="A3418" t="s">
        <v>6222</v>
      </c>
      <c r="B3418">
        <v>9</v>
      </c>
      <c r="C3418">
        <v>11</v>
      </c>
      <c r="D3418">
        <v>10</v>
      </c>
      <c r="E3418" t="s">
        <v>6223</v>
      </c>
      <c r="F3418" t="s">
        <v>6221</v>
      </c>
    </row>
    <row r="3419" spans="1:6">
      <c r="A3419" t="s">
        <v>6224</v>
      </c>
      <c r="B3419">
        <v>9</v>
      </c>
      <c r="C3419">
        <v>11</v>
      </c>
      <c r="D3419">
        <v>11</v>
      </c>
      <c r="E3419" t="s">
        <v>6225</v>
      </c>
      <c r="F3419" t="s">
        <v>6226</v>
      </c>
    </row>
    <row r="3420" spans="1:6">
      <c r="A3420" t="s">
        <v>6227</v>
      </c>
      <c r="B3420">
        <v>9</v>
      </c>
      <c r="C3420">
        <v>11</v>
      </c>
      <c r="D3420">
        <v>12</v>
      </c>
      <c r="E3420" t="s">
        <v>6228</v>
      </c>
      <c r="F3420" t="s">
        <v>6226</v>
      </c>
    </row>
    <row r="3421" spans="1:6">
      <c r="A3421" t="s">
        <v>6229</v>
      </c>
      <c r="B3421">
        <v>9</v>
      </c>
      <c r="C3421">
        <v>11</v>
      </c>
      <c r="D3421">
        <v>13</v>
      </c>
      <c r="E3421" t="s">
        <v>6230</v>
      </c>
      <c r="F3421" t="s">
        <v>6231</v>
      </c>
    </row>
    <row r="3422" spans="1:6">
      <c r="A3422" t="s">
        <v>6232</v>
      </c>
      <c r="B3422">
        <v>9</v>
      </c>
      <c r="C3422">
        <v>11</v>
      </c>
      <c r="D3422">
        <v>14</v>
      </c>
      <c r="E3422" t="s">
        <v>6233</v>
      </c>
      <c r="F3422" t="s">
        <v>6231</v>
      </c>
    </row>
    <row r="3423" spans="1:6">
      <c r="A3423" t="s">
        <v>6234</v>
      </c>
      <c r="B3423">
        <v>9</v>
      </c>
      <c r="C3423">
        <v>11</v>
      </c>
      <c r="D3423">
        <v>15</v>
      </c>
      <c r="E3423" t="s">
        <v>6235</v>
      </c>
      <c r="F3423" t="s">
        <v>6236</v>
      </c>
    </row>
    <row r="3424" spans="1:6">
      <c r="A3424" t="s">
        <v>6237</v>
      </c>
      <c r="B3424">
        <v>9</v>
      </c>
      <c r="C3424">
        <v>11</v>
      </c>
      <c r="D3424">
        <v>16</v>
      </c>
      <c r="E3424" t="s">
        <v>6238</v>
      </c>
      <c r="F3424" t="s">
        <v>6236</v>
      </c>
    </row>
    <row r="3425" spans="1:6">
      <c r="A3425" t="s">
        <v>6239</v>
      </c>
      <c r="B3425">
        <v>9</v>
      </c>
      <c r="C3425">
        <v>11</v>
      </c>
      <c r="D3425">
        <v>17</v>
      </c>
      <c r="E3425" t="s">
        <v>6240</v>
      </c>
      <c r="F3425" t="s">
        <v>6241</v>
      </c>
    </row>
    <row r="3426" spans="1:6">
      <c r="A3426" t="s">
        <v>6242</v>
      </c>
      <c r="B3426">
        <v>9</v>
      </c>
      <c r="C3426">
        <v>11</v>
      </c>
      <c r="D3426">
        <v>18</v>
      </c>
      <c r="E3426" t="s">
        <v>6243</v>
      </c>
      <c r="F3426" t="s">
        <v>6241</v>
      </c>
    </row>
    <row r="3427" spans="1:6">
      <c r="A3427" t="s">
        <v>6244</v>
      </c>
      <c r="B3427">
        <v>9</v>
      </c>
      <c r="C3427">
        <v>11</v>
      </c>
      <c r="D3427">
        <v>19</v>
      </c>
      <c r="E3427" t="s">
        <v>6245</v>
      </c>
      <c r="F3427" t="s">
        <v>6246</v>
      </c>
    </row>
    <row r="3428" spans="1:6">
      <c r="A3428" t="s">
        <v>6247</v>
      </c>
      <c r="B3428">
        <v>9</v>
      </c>
      <c r="C3428">
        <v>11</v>
      </c>
      <c r="D3428">
        <v>20</v>
      </c>
      <c r="E3428" t="s">
        <v>6248</v>
      </c>
      <c r="F3428" t="s">
        <v>6246</v>
      </c>
    </row>
    <row r="3429" spans="1:6">
      <c r="A3429" t="s">
        <v>6249</v>
      </c>
      <c r="B3429">
        <v>9</v>
      </c>
      <c r="C3429">
        <v>12</v>
      </c>
      <c r="D3429">
        <v>1</v>
      </c>
      <c r="E3429" t="s">
        <v>6250</v>
      </c>
      <c r="F3429" t="s">
        <v>6251</v>
      </c>
    </row>
    <row r="3430" spans="1:6">
      <c r="A3430" t="s">
        <v>6252</v>
      </c>
      <c r="B3430">
        <v>9</v>
      </c>
      <c r="C3430">
        <v>12</v>
      </c>
      <c r="D3430">
        <v>2</v>
      </c>
      <c r="E3430" t="s">
        <v>6253</v>
      </c>
      <c r="F3430" t="s">
        <v>6251</v>
      </c>
    </row>
    <row r="3431" spans="1:6">
      <c r="A3431" t="s">
        <v>6254</v>
      </c>
      <c r="B3431">
        <v>9</v>
      </c>
      <c r="C3431">
        <v>12</v>
      </c>
      <c r="D3431">
        <v>3</v>
      </c>
      <c r="E3431" t="s">
        <v>6255</v>
      </c>
      <c r="F3431" t="s">
        <v>6256</v>
      </c>
    </row>
    <row r="3432" spans="1:6">
      <c r="A3432" t="s">
        <v>6257</v>
      </c>
      <c r="B3432">
        <v>9</v>
      </c>
      <c r="C3432">
        <v>12</v>
      </c>
      <c r="D3432">
        <v>4</v>
      </c>
      <c r="E3432" t="s">
        <v>6258</v>
      </c>
      <c r="F3432" t="s">
        <v>6256</v>
      </c>
    </row>
    <row r="3433" spans="1:6">
      <c r="A3433" t="s">
        <v>6259</v>
      </c>
      <c r="B3433">
        <v>9</v>
      </c>
      <c r="C3433">
        <v>12</v>
      </c>
      <c r="D3433">
        <v>5</v>
      </c>
      <c r="E3433" t="s">
        <v>6260</v>
      </c>
      <c r="F3433" t="s">
        <v>6261</v>
      </c>
    </row>
    <row r="3434" spans="1:6">
      <c r="A3434" t="s">
        <v>6262</v>
      </c>
      <c r="B3434">
        <v>9</v>
      </c>
      <c r="C3434">
        <v>12</v>
      </c>
      <c r="D3434">
        <v>6</v>
      </c>
      <c r="E3434" t="s">
        <v>6263</v>
      </c>
      <c r="F3434" t="s">
        <v>6261</v>
      </c>
    </row>
    <row r="3435" spans="1:6">
      <c r="A3435" t="s">
        <v>6264</v>
      </c>
      <c r="B3435">
        <v>9</v>
      </c>
      <c r="C3435">
        <v>12</v>
      </c>
      <c r="D3435">
        <v>7</v>
      </c>
      <c r="E3435" t="s">
        <v>6265</v>
      </c>
      <c r="F3435" t="s">
        <v>6266</v>
      </c>
    </row>
    <row r="3436" spans="1:6">
      <c r="A3436" t="s">
        <v>6267</v>
      </c>
      <c r="B3436">
        <v>9</v>
      </c>
      <c r="C3436">
        <v>12</v>
      </c>
      <c r="D3436">
        <v>8</v>
      </c>
      <c r="E3436" t="s">
        <v>6268</v>
      </c>
      <c r="F3436" t="s">
        <v>6266</v>
      </c>
    </row>
    <row r="3437" spans="1:6">
      <c r="A3437" t="s">
        <v>6269</v>
      </c>
      <c r="B3437">
        <v>9</v>
      </c>
      <c r="C3437">
        <v>12</v>
      </c>
      <c r="D3437">
        <v>9</v>
      </c>
      <c r="E3437" t="s">
        <v>6270</v>
      </c>
      <c r="F3437" t="s">
        <v>6271</v>
      </c>
    </row>
    <row r="3438" spans="1:6">
      <c r="A3438" t="s">
        <v>6272</v>
      </c>
      <c r="B3438">
        <v>9</v>
      </c>
      <c r="C3438">
        <v>12</v>
      </c>
      <c r="D3438">
        <v>10</v>
      </c>
      <c r="E3438" t="s">
        <v>6273</v>
      </c>
      <c r="F3438" t="s">
        <v>6271</v>
      </c>
    </row>
    <row r="3439" spans="1:6">
      <c r="A3439" t="s">
        <v>6274</v>
      </c>
      <c r="B3439">
        <v>9</v>
      </c>
      <c r="C3439">
        <v>12</v>
      </c>
      <c r="D3439">
        <v>11</v>
      </c>
      <c r="E3439" t="s">
        <v>6275</v>
      </c>
      <c r="F3439" t="s">
        <v>6276</v>
      </c>
    </row>
    <row r="3440" spans="1:6">
      <c r="A3440" t="s">
        <v>6277</v>
      </c>
      <c r="B3440">
        <v>9</v>
      </c>
      <c r="C3440">
        <v>12</v>
      </c>
      <c r="D3440">
        <v>12</v>
      </c>
      <c r="E3440" t="s">
        <v>6278</v>
      </c>
      <c r="F3440" t="s">
        <v>6276</v>
      </c>
    </row>
    <row r="3441" spans="1:7">
      <c r="A3441" t="s">
        <v>6279</v>
      </c>
      <c r="B3441">
        <v>9</v>
      </c>
      <c r="C3441">
        <v>12</v>
      </c>
      <c r="D3441">
        <v>13</v>
      </c>
      <c r="E3441" t="s">
        <v>6280</v>
      </c>
      <c r="F3441" t="s">
        <v>6281</v>
      </c>
    </row>
    <row r="3442" spans="1:7">
      <c r="A3442" t="s">
        <v>6282</v>
      </c>
      <c r="B3442">
        <v>9</v>
      </c>
      <c r="C3442">
        <v>12</v>
      </c>
      <c r="D3442">
        <v>14</v>
      </c>
      <c r="E3442" t="s">
        <v>6283</v>
      </c>
      <c r="F3442" t="s">
        <v>6281</v>
      </c>
    </row>
    <row r="3443" spans="1:7">
      <c r="A3443" t="s">
        <v>6284</v>
      </c>
      <c r="B3443">
        <v>9</v>
      </c>
      <c r="C3443">
        <v>12</v>
      </c>
      <c r="D3443">
        <v>15</v>
      </c>
      <c r="E3443" t="s">
        <v>6285</v>
      </c>
      <c r="F3443" t="s">
        <v>6286</v>
      </c>
    </row>
    <row r="3444" spans="1:7">
      <c r="A3444" t="s">
        <v>6287</v>
      </c>
      <c r="B3444">
        <v>9</v>
      </c>
      <c r="C3444">
        <v>12</v>
      </c>
      <c r="D3444">
        <v>16</v>
      </c>
      <c r="E3444" t="s">
        <v>6288</v>
      </c>
      <c r="F3444" t="s">
        <v>6286</v>
      </c>
    </row>
    <row r="3445" spans="1:7">
      <c r="A3445" t="s">
        <v>6289</v>
      </c>
      <c r="B3445">
        <v>9</v>
      </c>
      <c r="C3445">
        <v>12</v>
      </c>
      <c r="D3445">
        <v>17</v>
      </c>
      <c r="E3445" t="s">
        <v>6290</v>
      </c>
      <c r="F3445" t="s">
        <v>6291</v>
      </c>
    </row>
    <row r="3446" spans="1:7">
      <c r="A3446" t="s">
        <v>6292</v>
      </c>
      <c r="B3446">
        <v>9</v>
      </c>
      <c r="C3446">
        <v>12</v>
      </c>
      <c r="D3446">
        <v>18</v>
      </c>
      <c r="E3446" t="s">
        <v>6293</v>
      </c>
      <c r="F3446" t="s">
        <v>6291</v>
      </c>
    </row>
    <row r="3447" spans="1:7">
      <c r="A3447" t="s">
        <v>6294</v>
      </c>
      <c r="B3447">
        <v>9</v>
      </c>
      <c r="C3447">
        <v>12</v>
      </c>
      <c r="D3447">
        <v>19</v>
      </c>
      <c r="E3447" t="s">
        <v>6295</v>
      </c>
      <c r="G3447" t="e">
        <f>--Internal_388813</f>
        <v>#NAME?</v>
      </c>
    </row>
    <row r="3448" spans="1:7">
      <c r="A3448" t="s">
        <v>6296</v>
      </c>
      <c r="B3448">
        <v>9</v>
      </c>
      <c r="C3448">
        <v>12</v>
      </c>
      <c r="D3448">
        <v>20</v>
      </c>
      <c r="E3448" t="s">
        <v>6295</v>
      </c>
      <c r="G3448" t="e">
        <f>--Internal_388813</f>
        <v>#NAME?</v>
      </c>
    </row>
    <row r="3449" spans="1:7">
      <c r="A3449" t="s">
        <v>6297</v>
      </c>
      <c r="B3449">
        <v>9</v>
      </c>
      <c r="C3449">
        <v>13</v>
      </c>
      <c r="D3449">
        <v>1</v>
      </c>
      <c r="E3449" t="s">
        <v>6298</v>
      </c>
      <c r="F3449" t="s">
        <v>6299</v>
      </c>
    </row>
    <row r="3450" spans="1:7">
      <c r="A3450" t="s">
        <v>6300</v>
      </c>
      <c r="B3450">
        <v>9</v>
      </c>
      <c r="C3450">
        <v>13</v>
      </c>
      <c r="D3450">
        <v>2</v>
      </c>
      <c r="E3450" t="s">
        <v>6301</v>
      </c>
      <c r="F3450" t="s">
        <v>6299</v>
      </c>
    </row>
    <row r="3451" spans="1:7">
      <c r="A3451" t="s">
        <v>6302</v>
      </c>
      <c r="B3451">
        <v>9</v>
      </c>
      <c r="C3451">
        <v>13</v>
      </c>
      <c r="D3451">
        <v>3</v>
      </c>
      <c r="E3451" t="s">
        <v>6303</v>
      </c>
      <c r="F3451" t="s">
        <v>6304</v>
      </c>
    </row>
    <row r="3452" spans="1:7">
      <c r="A3452" t="s">
        <v>6305</v>
      </c>
      <c r="B3452">
        <v>9</v>
      </c>
      <c r="C3452">
        <v>13</v>
      </c>
      <c r="D3452">
        <v>4</v>
      </c>
      <c r="E3452" t="s">
        <v>6306</v>
      </c>
      <c r="F3452" t="s">
        <v>6304</v>
      </c>
    </row>
    <row r="3453" spans="1:7">
      <c r="A3453" t="s">
        <v>6307</v>
      </c>
      <c r="B3453">
        <v>9</v>
      </c>
      <c r="C3453">
        <v>13</v>
      </c>
      <c r="D3453">
        <v>5</v>
      </c>
      <c r="E3453" t="s">
        <v>6308</v>
      </c>
      <c r="F3453" t="s">
        <v>6309</v>
      </c>
    </row>
    <row r="3454" spans="1:7">
      <c r="A3454" t="s">
        <v>6310</v>
      </c>
      <c r="B3454">
        <v>9</v>
      </c>
      <c r="C3454">
        <v>13</v>
      </c>
      <c r="D3454">
        <v>6</v>
      </c>
      <c r="E3454" t="s">
        <v>6311</v>
      </c>
      <c r="F3454" t="s">
        <v>6309</v>
      </c>
    </row>
    <row r="3455" spans="1:7">
      <c r="A3455" t="s">
        <v>6312</v>
      </c>
      <c r="B3455">
        <v>9</v>
      </c>
      <c r="C3455">
        <v>13</v>
      </c>
      <c r="D3455">
        <v>7</v>
      </c>
      <c r="E3455" t="s">
        <v>6313</v>
      </c>
      <c r="F3455" t="s">
        <v>6314</v>
      </c>
    </row>
    <row r="3456" spans="1:7">
      <c r="A3456" t="s">
        <v>6315</v>
      </c>
      <c r="B3456">
        <v>9</v>
      </c>
      <c r="C3456">
        <v>13</v>
      </c>
      <c r="D3456">
        <v>8</v>
      </c>
      <c r="E3456" t="s">
        <v>6316</v>
      </c>
      <c r="F3456" t="s">
        <v>6314</v>
      </c>
    </row>
    <row r="3457" spans="1:6">
      <c r="A3457" t="s">
        <v>6317</v>
      </c>
      <c r="B3457">
        <v>9</v>
      </c>
      <c r="C3457">
        <v>13</v>
      </c>
      <c r="D3457">
        <v>9</v>
      </c>
      <c r="E3457" t="s">
        <v>6318</v>
      </c>
      <c r="F3457" t="s">
        <v>6319</v>
      </c>
    </row>
    <row r="3458" spans="1:6">
      <c r="A3458" t="s">
        <v>6320</v>
      </c>
      <c r="B3458">
        <v>9</v>
      </c>
      <c r="C3458">
        <v>13</v>
      </c>
      <c r="D3458">
        <v>10</v>
      </c>
      <c r="E3458" t="s">
        <v>6321</v>
      </c>
      <c r="F3458" t="s">
        <v>6319</v>
      </c>
    </row>
    <row r="3459" spans="1:6">
      <c r="A3459" t="s">
        <v>6322</v>
      </c>
      <c r="B3459">
        <v>9</v>
      </c>
      <c r="C3459">
        <v>13</v>
      </c>
      <c r="D3459">
        <v>11</v>
      </c>
      <c r="E3459" t="s">
        <v>6323</v>
      </c>
      <c r="F3459" t="s">
        <v>6324</v>
      </c>
    </row>
    <row r="3460" spans="1:6">
      <c r="A3460" t="s">
        <v>6325</v>
      </c>
      <c r="B3460">
        <v>9</v>
      </c>
      <c r="C3460">
        <v>13</v>
      </c>
      <c r="D3460">
        <v>12</v>
      </c>
      <c r="E3460" t="s">
        <v>6326</v>
      </c>
      <c r="F3460" t="s">
        <v>6324</v>
      </c>
    </row>
    <row r="3461" spans="1:6">
      <c r="A3461" t="s">
        <v>6327</v>
      </c>
      <c r="B3461">
        <v>9</v>
      </c>
      <c r="C3461">
        <v>13</v>
      </c>
      <c r="D3461">
        <v>13</v>
      </c>
      <c r="E3461" t="s">
        <v>6328</v>
      </c>
      <c r="F3461" t="s">
        <v>6329</v>
      </c>
    </row>
    <row r="3462" spans="1:6">
      <c r="A3462" t="s">
        <v>6330</v>
      </c>
      <c r="B3462">
        <v>9</v>
      </c>
      <c r="C3462">
        <v>13</v>
      </c>
      <c r="D3462">
        <v>14</v>
      </c>
      <c r="E3462" t="s">
        <v>6331</v>
      </c>
      <c r="F3462" t="s">
        <v>6329</v>
      </c>
    </row>
    <row r="3463" spans="1:6">
      <c r="A3463" t="s">
        <v>6332</v>
      </c>
      <c r="B3463">
        <v>9</v>
      </c>
      <c r="C3463">
        <v>13</v>
      </c>
      <c r="D3463">
        <v>15</v>
      </c>
      <c r="E3463" t="s">
        <v>6333</v>
      </c>
      <c r="F3463" t="s">
        <v>6334</v>
      </c>
    </row>
    <row r="3464" spans="1:6">
      <c r="A3464" t="s">
        <v>6335</v>
      </c>
      <c r="B3464">
        <v>9</v>
      </c>
      <c r="C3464">
        <v>13</v>
      </c>
      <c r="D3464">
        <v>16</v>
      </c>
      <c r="E3464" t="s">
        <v>6336</v>
      </c>
      <c r="F3464" t="s">
        <v>6334</v>
      </c>
    </row>
    <row r="3465" spans="1:6">
      <c r="A3465" t="s">
        <v>6337</v>
      </c>
      <c r="B3465">
        <v>9</v>
      </c>
      <c r="C3465">
        <v>13</v>
      </c>
      <c r="D3465">
        <v>17</v>
      </c>
      <c r="E3465" t="s">
        <v>6338</v>
      </c>
      <c r="F3465" t="s">
        <v>6339</v>
      </c>
    </row>
    <row r="3466" spans="1:6">
      <c r="A3466" t="s">
        <v>6340</v>
      </c>
      <c r="B3466">
        <v>9</v>
      </c>
      <c r="C3466">
        <v>13</v>
      </c>
      <c r="D3466">
        <v>18</v>
      </c>
      <c r="E3466" t="s">
        <v>6338</v>
      </c>
      <c r="F3466" t="s">
        <v>6339</v>
      </c>
    </row>
    <row r="3467" spans="1:6">
      <c r="A3467" t="s">
        <v>6341</v>
      </c>
      <c r="B3467">
        <v>9</v>
      </c>
      <c r="C3467">
        <v>13</v>
      </c>
      <c r="D3467">
        <v>19</v>
      </c>
      <c r="E3467" t="s">
        <v>6342</v>
      </c>
      <c r="F3467" t="s">
        <v>6343</v>
      </c>
    </row>
    <row r="3468" spans="1:6">
      <c r="A3468" t="s">
        <v>6344</v>
      </c>
      <c r="B3468">
        <v>9</v>
      </c>
      <c r="C3468">
        <v>13</v>
      </c>
      <c r="D3468">
        <v>20</v>
      </c>
      <c r="E3468" t="s">
        <v>6345</v>
      </c>
      <c r="F3468" t="s">
        <v>6343</v>
      </c>
    </row>
    <row r="3469" spans="1:6">
      <c r="A3469" t="s">
        <v>6346</v>
      </c>
      <c r="B3469">
        <v>9</v>
      </c>
      <c r="C3469">
        <v>14</v>
      </c>
      <c r="D3469">
        <v>1</v>
      </c>
      <c r="E3469" t="s">
        <v>6347</v>
      </c>
      <c r="F3469" t="s">
        <v>6348</v>
      </c>
    </row>
    <row r="3470" spans="1:6">
      <c r="A3470" t="s">
        <v>6349</v>
      </c>
      <c r="B3470">
        <v>9</v>
      </c>
      <c r="C3470">
        <v>14</v>
      </c>
      <c r="D3470">
        <v>2</v>
      </c>
      <c r="E3470" t="s">
        <v>6350</v>
      </c>
      <c r="F3470" t="s">
        <v>6348</v>
      </c>
    </row>
    <row r="3471" spans="1:6">
      <c r="A3471" t="s">
        <v>6351</v>
      </c>
      <c r="B3471">
        <v>9</v>
      </c>
      <c r="C3471">
        <v>14</v>
      </c>
      <c r="D3471">
        <v>3</v>
      </c>
      <c r="E3471" t="s">
        <v>6352</v>
      </c>
      <c r="F3471" t="s">
        <v>6353</v>
      </c>
    </row>
    <row r="3472" spans="1:6">
      <c r="A3472" t="s">
        <v>6354</v>
      </c>
      <c r="B3472">
        <v>9</v>
      </c>
      <c r="C3472">
        <v>14</v>
      </c>
      <c r="D3472">
        <v>4</v>
      </c>
      <c r="E3472" t="s">
        <v>6355</v>
      </c>
      <c r="F3472" t="s">
        <v>6353</v>
      </c>
    </row>
    <row r="3473" spans="1:7">
      <c r="A3473" t="s">
        <v>6356</v>
      </c>
      <c r="B3473">
        <v>9</v>
      </c>
      <c r="C3473">
        <v>14</v>
      </c>
      <c r="D3473">
        <v>5</v>
      </c>
      <c r="E3473" t="s">
        <v>6357</v>
      </c>
      <c r="F3473" t="s">
        <v>6358</v>
      </c>
    </row>
    <row r="3474" spans="1:7">
      <c r="A3474" t="s">
        <v>6359</v>
      </c>
      <c r="B3474">
        <v>9</v>
      </c>
      <c r="C3474">
        <v>14</v>
      </c>
      <c r="D3474">
        <v>6</v>
      </c>
      <c r="E3474" t="s">
        <v>6360</v>
      </c>
      <c r="F3474" t="s">
        <v>6358</v>
      </c>
    </row>
    <row r="3475" spans="1:7">
      <c r="A3475" t="s">
        <v>6361</v>
      </c>
      <c r="B3475">
        <v>9</v>
      </c>
      <c r="C3475">
        <v>14</v>
      </c>
      <c r="D3475">
        <v>7</v>
      </c>
      <c r="E3475" t="s">
        <v>6362</v>
      </c>
      <c r="F3475" t="s">
        <v>6363</v>
      </c>
    </row>
    <row r="3476" spans="1:7">
      <c r="A3476" t="s">
        <v>6364</v>
      </c>
      <c r="B3476">
        <v>9</v>
      </c>
      <c r="C3476">
        <v>14</v>
      </c>
      <c r="D3476">
        <v>8</v>
      </c>
      <c r="E3476" t="s">
        <v>6365</v>
      </c>
      <c r="F3476" t="s">
        <v>6363</v>
      </c>
    </row>
    <row r="3477" spans="1:7">
      <c r="A3477" t="s">
        <v>6366</v>
      </c>
      <c r="B3477">
        <v>9</v>
      </c>
      <c r="C3477">
        <v>14</v>
      </c>
      <c r="D3477">
        <v>9</v>
      </c>
      <c r="E3477" t="s">
        <v>6367</v>
      </c>
      <c r="F3477" t="s">
        <v>6368</v>
      </c>
    </row>
    <row r="3478" spans="1:7">
      <c r="A3478" t="s">
        <v>6369</v>
      </c>
      <c r="B3478">
        <v>9</v>
      </c>
      <c r="C3478">
        <v>14</v>
      </c>
      <c r="D3478">
        <v>10</v>
      </c>
      <c r="E3478" t="s">
        <v>6370</v>
      </c>
      <c r="F3478" t="s">
        <v>6368</v>
      </c>
    </row>
    <row r="3479" spans="1:7">
      <c r="A3479" t="s">
        <v>6371</v>
      </c>
      <c r="B3479">
        <v>9</v>
      </c>
      <c r="C3479">
        <v>14</v>
      </c>
      <c r="D3479">
        <v>11</v>
      </c>
      <c r="E3479" t="s">
        <v>6372</v>
      </c>
      <c r="F3479" t="s">
        <v>6373</v>
      </c>
    </row>
    <row r="3480" spans="1:7">
      <c r="A3480" t="s">
        <v>6374</v>
      </c>
      <c r="B3480">
        <v>9</v>
      </c>
      <c r="C3480">
        <v>14</v>
      </c>
      <c r="D3480">
        <v>12</v>
      </c>
      <c r="E3480" t="s">
        <v>6375</v>
      </c>
      <c r="F3480" t="s">
        <v>6373</v>
      </c>
    </row>
    <row r="3481" spans="1:7">
      <c r="A3481" t="s">
        <v>6376</v>
      </c>
      <c r="B3481">
        <v>9</v>
      </c>
      <c r="C3481">
        <v>14</v>
      </c>
      <c r="D3481">
        <v>13</v>
      </c>
      <c r="E3481" t="s">
        <v>15</v>
      </c>
      <c r="G3481" t="s">
        <v>16</v>
      </c>
    </row>
    <row r="3482" spans="1:7">
      <c r="A3482" t="s">
        <v>6377</v>
      </c>
      <c r="B3482">
        <v>9</v>
      </c>
      <c r="C3482">
        <v>14</v>
      </c>
      <c r="D3482">
        <v>14</v>
      </c>
      <c r="E3482" t="s">
        <v>15</v>
      </c>
      <c r="G3482" t="s">
        <v>16</v>
      </c>
    </row>
    <row r="3483" spans="1:7">
      <c r="A3483" t="s">
        <v>6378</v>
      </c>
      <c r="B3483">
        <v>9</v>
      </c>
      <c r="C3483">
        <v>14</v>
      </c>
      <c r="D3483">
        <v>15</v>
      </c>
      <c r="E3483" t="s">
        <v>660</v>
      </c>
      <c r="G3483" t="s">
        <v>661</v>
      </c>
    </row>
    <row r="3484" spans="1:7">
      <c r="A3484" t="s">
        <v>6379</v>
      </c>
      <c r="B3484">
        <v>9</v>
      </c>
      <c r="C3484">
        <v>14</v>
      </c>
      <c r="D3484">
        <v>16</v>
      </c>
      <c r="E3484" t="s">
        <v>660</v>
      </c>
      <c r="G3484" t="s">
        <v>661</v>
      </c>
    </row>
    <row r="3485" spans="1:7">
      <c r="A3485" t="s">
        <v>6380</v>
      </c>
      <c r="B3485">
        <v>9</v>
      </c>
      <c r="C3485">
        <v>14</v>
      </c>
      <c r="D3485">
        <v>17</v>
      </c>
      <c r="E3485" t="s">
        <v>664</v>
      </c>
      <c r="G3485" t="s">
        <v>665</v>
      </c>
    </row>
    <row r="3486" spans="1:7">
      <c r="A3486" t="s">
        <v>6381</v>
      </c>
      <c r="B3486">
        <v>9</v>
      </c>
      <c r="C3486">
        <v>14</v>
      </c>
      <c r="D3486">
        <v>18</v>
      </c>
      <c r="E3486" t="s">
        <v>664</v>
      </c>
      <c r="G3486" t="s">
        <v>665</v>
      </c>
    </row>
    <row r="3487" spans="1:7">
      <c r="A3487" t="s">
        <v>6382</v>
      </c>
      <c r="B3487">
        <v>9</v>
      </c>
      <c r="C3487">
        <v>14</v>
      </c>
      <c r="D3487">
        <v>19</v>
      </c>
      <c r="E3487" t="s">
        <v>668</v>
      </c>
      <c r="G3487" t="s">
        <v>669</v>
      </c>
    </row>
    <row r="3488" spans="1:7">
      <c r="A3488" t="s">
        <v>6383</v>
      </c>
      <c r="B3488">
        <v>9</v>
      </c>
      <c r="C3488">
        <v>14</v>
      </c>
      <c r="D3488">
        <v>20</v>
      </c>
      <c r="E3488" t="s">
        <v>668</v>
      </c>
      <c r="G3488" t="s">
        <v>669</v>
      </c>
    </row>
    <row r="3489" spans="1:7">
      <c r="A3489" t="s">
        <v>6384</v>
      </c>
      <c r="B3489">
        <v>9</v>
      </c>
      <c r="C3489">
        <v>15</v>
      </c>
      <c r="D3489">
        <v>1</v>
      </c>
      <c r="E3489" t="s">
        <v>672</v>
      </c>
      <c r="G3489" t="e">
        <f>--Buffer</f>
        <v>#NAME?</v>
      </c>
    </row>
    <row r="3490" spans="1:7">
      <c r="A3490" t="s">
        <v>6385</v>
      </c>
      <c r="B3490">
        <v>9</v>
      </c>
      <c r="C3490">
        <v>15</v>
      </c>
      <c r="D3490">
        <v>2</v>
      </c>
      <c r="E3490" t="s">
        <v>672</v>
      </c>
      <c r="G3490" t="e">
        <f>--Buffer</f>
        <v>#NAME?</v>
      </c>
    </row>
    <row r="3491" spans="1:7">
      <c r="A3491" t="s">
        <v>6386</v>
      </c>
      <c r="B3491">
        <v>9</v>
      </c>
      <c r="C3491">
        <v>15</v>
      </c>
      <c r="D3491">
        <v>3</v>
      </c>
      <c r="E3491" t="s">
        <v>675</v>
      </c>
      <c r="G3491" t="s">
        <v>676</v>
      </c>
    </row>
    <row r="3492" spans="1:7">
      <c r="A3492" t="s">
        <v>6387</v>
      </c>
      <c r="B3492">
        <v>9</v>
      </c>
      <c r="C3492">
        <v>15</v>
      </c>
      <c r="D3492">
        <v>4</v>
      </c>
      <c r="E3492" t="s">
        <v>675</v>
      </c>
      <c r="G3492" t="s">
        <v>676</v>
      </c>
    </row>
    <row r="3493" spans="1:7">
      <c r="A3493" t="s">
        <v>6388</v>
      </c>
      <c r="B3493">
        <v>9</v>
      </c>
      <c r="C3493">
        <v>15</v>
      </c>
      <c r="D3493">
        <v>5</v>
      </c>
      <c r="E3493" t="s">
        <v>679</v>
      </c>
      <c r="G3493" t="s">
        <v>680</v>
      </c>
    </row>
    <row r="3494" spans="1:7">
      <c r="A3494" t="s">
        <v>6389</v>
      </c>
      <c r="B3494">
        <v>9</v>
      </c>
      <c r="C3494">
        <v>15</v>
      </c>
      <c r="D3494">
        <v>6</v>
      </c>
      <c r="E3494" t="s">
        <v>679</v>
      </c>
      <c r="G3494" t="s">
        <v>680</v>
      </c>
    </row>
    <row r="3495" spans="1:7">
      <c r="A3495" t="s">
        <v>6390</v>
      </c>
      <c r="B3495">
        <v>9</v>
      </c>
      <c r="C3495">
        <v>15</v>
      </c>
      <c r="D3495">
        <v>7</v>
      </c>
      <c r="E3495" t="s">
        <v>683</v>
      </c>
      <c r="G3495" t="s">
        <v>684</v>
      </c>
    </row>
    <row r="3496" spans="1:7">
      <c r="A3496" t="s">
        <v>6391</v>
      </c>
      <c r="B3496">
        <v>9</v>
      </c>
      <c r="C3496">
        <v>15</v>
      </c>
      <c r="D3496">
        <v>8</v>
      </c>
      <c r="E3496" t="s">
        <v>683</v>
      </c>
      <c r="G3496" t="s">
        <v>684</v>
      </c>
    </row>
    <row r="3497" spans="1:7">
      <c r="A3497" t="s">
        <v>6392</v>
      </c>
      <c r="B3497">
        <v>9</v>
      </c>
      <c r="C3497">
        <v>15</v>
      </c>
      <c r="D3497">
        <v>9</v>
      </c>
      <c r="E3497" t="s">
        <v>672</v>
      </c>
      <c r="G3497" t="e">
        <f>--Buffer</f>
        <v>#NAME?</v>
      </c>
    </row>
    <row r="3498" spans="1:7">
      <c r="A3498" t="s">
        <v>6393</v>
      </c>
      <c r="B3498">
        <v>9</v>
      </c>
      <c r="C3498">
        <v>15</v>
      </c>
      <c r="D3498">
        <v>10</v>
      </c>
      <c r="E3498" t="s">
        <v>672</v>
      </c>
      <c r="G3498" t="e">
        <f>--Buffer</f>
        <v>#NAME?</v>
      </c>
    </row>
    <row r="3499" spans="1:7">
      <c r="A3499" t="s">
        <v>6394</v>
      </c>
      <c r="B3499">
        <v>9</v>
      </c>
      <c r="C3499">
        <v>15</v>
      </c>
      <c r="D3499">
        <v>11</v>
      </c>
      <c r="E3499" t="s">
        <v>672</v>
      </c>
      <c r="G3499" t="e">
        <f>--Buffer</f>
        <v>#NAME?</v>
      </c>
    </row>
    <row r="3500" spans="1:7">
      <c r="A3500" t="s">
        <v>6395</v>
      </c>
      <c r="B3500">
        <v>9</v>
      </c>
      <c r="C3500">
        <v>15</v>
      </c>
      <c r="D3500">
        <v>12</v>
      </c>
      <c r="E3500" t="s">
        <v>672</v>
      </c>
      <c r="G3500" t="e">
        <f>--Buffer</f>
        <v>#NAME?</v>
      </c>
    </row>
    <row r="3501" spans="1:7">
      <c r="A3501" t="s">
        <v>6396</v>
      </c>
      <c r="B3501">
        <v>9</v>
      </c>
      <c r="C3501">
        <v>15</v>
      </c>
      <c r="D3501">
        <v>13</v>
      </c>
      <c r="E3501" t="s">
        <v>672</v>
      </c>
      <c r="G3501" t="e">
        <f>--Buffer</f>
        <v>#NAME?</v>
      </c>
    </row>
    <row r="3502" spans="1:7">
      <c r="A3502" t="s">
        <v>6397</v>
      </c>
      <c r="B3502">
        <v>9</v>
      </c>
      <c r="C3502">
        <v>15</v>
      </c>
      <c r="D3502">
        <v>14</v>
      </c>
      <c r="E3502" t="s">
        <v>672</v>
      </c>
      <c r="G3502" t="e">
        <f>--Buffer</f>
        <v>#NAME?</v>
      </c>
    </row>
    <row r="3503" spans="1:7">
      <c r="A3503" t="s">
        <v>6398</v>
      </c>
      <c r="B3503">
        <v>9</v>
      </c>
      <c r="C3503">
        <v>15</v>
      </c>
      <c r="D3503">
        <v>15</v>
      </c>
      <c r="E3503" t="s">
        <v>672</v>
      </c>
      <c r="G3503" t="e">
        <f>--Buffer</f>
        <v>#NAME?</v>
      </c>
    </row>
    <row r="3504" spans="1:7">
      <c r="A3504" t="s">
        <v>6399</v>
      </c>
      <c r="B3504">
        <v>9</v>
      </c>
      <c r="C3504">
        <v>15</v>
      </c>
      <c r="D3504">
        <v>16</v>
      </c>
      <c r="E3504" t="s">
        <v>672</v>
      </c>
      <c r="G3504" t="e">
        <f>--Buffer</f>
        <v>#NAME?</v>
      </c>
    </row>
    <row r="3505" spans="1:7">
      <c r="A3505" t="s">
        <v>6400</v>
      </c>
      <c r="B3505">
        <v>9</v>
      </c>
      <c r="C3505">
        <v>15</v>
      </c>
      <c r="D3505">
        <v>17</v>
      </c>
      <c r="E3505" t="s">
        <v>695</v>
      </c>
      <c r="G3505" t="s">
        <v>696</v>
      </c>
    </row>
    <row r="3506" spans="1:7">
      <c r="A3506" t="s">
        <v>6401</v>
      </c>
      <c r="B3506">
        <v>9</v>
      </c>
      <c r="C3506">
        <v>15</v>
      </c>
      <c r="D3506">
        <v>18</v>
      </c>
      <c r="E3506" t="s">
        <v>695</v>
      </c>
      <c r="G3506" t="s">
        <v>696</v>
      </c>
    </row>
    <row r="3507" spans="1:7">
      <c r="A3507" t="s">
        <v>6402</v>
      </c>
      <c r="B3507">
        <v>9</v>
      </c>
      <c r="C3507">
        <v>15</v>
      </c>
      <c r="D3507">
        <v>19</v>
      </c>
      <c r="E3507" t="s">
        <v>699</v>
      </c>
      <c r="G3507" t="s">
        <v>700</v>
      </c>
    </row>
    <row r="3508" spans="1:7">
      <c r="A3508" t="s">
        <v>6403</v>
      </c>
      <c r="B3508">
        <v>9</v>
      </c>
      <c r="C3508">
        <v>15</v>
      </c>
      <c r="D3508">
        <v>20</v>
      </c>
      <c r="E3508" t="s">
        <v>699</v>
      </c>
      <c r="G3508" t="s">
        <v>700</v>
      </c>
    </row>
    <row r="3509" spans="1:7">
      <c r="A3509" t="s">
        <v>6404</v>
      </c>
      <c r="B3509">
        <v>9</v>
      </c>
      <c r="C3509">
        <v>16</v>
      </c>
      <c r="D3509">
        <v>1</v>
      </c>
      <c r="E3509" t="s">
        <v>703</v>
      </c>
      <c r="G3509" t="s">
        <v>704</v>
      </c>
    </row>
    <row r="3510" spans="1:7">
      <c r="A3510" t="s">
        <v>6405</v>
      </c>
      <c r="B3510">
        <v>9</v>
      </c>
      <c r="C3510">
        <v>16</v>
      </c>
      <c r="D3510">
        <v>2</v>
      </c>
      <c r="E3510" t="s">
        <v>703</v>
      </c>
      <c r="G3510" t="s">
        <v>704</v>
      </c>
    </row>
    <row r="3511" spans="1:7">
      <c r="A3511" t="s">
        <v>6406</v>
      </c>
      <c r="B3511">
        <v>9</v>
      </c>
      <c r="C3511">
        <v>16</v>
      </c>
      <c r="D3511">
        <v>3</v>
      </c>
      <c r="E3511" t="s">
        <v>707</v>
      </c>
      <c r="G3511" t="s">
        <v>708</v>
      </c>
    </row>
    <row r="3512" spans="1:7">
      <c r="A3512" t="s">
        <v>6407</v>
      </c>
      <c r="B3512">
        <v>9</v>
      </c>
      <c r="C3512">
        <v>16</v>
      </c>
      <c r="D3512">
        <v>4</v>
      </c>
      <c r="E3512" t="s">
        <v>707</v>
      </c>
      <c r="G3512" t="s">
        <v>708</v>
      </c>
    </row>
    <row r="3513" spans="1:7">
      <c r="A3513" t="s">
        <v>6408</v>
      </c>
      <c r="B3513">
        <v>9</v>
      </c>
      <c r="C3513">
        <v>16</v>
      </c>
      <c r="D3513">
        <v>5</v>
      </c>
      <c r="E3513" t="s">
        <v>711</v>
      </c>
      <c r="G3513" t="e">
        <f>--Blank</f>
        <v>#NAME?</v>
      </c>
    </row>
    <row r="3514" spans="1:7">
      <c r="A3514" t="s">
        <v>6409</v>
      </c>
      <c r="B3514">
        <v>9</v>
      </c>
      <c r="C3514">
        <v>16</v>
      </c>
      <c r="D3514">
        <v>6</v>
      </c>
      <c r="E3514" t="s">
        <v>711</v>
      </c>
      <c r="G3514" t="e">
        <f>--Blank</f>
        <v>#NAME?</v>
      </c>
    </row>
    <row r="3515" spans="1:7">
      <c r="A3515" t="s">
        <v>6410</v>
      </c>
      <c r="B3515">
        <v>9</v>
      </c>
      <c r="C3515">
        <v>16</v>
      </c>
      <c r="D3515">
        <v>7</v>
      </c>
      <c r="E3515" t="s">
        <v>711</v>
      </c>
      <c r="G3515" t="e">
        <f>--Blank</f>
        <v>#NAME?</v>
      </c>
    </row>
    <row r="3516" spans="1:7">
      <c r="A3516" t="s">
        <v>6411</v>
      </c>
      <c r="B3516">
        <v>9</v>
      </c>
      <c r="C3516">
        <v>16</v>
      </c>
      <c r="D3516">
        <v>8</v>
      </c>
      <c r="E3516" t="s">
        <v>711</v>
      </c>
      <c r="G3516" t="e">
        <f>--Blank</f>
        <v>#NAME?</v>
      </c>
    </row>
    <row r="3517" spans="1:7">
      <c r="A3517" t="s">
        <v>6412</v>
      </c>
      <c r="B3517">
        <v>9</v>
      </c>
      <c r="C3517">
        <v>16</v>
      </c>
      <c r="D3517">
        <v>9</v>
      </c>
      <c r="E3517" t="s">
        <v>711</v>
      </c>
      <c r="G3517" t="e">
        <f>--Blank</f>
        <v>#NAME?</v>
      </c>
    </row>
    <row r="3518" spans="1:7">
      <c r="A3518" t="s">
        <v>6413</v>
      </c>
      <c r="B3518">
        <v>9</v>
      </c>
      <c r="C3518">
        <v>16</v>
      </c>
      <c r="D3518">
        <v>10</v>
      </c>
      <c r="E3518" t="s">
        <v>711</v>
      </c>
      <c r="G3518" t="e">
        <f>--Blank</f>
        <v>#NAME?</v>
      </c>
    </row>
    <row r="3519" spans="1:7">
      <c r="A3519" t="s">
        <v>6414</v>
      </c>
      <c r="B3519">
        <v>9</v>
      </c>
      <c r="C3519">
        <v>16</v>
      </c>
      <c r="D3519">
        <v>11</v>
      </c>
      <c r="E3519" t="s">
        <v>711</v>
      </c>
      <c r="G3519" t="e">
        <f>--Blank</f>
        <v>#NAME?</v>
      </c>
    </row>
    <row r="3520" spans="1:7">
      <c r="A3520" t="s">
        <v>6415</v>
      </c>
      <c r="B3520">
        <v>9</v>
      </c>
      <c r="C3520">
        <v>16</v>
      </c>
      <c r="D3520">
        <v>12</v>
      </c>
      <c r="E3520" t="s">
        <v>711</v>
      </c>
      <c r="G3520" t="e">
        <f>--Blank</f>
        <v>#NAME?</v>
      </c>
    </row>
    <row r="3521" spans="1:7">
      <c r="A3521" t="s">
        <v>6416</v>
      </c>
      <c r="B3521">
        <v>9</v>
      </c>
      <c r="C3521">
        <v>16</v>
      </c>
      <c r="D3521">
        <v>13</v>
      </c>
      <c r="E3521" t="s">
        <v>711</v>
      </c>
      <c r="G3521" t="e">
        <f>--Blank</f>
        <v>#NAME?</v>
      </c>
    </row>
    <row r="3522" spans="1:7">
      <c r="A3522" t="s">
        <v>6417</v>
      </c>
      <c r="B3522">
        <v>9</v>
      </c>
      <c r="C3522">
        <v>16</v>
      </c>
      <c r="D3522">
        <v>14</v>
      </c>
      <c r="E3522" t="s">
        <v>711</v>
      </c>
      <c r="G3522" t="e">
        <f>--Blank</f>
        <v>#NAME?</v>
      </c>
    </row>
    <row r="3523" spans="1:7">
      <c r="A3523" t="s">
        <v>6418</v>
      </c>
      <c r="B3523">
        <v>9</v>
      </c>
      <c r="C3523">
        <v>16</v>
      </c>
      <c r="D3523">
        <v>15</v>
      </c>
      <c r="E3523" t="s">
        <v>711</v>
      </c>
      <c r="G3523" t="e">
        <f>--Blank</f>
        <v>#NAME?</v>
      </c>
    </row>
    <row r="3524" spans="1:7">
      <c r="A3524" t="s">
        <v>6419</v>
      </c>
      <c r="B3524">
        <v>9</v>
      </c>
      <c r="C3524">
        <v>16</v>
      </c>
      <c r="D3524">
        <v>16</v>
      </c>
      <c r="E3524" t="s">
        <v>711</v>
      </c>
      <c r="G3524" t="e">
        <f>--Blank</f>
        <v>#NAME?</v>
      </c>
    </row>
    <row r="3525" spans="1:7">
      <c r="A3525" t="s">
        <v>6420</v>
      </c>
      <c r="B3525">
        <v>9</v>
      </c>
      <c r="C3525">
        <v>16</v>
      </c>
      <c r="D3525">
        <v>17</v>
      </c>
      <c r="E3525" t="s">
        <v>711</v>
      </c>
      <c r="G3525" t="e">
        <f>--Blank</f>
        <v>#NAME?</v>
      </c>
    </row>
    <row r="3526" spans="1:7">
      <c r="A3526" t="s">
        <v>6421</v>
      </c>
      <c r="B3526">
        <v>9</v>
      </c>
      <c r="C3526">
        <v>16</v>
      </c>
      <c r="D3526">
        <v>18</v>
      </c>
      <c r="E3526" t="s">
        <v>711</v>
      </c>
      <c r="G3526" t="e">
        <f>--Blank</f>
        <v>#NAME?</v>
      </c>
    </row>
    <row r="3527" spans="1:7">
      <c r="A3527" t="s">
        <v>6422</v>
      </c>
      <c r="B3527">
        <v>9</v>
      </c>
      <c r="C3527">
        <v>16</v>
      </c>
      <c r="D3527">
        <v>19</v>
      </c>
      <c r="E3527" t="s">
        <v>711</v>
      </c>
      <c r="G3527" t="e">
        <f>--Blank</f>
        <v>#NAME?</v>
      </c>
    </row>
    <row r="3528" spans="1:7">
      <c r="A3528" t="s">
        <v>6423</v>
      </c>
      <c r="B3528">
        <v>9</v>
      </c>
      <c r="C3528">
        <v>16</v>
      </c>
      <c r="D3528">
        <v>20</v>
      </c>
      <c r="E3528" t="s">
        <v>711</v>
      </c>
      <c r="G3528" t="e">
        <f>--Blank</f>
        <v>#NAME?</v>
      </c>
    </row>
    <row r="3529" spans="1:7">
      <c r="A3529" t="s">
        <v>6424</v>
      </c>
      <c r="B3529">
        <v>9</v>
      </c>
      <c r="C3529">
        <v>17</v>
      </c>
      <c r="D3529">
        <v>1</v>
      </c>
      <c r="E3529" t="s">
        <v>711</v>
      </c>
      <c r="G3529" t="e">
        <f>--Blank</f>
        <v>#NAME?</v>
      </c>
    </row>
    <row r="3530" spans="1:7">
      <c r="A3530" t="s">
        <v>6425</v>
      </c>
      <c r="B3530">
        <v>9</v>
      </c>
      <c r="C3530">
        <v>17</v>
      </c>
      <c r="D3530">
        <v>2</v>
      </c>
      <c r="E3530" t="s">
        <v>711</v>
      </c>
      <c r="G3530" t="e">
        <f>--Blank</f>
        <v>#NAME?</v>
      </c>
    </row>
    <row r="3531" spans="1:7">
      <c r="A3531" t="s">
        <v>6426</v>
      </c>
      <c r="B3531">
        <v>9</v>
      </c>
      <c r="C3531">
        <v>17</v>
      </c>
      <c r="D3531">
        <v>3</v>
      </c>
      <c r="E3531" t="s">
        <v>711</v>
      </c>
      <c r="G3531" t="e">
        <f>--Blank</f>
        <v>#NAME?</v>
      </c>
    </row>
    <row r="3532" spans="1:7">
      <c r="A3532" t="s">
        <v>6427</v>
      </c>
      <c r="B3532">
        <v>9</v>
      </c>
      <c r="C3532">
        <v>17</v>
      </c>
      <c r="D3532">
        <v>4</v>
      </c>
      <c r="E3532" t="s">
        <v>711</v>
      </c>
      <c r="G3532" t="e">
        <f>--Blank</f>
        <v>#NAME?</v>
      </c>
    </row>
    <row r="3533" spans="1:7">
      <c r="A3533" t="s">
        <v>6428</v>
      </c>
      <c r="B3533">
        <v>9</v>
      </c>
      <c r="C3533">
        <v>17</v>
      </c>
      <c r="D3533">
        <v>5</v>
      </c>
      <c r="E3533" t="s">
        <v>711</v>
      </c>
      <c r="G3533" t="e">
        <f>--Blank</f>
        <v>#NAME?</v>
      </c>
    </row>
    <row r="3534" spans="1:7">
      <c r="A3534" t="s">
        <v>6429</v>
      </c>
      <c r="B3534">
        <v>9</v>
      </c>
      <c r="C3534">
        <v>17</v>
      </c>
      <c r="D3534">
        <v>6</v>
      </c>
      <c r="E3534" t="s">
        <v>711</v>
      </c>
      <c r="G3534" t="e">
        <f>--Blank</f>
        <v>#NAME?</v>
      </c>
    </row>
    <row r="3535" spans="1:7">
      <c r="A3535" t="s">
        <v>6430</v>
      </c>
      <c r="B3535">
        <v>9</v>
      </c>
      <c r="C3535">
        <v>17</v>
      </c>
      <c r="D3535">
        <v>7</v>
      </c>
      <c r="E3535" t="s">
        <v>711</v>
      </c>
      <c r="G3535" t="e">
        <f>--Blank</f>
        <v>#NAME?</v>
      </c>
    </row>
    <row r="3536" spans="1:7">
      <c r="A3536" t="s">
        <v>6431</v>
      </c>
      <c r="B3536">
        <v>9</v>
      </c>
      <c r="C3536">
        <v>17</v>
      </c>
      <c r="D3536">
        <v>8</v>
      </c>
      <c r="E3536" t="s">
        <v>711</v>
      </c>
      <c r="G3536" t="e">
        <f>--Blank</f>
        <v>#NAME?</v>
      </c>
    </row>
    <row r="3537" spans="1:7">
      <c r="A3537" t="s">
        <v>6432</v>
      </c>
      <c r="B3537">
        <v>9</v>
      </c>
      <c r="C3537">
        <v>17</v>
      </c>
      <c r="D3537">
        <v>9</v>
      </c>
      <c r="E3537" t="s">
        <v>711</v>
      </c>
      <c r="G3537" t="e">
        <f>--Blank</f>
        <v>#NAME?</v>
      </c>
    </row>
    <row r="3538" spans="1:7">
      <c r="A3538" t="s">
        <v>6433</v>
      </c>
      <c r="B3538">
        <v>9</v>
      </c>
      <c r="C3538">
        <v>17</v>
      </c>
      <c r="D3538">
        <v>10</v>
      </c>
      <c r="E3538" t="s">
        <v>711</v>
      </c>
      <c r="G3538" t="e">
        <f>--Blank</f>
        <v>#NAME?</v>
      </c>
    </row>
    <row r="3539" spans="1:7">
      <c r="A3539" t="s">
        <v>6434</v>
      </c>
      <c r="B3539">
        <v>9</v>
      </c>
      <c r="C3539">
        <v>17</v>
      </c>
      <c r="D3539">
        <v>11</v>
      </c>
      <c r="E3539" t="s">
        <v>711</v>
      </c>
      <c r="G3539" t="e">
        <f>--Blank</f>
        <v>#NAME?</v>
      </c>
    </row>
    <row r="3540" spans="1:7">
      <c r="A3540" t="s">
        <v>6435</v>
      </c>
      <c r="B3540">
        <v>9</v>
      </c>
      <c r="C3540">
        <v>17</v>
      </c>
      <c r="D3540">
        <v>12</v>
      </c>
      <c r="E3540" t="s">
        <v>711</v>
      </c>
      <c r="G3540" t="e">
        <f>--Blank</f>
        <v>#NAME?</v>
      </c>
    </row>
    <row r="3541" spans="1:7">
      <c r="A3541" t="s">
        <v>6436</v>
      </c>
      <c r="B3541">
        <v>9</v>
      </c>
      <c r="C3541">
        <v>17</v>
      </c>
      <c r="D3541">
        <v>13</v>
      </c>
      <c r="E3541" t="s">
        <v>711</v>
      </c>
      <c r="G3541" t="e">
        <f>--Blank</f>
        <v>#NAME?</v>
      </c>
    </row>
    <row r="3542" spans="1:7">
      <c r="A3542" t="s">
        <v>6437</v>
      </c>
      <c r="B3542">
        <v>9</v>
      </c>
      <c r="C3542">
        <v>17</v>
      </c>
      <c r="D3542">
        <v>14</v>
      </c>
      <c r="E3542" t="s">
        <v>711</v>
      </c>
      <c r="G3542" t="e">
        <f>--Blank</f>
        <v>#NAME?</v>
      </c>
    </row>
    <row r="3543" spans="1:7">
      <c r="A3543" t="s">
        <v>6438</v>
      </c>
      <c r="B3543">
        <v>9</v>
      </c>
      <c r="C3543">
        <v>17</v>
      </c>
      <c r="D3543">
        <v>15</v>
      </c>
      <c r="E3543" t="s">
        <v>711</v>
      </c>
      <c r="G3543" t="e">
        <f>--Blank</f>
        <v>#NAME?</v>
      </c>
    </row>
    <row r="3544" spans="1:7">
      <c r="A3544" t="s">
        <v>6439</v>
      </c>
      <c r="B3544">
        <v>9</v>
      </c>
      <c r="C3544">
        <v>17</v>
      </c>
      <c r="D3544">
        <v>16</v>
      </c>
      <c r="E3544" t="s">
        <v>711</v>
      </c>
      <c r="G3544" t="e">
        <f>--Blank</f>
        <v>#NAME?</v>
      </c>
    </row>
    <row r="3545" spans="1:7">
      <c r="A3545" t="s">
        <v>6440</v>
      </c>
      <c r="B3545">
        <v>9</v>
      </c>
      <c r="C3545">
        <v>17</v>
      </c>
      <c r="D3545">
        <v>17</v>
      </c>
      <c r="E3545" t="s">
        <v>711</v>
      </c>
      <c r="G3545" t="e">
        <f>--Blank</f>
        <v>#NAME?</v>
      </c>
    </row>
    <row r="3546" spans="1:7">
      <c r="A3546" t="s">
        <v>6441</v>
      </c>
      <c r="B3546">
        <v>9</v>
      </c>
      <c r="C3546">
        <v>17</v>
      </c>
      <c r="D3546">
        <v>18</v>
      </c>
      <c r="E3546" t="s">
        <v>711</v>
      </c>
      <c r="G3546" t="e">
        <f>--Blank</f>
        <v>#NAME?</v>
      </c>
    </row>
    <row r="3547" spans="1:7">
      <c r="A3547" t="s">
        <v>6442</v>
      </c>
      <c r="B3547">
        <v>9</v>
      </c>
      <c r="C3547">
        <v>17</v>
      </c>
      <c r="D3547">
        <v>19</v>
      </c>
      <c r="E3547" t="s">
        <v>711</v>
      </c>
      <c r="G3547" t="e">
        <f>--Blank</f>
        <v>#NAME?</v>
      </c>
    </row>
    <row r="3548" spans="1:7">
      <c r="A3548" t="s">
        <v>6443</v>
      </c>
      <c r="B3548">
        <v>9</v>
      </c>
      <c r="C3548">
        <v>17</v>
      </c>
      <c r="D3548">
        <v>20</v>
      </c>
      <c r="E3548" t="s">
        <v>711</v>
      </c>
      <c r="G3548" t="e">
        <f>--Blank</f>
        <v>#NAME?</v>
      </c>
    </row>
    <row r="3549" spans="1:7">
      <c r="A3549" t="s">
        <v>6444</v>
      </c>
      <c r="B3549">
        <v>9</v>
      </c>
      <c r="C3549">
        <v>18</v>
      </c>
      <c r="D3549">
        <v>1</v>
      </c>
      <c r="E3549" t="s">
        <v>711</v>
      </c>
      <c r="G3549" t="e">
        <f>--Blank</f>
        <v>#NAME?</v>
      </c>
    </row>
    <row r="3550" spans="1:7">
      <c r="A3550" t="s">
        <v>6445</v>
      </c>
      <c r="B3550">
        <v>9</v>
      </c>
      <c r="C3550">
        <v>18</v>
      </c>
      <c r="D3550">
        <v>2</v>
      </c>
      <c r="E3550" t="s">
        <v>711</v>
      </c>
      <c r="G3550" t="e">
        <f>--Blank</f>
        <v>#NAME?</v>
      </c>
    </row>
    <row r="3551" spans="1:7">
      <c r="A3551" t="s">
        <v>6446</v>
      </c>
      <c r="B3551">
        <v>9</v>
      </c>
      <c r="C3551">
        <v>18</v>
      </c>
      <c r="D3551">
        <v>3</v>
      </c>
      <c r="E3551" t="s">
        <v>711</v>
      </c>
      <c r="G3551" t="e">
        <f>--Blank</f>
        <v>#NAME?</v>
      </c>
    </row>
    <row r="3552" spans="1:7">
      <c r="A3552" t="s">
        <v>6447</v>
      </c>
      <c r="B3552">
        <v>9</v>
      </c>
      <c r="C3552">
        <v>18</v>
      </c>
      <c r="D3552">
        <v>4</v>
      </c>
      <c r="E3552" t="s">
        <v>711</v>
      </c>
      <c r="G3552" t="e">
        <f>--Blank</f>
        <v>#NAME?</v>
      </c>
    </row>
    <row r="3553" spans="1:7">
      <c r="A3553" t="s">
        <v>6448</v>
      </c>
      <c r="B3553">
        <v>9</v>
      </c>
      <c r="C3553">
        <v>18</v>
      </c>
      <c r="D3553">
        <v>5</v>
      </c>
      <c r="E3553" t="s">
        <v>711</v>
      </c>
      <c r="G3553" t="e">
        <f>--Blank</f>
        <v>#NAME?</v>
      </c>
    </row>
    <row r="3554" spans="1:7">
      <c r="A3554" t="s">
        <v>6449</v>
      </c>
      <c r="B3554">
        <v>9</v>
      </c>
      <c r="C3554">
        <v>18</v>
      </c>
      <c r="D3554">
        <v>6</v>
      </c>
      <c r="E3554" t="s">
        <v>711</v>
      </c>
      <c r="G3554" t="e">
        <f>--Blank</f>
        <v>#NAME?</v>
      </c>
    </row>
    <row r="3555" spans="1:7">
      <c r="A3555" t="s">
        <v>6450</v>
      </c>
      <c r="B3555">
        <v>9</v>
      </c>
      <c r="C3555">
        <v>18</v>
      </c>
      <c r="D3555">
        <v>7</v>
      </c>
      <c r="E3555" t="s">
        <v>711</v>
      </c>
      <c r="G3555" t="e">
        <f>--Blank</f>
        <v>#NAME?</v>
      </c>
    </row>
    <row r="3556" spans="1:7">
      <c r="A3556" t="s">
        <v>6451</v>
      </c>
      <c r="B3556">
        <v>9</v>
      </c>
      <c r="C3556">
        <v>18</v>
      </c>
      <c r="D3556">
        <v>8</v>
      </c>
      <c r="E3556" t="s">
        <v>711</v>
      </c>
      <c r="G3556" t="e">
        <f>--Blank</f>
        <v>#NAME?</v>
      </c>
    </row>
    <row r="3557" spans="1:7">
      <c r="A3557" t="s">
        <v>6452</v>
      </c>
      <c r="B3557">
        <v>9</v>
      </c>
      <c r="C3557">
        <v>18</v>
      </c>
      <c r="D3557">
        <v>9</v>
      </c>
      <c r="E3557" t="s">
        <v>711</v>
      </c>
      <c r="G3557" t="e">
        <f>--Blank</f>
        <v>#NAME?</v>
      </c>
    </row>
    <row r="3558" spans="1:7">
      <c r="A3558" t="s">
        <v>6453</v>
      </c>
      <c r="B3558">
        <v>9</v>
      </c>
      <c r="C3558">
        <v>18</v>
      </c>
      <c r="D3558">
        <v>10</v>
      </c>
      <c r="E3558" t="s">
        <v>711</v>
      </c>
      <c r="G3558" t="e">
        <f>--Blank</f>
        <v>#NAME?</v>
      </c>
    </row>
    <row r="3559" spans="1:7">
      <c r="A3559" t="s">
        <v>6454</v>
      </c>
      <c r="B3559">
        <v>9</v>
      </c>
      <c r="C3559">
        <v>18</v>
      </c>
      <c r="D3559">
        <v>11</v>
      </c>
      <c r="E3559" t="s">
        <v>711</v>
      </c>
      <c r="G3559" t="e">
        <f>--Blank</f>
        <v>#NAME?</v>
      </c>
    </row>
    <row r="3560" spans="1:7">
      <c r="A3560" t="s">
        <v>6455</v>
      </c>
      <c r="B3560">
        <v>9</v>
      </c>
      <c r="C3560">
        <v>18</v>
      </c>
      <c r="D3560">
        <v>12</v>
      </c>
      <c r="E3560" t="s">
        <v>711</v>
      </c>
      <c r="G3560" t="e">
        <f>--Blank</f>
        <v>#NAME?</v>
      </c>
    </row>
    <row r="3561" spans="1:7">
      <c r="A3561" t="s">
        <v>6456</v>
      </c>
      <c r="B3561">
        <v>9</v>
      </c>
      <c r="C3561">
        <v>18</v>
      </c>
      <c r="D3561">
        <v>13</v>
      </c>
      <c r="E3561" t="s">
        <v>711</v>
      </c>
      <c r="G3561" t="e">
        <f>--Blank</f>
        <v>#NAME?</v>
      </c>
    </row>
    <row r="3562" spans="1:7">
      <c r="A3562" t="s">
        <v>6457</v>
      </c>
      <c r="B3562">
        <v>9</v>
      </c>
      <c r="C3562">
        <v>18</v>
      </c>
      <c r="D3562">
        <v>14</v>
      </c>
      <c r="E3562" t="s">
        <v>711</v>
      </c>
      <c r="G3562" t="e">
        <f>--Blank</f>
        <v>#NAME?</v>
      </c>
    </row>
    <row r="3563" spans="1:7">
      <c r="A3563" t="s">
        <v>6458</v>
      </c>
      <c r="B3563">
        <v>9</v>
      </c>
      <c r="C3563">
        <v>18</v>
      </c>
      <c r="D3563">
        <v>15</v>
      </c>
      <c r="E3563" t="s">
        <v>711</v>
      </c>
      <c r="G3563" t="e">
        <f>--Blank</f>
        <v>#NAME?</v>
      </c>
    </row>
    <row r="3564" spans="1:7">
      <c r="A3564" t="s">
        <v>6459</v>
      </c>
      <c r="B3564">
        <v>9</v>
      </c>
      <c r="C3564">
        <v>18</v>
      </c>
      <c r="D3564">
        <v>16</v>
      </c>
      <c r="E3564" t="s">
        <v>711</v>
      </c>
      <c r="G3564" t="e">
        <f>--Blank</f>
        <v>#NAME?</v>
      </c>
    </row>
    <row r="3565" spans="1:7">
      <c r="A3565" t="s">
        <v>6460</v>
      </c>
      <c r="B3565">
        <v>9</v>
      </c>
      <c r="C3565">
        <v>18</v>
      </c>
      <c r="D3565">
        <v>17</v>
      </c>
      <c r="E3565" t="s">
        <v>711</v>
      </c>
      <c r="G3565" t="e">
        <f>--Blank</f>
        <v>#NAME?</v>
      </c>
    </row>
    <row r="3566" spans="1:7">
      <c r="A3566" t="s">
        <v>6461</v>
      </c>
      <c r="B3566">
        <v>9</v>
      </c>
      <c r="C3566">
        <v>18</v>
      </c>
      <c r="D3566">
        <v>18</v>
      </c>
      <c r="E3566" t="s">
        <v>711</v>
      </c>
      <c r="G3566" t="e">
        <f>--Blank</f>
        <v>#NAME?</v>
      </c>
    </row>
    <row r="3567" spans="1:7">
      <c r="A3567" t="s">
        <v>6462</v>
      </c>
      <c r="B3567">
        <v>9</v>
      </c>
      <c r="C3567">
        <v>18</v>
      </c>
      <c r="D3567">
        <v>19</v>
      </c>
      <c r="E3567" t="s">
        <v>711</v>
      </c>
      <c r="G3567" t="e">
        <f>--Blank</f>
        <v>#NAME?</v>
      </c>
    </row>
    <row r="3568" spans="1:7">
      <c r="A3568" t="s">
        <v>6463</v>
      </c>
      <c r="B3568">
        <v>9</v>
      </c>
      <c r="C3568">
        <v>18</v>
      </c>
      <c r="D3568">
        <v>20</v>
      </c>
      <c r="E3568" t="s">
        <v>711</v>
      </c>
      <c r="G3568" t="e">
        <f>--Blank</f>
        <v>#NAME?</v>
      </c>
    </row>
    <row r="3569" spans="1:7">
      <c r="A3569" t="s">
        <v>6464</v>
      </c>
      <c r="B3569">
        <v>9</v>
      </c>
      <c r="C3569">
        <v>19</v>
      </c>
      <c r="D3569">
        <v>1</v>
      </c>
      <c r="E3569" t="s">
        <v>711</v>
      </c>
      <c r="G3569" t="e">
        <f>--Blank</f>
        <v>#NAME?</v>
      </c>
    </row>
    <row r="3570" spans="1:7">
      <c r="A3570" t="s">
        <v>6465</v>
      </c>
      <c r="B3570">
        <v>9</v>
      </c>
      <c r="C3570">
        <v>19</v>
      </c>
      <c r="D3570">
        <v>2</v>
      </c>
      <c r="E3570" t="s">
        <v>711</v>
      </c>
      <c r="G3570" t="e">
        <f>--Blank</f>
        <v>#NAME?</v>
      </c>
    </row>
    <row r="3571" spans="1:7">
      <c r="A3571" t="s">
        <v>6466</v>
      </c>
      <c r="B3571">
        <v>9</v>
      </c>
      <c r="C3571">
        <v>19</v>
      </c>
      <c r="D3571">
        <v>3</v>
      </c>
      <c r="E3571" t="s">
        <v>711</v>
      </c>
      <c r="G3571" t="e">
        <f>--Blank</f>
        <v>#NAME?</v>
      </c>
    </row>
    <row r="3572" spans="1:7">
      <c r="A3572" t="s">
        <v>6467</v>
      </c>
      <c r="B3572">
        <v>9</v>
      </c>
      <c r="C3572">
        <v>19</v>
      </c>
      <c r="D3572">
        <v>4</v>
      </c>
      <c r="E3572" t="s">
        <v>711</v>
      </c>
      <c r="G3572" t="e">
        <f>--Blank</f>
        <v>#NAME?</v>
      </c>
    </row>
    <row r="3573" spans="1:7">
      <c r="A3573" t="s">
        <v>6468</v>
      </c>
      <c r="B3573">
        <v>9</v>
      </c>
      <c r="C3573">
        <v>19</v>
      </c>
      <c r="D3573">
        <v>5</v>
      </c>
      <c r="E3573" t="s">
        <v>711</v>
      </c>
      <c r="G3573" t="e">
        <f>--Blank</f>
        <v>#NAME?</v>
      </c>
    </row>
    <row r="3574" spans="1:7">
      <c r="A3574" t="s">
        <v>6469</v>
      </c>
      <c r="B3574">
        <v>9</v>
      </c>
      <c r="C3574">
        <v>19</v>
      </c>
      <c r="D3574">
        <v>6</v>
      </c>
      <c r="E3574" t="s">
        <v>711</v>
      </c>
      <c r="G3574" t="e">
        <f>--Blank</f>
        <v>#NAME?</v>
      </c>
    </row>
    <row r="3575" spans="1:7">
      <c r="A3575" t="s">
        <v>6470</v>
      </c>
      <c r="B3575">
        <v>9</v>
      </c>
      <c r="C3575">
        <v>19</v>
      </c>
      <c r="D3575">
        <v>7</v>
      </c>
      <c r="E3575" t="s">
        <v>711</v>
      </c>
      <c r="G3575" t="e">
        <f>--Blank</f>
        <v>#NAME?</v>
      </c>
    </row>
    <row r="3576" spans="1:7">
      <c r="A3576" t="s">
        <v>6471</v>
      </c>
      <c r="B3576">
        <v>9</v>
      </c>
      <c r="C3576">
        <v>19</v>
      </c>
      <c r="D3576">
        <v>8</v>
      </c>
      <c r="E3576" t="s">
        <v>711</v>
      </c>
      <c r="G3576" t="e">
        <f>--Blank</f>
        <v>#NAME?</v>
      </c>
    </row>
    <row r="3577" spans="1:7">
      <c r="A3577" t="s">
        <v>6472</v>
      </c>
      <c r="B3577">
        <v>9</v>
      </c>
      <c r="C3577">
        <v>19</v>
      </c>
      <c r="D3577">
        <v>9</v>
      </c>
      <c r="E3577" t="s">
        <v>711</v>
      </c>
      <c r="G3577" t="e">
        <f>--Blank</f>
        <v>#NAME?</v>
      </c>
    </row>
    <row r="3578" spans="1:7">
      <c r="A3578" t="s">
        <v>6473</v>
      </c>
      <c r="B3578">
        <v>9</v>
      </c>
      <c r="C3578">
        <v>19</v>
      </c>
      <c r="D3578">
        <v>10</v>
      </c>
      <c r="E3578" t="s">
        <v>711</v>
      </c>
      <c r="G3578" t="e">
        <f>--Blank</f>
        <v>#NAME?</v>
      </c>
    </row>
    <row r="3579" spans="1:7">
      <c r="A3579" t="s">
        <v>6474</v>
      </c>
      <c r="B3579">
        <v>9</v>
      </c>
      <c r="C3579">
        <v>19</v>
      </c>
      <c r="D3579">
        <v>11</v>
      </c>
      <c r="E3579" t="s">
        <v>711</v>
      </c>
      <c r="G3579" t="e">
        <f>--Blank</f>
        <v>#NAME?</v>
      </c>
    </row>
    <row r="3580" spans="1:7">
      <c r="A3580" t="s">
        <v>6475</v>
      </c>
      <c r="B3580">
        <v>9</v>
      </c>
      <c r="C3580">
        <v>19</v>
      </c>
      <c r="D3580">
        <v>12</v>
      </c>
      <c r="E3580" t="s">
        <v>711</v>
      </c>
      <c r="G3580" t="e">
        <f>--Blank</f>
        <v>#NAME?</v>
      </c>
    </row>
    <row r="3581" spans="1:7">
      <c r="A3581" t="s">
        <v>6476</v>
      </c>
      <c r="B3581">
        <v>9</v>
      </c>
      <c r="C3581">
        <v>19</v>
      </c>
      <c r="D3581">
        <v>13</v>
      </c>
      <c r="E3581" t="s">
        <v>711</v>
      </c>
      <c r="G3581" t="e">
        <f>--Blank</f>
        <v>#NAME?</v>
      </c>
    </row>
    <row r="3582" spans="1:7">
      <c r="A3582" t="s">
        <v>6477</v>
      </c>
      <c r="B3582">
        <v>9</v>
      </c>
      <c r="C3582">
        <v>19</v>
      </c>
      <c r="D3582">
        <v>14</v>
      </c>
      <c r="E3582" t="s">
        <v>711</v>
      </c>
      <c r="G3582" t="e">
        <f>--Blank</f>
        <v>#NAME?</v>
      </c>
    </row>
    <row r="3583" spans="1:7">
      <c r="A3583" t="s">
        <v>6478</v>
      </c>
      <c r="B3583">
        <v>9</v>
      </c>
      <c r="C3583">
        <v>19</v>
      </c>
      <c r="D3583">
        <v>15</v>
      </c>
      <c r="E3583" t="s">
        <v>711</v>
      </c>
      <c r="G3583" t="e">
        <f>--Blank</f>
        <v>#NAME?</v>
      </c>
    </row>
    <row r="3584" spans="1:7">
      <c r="A3584" t="s">
        <v>6479</v>
      </c>
      <c r="B3584">
        <v>9</v>
      </c>
      <c r="C3584">
        <v>19</v>
      </c>
      <c r="D3584">
        <v>16</v>
      </c>
      <c r="E3584" t="s">
        <v>711</v>
      </c>
      <c r="G3584" t="e">
        <f>--Blank</f>
        <v>#NAME?</v>
      </c>
    </row>
    <row r="3585" spans="1:7">
      <c r="A3585" t="s">
        <v>6480</v>
      </c>
      <c r="B3585">
        <v>9</v>
      </c>
      <c r="C3585">
        <v>19</v>
      </c>
      <c r="D3585">
        <v>17</v>
      </c>
      <c r="E3585" t="s">
        <v>711</v>
      </c>
      <c r="G3585" t="e">
        <f>--Blank</f>
        <v>#NAME?</v>
      </c>
    </row>
    <row r="3586" spans="1:7">
      <c r="A3586" t="s">
        <v>6481</v>
      </c>
      <c r="B3586">
        <v>9</v>
      </c>
      <c r="C3586">
        <v>19</v>
      </c>
      <c r="D3586">
        <v>18</v>
      </c>
      <c r="E3586" t="s">
        <v>711</v>
      </c>
      <c r="G3586" t="e">
        <f>--Blank</f>
        <v>#NAME?</v>
      </c>
    </row>
    <row r="3587" spans="1:7">
      <c r="A3587" t="s">
        <v>6482</v>
      </c>
      <c r="B3587">
        <v>9</v>
      </c>
      <c r="C3587">
        <v>19</v>
      </c>
      <c r="D3587">
        <v>19</v>
      </c>
      <c r="E3587" t="s">
        <v>711</v>
      </c>
      <c r="G3587" t="e">
        <f>--Blank</f>
        <v>#NAME?</v>
      </c>
    </row>
    <row r="3588" spans="1:7">
      <c r="A3588" t="s">
        <v>6483</v>
      </c>
      <c r="B3588">
        <v>9</v>
      </c>
      <c r="C3588">
        <v>19</v>
      </c>
      <c r="D3588">
        <v>20</v>
      </c>
      <c r="E3588" t="s">
        <v>711</v>
      </c>
      <c r="G3588" t="e">
        <f>--Blank</f>
        <v>#NAME?</v>
      </c>
    </row>
    <row r="3589" spans="1:7">
      <c r="A3589" t="s">
        <v>6484</v>
      </c>
      <c r="B3589">
        <v>9</v>
      </c>
      <c r="C3589">
        <v>20</v>
      </c>
      <c r="D3589">
        <v>1</v>
      </c>
      <c r="E3589" t="s">
        <v>711</v>
      </c>
      <c r="G3589" t="e">
        <f>--Blank</f>
        <v>#NAME?</v>
      </c>
    </row>
    <row r="3590" spans="1:7">
      <c r="A3590" t="s">
        <v>6485</v>
      </c>
      <c r="B3590">
        <v>9</v>
      </c>
      <c r="C3590">
        <v>20</v>
      </c>
      <c r="D3590">
        <v>2</v>
      </c>
      <c r="E3590" t="s">
        <v>711</v>
      </c>
      <c r="G3590" t="e">
        <f>--Blank</f>
        <v>#NAME?</v>
      </c>
    </row>
    <row r="3591" spans="1:7">
      <c r="A3591" t="s">
        <v>6486</v>
      </c>
      <c r="B3591">
        <v>9</v>
      </c>
      <c r="C3591">
        <v>20</v>
      </c>
      <c r="D3591">
        <v>3</v>
      </c>
      <c r="E3591" t="s">
        <v>711</v>
      </c>
      <c r="G3591" t="e">
        <f>--Blank</f>
        <v>#NAME?</v>
      </c>
    </row>
    <row r="3592" spans="1:7">
      <c r="A3592" t="s">
        <v>6487</v>
      </c>
      <c r="B3592">
        <v>9</v>
      </c>
      <c r="C3592">
        <v>20</v>
      </c>
      <c r="D3592">
        <v>4</v>
      </c>
      <c r="E3592" t="s">
        <v>711</v>
      </c>
      <c r="G3592" t="e">
        <f>--Blank</f>
        <v>#NAME?</v>
      </c>
    </row>
    <row r="3593" spans="1:7">
      <c r="A3593" t="s">
        <v>6488</v>
      </c>
      <c r="B3593">
        <v>9</v>
      </c>
      <c r="C3593">
        <v>20</v>
      </c>
      <c r="D3593">
        <v>5</v>
      </c>
      <c r="E3593" t="s">
        <v>711</v>
      </c>
      <c r="G3593" t="e">
        <f>--Blank</f>
        <v>#NAME?</v>
      </c>
    </row>
    <row r="3594" spans="1:7">
      <c r="A3594" t="s">
        <v>6489</v>
      </c>
      <c r="B3594">
        <v>9</v>
      </c>
      <c r="C3594">
        <v>20</v>
      </c>
      <c r="D3594">
        <v>6</v>
      </c>
      <c r="E3594" t="s">
        <v>711</v>
      </c>
      <c r="G3594" t="e">
        <f>--Blank</f>
        <v>#NAME?</v>
      </c>
    </row>
    <row r="3595" spans="1:7">
      <c r="A3595" t="s">
        <v>6490</v>
      </c>
      <c r="B3595">
        <v>9</v>
      </c>
      <c r="C3595">
        <v>20</v>
      </c>
      <c r="D3595">
        <v>7</v>
      </c>
      <c r="E3595" t="s">
        <v>711</v>
      </c>
      <c r="G3595" t="e">
        <f>--Blank</f>
        <v>#NAME?</v>
      </c>
    </row>
    <row r="3596" spans="1:7">
      <c r="A3596" t="s">
        <v>6491</v>
      </c>
      <c r="B3596">
        <v>9</v>
      </c>
      <c r="C3596">
        <v>20</v>
      </c>
      <c r="D3596">
        <v>8</v>
      </c>
      <c r="E3596" t="s">
        <v>711</v>
      </c>
      <c r="G3596" t="e">
        <f>--Blank</f>
        <v>#NAME?</v>
      </c>
    </row>
    <row r="3597" spans="1:7">
      <c r="A3597" t="s">
        <v>6492</v>
      </c>
      <c r="B3597">
        <v>9</v>
      </c>
      <c r="C3597">
        <v>20</v>
      </c>
      <c r="D3597">
        <v>9</v>
      </c>
      <c r="E3597" t="s">
        <v>711</v>
      </c>
      <c r="G3597" t="e">
        <f>--Blank</f>
        <v>#NAME?</v>
      </c>
    </row>
    <row r="3598" spans="1:7">
      <c r="A3598" t="s">
        <v>6493</v>
      </c>
      <c r="B3598">
        <v>9</v>
      </c>
      <c r="C3598">
        <v>20</v>
      </c>
      <c r="D3598">
        <v>10</v>
      </c>
      <c r="E3598" t="s">
        <v>711</v>
      </c>
      <c r="G3598" t="e">
        <f>--Blank</f>
        <v>#NAME?</v>
      </c>
    </row>
    <row r="3599" spans="1:7">
      <c r="A3599" t="s">
        <v>6494</v>
      </c>
      <c r="B3599">
        <v>9</v>
      </c>
      <c r="C3599">
        <v>20</v>
      </c>
      <c r="D3599">
        <v>11</v>
      </c>
      <c r="E3599" t="s">
        <v>711</v>
      </c>
      <c r="G3599" t="e">
        <f>--Blank</f>
        <v>#NAME?</v>
      </c>
    </row>
    <row r="3600" spans="1:7">
      <c r="A3600" t="s">
        <v>6495</v>
      </c>
      <c r="B3600">
        <v>9</v>
      </c>
      <c r="C3600">
        <v>20</v>
      </c>
      <c r="D3600">
        <v>12</v>
      </c>
      <c r="E3600" t="s">
        <v>711</v>
      </c>
      <c r="G3600" t="e">
        <f>--Blank</f>
        <v>#NAME?</v>
      </c>
    </row>
    <row r="3601" spans="1:7">
      <c r="A3601" t="s">
        <v>6496</v>
      </c>
      <c r="B3601">
        <v>9</v>
      </c>
      <c r="C3601">
        <v>20</v>
      </c>
      <c r="D3601">
        <v>13</v>
      </c>
      <c r="E3601" t="s">
        <v>711</v>
      </c>
      <c r="G3601" t="e">
        <f>--Blank</f>
        <v>#NAME?</v>
      </c>
    </row>
    <row r="3602" spans="1:7">
      <c r="A3602" t="s">
        <v>6497</v>
      </c>
      <c r="B3602">
        <v>9</v>
      </c>
      <c r="C3602">
        <v>20</v>
      </c>
      <c r="D3602">
        <v>14</v>
      </c>
      <c r="E3602" t="s">
        <v>711</v>
      </c>
      <c r="G3602" t="e">
        <f>--Blank</f>
        <v>#NAME?</v>
      </c>
    </row>
    <row r="3603" spans="1:7">
      <c r="A3603" t="s">
        <v>6498</v>
      </c>
      <c r="B3603">
        <v>9</v>
      </c>
      <c r="C3603">
        <v>20</v>
      </c>
      <c r="D3603">
        <v>15</v>
      </c>
      <c r="E3603" t="s">
        <v>711</v>
      </c>
      <c r="G3603" t="e">
        <f>--Blank</f>
        <v>#NAME?</v>
      </c>
    </row>
    <row r="3604" spans="1:7">
      <c r="A3604" t="s">
        <v>6499</v>
      </c>
      <c r="B3604">
        <v>9</v>
      </c>
      <c r="C3604">
        <v>20</v>
      </c>
      <c r="D3604">
        <v>16</v>
      </c>
      <c r="E3604" t="s">
        <v>711</v>
      </c>
      <c r="G3604" t="e">
        <f>--Blank</f>
        <v>#NAME?</v>
      </c>
    </row>
    <row r="3605" spans="1:7">
      <c r="A3605" t="s">
        <v>6500</v>
      </c>
      <c r="B3605">
        <v>9</v>
      </c>
      <c r="C3605">
        <v>20</v>
      </c>
      <c r="D3605">
        <v>17</v>
      </c>
      <c r="E3605" t="s">
        <v>711</v>
      </c>
      <c r="G3605" t="e">
        <f>--Blank</f>
        <v>#NAME?</v>
      </c>
    </row>
    <row r="3606" spans="1:7">
      <c r="A3606" t="s">
        <v>6501</v>
      </c>
      <c r="B3606">
        <v>9</v>
      </c>
      <c r="C3606">
        <v>20</v>
      </c>
      <c r="D3606">
        <v>18</v>
      </c>
      <c r="E3606" t="s">
        <v>711</v>
      </c>
      <c r="G3606" t="e">
        <f>--Blank</f>
        <v>#NAME?</v>
      </c>
    </row>
    <row r="3607" spans="1:7">
      <c r="A3607" t="s">
        <v>6502</v>
      </c>
      <c r="B3607">
        <v>9</v>
      </c>
      <c r="C3607">
        <v>20</v>
      </c>
      <c r="D3607">
        <v>19</v>
      </c>
      <c r="E3607" t="s">
        <v>711</v>
      </c>
      <c r="G3607" t="e">
        <f>--Blank</f>
        <v>#NAME?</v>
      </c>
    </row>
    <row r="3608" spans="1:7">
      <c r="A3608" t="s">
        <v>6503</v>
      </c>
      <c r="B3608">
        <v>9</v>
      </c>
      <c r="C3608">
        <v>20</v>
      </c>
      <c r="D3608">
        <v>20</v>
      </c>
      <c r="E3608" t="s">
        <v>711</v>
      </c>
      <c r="G3608" t="e">
        <f>--Blank</f>
        <v>#NAME?</v>
      </c>
    </row>
    <row r="3609" spans="1:7">
      <c r="A3609" t="s">
        <v>6504</v>
      </c>
      <c r="B3609">
        <v>10</v>
      </c>
      <c r="C3609">
        <v>1</v>
      </c>
      <c r="D3609">
        <v>1</v>
      </c>
      <c r="E3609" t="s">
        <v>15</v>
      </c>
      <c r="G3609" t="s">
        <v>16</v>
      </c>
    </row>
    <row r="3610" spans="1:7">
      <c r="A3610" t="s">
        <v>6505</v>
      </c>
      <c r="B3610">
        <v>10</v>
      </c>
      <c r="C3610">
        <v>1</v>
      </c>
      <c r="D3610">
        <v>2</v>
      </c>
      <c r="E3610" t="s">
        <v>15</v>
      </c>
      <c r="G3610" t="s">
        <v>16</v>
      </c>
    </row>
    <row r="3611" spans="1:7">
      <c r="A3611" t="s">
        <v>6506</v>
      </c>
      <c r="B3611">
        <v>10</v>
      </c>
      <c r="C3611">
        <v>1</v>
      </c>
      <c r="D3611">
        <v>3</v>
      </c>
      <c r="E3611" t="s">
        <v>19</v>
      </c>
      <c r="G3611" t="s">
        <v>20</v>
      </c>
    </row>
    <row r="3612" spans="1:7">
      <c r="A3612" t="s">
        <v>6507</v>
      </c>
      <c r="B3612">
        <v>10</v>
      </c>
      <c r="C3612">
        <v>1</v>
      </c>
      <c r="D3612">
        <v>4</v>
      </c>
      <c r="E3612" t="s">
        <v>19</v>
      </c>
      <c r="G3612" t="s">
        <v>20</v>
      </c>
    </row>
    <row r="3613" spans="1:7">
      <c r="A3613" t="s">
        <v>6508</v>
      </c>
      <c r="B3613">
        <v>10</v>
      </c>
      <c r="C3613">
        <v>1</v>
      </c>
      <c r="D3613">
        <v>5</v>
      </c>
      <c r="E3613" t="s">
        <v>23</v>
      </c>
      <c r="G3613" t="s">
        <v>24</v>
      </c>
    </row>
    <row r="3614" spans="1:7">
      <c r="A3614" t="s">
        <v>6509</v>
      </c>
      <c r="B3614">
        <v>10</v>
      </c>
      <c r="C3614">
        <v>1</v>
      </c>
      <c r="D3614">
        <v>6</v>
      </c>
      <c r="E3614" t="s">
        <v>23</v>
      </c>
      <c r="G3614" t="s">
        <v>24</v>
      </c>
    </row>
    <row r="3615" spans="1:7">
      <c r="A3615" t="s">
        <v>6510</v>
      </c>
      <c r="B3615">
        <v>10</v>
      </c>
      <c r="C3615">
        <v>1</v>
      </c>
      <c r="D3615">
        <v>7</v>
      </c>
      <c r="E3615" t="s">
        <v>27</v>
      </c>
      <c r="G3615" t="s">
        <v>28</v>
      </c>
    </row>
    <row r="3616" spans="1:7">
      <c r="A3616" t="s">
        <v>6511</v>
      </c>
      <c r="B3616">
        <v>10</v>
      </c>
      <c r="C3616">
        <v>1</v>
      </c>
      <c r="D3616">
        <v>8</v>
      </c>
      <c r="E3616" t="s">
        <v>27</v>
      </c>
      <c r="G3616" t="s">
        <v>28</v>
      </c>
    </row>
    <row r="3617" spans="1:7">
      <c r="A3617" t="s">
        <v>6512</v>
      </c>
      <c r="B3617">
        <v>10</v>
      </c>
      <c r="C3617">
        <v>1</v>
      </c>
      <c r="D3617">
        <v>9</v>
      </c>
      <c r="E3617" t="s">
        <v>31</v>
      </c>
      <c r="G3617" t="s">
        <v>32</v>
      </c>
    </row>
    <row r="3618" spans="1:7">
      <c r="A3618" t="s">
        <v>6513</v>
      </c>
      <c r="B3618">
        <v>10</v>
      </c>
      <c r="C3618">
        <v>1</v>
      </c>
      <c r="D3618">
        <v>10</v>
      </c>
      <c r="E3618" t="s">
        <v>31</v>
      </c>
      <c r="G3618" t="s">
        <v>32</v>
      </c>
    </row>
    <row r="3619" spans="1:7">
      <c r="A3619" t="s">
        <v>6514</v>
      </c>
      <c r="B3619">
        <v>10</v>
      </c>
      <c r="C3619">
        <v>1</v>
      </c>
      <c r="D3619">
        <v>11</v>
      </c>
      <c r="E3619" t="s">
        <v>35</v>
      </c>
      <c r="G3619" t="s">
        <v>36</v>
      </c>
    </row>
    <row r="3620" spans="1:7">
      <c r="A3620" t="s">
        <v>6515</v>
      </c>
      <c r="B3620">
        <v>10</v>
      </c>
      <c r="C3620">
        <v>1</v>
      </c>
      <c r="D3620">
        <v>12</v>
      </c>
      <c r="E3620" t="s">
        <v>35</v>
      </c>
      <c r="G3620" t="s">
        <v>36</v>
      </c>
    </row>
    <row r="3621" spans="1:7">
      <c r="A3621" t="s">
        <v>6516</v>
      </c>
      <c r="B3621">
        <v>10</v>
      </c>
      <c r="C3621">
        <v>1</v>
      </c>
      <c r="D3621">
        <v>13</v>
      </c>
      <c r="E3621" t="s">
        <v>39</v>
      </c>
      <c r="G3621" t="s">
        <v>40</v>
      </c>
    </row>
    <row r="3622" spans="1:7">
      <c r="A3622" t="s">
        <v>6517</v>
      </c>
      <c r="B3622">
        <v>10</v>
      </c>
      <c r="C3622">
        <v>1</v>
      </c>
      <c r="D3622">
        <v>14</v>
      </c>
      <c r="E3622" t="s">
        <v>39</v>
      </c>
      <c r="G3622" t="s">
        <v>40</v>
      </c>
    </row>
    <row r="3623" spans="1:7">
      <c r="A3623" t="s">
        <v>6518</v>
      </c>
      <c r="B3623">
        <v>10</v>
      </c>
      <c r="C3623">
        <v>1</v>
      </c>
      <c r="D3623">
        <v>15</v>
      </c>
      <c r="E3623" t="s">
        <v>43</v>
      </c>
      <c r="G3623" t="s">
        <v>44</v>
      </c>
    </row>
    <row r="3624" spans="1:7">
      <c r="A3624" t="s">
        <v>6519</v>
      </c>
      <c r="B3624">
        <v>10</v>
      </c>
      <c r="C3624">
        <v>1</v>
      </c>
      <c r="D3624">
        <v>16</v>
      </c>
      <c r="E3624" t="s">
        <v>43</v>
      </c>
      <c r="G3624" t="s">
        <v>44</v>
      </c>
    </row>
    <row r="3625" spans="1:7">
      <c r="A3625" t="s">
        <v>6520</v>
      </c>
      <c r="B3625">
        <v>10</v>
      </c>
      <c r="C3625">
        <v>1</v>
      </c>
      <c r="D3625">
        <v>17</v>
      </c>
      <c r="E3625" t="s">
        <v>47</v>
      </c>
      <c r="G3625" t="s">
        <v>48</v>
      </c>
    </row>
    <row r="3626" spans="1:7">
      <c r="A3626" t="s">
        <v>6521</v>
      </c>
      <c r="B3626">
        <v>10</v>
      </c>
      <c r="C3626">
        <v>1</v>
      </c>
      <c r="D3626">
        <v>18</v>
      </c>
      <c r="E3626" t="s">
        <v>47</v>
      </c>
      <c r="G3626" t="s">
        <v>48</v>
      </c>
    </row>
    <row r="3627" spans="1:7">
      <c r="A3627" t="s">
        <v>6522</v>
      </c>
      <c r="B3627">
        <v>10</v>
      </c>
      <c r="C3627">
        <v>1</v>
      </c>
      <c r="D3627">
        <v>19</v>
      </c>
      <c r="E3627" t="s">
        <v>51</v>
      </c>
      <c r="G3627" t="s">
        <v>52</v>
      </c>
    </row>
    <row r="3628" spans="1:7">
      <c r="A3628" t="s">
        <v>6523</v>
      </c>
      <c r="B3628">
        <v>10</v>
      </c>
      <c r="C3628">
        <v>1</v>
      </c>
      <c r="D3628">
        <v>20</v>
      </c>
      <c r="E3628" t="s">
        <v>51</v>
      </c>
      <c r="G3628" t="s">
        <v>52</v>
      </c>
    </row>
    <row r="3629" spans="1:7">
      <c r="A3629" t="s">
        <v>6524</v>
      </c>
      <c r="B3629">
        <v>10</v>
      </c>
      <c r="C3629">
        <v>2</v>
      </c>
      <c r="D3629">
        <v>1</v>
      </c>
      <c r="E3629" t="s">
        <v>55</v>
      </c>
      <c r="G3629" t="s">
        <v>56</v>
      </c>
    </row>
    <row r="3630" spans="1:7">
      <c r="A3630" t="s">
        <v>6525</v>
      </c>
      <c r="B3630">
        <v>10</v>
      </c>
      <c r="C3630">
        <v>2</v>
      </c>
      <c r="D3630">
        <v>2</v>
      </c>
      <c r="E3630" t="s">
        <v>55</v>
      </c>
      <c r="G3630" t="s">
        <v>56</v>
      </c>
    </row>
    <row r="3631" spans="1:7">
      <c r="A3631" t="s">
        <v>6526</v>
      </c>
      <c r="B3631">
        <v>10</v>
      </c>
      <c r="C3631">
        <v>2</v>
      </c>
      <c r="D3631">
        <v>3</v>
      </c>
      <c r="E3631" t="s">
        <v>59</v>
      </c>
      <c r="G3631" t="s">
        <v>60</v>
      </c>
    </row>
    <row r="3632" spans="1:7">
      <c r="A3632" t="s">
        <v>6527</v>
      </c>
      <c r="B3632">
        <v>10</v>
      </c>
      <c r="C3632">
        <v>2</v>
      </c>
      <c r="D3632">
        <v>4</v>
      </c>
      <c r="E3632" t="s">
        <v>59</v>
      </c>
      <c r="G3632" t="s">
        <v>60</v>
      </c>
    </row>
    <row r="3633" spans="1:7">
      <c r="A3633" t="s">
        <v>6528</v>
      </c>
      <c r="B3633">
        <v>10</v>
      </c>
      <c r="C3633">
        <v>2</v>
      </c>
      <c r="D3633">
        <v>5</v>
      </c>
      <c r="E3633" t="s">
        <v>63</v>
      </c>
      <c r="G3633" t="s">
        <v>64</v>
      </c>
    </row>
    <row r="3634" spans="1:7">
      <c r="A3634" t="s">
        <v>6529</v>
      </c>
      <c r="B3634">
        <v>10</v>
      </c>
      <c r="C3634">
        <v>2</v>
      </c>
      <c r="D3634">
        <v>6</v>
      </c>
      <c r="E3634" t="s">
        <v>63</v>
      </c>
      <c r="G3634" t="s">
        <v>64</v>
      </c>
    </row>
    <row r="3635" spans="1:7">
      <c r="A3635" t="s">
        <v>6530</v>
      </c>
      <c r="B3635">
        <v>10</v>
      </c>
      <c r="C3635">
        <v>2</v>
      </c>
      <c r="D3635">
        <v>7</v>
      </c>
      <c r="E3635" t="s">
        <v>67</v>
      </c>
      <c r="G3635" t="s">
        <v>68</v>
      </c>
    </row>
    <row r="3636" spans="1:7">
      <c r="A3636" t="s">
        <v>6531</v>
      </c>
      <c r="B3636">
        <v>10</v>
      </c>
      <c r="C3636">
        <v>2</v>
      </c>
      <c r="D3636">
        <v>8</v>
      </c>
      <c r="E3636" t="s">
        <v>67</v>
      </c>
      <c r="G3636" t="s">
        <v>68</v>
      </c>
    </row>
    <row r="3637" spans="1:7">
      <c r="A3637" t="s">
        <v>6532</v>
      </c>
      <c r="B3637">
        <v>10</v>
      </c>
      <c r="C3637">
        <v>2</v>
      </c>
      <c r="D3637">
        <v>9</v>
      </c>
      <c r="E3637" t="s">
        <v>71</v>
      </c>
      <c r="G3637" t="s">
        <v>72</v>
      </c>
    </row>
    <row r="3638" spans="1:7">
      <c r="A3638" t="s">
        <v>6533</v>
      </c>
      <c r="B3638">
        <v>10</v>
      </c>
      <c r="C3638">
        <v>2</v>
      </c>
      <c r="D3638">
        <v>10</v>
      </c>
      <c r="E3638" t="s">
        <v>71</v>
      </c>
      <c r="G3638" t="s">
        <v>72</v>
      </c>
    </row>
    <row r="3639" spans="1:7">
      <c r="A3639" t="s">
        <v>6534</v>
      </c>
      <c r="B3639">
        <v>10</v>
      </c>
      <c r="C3639">
        <v>2</v>
      </c>
      <c r="D3639">
        <v>11</v>
      </c>
      <c r="E3639" t="s">
        <v>75</v>
      </c>
      <c r="G3639" t="s">
        <v>76</v>
      </c>
    </row>
    <row r="3640" spans="1:7">
      <c r="A3640" t="s">
        <v>6535</v>
      </c>
      <c r="B3640">
        <v>10</v>
      </c>
      <c r="C3640">
        <v>2</v>
      </c>
      <c r="D3640">
        <v>12</v>
      </c>
      <c r="E3640" t="s">
        <v>75</v>
      </c>
      <c r="G3640" t="s">
        <v>76</v>
      </c>
    </row>
    <row r="3641" spans="1:7">
      <c r="A3641" t="s">
        <v>6536</v>
      </c>
      <c r="B3641">
        <v>10</v>
      </c>
      <c r="C3641">
        <v>2</v>
      </c>
      <c r="D3641">
        <v>13</v>
      </c>
      <c r="E3641" t="s">
        <v>6537</v>
      </c>
      <c r="F3641" t="s">
        <v>6538</v>
      </c>
    </row>
    <row r="3642" spans="1:7">
      <c r="A3642" t="s">
        <v>6539</v>
      </c>
      <c r="B3642">
        <v>10</v>
      </c>
      <c r="C3642">
        <v>2</v>
      </c>
      <c r="D3642">
        <v>14</v>
      </c>
      <c r="E3642" t="s">
        <v>6540</v>
      </c>
      <c r="F3642" t="s">
        <v>6538</v>
      </c>
    </row>
    <row r="3643" spans="1:7">
      <c r="A3643" t="s">
        <v>6541</v>
      </c>
      <c r="B3643">
        <v>10</v>
      </c>
      <c r="C3643">
        <v>2</v>
      </c>
      <c r="D3643">
        <v>15</v>
      </c>
      <c r="E3643" t="s">
        <v>6542</v>
      </c>
      <c r="F3643" t="s">
        <v>6543</v>
      </c>
    </row>
    <row r="3644" spans="1:7">
      <c r="A3644" t="s">
        <v>6544</v>
      </c>
      <c r="B3644">
        <v>10</v>
      </c>
      <c r="C3644">
        <v>2</v>
      </c>
      <c r="D3644">
        <v>16</v>
      </c>
      <c r="E3644" t="s">
        <v>6545</v>
      </c>
      <c r="F3644" t="s">
        <v>6543</v>
      </c>
    </row>
    <row r="3645" spans="1:7">
      <c r="A3645" t="s">
        <v>6546</v>
      </c>
      <c r="B3645">
        <v>10</v>
      </c>
      <c r="C3645">
        <v>2</v>
      </c>
      <c r="D3645">
        <v>17</v>
      </c>
      <c r="E3645" t="s">
        <v>6547</v>
      </c>
      <c r="F3645" t="s">
        <v>6548</v>
      </c>
    </row>
    <row r="3646" spans="1:7">
      <c r="A3646" t="s">
        <v>6549</v>
      </c>
      <c r="B3646">
        <v>10</v>
      </c>
      <c r="C3646">
        <v>2</v>
      </c>
      <c r="D3646">
        <v>18</v>
      </c>
      <c r="E3646" t="s">
        <v>6550</v>
      </c>
      <c r="F3646" t="s">
        <v>6548</v>
      </c>
    </row>
    <row r="3647" spans="1:7">
      <c r="A3647" t="s">
        <v>6551</v>
      </c>
      <c r="B3647">
        <v>10</v>
      </c>
      <c r="C3647">
        <v>2</v>
      </c>
      <c r="D3647">
        <v>19</v>
      </c>
      <c r="E3647" t="s">
        <v>6552</v>
      </c>
      <c r="F3647" t="s">
        <v>6553</v>
      </c>
    </row>
    <row r="3648" spans="1:7">
      <c r="A3648" t="s">
        <v>6554</v>
      </c>
      <c r="B3648">
        <v>10</v>
      </c>
      <c r="C3648">
        <v>2</v>
      </c>
      <c r="D3648">
        <v>20</v>
      </c>
      <c r="E3648" t="s">
        <v>6555</v>
      </c>
      <c r="F3648" t="s">
        <v>6553</v>
      </c>
    </row>
    <row r="3649" spans="1:7">
      <c r="A3649" t="s">
        <v>6556</v>
      </c>
      <c r="B3649">
        <v>10</v>
      </c>
      <c r="C3649">
        <v>3</v>
      </c>
      <c r="D3649">
        <v>1</v>
      </c>
      <c r="E3649" t="s">
        <v>6557</v>
      </c>
      <c r="F3649" t="s">
        <v>6558</v>
      </c>
    </row>
    <row r="3650" spans="1:7">
      <c r="A3650" t="s">
        <v>6559</v>
      </c>
      <c r="B3650">
        <v>10</v>
      </c>
      <c r="C3650">
        <v>3</v>
      </c>
      <c r="D3650">
        <v>2</v>
      </c>
      <c r="E3650" t="s">
        <v>6560</v>
      </c>
      <c r="F3650" t="s">
        <v>6558</v>
      </c>
    </row>
    <row r="3651" spans="1:7">
      <c r="A3651" t="s">
        <v>6561</v>
      </c>
      <c r="B3651">
        <v>10</v>
      </c>
      <c r="C3651">
        <v>3</v>
      </c>
      <c r="D3651">
        <v>3</v>
      </c>
      <c r="E3651" t="s">
        <v>6562</v>
      </c>
      <c r="G3651" t="e">
        <f>--Internal_11045</f>
        <v>#NAME?</v>
      </c>
    </row>
    <row r="3652" spans="1:7">
      <c r="A3652" t="s">
        <v>6563</v>
      </c>
      <c r="B3652">
        <v>10</v>
      </c>
      <c r="C3652">
        <v>3</v>
      </c>
      <c r="D3652">
        <v>4</v>
      </c>
      <c r="E3652" t="s">
        <v>6562</v>
      </c>
      <c r="G3652" t="e">
        <f>--Internal_11045</f>
        <v>#NAME?</v>
      </c>
    </row>
    <row r="3653" spans="1:7">
      <c r="A3653" t="s">
        <v>6564</v>
      </c>
      <c r="B3653">
        <v>10</v>
      </c>
      <c r="C3653">
        <v>3</v>
      </c>
      <c r="D3653">
        <v>5</v>
      </c>
      <c r="E3653" t="s">
        <v>6565</v>
      </c>
      <c r="G3653" t="e">
        <f>--Internal_12207</f>
        <v>#NAME?</v>
      </c>
    </row>
    <row r="3654" spans="1:7">
      <c r="A3654" t="s">
        <v>6566</v>
      </c>
      <c r="B3654">
        <v>10</v>
      </c>
      <c r="C3654">
        <v>3</v>
      </c>
      <c r="D3654">
        <v>6</v>
      </c>
      <c r="E3654" t="s">
        <v>6565</v>
      </c>
      <c r="G3654" t="e">
        <f>--Internal_12207</f>
        <v>#NAME?</v>
      </c>
    </row>
    <row r="3655" spans="1:7">
      <c r="A3655" t="s">
        <v>6567</v>
      </c>
      <c r="B3655">
        <v>10</v>
      </c>
      <c r="C3655">
        <v>3</v>
      </c>
      <c r="D3655">
        <v>7</v>
      </c>
      <c r="E3655" t="s">
        <v>6568</v>
      </c>
      <c r="F3655" t="s">
        <v>6569</v>
      </c>
    </row>
    <row r="3656" spans="1:7">
      <c r="A3656" t="s">
        <v>6570</v>
      </c>
      <c r="B3656">
        <v>10</v>
      </c>
      <c r="C3656">
        <v>3</v>
      </c>
      <c r="D3656">
        <v>8</v>
      </c>
      <c r="E3656" t="s">
        <v>6571</v>
      </c>
      <c r="F3656" t="s">
        <v>6569</v>
      </c>
    </row>
    <row r="3657" spans="1:7">
      <c r="A3657" t="s">
        <v>6572</v>
      </c>
      <c r="B3657">
        <v>10</v>
      </c>
      <c r="C3657">
        <v>3</v>
      </c>
      <c r="D3657">
        <v>9</v>
      </c>
      <c r="E3657" t="s">
        <v>6573</v>
      </c>
      <c r="F3657" t="s">
        <v>6574</v>
      </c>
    </row>
    <row r="3658" spans="1:7">
      <c r="A3658" t="s">
        <v>6575</v>
      </c>
      <c r="B3658">
        <v>10</v>
      </c>
      <c r="C3658">
        <v>3</v>
      </c>
      <c r="D3658">
        <v>10</v>
      </c>
      <c r="E3658" t="s">
        <v>6576</v>
      </c>
      <c r="F3658" t="s">
        <v>6574</v>
      </c>
    </row>
    <row r="3659" spans="1:7">
      <c r="A3659" t="s">
        <v>6577</v>
      </c>
      <c r="B3659">
        <v>10</v>
      </c>
      <c r="C3659">
        <v>3</v>
      </c>
      <c r="D3659">
        <v>11</v>
      </c>
      <c r="E3659" t="s">
        <v>6578</v>
      </c>
      <c r="F3659" t="s">
        <v>6579</v>
      </c>
    </row>
    <row r="3660" spans="1:7">
      <c r="A3660" t="s">
        <v>6580</v>
      </c>
      <c r="B3660">
        <v>10</v>
      </c>
      <c r="C3660">
        <v>3</v>
      </c>
      <c r="D3660">
        <v>12</v>
      </c>
      <c r="E3660" t="s">
        <v>6581</v>
      </c>
      <c r="F3660" t="s">
        <v>6579</v>
      </c>
    </row>
    <row r="3661" spans="1:7">
      <c r="A3661" t="s">
        <v>6582</v>
      </c>
      <c r="B3661">
        <v>10</v>
      </c>
      <c r="C3661">
        <v>3</v>
      </c>
      <c r="D3661">
        <v>13</v>
      </c>
      <c r="E3661" t="s">
        <v>6583</v>
      </c>
      <c r="F3661" t="s">
        <v>6584</v>
      </c>
    </row>
    <row r="3662" spans="1:7">
      <c r="A3662" t="s">
        <v>6585</v>
      </c>
      <c r="B3662">
        <v>10</v>
      </c>
      <c r="C3662">
        <v>3</v>
      </c>
      <c r="D3662">
        <v>14</v>
      </c>
      <c r="E3662" t="s">
        <v>6586</v>
      </c>
      <c r="F3662" t="s">
        <v>6584</v>
      </c>
    </row>
    <row r="3663" spans="1:7">
      <c r="A3663" t="s">
        <v>6587</v>
      </c>
      <c r="B3663">
        <v>10</v>
      </c>
      <c r="C3663">
        <v>3</v>
      </c>
      <c r="D3663">
        <v>15</v>
      </c>
      <c r="E3663" t="s">
        <v>6588</v>
      </c>
      <c r="F3663" t="s">
        <v>6589</v>
      </c>
    </row>
    <row r="3664" spans="1:7">
      <c r="A3664" t="s">
        <v>6590</v>
      </c>
      <c r="B3664">
        <v>10</v>
      </c>
      <c r="C3664">
        <v>3</v>
      </c>
      <c r="D3664">
        <v>16</v>
      </c>
      <c r="E3664" t="s">
        <v>6591</v>
      </c>
      <c r="F3664" t="s">
        <v>6589</v>
      </c>
    </row>
    <row r="3665" spans="1:7">
      <c r="A3665" t="s">
        <v>6592</v>
      </c>
      <c r="B3665">
        <v>10</v>
      </c>
      <c r="C3665">
        <v>3</v>
      </c>
      <c r="D3665">
        <v>17</v>
      </c>
      <c r="E3665" t="s">
        <v>6593</v>
      </c>
      <c r="F3665" t="s">
        <v>6594</v>
      </c>
    </row>
    <row r="3666" spans="1:7">
      <c r="A3666" t="s">
        <v>6595</v>
      </c>
      <c r="B3666">
        <v>10</v>
      </c>
      <c r="C3666">
        <v>3</v>
      </c>
      <c r="D3666">
        <v>18</v>
      </c>
      <c r="E3666" t="s">
        <v>6596</v>
      </c>
      <c r="F3666" t="s">
        <v>6594</v>
      </c>
    </row>
    <row r="3667" spans="1:7">
      <c r="A3667" t="s">
        <v>6597</v>
      </c>
      <c r="B3667">
        <v>10</v>
      </c>
      <c r="C3667">
        <v>3</v>
      </c>
      <c r="D3667">
        <v>19</v>
      </c>
      <c r="E3667" t="s">
        <v>6598</v>
      </c>
      <c r="F3667" t="s">
        <v>6599</v>
      </c>
    </row>
    <row r="3668" spans="1:7">
      <c r="A3668" t="s">
        <v>6600</v>
      </c>
      <c r="B3668">
        <v>10</v>
      </c>
      <c r="C3668">
        <v>3</v>
      </c>
      <c r="D3668">
        <v>20</v>
      </c>
      <c r="E3668" t="s">
        <v>6601</v>
      </c>
      <c r="F3668" t="s">
        <v>6599</v>
      </c>
    </row>
    <row r="3669" spans="1:7">
      <c r="A3669" t="s">
        <v>6602</v>
      </c>
      <c r="B3669">
        <v>10</v>
      </c>
      <c r="C3669">
        <v>4</v>
      </c>
      <c r="D3669">
        <v>1</v>
      </c>
      <c r="E3669" t="s">
        <v>6603</v>
      </c>
      <c r="F3669" t="s">
        <v>6604</v>
      </c>
    </row>
    <row r="3670" spans="1:7">
      <c r="A3670" t="s">
        <v>6605</v>
      </c>
      <c r="B3670">
        <v>10</v>
      </c>
      <c r="C3670">
        <v>4</v>
      </c>
      <c r="D3670">
        <v>2</v>
      </c>
      <c r="E3670" t="s">
        <v>6606</v>
      </c>
      <c r="F3670" t="s">
        <v>6604</v>
      </c>
    </row>
    <row r="3671" spans="1:7">
      <c r="A3671" t="s">
        <v>6607</v>
      </c>
      <c r="B3671">
        <v>10</v>
      </c>
      <c r="C3671">
        <v>4</v>
      </c>
      <c r="D3671">
        <v>3</v>
      </c>
      <c r="E3671" t="s">
        <v>6608</v>
      </c>
      <c r="F3671" t="s">
        <v>6609</v>
      </c>
    </row>
    <row r="3672" spans="1:7">
      <c r="A3672" t="s">
        <v>6610</v>
      </c>
      <c r="B3672">
        <v>10</v>
      </c>
      <c r="C3672">
        <v>4</v>
      </c>
      <c r="D3672">
        <v>4</v>
      </c>
      <c r="E3672" t="s">
        <v>6611</v>
      </c>
      <c r="F3672" t="s">
        <v>6609</v>
      </c>
    </row>
    <row r="3673" spans="1:7">
      <c r="A3673" t="s">
        <v>6612</v>
      </c>
      <c r="B3673">
        <v>10</v>
      </c>
      <c r="C3673">
        <v>4</v>
      </c>
      <c r="D3673">
        <v>5</v>
      </c>
      <c r="E3673" t="s">
        <v>6613</v>
      </c>
      <c r="F3673" t="s">
        <v>6614</v>
      </c>
    </row>
    <row r="3674" spans="1:7">
      <c r="A3674" t="s">
        <v>6615</v>
      </c>
      <c r="B3674">
        <v>10</v>
      </c>
      <c r="C3674">
        <v>4</v>
      </c>
      <c r="D3674">
        <v>6</v>
      </c>
      <c r="E3674" t="s">
        <v>6616</v>
      </c>
      <c r="F3674" t="s">
        <v>6614</v>
      </c>
    </row>
    <row r="3675" spans="1:7">
      <c r="A3675" t="s">
        <v>6617</v>
      </c>
      <c r="B3675">
        <v>10</v>
      </c>
      <c r="C3675">
        <v>4</v>
      </c>
      <c r="D3675">
        <v>7</v>
      </c>
      <c r="E3675" t="s">
        <v>6618</v>
      </c>
      <c r="G3675" t="e">
        <f>--Internal_28422</f>
        <v>#NAME?</v>
      </c>
    </row>
    <row r="3676" spans="1:7">
      <c r="A3676" t="s">
        <v>6619</v>
      </c>
      <c r="B3676">
        <v>10</v>
      </c>
      <c r="C3676">
        <v>4</v>
      </c>
      <c r="D3676">
        <v>8</v>
      </c>
      <c r="E3676" t="s">
        <v>6618</v>
      </c>
      <c r="G3676" t="e">
        <f>--Internal_28422</f>
        <v>#NAME?</v>
      </c>
    </row>
    <row r="3677" spans="1:7">
      <c r="A3677" t="s">
        <v>6620</v>
      </c>
      <c r="B3677">
        <v>10</v>
      </c>
      <c r="C3677">
        <v>4</v>
      </c>
      <c r="D3677">
        <v>9</v>
      </c>
      <c r="E3677" t="s">
        <v>6621</v>
      </c>
      <c r="G3677" t="e">
        <f>--Internal_201158</f>
        <v>#NAME?</v>
      </c>
    </row>
    <row r="3678" spans="1:7">
      <c r="A3678" t="s">
        <v>6622</v>
      </c>
      <c r="B3678">
        <v>10</v>
      </c>
      <c r="C3678">
        <v>4</v>
      </c>
      <c r="D3678">
        <v>10</v>
      </c>
      <c r="E3678" t="s">
        <v>6621</v>
      </c>
      <c r="G3678" t="e">
        <f>--Internal_201158</f>
        <v>#NAME?</v>
      </c>
    </row>
    <row r="3679" spans="1:7">
      <c r="A3679" t="s">
        <v>6623</v>
      </c>
      <c r="B3679">
        <v>10</v>
      </c>
      <c r="C3679">
        <v>4</v>
      </c>
      <c r="D3679">
        <v>11</v>
      </c>
      <c r="E3679" t="s">
        <v>6624</v>
      </c>
      <c r="F3679" t="s">
        <v>6625</v>
      </c>
    </row>
    <row r="3680" spans="1:7">
      <c r="A3680" t="s">
        <v>6626</v>
      </c>
      <c r="B3680">
        <v>10</v>
      </c>
      <c r="C3680">
        <v>4</v>
      </c>
      <c r="D3680">
        <v>12</v>
      </c>
      <c r="E3680" t="s">
        <v>6627</v>
      </c>
      <c r="F3680" t="s">
        <v>6625</v>
      </c>
    </row>
    <row r="3681" spans="1:7">
      <c r="A3681" t="s">
        <v>6628</v>
      </c>
      <c r="B3681">
        <v>10</v>
      </c>
      <c r="C3681">
        <v>4</v>
      </c>
      <c r="D3681">
        <v>13</v>
      </c>
      <c r="E3681" t="s">
        <v>6629</v>
      </c>
      <c r="F3681" t="s">
        <v>6630</v>
      </c>
    </row>
    <row r="3682" spans="1:7">
      <c r="A3682" t="s">
        <v>6631</v>
      </c>
      <c r="B3682">
        <v>10</v>
      </c>
      <c r="C3682">
        <v>4</v>
      </c>
      <c r="D3682">
        <v>14</v>
      </c>
      <c r="E3682" t="s">
        <v>6632</v>
      </c>
      <c r="F3682" t="s">
        <v>6630</v>
      </c>
    </row>
    <row r="3683" spans="1:7">
      <c r="A3683" t="s">
        <v>6633</v>
      </c>
      <c r="B3683">
        <v>10</v>
      </c>
      <c r="C3683">
        <v>4</v>
      </c>
      <c r="D3683">
        <v>15</v>
      </c>
      <c r="E3683" t="s">
        <v>6634</v>
      </c>
      <c r="F3683" t="s">
        <v>6635</v>
      </c>
    </row>
    <row r="3684" spans="1:7">
      <c r="A3684" t="s">
        <v>6636</v>
      </c>
      <c r="B3684">
        <v>10</v>
      </c>
      <c r="C3684">
        <v>4</v>
      </c>
      <c r="D3684">
        <v>16</v>
      </c>
      <c r="E3684" t="s">
        <v>6637</v>
      </c>
      <c r="F3684" t="s">
        <v>6635</v>
      </c>
    </row>
    <row r="3685" spans="1:7">
      <c r="A3685" t="s">
        <v>6638</v>
      </c>
      <c r="B3685">
        <v>10</v>
      </c>
      <c r="C3685">
        <v>4</v>
      </c>
      <c r="D3685">
        <v>17</v>
      </c>
      <c r="E3685" t="s">
        <v>6639</v>
      </c>
      <c r="F3685" t="s">
        <v>6640</v>
      </c>
    </row>
    <row r="3686" spans="1:7">
      <c r="A3686" t="s">
        <v>6641</v>
      </c>
      <c r="B3686">
        <v>10</v>
      </c>
      <c r="C3686">
        <v>4</v>
      </c>
      <c r="D3686">
        <v>18</v>
      </c>
      <c r="E3686" t="s">
        <v>6642</v>
      </c>
      <c r="F3686" t="s">
        <v>6640</v>
      </c>
    </row>
    <row r="3687" spans="1:7">
      <c r="A3687" t="s">
        <v>6643</v>
      </c>
      <c r="B3687">
        <v>10</v>
      </c>
      <c r="C3687">
        <v>4</v>
      </c>
      <c r="D3687">
        <v>19</v>
      </c>
      <c r="E3687" t="s">
        <v>6644</v>
      </c>
      <c r="G3687" t="e">
        <f>--Internal_201234</f>
        <v>#NAME?</v>
      </c>
    </row>
    <row r="3688" spans="1:7">
      <c r="A3688" t="s">
        <v>6645</v>
      </c>
      <c r="B3688">
        <v>10</v>
      </c>
      <c r="C3688">
        <v>4</v>
      </c>
      <c r="D3688">
        <v>20</v>
      </c>
      <c r="E3688" t="s">
        <v>6644</v>
      </c>
      <c r="G3688" t="e">
        <f>--Internal_201234</f>
        <v>#NAME?</v>
      </c>
    </row>
    <row r="3689" spans="1:7">
      <c r="A3689" t="s">
        <v>6646</v>
      </c>
      <c r="B3689">
        <v>10</v>
      </c>
      <c r="C3689">
        <v>5</v>
      </c>
      <c r="D3689">
        <v>1</v>
      </c>
      <c r="E3689" t="s">
        <v>6647</v>
      </c>
      <c r="F3689" t="s">
        <v>6648</v>
      </c>
    </row>
    <row r="3690" spans="1:7">
      <c r="A3690" t="s">
        <v>6649</v>
      </c>
      <c r="B3690">
        <v>10</v>
      </c>
      <c r="C3690">
        <v>5</v>
      </c>
      <c r="D3690">
        <v>2</v>
      </c>
      <c r="E3690" t="s">
        <v>6650</v>
      </c>
      <c r="F3690" t="s">
        <v>6648</v>
      </c>
    </row>
    <row r="3691" spans="1:7">
      <c r="A3691" t="s">
        <v>6651</v>
      </c>
      <c r="B3691">
        <v>10</v>
      </c>
      <c r="C3691">
        <v>5</v>
      </c>
      <c r="D3691">
        <v>3</v>
      </c>
      <c r="E3691" t="s">
        <v>6652</v>
      </c>
      <c r="F3691" t="s">
        <v>6653</v>
      </c>
    </row>
    <row r="3692" spans="1:7">
      <c r="A3692" t="s">
        <v>6654</v>
      </c>
      <c r="B3692">
        <v>10</v>
      </c>
      <c r="C3692">
        <v>5</v>
      </c>
      <c r="D3692">
        <v>4</v>
      </c>
      <c r="E3692" t="s">
        <v>6655</v>
      </c>
      <c r="F3692" t="s">
        <v>6653</v>
      </c>
    </row>
    <row r="3693" spans="1:7">
      <c r="A3693" t="s">
        <v>6656</v>
      </c>
      <c r="B3693">
        <v>10</v>
      </c>
      <c r="C3693">
        <v>5</v>
      </c>
      <c r="D3693">
        <v>5</v>
      </c>
      <c r="E3693" t="s">
        <v>6657</v>
      </c>
      <c r="F3693" t="s">
        <v>6658</v>
      </c>
    </row>
    <row r="3694" spans="1:7">
      <c r="A3694" t="s">
        <v>6659</v>
      </c>
      <c r="B3694">
        <v>10</v>
      </c>
      <c r="C3694">
        <v>5</v>
      </c>
      <c r="D3694">
        <v>6</v>
      </c>
      <c r="E3694" t="s">
        <v>6660</v>
      </c>
      <c r="F3694" t="s">
        <v>6658</v>
      </c>
    </row>
    <row r="3695" spans="1:7">
      <c r="A3695" t="s">
        <v>6661</v>
      </c>
      <c r="B3695">
        <v>10</v>
      </c>
      <c r="C3695">
        <v>5</v>
      </c>
      <c r="D3695">
        <v>7</v>
      </c>
      <c r="E3695" t="s">
        <v>6662</v>
      </c>
      <c r="F3695" t="s">
        <v>6663</v>
      </c>
    </row>
    <row r="3696" spans="1:7">
      <c r="A3696" t="s">
        <v>6664</v>
      </c>
      <c r="B3696">
        <v>10</v>
      </c>
      <c r="C3696">
        <v>5</v>
      </c>
      <c r="D3696">
        <v>8</v>
      </c>
      <c r="E3696" t="s">
        <v>6665</v>
      </c>
      <c r="F3696" t="s">
        <v>6663</v>
      </c>
    </row>
    <row r="3697" spans="1:6">
      <c r="A3697" t="s">
        <v>6666</v>
      </c>
      <c r="B3697">
        <v>10</v>
      </c>
      <c r="C3697">
        <v>5</v>
      </c>
      <c r="D3697">
        <v>9</v>
      </c>
      <c r="E3697" t="s">
        <v>6667</v>
      </c>
      <c r="F3697" t="s">
        <v>6668</v>
      </c>
    </row>
    <row r="3698" spans="1:6">
      <c r="A3698" t="s">
        <v>6669</v>
      </c>
      <c r="B3698">
        <v>10</v>
      </c>
      <c r="C3698">
        <v>5</v>
      </c>
      <c r="D3698">
        <v>10</v>
      </c>
      <c r="E3698" t="s">
        <v>6670</v>
      </c>
      <c r="F3698" t="s">
        <v>6668</v>
      </c>
    </row>
    <row r="3699" spans="1:6">
      <c r="A3699" t="s">
        <v>6671</v>
      </c>
      <c r="B3699">
        <v>10</v>
      </c>
      <c r="C3699">
        <v>5</v>
      </c>
      <c r="D3699">
        <v>11</v>
      </c>
      <c r="E3699" t="s">
        <v>6672</v>
      </c>
      <c r="F3699" t="s">
        <v>6673</v>
      </c>
    </row>
    <row r="3700" spans="1:6">
      <c r="A3700" t="s">
        <v>6674</v>
      </c>
      <c r="B3700">
        <v>10</v>
      </c>
      <c r="C3700">
        <v>5</v>
      </c>
      <c r="D3700">
        <v>12</v>
      </c>
      <c r="E3700" t="s">
        <v>6675</v>
      </c>
      <c r="F3700" t="s">
        <v>6673</v>
      </c>
    </row>
    <row r="3701" spans="1:6">
      <c r="A3701" t="s">
        <v>6676</v>
      </c>
      <c r="B3701">
        <v>10</v>
      </c>
      <c r="C3701">
        <v>5</v>
      </c>
      <c r="D3701">
        <v>13</v>
      </c>
      <c r="E3701" t="s">
        <v>6677</v>
      </c>
      <c r="F3701" t="s">
        <v>6678</v>
      </c>
    </row>
    <row r="3702" spans="1:6">
      <c r="A3702" t="s">
        <v>6679</v>
      </c>
      <c r="B3702">
        <v>10</v>
      </c>
      <c r="C3702">
        <v>5</v>
      </c>
      <c r="D3702">
        <v>14</v>
      </c>
      <c r="E3702" t="s">
        <v>6680</v>
      </c>
      <c r="F3702" t="s">
        <v>6678</v>
      </c>
    </row>
    <row r="3703" spans="1:6">
      <c r="A3703" t="s">
        <v>6681</v>
      </c>
      <c r="B3703">
        <v>10</v>
      </c>
      <c r="C3703">
        <v>5</v>
      </c>
      <c r="D3703">
        <v>15</v>
      </c>
      <c r="E3703" t="s">
        <v>6682</v>
      </c>
      <c r="F3703" t="s">
        <v>6683</v>
      </c>
    </row>
    <row r="3704" spans="1:6">
      <c r="A3704" t="s">
        <v>6684</v>
      </c>
      <c r="B3704">
        <v>10</v>
      </c>
      <c r="C3704">
        <v>5</v>
      </c>
      <c r="D3704">
        <v>16</v>
      </c>
      <c r="E3704" t="s">
        <v>6685</v>
      </c>
      <c r="F3704" t="s">
        <v>6683</v>
      </c>
    </row>
    <row r="3705" spans="1:6">
      <c r="A3705" t="s">
        <v>6686</v>
      </c>
      <c r="B3705">
        <v>10</v>
      </c>
      <c r="C3705">
        <v>5</v>
      </c>
      <c r="D3705">
        <v>17</v>
      </c>
      <c r="E3705" t="s">
        <v>6687</v>
      </c>
      <c r="F3705" t="s">
        <v>6688</v>
      </c>
    </row>
    <row r="3706" spans="1:6">
      <c r="A3706" t="s">
        <v>6689</v>
      </c>
      <c r="B3706">
        <v>10</v>
      </c>
      <c r="C3706">
        <v>5</v>
      </c>
      <c r="D3706">
        <v>18</v>
      </c>
      <c r="E3706" t="s">
        <v>6690</v>
      </c>
      <c r="F3706" t="s">
        <v>6688</v>
      </c>
    </row>
    <row r="3707" spans="1:6">
      <c r="A3707" t="s">
        <v>6691</v>
      </c>
      <c r="B3707">
        <v>10</v>
      </c>
      <c r="C3707">
        <v>5</v>
      </c>
      <c r="D3707">
        <v>19</v>
      </c>
      <c r="E3707" t="s">
        <v>6692</v>
      </c>
      <c r="F3707" t="s">
        <v>6693</v>
      </c>
    </row>
    <row r="3708" spans="1:6">
      <c r="A3708" t="s">
        <v>6694</v>
      </c>
      <c r="B3708">
        <v>10</v>
      </c>
      <c r="C3708">
        <v>5</v>
      </c>
      <c r="D3708">
        <v>20</v>
      </c>
      <c r="E3708" t="s">
        <v>6695</v>
      </c>
      <c r="F3708" t="s">
        <v>6693</v>
      </c>
    </row>
    <row r="3709" spans="1:6">
      <c r="A3709" t="s">
        <v>6696</v>
      </c>
      <c r="B3709">
        <v>10</v>
      </c>
      <c r="C3709">
        <v>6</v>
      </c>
      <c r="D3709">
        <v>1</v>
      </c>
      <c r="E3709" t="s">
        <v>6697</v>
      </c>
      <c r="F3709" t="s">
        <v>6698</v>
      </c>
    </row>
    <row r="3710" spans="1:6">
      <c r="A3710" t="s">
        <v>6699</v>
      </c>
      <c r="B3710">
        <v>10</v>
      </c>
      <c r="C3710">
        <v>6</v>
      </c>
      <c r="D3710">
        <v>2</v>
      </c>
      <c r="E3710" t="s">
        <v>6700</v>
      </c>
      <c r="F3710" t="s">
        <v>6698</v>
      </c>
    </row>
    <row r="3711" spans="1:6">
      <c r="A3711" t="s">
        <v>6701</v>
      </c>
      <c r="B3711">
        <v>10</v>
      </c>
      <c r="C3711">
        <v>6</v>
      </c>
      <c r="D3711">
        <v>3</v>
      </c>
      <c r="E3711" t="s">
        <v>6702</v>
      </c>
      <c r="F3711" t="s">
        <v>6703</v>
      </c>
    </row>
    <row r="3712" spans="1:6">
      <c r="A3712" t="s">
        <v>6704</v>
      </c>
      <c r="B3712">
        <v>10</v>
      </c>
      <c r="C3712">
        <v>6</v>
      </c>
      <c r="D3712">
        <v>4</v>
      </c>
      <c r="E3712" t="s">
        <v>6705</v>
      </c>
      <c r="F3712" t="s">
        <v>6703</v>
      </c>
    </row>
    <row r="3713" spans="1:7">
      <c r="A3713" t="s">
        <v>6706</v>
      </c>
      <c r="B3713">
        <v>10</v>
      </c>
      <c r="C3713">
        <v>6</v>
      </c>
      <c r="D3713">
        <v>5</v>
      </c>
      <c r="E3713" t="s">
        <v>6707</v>
      </c>
      <c r="F3713" t="s">
        <v>6708</v>
      </c>
    </row>
    <row r="3714" spans="1:7">
      <c r="A3714" t="s">
        <v>6709</v>
      </c>
      <c r="B3714">
        <v>10</v>
      </c>
      <c r="C3714">
        <v>6</v>
      </c>
      <c r="D3714">
        <v>6</v>
      </c>
      <c r="E3714" t="s">
        <v>6710</v>
      </c>
      <c r="F3714" t="s">
        <v>6708</v>
      </c>
    </row>
    <row r="3715" spans="1:7">
      <c r="A3715" t="s">
        <v>6711</v>
      </c>
      <c r="B3715">
        <v>10</v>
      </c>
      <c r="C3715">
        <v>6</v>
      </c>
      <c r="D3715">
        <v>7</v>
      </c>
      <c r="E3715" t="s">
        <v>6712</v>
      </c>
      <c r="F3715" t="s">
        <v>6713</v>
      </c>
    </row>
    <row r="3716" spans="1:7">
      <c r="A3716" t="s">
        <v>6714</v>
      </c>
      <c r="B3716">
        <v>10</v>
      </c>
      <c r="C3716">
        <v>6</v>
      </c>
      <c r="D3716">
        <v>8</v>
      </c>
      <c r="E3716" t="s">
        <v>6715</v>
      </c>
      <c r="F3716" t="s">
        <v>6713</v>
      </c>
    </row>
    <row r="3717" spans="1:7">
      <c r="A3717" t="s">
        <v>6716</v>
      </c>
      <c r="B3717">
        <v>10</v>
      </c>
      <c r="C3717">
        <v>6</v>
      </c>
      <c r="D3717">
        <v>9</v>
      </c>
      <c r="E3717" t="s">
        <v>6717</v>
      </c>
      <c r="F3717" t="s">
        <v>6718</v>
      </c>
    </row>
    <row r="3718" spans="1:7">
      <c r="A3718" t="s">
        <v>6719</v>
      </c>
      <c r="B3718">
        <v>10</v>
      </c>
      <c r="C3718">
        <v>6</v>
      </c>
      <c r="D3718">
        <v>10</v>
      </c>
      <c r="E3718" t="s">
        <v>6720</v>
      </c>
      <c r="F3718" t="s">
        <v>6718</v>
      </c>
    </row>
    <row r="3719" spans="1:7">
      <c r="A3719" t="s">
        <v>6721</v>
      </c>
      <c r="B3719">
        <v>10</v>
      </c>
      <c r="C3719">
        <v>6</v>
      </c>
      <c r="D3719">
        <v>11</v>
      </c>
      <c r="E3719" t="s">
        <v>6722</v>
      </c>
      <c r="F3719" t="s">
        <v>6723</v>
      </c>
    </row>
    <row r="3720" spans="1:7">
      <c r="A3720" t="s">
        <v>6724</v>
      </c>
      <c r="B3720">
        <v>10</v>
      </c>
      <c r="C3720">
        <v>6</v>
      </c>
      <c r="D3720">
        <v>12</v>
      </c>
      <c r="E3720" t="s">
        <v>6725</v>
      </c>
      <c r="F3720" t="s">
        <v>6723</v>
      </c>
    </row>
    <row r="3721" spans="1:7">
      <c r="A3721" t="s">
        <v>6726</v>
      </c>
      <c r="B3721">
        <v>10</v>
      </c>
      <c r="C3721">
        <v>6</v>
      </c>
      <c r="D3721">
        <v>13</v>
      </c>
      <c r="E3721" t="s">
        <v>6727</v>
      </c>
      <c r="F3721" t="s">
        <v>6728</v>
      </c>
    </row>
    <row r="3722" spans="1:7">
      <c r="A3722" t="s">
        <v>6729</v>
      </c>
      <c r="B3722">
        <v>10</v>
      </c>
      <c r="C3722">
        <v>6</v>
      </c>
      <c r="D3722">
        <v>14</v>
      </c>
      <c r="E3722" t="s">
        <v>6730</v>
      </c>
      <c r="F3722" t="s">
        <v>6728</v>
      </c>
    </row>
    <row r="3723" spans="1:7">
      <c r="A3723" t="s">
        <v>6731</v>
      </c>
      <c r="B3723">
        <v>10</v>
      </c>
      <c r="C3723">
        <v>6</v>
      </c>
      <c r="D3723">
        <v>15</v>
      </c>
      <c r="E3723" t="s">
        <v>6732</v>
      </c>
      <c r="F3723" t="s">
        <v>6733</v>
      </c>
    </row>
    <row r="3724" spans="1:7">
      <c r="A3724" t="s">
        <v>6734</v>
      </c>
      <c r="B3724">
        <v>10</v>
      </c>
      <c r="C3724">
        <v>6</v>
      </c>
      <c r="D3724">
        <v>16</v>
      </c>
      <c r="E3724" t="s">
        <v>6735</v>
      </c>
      <c r="F3724" t="s">
        <v>6733</v>
      </c>
    </row>
    <row r="3725" spans="1:7">
      <c r="A3725" t="s">
        <v>6736</v>
      </c>
      <c r="B3725">
        <v>10</v>
      </c>
      <c r="C3725">
        <v>6</v>
      </c>
      <c r="D3725">
        <v>17</v>
      </c>
      <c r="E3725" t="s">
        <v>6737</v>
      </c>
      <c r="G3725" t="e">
        <f>--Internal_4789</f>
        <v>#NAME?</v>
      </c>
    </row>
    <row r="3726" spans="1:7">
      <c r="A3726" t="s">
        <v>6738</v>
      </c>
      <c r="B3726">
        <v>10</v>
      </c>
      <c r="C3726">
        <v>6</v>
      </c>
      <c r="D3726">
        <v>18</v>
      </c>
      <c r="E3726" t="s">
        <v>6737</v>
      </c>
      <c r="G3726" t="e">
        <f>--Internal_4789</f>
        <v>#NAME?</v>
      </c>
    </row>
    <row r="3727" spans="1:7">
      <c r="A3727" t="s">
        <v>6739</v>
      </c>
      <c r="B3727">
        <v>10</v>
      </c>
      <c r="C3727">
        <v>6</v>
      </c>
      <c r="D3727">
        <v>19</v>
      </c>
      <c r="E3727" t="s">
        <v>6740</v>
      </c>
      <c r="F3727" t="s">
        <v>6741</v>
      </c>
    </row>
    <row r="3728" spans="1:7">
      <c r="A3728" t="s">
        <v>6742</v>
      </c>
      <c r="B3728">
        <v>10</v>
      </c>
      <c r="C3728">
        <v>6</v>
      </c>
      <c r="D3728">
        <v>20</v>
      </c>
      <c r="E3728" t="s">
        <v>6743</v>
      </c>
      <c r="F3728" t="s">
        <v>6741</v>
      </c>
    </row>
    <row r="3729" spans="1:6">
      <c r="A3729" t="s">
        <v>6744</v>
      </c>
      <c r="B3729">
        <v>10</v>
      </c>
      <c r="C3729">
        <v>7</v>
      </c>
      <c r="D3729">
        <v>1</v>
      </c>
      <c r="E3729" t="s">
        <v>6745</v>
      </c>
      <c r="F3729" t="s">
        <v>6746</v>
      </c>
    </row>
    <row r="3730" spans="1:6">
      <c r="A3730" t="s">
        <v>6747</v>
      </c>
      <c r="B3730">
        <v>10</v>
      </c>
      <c r="C3730">
        <v>7</v>
      </c>
      <c r="D3730">
        <v>2</v>
      </c>
      <c r="E3730" t="s">
        <v>6748</v>
      </c>
      <c r="F3730" t="s">
        <v>6746</v>
      </c>
    </row>
    <row r="3731" spans="1:6">
      <c r="A3731" t="s">
        <v>6749</v>
      </c>
      <c r="B3731">
        <v>10</v>
      </c>
      <c r="C3731">
        <v>7</v>
      </c>
      <c r="D3731">
        <v>3</v>
      </c>
      <c r="E3731" t="s">
        <v>6750</v>
      </c>
      <c r="F3731" t="s">
        <v>6751</v>
      </c>
    </row>
    <row r="3732" spans="1:6">
      <c r="A3732" t="s">
        <v>6752</v>
      </c>
      <c r="B3732">
        <v>10</v>
      </c>
      <c r="C3732">
        <v>7</v>
      </c>
      <c r="D3732">
        <v>4</v>
      </c>
      <c r="E3732" t="s">
        <v>6753</v>
      </c>
      <c r="F3732" t="s">
        <v>6751</v>
      </c>
    </row>
    <row r="3733" spans="1:6">
      <c r="A3733" t="s">
        <v>6754</v>
      </c>
      <c r="B3733">
        <v>10</v>
      </c>
      <c r="C3733">
        <v>7</v>
      </c>
      <c r="D3733">
        <v>5</v>
      </c>
      <c r="E3733" t="s">
        <v>6755</v>
      </c>
      <c r="F3733" t="s">
        <v>6756</v>
      </c>
    </row>
    <row r="3734" spans="1:6">
      <c r="A3734" t="s">
        <v>6757</v>
      </c>
      <c r="B3734">
        <v>10</v>
      </c>
      <c r="C3734">
        <v>7</v>
      </c>
      <c r="D3734">
        <v>6</v>
      </c>
      <c r="E3734" t="s">
        <v>6758</v>
      </c>
      <c r="F3734" t="s">
        <v>6756</v>
      </c>
    </row>
    <row r="3735" spans="1:6">
      <c r="A3735" t="s">
        <v>6759</v>
      </c>
      <c r="B3735">
        <v>10</v>
      </c>
      <c r="C3735">
        <v>7</v>
      </c>
      <c r="D3735">
        <v>7</v>
      </c>
      <c r="E3735" t="s">
        <v>6760</v>
      </c>
      <c r="F3735" t="s">
        <v>6761</v>
      </c>
    </row>
    <row r="3736" spans="1:6">
      <c r="A3736" t="s">
        <v>6762</v>
      </c>
      <c r="B3736">
        <v>10</v>
      </c>
      <c r="C3736">
        <v>7</v>
      </c>
      <c r="D3736">
        <v>8</v>
      </c>
      <c r="E3736" t="s">
        <v>6763</v>
      </c>
      <c r="F3736" t="s">
        <v>6761</v>
      </c>
    </row>
    <row r="3737" spans="1:6">
      <c r="A3737" t="s">
        <v>6764</v>
      </c>
      <c r="B3737">
        <v>10</v>
      </c>
      <c r="C3737">
        <v>7</v>
      </c>
      <c r="D3737">
        <v>9</v>
      </c>
      <c r="E3737" t="s">
        <v>6765</v>
      </c>
      <c r="F3737" t="s">
        <v>6766</v>
      </c>
    </row>
    <row r="3738" spans="1:6">
      <c r="A3738" t="s">
        <v>6767</v>
      </c>
      <c r="B3738">
        <v>10</v>
      </c>
      <c r="C3738">
        <v>7</v>
      </c>
      <c r="D3738">
        <v>10</v>
      </c>
      <c r="E3738" t="s">
        <v>6768</v>
      </c>
      <c r="F3738" t="s">
        <v>6766</v>
      </c>
    </row>
    <row r="3739" spans="1:6">
      <c r="A3739" t="s">
        <v>6769</v>
      </c>
      <c r="B3739">
        <v>10</v>
      </c>
      <c r="C3739">
        <v>7</v>
      </c>
      <c r="D3739">
        <v>11</v>
      </c>
      <c r="E3739" t="s">
        <v>6770</v>
      </c>
      <c r="F3739" t="s">
        <v>6771</v>
      </c>
    </row>
    <row r="3740" spans="1:6">
      <c r="A3740" t="s">
        <v>6772</v>
      </c>
      <c r="B3740">
        <v>10</v>
      </c>
      <c r="C3740">
        <v>7</v>
      </c>
      <c r="D3740">
        <v>12</v>
      </c>
      <c r="E3740" t="s">
        <v>6773</v>
      </c>
      <c r="F3740" t="s">
        <v>6771</v>
      </c>
    </row>
    <row r="3741" spans="1:6">
      <c r="A3741" t="s">
        <v>6774</v>
      </c>
      <c r="B3741">
        <v>10</v>
      </c>
      <c r="C3741">
        <v>7</v>
      </c>
      <c r="D3741">
        <v>13</v>
      </c>
      <c r="E3741" t="s">
        <v>6775</v>
      </c>
      <c r="F3741" t="s">
        <v>6776</v>
      </c>
    </row>
    <row r="3742" spans="1:6">
      <c r="A3742" t="s">
        <v>6777</v>
      </c>
      <c r="B3742">
        <v>10</v>
      </c>
      <c r="C3742">
        <v>7</v>
      </c>
      <c r="D3742">
        <v>14</v>
      </c>
      <c r="E3742" t="s">
        <v>6778</v>
      </c>
      <c r="F3742" t="s">
        <v>6776</v>
      </c>
    </row>
    <row r="3743" spans="1:6">
      <c r="A3743" t="s">
        <v>6779</v>
      </c>
      <c r="B3743">
        <v>10</v>
      </c>
      <c r="C3743">
        <v>7</v>
      </c>
      <c r="D3743">
        <v>15</v>
      </c>
      <c r="E3743" t="s">
        <v>6780</v>
      </c>
      <c r="F3743" t="s">
        <v>6781</v>
      </c>
    </row>
    <row r="3744" spans="1:6">
      <c r="A3744" t="s">
        <v>6782</v>
      </c>
      <c r="B3744">
        <v>10</v>
      </c>
      <c r="C3744">
        <v>7</v>
      </c>
      <c r="D3744">
        <v>16</v>
      </c>
      <c r="E3744" t="s">
        <v>6783</v>
      </c>
      <c r="F3744" t="s">
        <v>6781</v>
      </c>
    </row>
    <row r="3745" spans="1:7">
      <c r="A3745" t="s">
        <v>6784</v>
      </c>
      <c r="B3745">
        <v>10</v>
      </c>
      <c r="C3745">
        <v>7</v>
      </c>
      <c r="D3745">
        <v>17</v>
      </c>
      <c r="E3745" t="s">
        <v>6785</v>
      </c>
      <c r="F3745" t="s">
        <v>6786</v>
      </c>
    </row>
    <row r="3746" spans="1:7">
      <c r="A3746" t="s">
        <v>6787</v>
      </c>
      <c r="B3746">
        <v>10</v>
      </c>
      <c r="C3746">
        <v>7</v>
      </c>
      <c r="D3746">
        <v>18</v>
      </c>
      <c r="E3746" t="s">
        <v>6788</v>
      </c>
      <c r="F3746" t="s">
        <v>6786</v>
      </c>
    </row>
    <row r="3747" spans="1:7">
      <c r="A3747" t="s">
        <v>6789</v>
      </c>
      <c r="B3747">
        <v>10</v>
      </c>
      <c r="C3747">
        <v>7</v>
      </c>
      <c r="D3747">
        <v>19</v>
      </c>
      <c r="E3747" t="s">
        <v>6790</v>
      </c>
      <c r="F3747" t="s">
        <v>6791</v>
      </c>
    </row>
    <row r="3748" spans="1:7">
      <c r="A3748" t="s">
        <v>6792</v>
      </c>
      <c r="B3748">
        <v>10</v>
      </c>
      <c r="C3748">
        <v>7</v>
      </c>
      <c r="D3748">
        <v>20</v>
      </c>
      <c r="E3748" t="s">
        <v>6793</v>
      </c>
      <c r="F3748" t="s">
        <v>6791</v>
      </c>
    </row>
    <row r="3749" spans="1:7">
      <c r="A3749" t="s">
        <v>6794</v>
      </c>
      <c r="B3749">
        <v>10</v>
      </c>
      <c r="C3749">
        <v>8</v>
      </c>
      <c r="D3749">
        <v>1</v>
      </c>
      <c r="E3749" t="s">
        <v>6795</v>
      </c>
      <c r="G3749" t="e">
        <f>--Internal_18533</f>
        <v>#NAME?</v>
      </c>
    </row>
    <row r="3750" spans="1:7">
      <c r="A3750" t="s">
        <v>6796</v>
      </c>
      <c r="B3750">
        <v>10</v>
      </c>
      <c r="C3750">
        <v>8</v>
      </c>
      <c r="D3750">
        <v>2</v>
      </c>
      <c r="E3750" t="s">
        <v>6795</v>
      </c>
      <c r="G3750" t="e">
        <f>--Internal_18533</f>
        <v>#NAME?</v>
      </c>
    </row>
    <row r="3751" spans="1:7">
      <c r="A3751" t="s">
        <v>6797</v>
      </c>
      <c r="B3751">
        <v>10</v>
      </c>
      <c r="C3751">
        <v>8</v>
      </c>
      <c r="D3751">
        <v>3</v>
      </c>
      <c r="E3751" t="s">
        <v>6798</v>
      </c>
      <c r="F3751" t="s">
        <v>6799</v>
      </c>
    </row>
    <row r="3752" spans="1:7">
      <c r="A3752" t="s">
        <v>6800</v>
      </c>
      <c r="B3752">
        <v>10</v>
      </c>
      <c r="C3752">
        <v>8</v>
      </c>
      <c r="D3752">
        <v>4</v>
      </c>
      <c r="E3752" t="s">
        <v>6801</v>
      </c>
      <c r="F3752" t="s">
        <v>6799</v>
      </c>
    </row>
    <row r="3753" spans="1:7">
      <c r="A3753" t="s">
        <v>6802</v>
      </c>
      <c r="B3753">
        <v>10</v>
      </c>
      <c r="C3753">
        <v>8</v>
      </c>
      <c r="D3753">
        <v>5</v>
      </c>
      <c r="E3753" t="s">
        <v>591</v>
      </c>
      <c r="G3753" t="e">
        <f>--Empty</f>
        <v>#NAME?</v>
      </c>
    </row>
    <row r="3754" spans="1:7">
      <c r="A3754" t="s">
        <v>6803</v>
      </c>
      <c r="B3754">
        <v>10</v>
      </c>
      <c r="C3754">
        <v>8</v>
      </c>
      <c r="D3754">
        <v>6</v>
      </c>
      <c r="E3754" t="s">
        <v>591</v>
      </c>
      <c r="G3754" t="e">
        <f>--Empty</f>
        <v>#NAME?</v>
      </c>
    </row>
    <row r="3755" spans="1:7">
      <c r="A3755" t="s">
        <v>6804</v>
      </c>
      <c r="B3755">
        <v>10</v>
      </c>
      <c r="C3755">
        <v>8</v>
      </c>
      <c r="D3755">
        <v>7</v>
      </c>
      <c r="E3755" t="s">
        <v>591</v>
      </c>
      <c r="G3755" t="e">
        <f>--Empty</f>
        <v>#NAME?</v>
      </c>
    </row>
    <row r="3756" spans="1:7">
      <c r="A3756" t="s">
        <v>6805</v>
      </c>
      <c r="B3756">
        <v>10</v>
      </c>
      <c r="C3756">
        <v>8</v>
      </c>
      <c r="D3756">
        <v>8</v>
      </c>
      <c r="E3756" t="s">
        <v>591</v>
      </c>
      <c r="G3756" t="e">
        <f>--Empty</f>
        <v>#NAME?</v>
      </c>
    </row>
    <row r="3757" spans="1:7">
      <c r="A3757" t="s">
        <v>6806</v>
      </c>
      <c r="B3757">
        <v>10</v>
      </c>
      <c r="C3757">
        <v>8</v>
      </c>
      <c r="D3757">
        <v>9</v>
      </c>
      <c r="E3757" t="s">
        <v>591</v>
      </c>
      <c r="G3757" t="e">
        <f>--Empty</f>
        <v>#NAME?</v>
      </c>
    </row>
    <row r="3758" spans="1:7">
      <c r="A3758" t="s">
        <v>6807</v>
      </c>
      <c r="B3758">
        <v>10</v>
      </c>
      <c r="C3758">
        <v>8</v>
      </c>
      <c r="D3758">
        <v>10</v>
      </c>
      <c r="E3758" t="s">
        <v>591</v>
      </c>
      <c r="G3758" t="e">
        <f>--Empty</f>
        <v>#NAME?</v>
      </c>
    </row>
    <row r="3759" spans="1:7">
      <c r="A3759" t="s">
        <v>6808</v>
      </c>
      <c r="B3759">
        <v>10</v>
      </c>
      <c r="C3759">
        <v>8</v>
      </c>
      <c r="D3759">
        <v>11</v>
      </c>
      <c r="E3759" t="s">
        <v>591</v>
      </c>
      <c r="G3759" t="e">
        <f>--Empty</f>
        <v>#NAME?</v>
      </c>
    </row>
    <row r="3760" spans="1:7">
      <c r="A3760" t="s">
        <v>6809</v>
      </c>
      <c r="B3760">
        <v>10</v>
      </c>
      <c r="C3760">
        <v>8</v>
      </c>
      <c r="D3760">
        <v>12</v>
      </c>
      <c r="E3760" t="s">
        <v>591</v>
      </c>
      <c r="G3760" t="e">
        <f>--Empty</f>
        <v>#NAME?</v>
      </c>
    </row>
    <row r="3761" spans="1:7">
      <c r="A3761" t="s">
        <v>6810</v>
      </c>
      <c r="B3761">
        <v>10</v>
      </c>
      <c r="C3761">
        <v>8</v>
      </c>
      <c r="D3761">
        <v>13</v>
      </c>
      <c r="E3761" t="s">
        <v>591</v>
      </c>
      <c r="G3761" t="e">
        <f>--Empty</f>
        <v>#NAME?</v>
      </c>
    </row>
    <row r="3762" spans="1:7">
      <c r="A3762" t="s">
        <v>6811</v>
      </c>
      <c r="B3762">
        <v>10</v>
      </c>
      <c r="C3762">
        <v>8</v>
      </c>
      <c r="D3762">
        <v>14</v>
      </c>
      <c r="E3762" t="s">
        <v>591</v>
      </c>
      <c r="G3762" t="e">
        <f>--Empty</f>
        <v>#NAME?</v>
      </c>
    </row>
    <row r="3763" spans="1:7">
      <c r="A3763" t="s">
        <v>6812</v>
      </c>
      <c r="B3763">
        <v>10</v>
      </c>
      <c r="C3763">
        <v>8</v>
      </c>
      <c r="D3763">
        <v>15</v>
      </c>
      <c r="E3763" t="s">
        <v>6813</v>
      </c>
      <c r="F3763" t="s">
        <v>6814</v>
      </c>
    </row>
    <row r="3764" spans="1:7">
      <c r="A3764" t="s">
        <v>6815</v>
      </c>
      <c r="B3764">
        <v>10</v>
      </c>
      <c r="C3764">
        <v>8</v>
      </c>
      <c r="D3764">
        <v>16</v>
      </c>
      <c r="E3764" t="s">
        <v>6816</v>
      </c>
      <c r="F3764" t="s">
        <v>6814</v>
      </c>
    </row>
    <row r="3765" spans="1:7">
      <c r="A3765" t="s">
        <v>6817</v>
      </c>
      <c r="B3765">
        <v>10</v>
      </c>
      <c r="C3765">
        <v>8</v>
      </c>
      <c r="D3765">
        <v>17</v>
      </c>
      <c r="E3765" t="s">
        <v>6818</v>
      </c>
      <c r="F3765" t="s">
        <v>6819</v>
      </c>
    </row>
    <row r="3766" spans="1:7">
      <c r="A3766" t="s">
        <v>6820</v>
      </c>
      <c r="B3766">
        <v>10</v>
      </c>
      <c r="C3766">
        <v>8</v>
      </c>
      <c r="D3766">
        <v>18</v>
      </c>
      <c r="E3766" t="s">
        <v>6821</v>
      </c>
      <c r="F3766" t="s">
        <v>6819</v>
      </c>
    </row>
    <row r="3767" spans="1:7">
      <c r="A3767" t="s">
        <v>6822</v>
      </c>
      <c r="B3767">
        <v>10</v>
      </c>
      <c r="C3767">
        <v>8</v>
      </c>
      <c r="D3767">
        <v>19</v>
      </c>
      <c r="E3767" t="s">
        <v>591</v>
      </c>
      <c r="G3767" t="e">
        <f>--Empty</f>
        <v>#NAME?</v>
      </c>
    </row>
    <row r="3768" spans="1:7">
      <c r="A3768" t="s">
        <v>6823</v>
      </c>
      <c r="B3768">
        <v>10</v>
      </c>
      <c r="C3768">
        <v>8</v>
      </c>
      <c r="D3768">
        <v>20</v>
      </c>
      <c r="E3768" t="s">
        <v>591</v>
      </c>
      <c r="G3768" t="e">
        <f>--Empty</f>
        <v>#NAME?</v>
      </c>
    </row>
    <row r="3769" spans="1:7">
      <c r="A3769" t="s">
        <v>6824</v>
      </c>
      <c r="B3769">
        <v>10</v>
      </c>
      <c r="C3769">
        <v>9</v>
      </c>
      <c r="D3769">
        <v>1</v>
      </c>
      <c r="E3769" t="s">
        <v>6825</v>
      </c>
      <c r="F3769" t="s">
        <v>6826</v>
      </c>
    </row>
    <row r="3770" spans="1:7">
      <c r="A3770" t="s">
        <v>6827</v>
      </c>
      <c r="B3770">
        <v>10</v>
      </c>
      <c r="C3770">
        <v>9</v>
      </c>
      <c r="D3770">
        <v>2</v>
      </c>
      <c r="E3770" t="s">
        <v>6828</v>
      </c>
      <c r="F3770" t="s">
        <v>6826</v>
      </c>
    </row>
    <row r="3771" spans="1:7">
      <c r="A3771" t="s">
        <v>6829</v>
      </c>
      <c r="B3771">
        <v>10</v>
      </c>
      <c r="C3771">
        <v>9</v>
      </c>
      <c r="D3771">
        <v>3</v>
      </c>
      <c r="E3771" t="s">
        <v>6830</v>
      </c>
      <c r="F3771" t="s">
        <v>6831</v>
      </c>
    </row>
    <row r="3772" spans="1:7">
      <c r="A3772" t="s">
        <v>6832</v>
      </c>
      <c r="B3772">
        <v>10</v>
      </c>
      <c r="C3772">
        <v>9</v>
      </c>
      <c r="D3772">
        <v>4</v>
      </c>
      <c r="E3772" t="s">
        <v>6833</v>
      </c>
      <c r="F3772" t="s">
        <v>6831</v>
      </c>
    </row>
    <row r="3773" spans="1:7">
      <c r="A3773" t="s">
        <v>6834</v>
      </c>
      <c r="B3773">
        <v>10</v>
      </c>
      <c r="C3773">
        <v>9</v>
      </c>
      <c r="D3773">
        <v>5</v>
      </c>
      <c r="E3773" t="s">
        <v>6835</v>
      </c>
      <c r="F3773" t="s">
        <v>6836</v>
      </c>
    </row>
    <row r="3774" spans="1:7">
      <c r="A3774" t="s">
        <v>6837</v>
      </c>
      <c r="B3774">
        <v>10</v>
      </c>
      <c r="C3774">
        <v>9</v>
      </c>
      <c r="D3774">
        <v>6</v>
      </c>
      <c r="E3774" t="s">
        <v>6838</v>
      </c>
      <c r="F3774" t="s">
        <v>6836</v>
      </c>
    </row>
    <row r="3775" spans="1:7">
      <c r="A3775" t="s">
        <v>6839</v>
      </c>
      <c r="B3775">
        <v>10</v>
      </c>
      <c r="C3775">
        <v>9</v>
      </c>
      <c r="D3775">
        <v>7</v>
      </c>
      <c r="E3775" t="s">
        <v>6840</v>
      </c>
      <c r="F3775" t="s">
        <v>6841</v>
      </c>
    </row>
    <row r="3776" spans="1:7">
      <c r="A3776" t="s">
        <v>6842</v>
      </c>
      <c r="B3776">
        <v>10</v>
      </c>
      <c r="C3776">
        <v>9</v>
      </c>
      <c r="D3776">
        <v>8</v>
      </c>
      <c r="E3776" t="s">
        <v>6843</v>
      </c>
      <c r="F3776" t="s">
        <v>6841</v>
      </c>
    </row>
    <row r="3777" spans="1:6">
      <c r="A3777" t="s">
        <v>6844</v>
      </c>
      <c r="B3777">
        <v>10</v>
      </c>
      <c r="C3777">
        <v>9</v>
      </c>
      <c r="D3777">
        <v>9</v>
      </c>
      <c r="E3777" t="s">
        <v>6845</v>
      </c>
      <c r="F3777" t="s">
        <v>6846</v>
      </c>
    </row>
    <row r="3778" spans="1:6">
      <c r="A3778" t="s">
        <v>6847</v>
      </c>
      <c r="B3778">
        <v>10</v>
      </c>
      <c r="C3778">
        <v>9</v>
      </c>
      <c r="D3778">
        <v>10</v>
      </c>
      <c r="E3778" t="s">
        <v>6848</v>
      </c>
      <c r="F3778" t="s">
        <v>6846</v>
      </c>
    </row>
    <row r="3779" spans="1:6">
      <c r="A3779" t="s">
        <v>6849</v>
      </c>
      <c r="B3779">
        <v>10</v>
      </c>
      <c r="C3779">
        <v>9</v>
      </c>
      <c r="D3779">
        <v>11</v>
      </c>
      <c r="E3779" t="s">
        <v>6850</v>
      </c>
      <c r="F3779" t="s">
        <v>6851</v>
      </c>
    </row>
    <row r="3780" spans="1:6">
      <c r="A3780" t="s">
        <v>6852</v>
      </c>
      <c r="B3780">
        <v>10</v>
      </c>
      <c r="C3780">
        <v>9</v>
      </c>
      <c r="D3780">
        <v>12</v>
      </c>
      <c r="E3780" t="s">
        <v>6853</v>
      </c>
      <c r="F3780" t="s">
        <v>6851</v>
      </c>
    </row>
    <row r="3781" spans="1:6">
      <c r="A3781" t="s">
        <v>6854</v>
      </c>
      <c r="B3781">
        <v>10</v>
      </c>
      <c r="C3781">
        <v>9</v>
      </c>
      <c r="D3781">
        <v>13</v>
      </c>
      <c r="E3781" t="s">
        <v>6855</v>
      </c>
      <c r="F3781" t="s">
        <v>6856</v>
      </c>
    </row>
    <row r="3782" spans="1:6">
      <c r="A3782" t="s">
        <v>6857</v>
      </c>
      <c r="B3782">
        <v>10</v>
      </c>
      <c r="C3782">
        <v>9</v>
      </c>
      <c r="D3782">
        <v>14</v>
      </c>
      <c r="E3782" t="s">
        <v>6858</v>
      </c>
      <c r="F3782" t="s">
        <v>6856</v>
      </c>
    </row>
    <row r="3783" spans="1:6">
      <c r="A3783" t="s">
        <v>6859</v>
      </c>
      <c r="B3783">
        <v>10</v>
      </c>
      <c r="C3783">
        <v>9</v>
      </c>
      <c r="D3783">
        <v>15</v>
      </c>
      <c r="E3783" t="s">
        <v>6860</v>
      </c>
      <c r="F3783" t="s">
        <v>6861</v>
      </c>
    </row>
    <row r="3784" spans="1:6">
      <c r="A3784" t="s">
        <v>6862</v>
      </c>
      <c r="B3784">
        <v>10</v>
      </c>
      <c r="C3784">
        <v>9</v>
      </c>
      <c r="D3784">
        <v>16</v>
      </c>
      <c r="E3784" t="s">
        <v>6863</v>
      </c>
      <c r="F3784" t="s">
        <v>6861</v>
      </c>
    </row>
    <row r="3785" spans="1:6">
      <c r="A3785" t="s">
        <v>6864</v>
      </c>
      <c r="B3785">
        <v>10</v>
      </c>
      <c r="C3785">
        <v>9</v>
      </c>
      <c r="D3785">
        <v>17</v>
      </c>
      <c r="E3785" t="s">
        <v>6865</v>
      </c>
      <c r="F3785" t="s">
        <v>6866</v>
      </c>
    </row>
    <row r="3786" spans="1:6">
      <c r="A3786" t="s">
        <v>6867</v>
      </c>
      <c r="B3786">
        <v>10</v>
      </c>
      <c r="C3786">
        <v>9</v>
      </c>
      <c r="D3786">
        <v>18</v>
      </c>
      <c r="E3786" t="s">
        <v>6868</v>
      </c>
      <c r="F3786" t="s">
        <v>6866</v>
      </c>
    </row>
    <row r="3787" spans="1:6">
      <c r="A3787" t="s">
        <v>6869</v>
      </c>
      <c r="B3787">
        <v>10</v>
      </c>
      <c r="C3787">
        <v>9</v>
      </c>
      <c r="D3787">
        <v>19</v>
      </c>
      <c r="E3787" t="s">
        <v>6870</v>
      </c>
      <c r="F3787" t="s">
        <v>6871</v>
      </c>
    </row>
    <row r="3788" spans="1:6">
      <c r="A3788" t="s">
        <v>6872</v>
      </c>
      <c r="B3788">
        <v>10</v>
      </c>
      <c r="C3788">
        <v>9</v>
      </c>
      <c r="D3788">
        <v>20</v>
      </c>
      <c r="E3788" t="s">
        <v>6873</v>
      </c>
      <c r="F3788" t="s">
        <v>6871</v>
      </c>
    </row>
    <row r="3789" spans="1:6">
      <c r="A3789" t="s">
        <v>6874</v>
      </c>
      <c r="B3789">
        <v>10</v>
      </c>
      <c r="C3789">
        <v>10</v>
      </c>
      <c r="D3789">
        <v>1</v>
      </c>
      <c r="E3789" t="s">
        <v>6875</v>
      </c>
      <c r="F3789" t="s">
        <v>6876</v>
      </c>
    </row>
    <row r="3790" spans="1:6">
      <c r="A3790" t="s">
        <v>6877</v>
      </c>
      <c r="B3790">
        <v>10</v>
      </c>
      <c r="C3790">
        <v>10</v>
      </c>
      <c r="D3790">
        <v>2</v>
      </c>
      <c r="E3790" t="s">
        <v>6878</v>
      </c>
      <c r="F3790" t="s">
        <v>6876</v>
      </c>
    </row>
    <row r="3791" spans="1:6">
      <c r="A3791" t="s">
        <v>6879</v>
      </c>
      <c r="B3791">
        <v>10</v>
      </c>
      <c r="C3791">
        <v>10</v>
      </c>
      <c r="D3791">
        <v>3</v>
      </c>
      <c r="E3791" t="s">
        <v>6880</v>
      </c>
      <c r="F3791" t="s">
        <v>6881</v>
      </c>
    </row>
    <row r="3792" spans="1:6">
      <c r="A3792" t="s">
        <v>6882</v>
      </c>
      <c r="B3792">
        <v>10</v>
      </c>
      <c r="C3792">
        <v>10</v>
      </c>
      <c r="D3792">
        <v>4</v>
      </c>
      <c r="E3792" t="s">
        <v>6883</v>
      </c>
      <c r="F3792" t="s">
        <v>6881</v>
      </c>
    </row>
    <row r="3793" spans="1:6">
      <c r="A3793" t="s">
        <v>6884</v>
      </c>
      <c r="B3793">
        <v>10</v>
      </c>
      <c r="C3793">
        <v>10</v>
      </c>
      <c r="D3793">
        <v>5</v>
      </c>
      <c r="E3793" t="s">
        <v>6885</v>
      </c>
      <c r="F3793" t="s">
        <v>6886</v>
      </c>
    </row>
    <row r="3794" spans="1:6">
      <c r="A3794" t="s">
        <v>6887</v>
      </c>
      <c r="B3794">
        <v>10</v>
      </c>
      <c r="C3794">
        <v>10</v>
      </c>
      <c r="D3794">
        <v>6</v>
      </c>
      <c r="E3794" t="s">
        <v>6888</v>
      </c>
      <c r="F3794" t="s">
        <v>6886</v>
      </c>
    </row>
    <row r="3795" spans="1:6">
      <c r="A3795" t="s">
        <v>6889</v>
      </c>
      <c r="B3795">
        <v>10</v>
      </c>
      <c r="C3795">
        <v>10</v>
      </c>
      <c r="D3795">
        <v>7</v>
      </c>
      <c r="E3795" t="s">
        <v>6890</v>
      </c>
      <c r="F3795" t="s">
        <v>6891</v>
      </c>
    </row>
    <row r="3796" spans="1:6">
      <c r="A3796" t="s">
        <v>6892</v>
      </c>
      <c r="B3796">
        <v>10</v>
      </c>
      <c r="C3796">
        <v>10</v>
      </c>
      <c r="D3796">
        <v>8</v>
      </c>
      <c r="E3796" t="s">
        <v>6893</v>
      </c>
      <c r="F3796" t="s">
        <v>6891</v>
      </c>
    </row>
    <row r="3797" spans="1:6">
      <c r="A3797" t="s">
        <v>6894</v>
      </c>
      <c r="B3797">
        <v>10</v>
      </c>
      <c r="C3797">
        <v>10</v>
      </c>
      <c r="D3797">
        <v>9</v>
      </c>
      <c r="E3797" t="s">
        <v>6895</v>
      </c>
      <c r="F3797" t="s">
        <v>6896</v>
      </c>
    </row>
    <row r="3798" spans="1:6">
      <c r="A3798" t="s">
        <v>6897</v>
      </c>
      <c r="B3798">
        <v>10</v>
      </c>
      <c r="C3798">
        <v>10</v>
      </c>
      <c r="D3798">
        <v>10</v>
      </c>
      <c r="E3798" t="s">
        <v>6898</v>
      </c>
      <c r="F3798" t="s">
        <v>6896</v>
      </c>
    </row>
    <row r="3799" spans="1:6">
      <c r="A3799" t="s">
        <v>6899</v>
      </c>
      <c r="B3799">
        <v>10</v>
      </c>
      <c r="C3799">
        <v>10</v>
      </c>
      <c r="D3799">
        <v>11</v>
      </c>
      <c r="E3799" t="s">
        <v>6900</v>
      </c>
      <c r="F3799" t="s">
        <v>6901</v>
      </c>
    </row>
    <row r="3800" spans="1:6">
      <c r="A3800" t="s">
        <v>6902</v>
      </c>
      <c r="B3800">
        <v>10</v>
      </c>
      <c r="C3800">
        <v>10</v>
      </c>
      <c r="D3800">
        <v>12</v>
      </c>
      <c r="E3800" t="s">
        <v>6903</v>
      </c>
      <c r="F3800" t="s">
        <v>6901</v>
      </c>
    </row>
    <row r="3801" spans="1:6">
      <c r="A3801" t="s">
        <v>6904</v>
      </c>
      <c r="B3801">
        <v>10</v>
      </c>
      <c r="C3801">
        <v>10</v>
      </c>
      <c r="D3801">
        <v>13</v>
      </c>
      <c r="E3801" t="s">
        <v>6905</v>
      </c>
      <c r="F3801" t="s">
        <v>6906</v>
      </c>
    </row>
    <row r="3802" spans="1:6">
      <c r="A3802" t="s">
        <v>6907</v>
      </c>
      <c r="B3802">
        <v>10</v>
      </c>
      <c r="C3802">
        <v>10</v>
      </c>
      <c r="D3802">
        <v>14</v>
      </c>
      <c r="E3802" t="s">
        <v>6905</v>
      </c>
      <c r="F3802" t="s">
        <v>6906</v>
      </c>
    </row>
    <row r="3803" spans="1:6">
      <c r="A3803" t="s">
        <v>6908</v>
      </c>
      <c r="B3803">
        <v>10</v>
      </c>
      <c r="C3803">
        <v>10</v>
      </c>
      <c r="D3803">
        <v>15</v>
      </c>
      <c r="E3803" t="s">
        <v>6909</v>
      </c>
      <c r="F3803" t="s">
        <v>6910</v>
      </c>
    </row>
    <row r="3804" spans="1:6">
      <c r="A3804" t="s">
        <v>6911</v>
      </c>
      <c r="B3804">
        <v>10</v>
      </c>
      <c r="C3804">
        <v>10</v>
      </c>
      <c r="D3804">
        <v>16</v>
      </c>
      <c r="E3804" t="s">
        <v>6912</v>
      </c>
      <c r="F3804" t="s">
        <v>6910</v>
      </c>
    </row>
    <row r="3805" spans="1:6">
      <c r="A3805" t="s">
        <v>6913</v>
      </c>
      <c r="B3805">
        <v>10</v>
      </c>
      <c r="C3805">
        <v>10</v>
      </c>
      <c r="D3805">
        <v>17</v>
      </c>
      <c r="E3805" t="s">
        <v>6914</v>
      </c>
      <c r="F3805" t="s">
        <v>6915</v>
      </c>
    </row>
    <row r="3806" spans="1:6">
      <c r="A3806" t="s">
        <v>6916</v>
      </c>
      <c r="B3806">
        <v>10</v>
      </c>
      <c r="C3806">
        <v>10</v>
      </c>
      <c r="D3806">
        <v>18</v>
      </c>
      <c r="E3806" t="s">
        <v>6917</v>
      </c>
      <c r="F3806" t="s">
        <v>6915</v>
      </c>
    </row>
    <row r="3807" spans="1:6">
      <c r="A3807" t="s">
        <v>6918</v>
      </c>
      <c r="B3807">
        <v>10</v>
      </c>
      <c r="C3807">
        <v>10</v>
      </c>
      <c r="D3807">
        <v>19</v>
      </c>
      <c r="E3807" t="s">
        <v>6919</v>
      </c>
      <c r="F3807" t="s">
        <v>6920</v>
      </c>
    </row>
    <row r="3808" spans="1:6">
      <c r="A3808" t="s">
        <v>6921</v>
      </c>
      <c r="B3808">
        <v>10</v>
      </c>
      <c r="C3808">
        <v>10</v>
      </c>
      <c r="D3808">
        <v>20</v>
      </c>
      <c r="E3808" t="s">
        <v>6922</v>
      </c>
      <c r="F3808" t="s">
        <v>6920</v>
      </c>
    </row>
    <row r="3809" spans="1:6">
      <c r="A3809" t="s">
        <v>6923</v>
      </c>
      <c r="B3809">
        <v>10</v>
      </c>
      <c r="C3809">
        <v>11</v>
      </c>
      <c r="D3809">
        <v>1</v>
      </c>
      <c r="E3809" t="s">
        <v>6924</v>
      </c>
      <c r="F3809" t="s">
        <v>6925</v>
      </c>
    </row>
    <row r="3810" spans="1:6">
      <c r="A3810" t="s">
        <v>6926</v>
      </c>
      <c r="B3810">
        <v>10</v>
      </c>
      <c r="C3810">
        <v>11</v>
      </c>
      <c r="D3810">
        <v>2</v>
      </c>
      <c r="E3810" t="s">
        <v>6927</v>
      </c>
      <c r="F3810" t="s">
        <v>6925</v>
      </c>
    </row>
    <row r="3811" spans="1:6">
      <c r="A3811" t="s">
        <v>6928</v>
      </c>
      <c r="B3811">
        <v>10</v>
      </c>
      <c r="C3811">
        <v>11</v>
      </c>
      <c r="D3811">
        <v>3</v>
      </c>
      <c r="E3811" t="s">
        <v>6929</v>
      </c>
      <c r="F3811" t="s">
        <v>6930</v>
      </c>
    </row>
    <row r="3812" spans="1:6">
      <c r="A3812" t="s">
        <v>6931</v>
      </c>
      <c r="B3812">
        <v>10</v>
      </c>
      <c r="C3812">
        <v>11</v>
      </c>
      <c r="D3812">
        <v>4</v>
      </c>
      <c r="E3812" t="s">
        <v>6932</v>
      </c>
      <c r="F3812" t="s">
        <v>6930</v>
      </c>
    </row>
    <row r="3813" spans="1:6">
      <c r="A3813" t="s">
        <v>6933</v>
      </c>
      <c r="B3813">
        <v>10</v>
      </c>
      <c r="C3813">
        <v>11</v>
      </c>
      <c r="D3813">
        <v>5</v>
      </c>
      <c r="E3813" t="s">
        <v>6934</v>
      </c>
      <c r="F3813" t="s">
        <v>6935</v>
      </c>
    </row>
    <row r="3814" spans="1:6">
      <c r="A3814" t="s">
        <v>6936</v>
      </c>
      <c r="B3814">
        <v>10</v>
      </c>
      <c r="C3814">
        <v>11</v>
      </c>
      <c r="D3814">
        <v>6</v>
      </c>
      <c r="E3814" t="s">
        <v>6937</v>
      </c>
      <c r="F3814" t="s">
        <v>6935</v>
      </c>
    </row>
    <row r="3815" spans="1:6">
      <c r="A3815" t="s">
        <v>6938</v>
      </c>
      <c r="B3815">
        <v>10</v>
      </c>
      <c r="C3815">
        <v>11</v>
      </c>
      <c r="D3815">
        <v>7</v>
      </c>
      <c r="E3815" t="s">
        <v>6939</v>
      </c>
      <c r="F3815" t="s">
        <v>6940</v>
      </c>
    </row>
    <row r="3816" spans="1:6">
      <c r="A3816" t="s">
        <v>6941</v>
      </c>
      <c r="B3816">
        <v>10</v>
      </c>
      <c r="C3816">
        <v>11</v>
      </c>
      <c r="D3816">
        <v>8</v>
      </c>
      <c r="E3816" t="s">
        <v>6942</v>
      </c>
      <c r="F3816" t="s">
        <v>6940</v>
      </c>
    </row>
    <row r="3817" spans="1:6">
      <c r="A3817" t="s">
        <v>6943</v>
      </c>
      <c r="B3817">
        <v>10</v>
      </c>
      <c r="C3817">
        <v>11</v>
      </c>
      <c r="D3817">
        <v>9</v>
      </c>
      <c r="E3817" t="s">
        <v>6944</v>
      </c>
      <c r="F3817" t="s">
        <v>6945</v>
      </c>
    </row>
    <row r="3818" spans="1:6">
      <c r="A3818" t="s">
        <v>6946</v>
      </c>
      <c r="B3818">
        <v>10</v>
      </c>
      <c r="C3818">
        <v>11</v>
      </c>
      <c r="D3818">
        <v>10</v>
      </c>
      <c r="E3818" t="s">
        <v>6947</v>
      </c>
      <c r="F3818" t="s">
        <v>6945</v>
      </c>
    </row>
    <row r="3819" spans="1:6">
      <c r="A3819" t="s">
        <v>6948</v>
      </c>
      <c r="B3819">
        <v>10</v>
      </c>
      <c r="C3819">
        <v>11</v>
      </c>
      <c r="D3819">
        <v>11</v>
      </c>
      <c r="E3819" t="s">
        <v>6949</v>
      </c>
      <c r="F3819" t="s">
        <v>6950</v>
      </c>
    </row>
    <row r="3820" spans="1:6">
      <c r="A3820" t="s">
        <v>6951</v>
      </c>
      <c r="B3820">
        <v>10</v>
      </c>
      <c r="C3820">
        <v>11</v>
      </c>
      <c r="D3820">
        <v>12</v>
      </c>
      <c r="E3820" t="s">
        <v>6952</v>
      </c>
      <c r="F3820" t="s">
        <v>6950</v>
      </c>
    </row>
    <row r="3821" spans="1:6">
      <c r="A3821" t="s">
        <v>6953</v>
      </c>
      <c r="B3821">
        <v>10</v>
      </c>
      <c r="C3821">
        <v>11</v>
      </c>
      <c r="D3821">
        <v>13</v>
      </c>
      <c r="E3821" t="s">
        <v>6954</v>
      </c>
      <c r="F3821" t="s">
        <v>6955</v>
      </c>
    </row>
    <row r="3822" spans="1:6">
      <c r="A3822" t="s">
        <v>6956</v>
      </c>
      <c r="B3822">
        <v>10</v>
      </c>
      <c r="C3822">
        <v>11</v>
      </c>
      <c r="D3822">
        <v>14</v>
      </c>
      <c r="E3822" t="s">
        <v>6957</v>
      </c>
      <c r="F3822" t="s">
        <v>6955</v>
      </c>
    </row>
    <row r="3823" spans="1:6">
      <c r="A3823" t="s">
        <v>6958</v>
      </c>
      <c r="B3823">
        <v>10</v>
      </c>
      <c r="C3823">
        <v>11</v>
      </c>
      <c r="D3823">
        <v>15</v>
      </c>
      <c r="E3823" t="s">
        <v>6959</v>
      </c>
      <c r="F3823" t="s">
        <v>6960</v>
      </c>
    </row>
    <row r="3824" spans="1:6">
      <c r="A3824" t="s">
        <v>6961</v>
      </c>
      <c r="B3824">
        <v>10</v>
      </c>
      <c r="C3824">
        <v>11</v>
      </c>
      <c r="D3824">
        <v>16</v>
      </c>
      <c r="E3824" t="s">
        <v>6962</v>
      </c>
      <c r="F3824" t="s">
        <v>6960</v>
      </c>
    </row>
    <row r="3825" spans="1:6">
      <c r="A3825" t="s">
        <v>6963</v>
      </c>
      <c r="B3825">
        <v>10</v>
      </c>
      <c r="C3825">
        <v>11</v>
      </c>
      <c r="D3825">
        <v>17</v>
      </c>
      <c r="E3825" t="s">
        <v>6964</v>
      </c>
      <c r="F3825" t="s">
        <v>6965</v>
      </c>
    </row>
    <row r="3826" spans="1:6">
      <c r="A3826" t="s">
        <v>6966</v>
      </c>
      <c r="B3826">
        <v>10</v>
      </c>
      <c r="C3826">
        <v>11</v>
      </c>
      <c r="D3826">
        <v>18</v>
      </c>
      <c r="E3826" t="s">
        <v>6967</v>
      </c>
      <c r="F3826" t="s">
        <v>6965</v>
      </c>
    </row>
    <row r="3827" spans="1:6">
      <c r="A3827" t="s">
        <v>6968</v>
      </c>
      <c r="B3827">
        <v>10</v>
      </c>
      <c r="C3827">
        <v>11</v>
      </c>
      <c r="D3827">
        <v>19</v>
      </c>
      <c r="E3827" t="s">
        <v>6969</v>
      </c>
      <c r="F3827" t="s">
        <v>6970</v>
      </c>
    </row>
    <row r="3828" spans="1:6">
      <c r="A3828" t="s">
        <v>6971</v>
      </c>
      <c r="B3828">
        <v>10</v>
      </c>
      <c r="C3828">
        <v>11</v>
      </c>
      <c r="D3828">
        <v>20</v>
      </c>
      <c r="E3828" t="s">
        <v>6972</v>
      </c>
      <c r="F3828" t="s">
        <v>6970</v>
      </c>
    </row>
    <row r="3829" spans="1:6">
      <c r="A3829" t="s">
        <v>6973</v>
      </c>
      <c r="B3829">
        <v>10</v>
      </c>
      <c r="C3829">
        <v>12</v>
      </c>
      <c r="D3829">
        <v>1</v>
      </c>
      <c r="E3829" t="s">
        <v>6974</v>
      </c>
      <c r="F3829" t="s">
        <v>6975</v>
      </c>
    </row>
    <row r="3830" spans="1:6">
      <c r="A3830" t="s">
        <v>6976</v>
      </c>
      <c r="B3830">
        <v>10</v>
      </c>
      <c r="C3830">
        <v>12</v>
      </c>
      <c r="D3830">
        <v>2</v>
      </c>
      <c r="E3830" t="s">
        <v>6977</v>
      </c>
      <c r="F3830" t="s">
        <v>6975</v>
      </c>
    </row>
    <row r="3831" spans="1:6">
      <c r="A3831" t="s">
        <v>6978</v>
      </c>
      <c r="B3831">
        <v>10</v>
      </c>
      <c r="C3831">
        <v>12</v>
      </c>
      <c r="D3831">
        <v>3</v>
      </c>
      <c r="E3831" t="s">
        <v>6979</v>
      </c>
      <c r="F3831" t="s">
        <v>6980</v>
      </c>
    </row>
    <row r="3832" spans="1:6">
      <c r="A3832" t="s">
        <v>6981</v>
      </c>
      <c r="B3832">
        <v>10</v>
      </c>
      <c r="C3832">
        <v>12</v>
      </c>
      <c r="D3832">
        <v>4</v>
      </c>
      <c r="E3832" t="s">
        <v>6982</v>
      </c>
      <c r="F3832" t="s">
        <v>6980</v>
      </c>
    </row>
    <row r="3833" spans="1:6">
      <c r="A3833" t="s">
        <v>6983</v>
      </c>
      <c r="B3833">
        <v>10</v>
      </c>
      <c r="C3833">
        <v>12</v>
      </c>
      <c r="D3833">
        <v>5</v>
      </c>
      <c r="E3833" t="s">
        <v>6984</v>
      </c>
      <c r="F3833" t="s">
        <v>6985</v>
      </c>
    </row>
    <row r="3834" spans="1:6">
      <c r="A3834" t="s">
        <v>6986</v>
      </c>
      <c r="B3834">
        <v>10</v>
      </c>
      <c r="C3834">
        <v>12</v>
      </c>
      <c r="D3834">
        <v>6</v>
      </c>
      <c r="E3834" t="s">
        <v>6987</v>
      </c>
      <c r="F3834" t="s">
        <v>6985</v>
      </c>
    </row>
    <row r="3835" spans="1:6">
      <c r="A3835" t="s">
        <v>6988</v>
      </c>
      <c r="B3835">
        <v>10</v>
      </c>
      <c r="C3835">
        <v>12</v>
      </c>
      <c r="D3835">
        <v>7</v>
      </c>
      <c r="E3835" t="s">
        <v>6989</v>
      </c>
      <c r="F3835" t="s">
        <v>6990</v>
      </c>
    </row>
    <row r="3836" spans="1:6">
      <c r="A3836" t="s">
        <v>6991</v>
      </c>
      <c r="B3836">
        <v>10</v>
      </c>
      <c r="C3836">
        <v>12</v>
      </c>
      <c r="D3836">
        <v>8</v>
      </c>
      <c r="E3836" t="s">
        <v>6989</v>
      </c>
      <c r="F3836" t="s">
        <v>6990</v>
      </c>
    </row>
    <row r="3837" spans="1:6">
      <c r="A3837" t="s">
        <v>6992</v>
      </c>
      <c r="B3837">
        <v>10</v>
      </c>
      <c r="C3837">
        <v>12</v>
      </c>
      <c r="D3837">
        <v>9</v>
      </c>
      <c r="E3837" t="s">
        <v>6993</v>
      </c>
      <c r="F3837" t="s">
        <v>6994</v>
      </c>
    </row>
    <row r="3838" spans="1:6">
      <c r="A3838" t="s">
        <v>6995</v>
      </c>
      <c r="B3838">
        <v>10</v>
      </c>
      <c r="C3838">
        <v>12</v>
      </c>
      <c r="D3838">
        <v>10</v>
      </c>
      <c r="E3838" t="s">
        <v>6996</v>
      </c>
      <c r="F3838" t="s">
        <v>6994</v>
      </c>
    </row>
    <row r="3839" spans="1:6">
      <c r="A3839" t="s">
        <v>6997</v>
      </c>
      <c r="B3839">
        <v>10</v>
      </c>
      <c r="C3839">
        <v>12</v>
      </c>
      <c r="D3839">
        <v>11</v>
      </c>
      <c r="E3839" t="s">
        <v>6998</v>
      </c>
      <c r="F3839" t="s">
        <v>6999</v>
      </c>
    </row>
    <row r="3840" spans="1:6">
      <c r="A3840" t="s">
        <v>7000</v>
      </c>
      <c r="B3840">
        <v>10</v>
      </c>
      <c r="C3840">
        <v>12</v>
      </c>
      <c r="D3840">
        <v>12</v>
      </c>
      <c r="E3840" t="s">
        <v>7001</v>
      </c>
      <c r="F3840" t="s">
        <v>6999</v>
      </c>
    </row>
    <row r="3841" spans="1:7">
      <c r="A3841" t="s">
        <v>7002</v>
      </c>
      <c r="B3841">
        <v>10</v>
      </c>
      <c r="C3841">
        <v>12</v>
      </c>
      <c r="D3841">
        <v>13</v>
      </c>
      <c r="E3841" t="s">
        <v>7003</v>
      </c>
      <c r="F3841" t="s">
        <v>7004</v>
      </c>
    </row>
    <row r="3842" spans="1:7">
      <c r="A3842" t="s">
        <v>7005</v>
      </c>
      <c r="B3842">
        <v>10</v>
      </c>
      <c r="C3842">
        <v>12</v>
      </c>
      <c r="D3842">
        <v>14</v>
      </c>
      <c r="E3842" t="s">
        <v>7006</v>
      </c>
      <c r="F3842" t="s">
        <v>7004</v>
      </c>
    </row>
    <row r="3843" spans="1:7">
      <c r="A3843" t="s">
        <v>7007</v>
      </c>
      <c r="B3843">
        <v>10</v>
      </c>
      <c r="C3843">
        <v>12</v>
      </c>
      <c r="D3843">
        <v>15</v>
      </c>
      <c r="E3843" t="s">
        <v>7008</v>
      </c>
      <c r="F3843" t="s">
        <v>7009</v>
      </c>
    </row>
    <row r="3844" spans="1:7">
      <c r="A3844" t="s">
        <v>7010</v>
      </c>
      <c r="B3844">
        <v>10</v>
      </c>
      <c r="C3844">
        <v>12</v>
      </c>
      <c r="D3844">
        <v>16</v>
      </c>
      <c r="E3844" t="s">
        <v>7011</v>
      </c>
      <c r="F3844" t="s">
        <v>7009</v>
      </c>
    </row>
    <row r="3845" spans="1:7">
      <c r="A3845" t="s">
        <v>7012</v>
      </c>
      <c r="B3845">
        <v>10</v>
      </c>
      <c r="C3845">
        <v>12</v>
      </c>
      <c r="D3845">
        <v>17</v>
      </c>
      <c r="E3845" t="s">
        <v>7013</v>
      </c>
      <c r="F3845" t="s">
        <v>7014</v>
      </c>
    </row>
    <row r="3846" spans="1:7">
      <c r="A3846" t="s">
        <v>7015</v>
      </c>
      <c r="B3846">
        <v>10</v>
      </c>
      <c r="C3846">
        <v>12</v>
      </c>
      <c r="D3846">
        <v>18</v>
      </c>
      <c r="E3846" t="s">
        <v>7016</v>
      </c>
      <c r="F3846" t="s">
        <v>7014</v>
      </c>
    </row>
    <row r="3847" spans="1:7">
      <c r="A3847" t="s">
        <v>7017</v>
      </c>
      <c r="B3847">
        <v>10</v>
      </c>
      <c r="C3847">
        <v>12</v>
      </c>
      <c r="D3847">
        <v>19</v>
      </c>
      <c r="E3847" t="s">
        <v>7018</v>
      </c>
      <c r="F3847" t="s">
        <v>7019</v>
      </c>
    </row>
    <row r="3848" spans="1:7">
      <c r="A3848" t="s">
        <v>7020</v>
      </c>
      <c r="B3848">
        <v>10</v>
      </c>
      <c r="C3848">
        <v>12</v>
      </c>
      <c r="D3848">
        <v>20</v>
      </c>
      <c r="E3848" t="s">
        <v>7021</v>
      </c>
      <c r="F3848" t="s">
        <v>7019</v>
      </c>
    </row>
    <row r="3849" spans="1:7">
      <c r="A3849" t="s">
        <v>7022</v>
      </c>
      <c r="B3849">
        <v>10</v>
      </c>
      <c r="C3849">
        <v>13</v>
      </c>
      <c r="D3849">
        <v>1</v>
      </c>
      <c r="E3849" t="s">
        <v>7023</v>
      </c>
      <c r="F3849" t="s">
        <v>7024</v>
      </c>
    </row>
    <row r="3850" spans="1:7">
      <c r="A3850" t="s">
        <v>7025</v>
      </c>
      <c r="B3850">
        <v>10</v>
      </c>
      <c r="C3850">
        <v>13</v>
      </c>
      <c r="D3850">
        <v>2</v>
      </c>
      <c r="E3850" t="s">
        <v>7026</v>
      </c>
      <c r="F3850" t="s">
        <v>7024</v>
      </c>
    </row>
    <row r="3851" spans="1:7">
      <c r="A3851" t="s">
        <v>7027</v>
      </c>
      <c r="B3851">
        <v>10</v>
      </c>
      <c r="C3851">
        <v>13</v>
      </c>
      <c r="D3851">
        <v>3</v>
      </c>
      <c r="E3851" t="s">
        <v>591</v>
      </c>
      <c r="G3851" t="e">
        <f>--Empty</f>
        <v>#NAME?</v>
      </c>
    </row>
    <row r="3852" spans="1:7">
      <c r="A3852" t="s">
        <v>7028</v>
      </c>
      <c r="B3852">
        <v>10</v>
      </c>
      <c r="C3852">
        <v>13</v>
      </c>
      <c r="D3852">
        <v>4</v>
      </c>
      <c r="E3852" t="s">
        <v>591</v>
      </c>
      <c r="G3852" t="e">
        <f>--Empty</f>
        <v>#NAME?</v>
      </c>
    </row>
    <row r="3853" spans="1:7">
      <c r="A3853" t="s">
        <v>7029</v>
      </c>
      <c r="B3853">
        <v>10</v>
      </c>
      <c r="C3853">
        <v>13</v>
      </c>
      <c r="D3853">
        <v>5</v>
      </c>
      <c r="E3853" t="s">
        <v>7030</v>
      </c>
      <c r="F3853" t="s">
        <v>7031</v>
      </c>
    </row>
    <row r="3854" spans="1:7">
      <c r="A3854" t="s">
        <v>7032</v>
      </c>
      <c r="B3854">
        <v>10</v>
      </c>
      <c r="C3854">
        <v>13</v>
      </c>
      <c r="D3854">
        <v>6</v>
      </c>
      <c r="E3854" t="s">
        <v>7033</v>
      </c>
      <c r="F3854" t="s">
        <v>7031</v>
      </c>
    </row>
    <row r="3855" spans="1:7">
      <c r="A3855" t="s">
        <v>7034</v>
      </c>
      <c r="B3855">
        <v>10</v>
      </c>
      <c r="C3855">
        <v>13</v>
      </c>
      <c r="D3855">
        <v>7</v>
      </c>
      <c r="E3855" t="s">
        <v>591</v>
      </c>
      <c r="G3855" t="e">
        <f>--Empty</f>
        <v>#NAME?</v>
      </c>
    </row>
    <row r="3856" spans="1:7">
      <c r="A3856" t="s">
        <v>7035</v>
      </c>
      <c r="B3856">
        <v>10</v>
      </c>
      <c r="C3856">
        <v>13</v>
      </c>
      <c r="D3856">
        <v>8</v>
      </c>
      <c r="E3856" t="s">
        <v>591</v>
      </c>
      <c r="G3856" t="e">
        <f>--Empty</f>
        <v>#NAME?</v>
      </c>
    </row>
    <row r="3857" spans="1:6">
      <c r="A3857" t="s">
        <v>7036</v>
      </c>
      <c r="B3857">
        <v>10</v>
      </c>
      <c r="C3857">
        <v>13</v>
      </c>
      <c r="D3857">
        <v>9</v>
      </c>
      <c r="E3857" t="s">
        <v>7037</v>
      </c>
      <c r="F3857" t="s">
        <v>7038</v>
      </c>
    </row>
    <row r="3858" spans="1:6">
      <c r="A3858" t="s">
        <v>7039</v>
      </c>
      <c r="B3858">
        <v>10</v>
      </c>
      <c r="C3858">
        <v>13</v>
      </c>
      <c r="D3858">
        <v>10</v>
      </c>
      <c r="E3858" t="s">
        <v>7040</v>
      </c>
      <c r="F3858" t="s">
        <v>7038</v>
      </c>
    </row>
    <row r="3859" spans="1:6">
      <c r="A3859" t="s">
        <v>7041</v>
      </c>
      <c r="B3859">
        <v>10</v>
      </c>
      <c r="C3859">
        <v>13</v>
      </c>
      <c r="D3859">
        <v>11</v>
      </c>
      <c r="E3859" t="s">
        <v>7042</v>
      </c>
      <c r="F3859" t="s">
        <v>7043</v>
      </c>
    </row>
    <row r="3860" spans="1:6">
      <c r="A3860" t="s">
        <v>7044</v>
      </c>
      <c r="B3860">
        <v>10</v>
      </c>
      <c r="C3860">
        <v>13</v>
      </c>
      <c r="D3860">
        <v>12</v>
      </c>
      <c r="E3860" t="s">
        <v>7045</v>
      </c>
      <c r="F3860" t="s">
        <v>7043</v>
      </c>
    </row>
    <row r="3861" spans="1:6">
      <c r="A3861" t="s">
        <v>7046</v>
      </c>
      <c r="B3861">
        <v>10</v>
      </c>
      <c r="C3861">
        <v>13</v>
      </c>
      <c r="D3861">
        <v>13</v>
      </c>
      <c r="E3861" t="s">
        <v>7047</v>
      </c>
      <c r="F3861" t="s">
        <v>7048</v>
      </c>
    </row>
    <row r="3862" spans="1:6">
      <c r="A3862" t="s">
        <v>7049</v>
      </c>
      <c r="B3862">
        <v>10</v>
      </c>
      <c r="C3862">
        <v>13</v>
      </c>
      <c r="D3862">
        <v>14</v>
      </c>
      <c r="E3862" t="s">
        <v>7050</v>
      </c>
      <c r="F3862" t="s">
        <v>7048</v>
      </c>
    </row>
    <row r="3863" spans="1:6">
      <c r="A3863" t="s">
        <v>7051</v>
      </c>
      <c r="B3863">
        <v>10</v>
      </c>
      <c r="C3863">
        <v>13</v>
      </c>
      <c r="D3863">
        <v>15</v>
      </c>
      <c r="E3863" t="s">
        <v>7052</v>
      </c>
      <c r="F3863" t="s">
        <v>7053</v>
      </c>
    </row>
    <row r="3864" spans="1:6">
      <c r="A3864" t="s">
        <v>7054</v>
      </c>
      <c r="B3864">
        <v>10</v>
      </c>
      <c r="C3864">
        <v>13</v>
      </c>
      <c r="D3864">
        <v>16</v>
      </c>
      <c r="E3864" t="s">
        <v>7055</v>
      </c>
      <c r="F3864" t="s">
        <v>7053</v>
      </c>
    </row>
    <row r="3865" spans="1:6">
      <c r="A3865" t="s">
        <v>7056</v>
      </c>
      <c r="B3865">
        <v>10</v>
      </c>
      <c r="C3865">
        <v>13</v>
      </c>
      <c r="D3865">
        <v>17</v>
      </c>
      <c r="E3865" t="s">
        <v>7057</v>
      </c>
      <c r="F3865" t="s">
        <v>7058</v>
      </c>
    </row>
    <row r="3866" spans="1:6">
      <c r="A3866" t="s">
        <v>7059</v>
      </c>
      <c r="B3866">
        <v>10</v>
      </c>
      <c r="C3866">
        <v>13</v>
      </c>
      <c r="D3866">
        <v>18</v>
      </c>
      <c r="E3866" t="s">
        <v>7060</v>
      </c>
      <c r="F3866" t="s">
        <v>7058</v>
      </c>
    </row>
    <row r="3867" spans="1:6">
      <c r="A3867" t="s">
        <v>7061</v>
      </c>
      <c r="B3867">
        <v>10</v>
      </c>
      <c r="C3867">
        <v>13</v>
      </c>
      <c r="D3867">
        <v>19</v>
      </c>
      <c r="E3867" t="s">
        <v>7062</v>
      </c>
      <c r="F3867" t="s">
        <v>7063</v>
      </c>
    </row>
    <row r="3868" spans="1:6">
      <c r="A3868" t="s">
        <v>7064</v>
      </c>
      <c r="B3868">
        <v>10</v>
      </c>
      <c r="C3868">
        <v>13</v>
      </c>
      <c r="D3868">
        <v>20</v>
      </c>
      <c r="E3868" t="s">
        <v>7065</v>
      </c>
      <c r="F3868" t="s">
        <v>7063</v>
      </c>
    </row>
    <row r="3869" spans="1:6">
      <c r="A3869" t="s">
        <v>7066</v>
      </c>
      <c r="B3869">
        <v>10</v>
      </c>
      <c r="C3869">
        <v>14</v>
      </c>
      <c r="D3869">
        <v>1</v>
      </c>
      <c r="E3869" t="s">
        <v>7067</v>
      </c>
      <c r="F3869" t="s">
        <v>7068</v>
      </c>
    </row>
    <row r="3870" spans="1:6">
      <c r="A3870" t="s">
        <v>7069</v>
      </c>
      <c r="B3870">
        <v>10</v>
      </c>
      <c r="C3870">
        <v>14</v>
      </c>
      <c r="D3870">
        <v>2</v>
      </c>
      <c r="E3870" t="s">
        <v>7070</v>
      </c>
      <c r="F3870" t="s">
        <v>7068</v>
      </c>
    </row>
    <row r="3871" spans="1:6">
      <c r="A3871" t="s">
        <v>7071</v>
      </c>
      <c r="B3871">
        <v>10</v>
      </c>
      <c r="C3871">
        <v>14</v>
      </c>
      <c r="D3871">
        <v>3</v>
      </c>
      <c r="E3871" t="s">
        <v>7072</v>
      </c>
      <c r="F3871" t="s">
        <v>7073</v>
      </c>
    </row>
    <row r="3872" spans="1:6">
      <c r="A3872" t="s">
        <v>7074</v>
      </c>
      <c r="B3872">
        <v>10</v>
      </c>
      <c r="C3872">
        <v>14</v>
      </c>
      <c r="D3872">
        <v>4</v>
      </c>
      <c r="E3872" t="s">
        <v>7075</v>
      </c>
      <c r="F3872" t="s">
        <v>7073</v>
      </c>
    </row>
    <row r="3873" spans="1:7">
      <c r="A3873" t="s">
        <v>7076</v>
      </c>
      <c r="B3873">
        <v>10</v>
      </c>
      <c r="C3873">
        <v>14</v>
      </c>
      <c r="D3873">
        <v>5</v>
      </c>
      <c r="E3873" t="s">
        <v>7077</v>
      </c>
      <c r="F3873" t="s">
        <v>7078</v>
      </c>
    </row>
    <row r="3874" spans="1:7">
      <c r="A3874" t="s">
        <v>7079</v>
      </c>
      <c r="B3874">
        <v>10</v>
      </c>
      <c r="C3874">
        <v>14</v>
      </c>
      <c r="D3874">
        <v>6</v>
      </c>
      <c r="E3874" t="s">
        <v>7080</v>
      </c>
      <c r="F3874" t="s">
        <v>7078</v>
      </c>
    </row>
    <row r="3875" spans="1:7">
      <c r="A3875" t="s">
        <v>7081</v>
      </c>
      <c r="B3875">
        <v>10</v>
      </c>
      <c r="C3875">
        <v>14</v>
      </c>
      <c r="D3875">
        <v>7</v>
      </c>
      <c r="E3875" t="s">
        <v>7082</v>
      </c>
      <c r="F3875" t="s">
        <v>7083</v>
      </c>
    </row>
    <row r="3876" spans="1:7">
      <c r="A3876" t="s">
        <v>7084</v>
      </c>
      <c r="B3876">
        <v>10</v>
      </c>
      <c r="C3876">
        <v>14</v>
      </c>
      <c r="D3876">
        <v>8</v>
      </c>
      <c r="E3876" t="s">
        <v>7085</v>
      </c>
      <c r="F3876" t="s">
        <v>7083</v>
      </c>
    </row>
    <row r="3877" spans="1:7">
      <c r="A3877" t="s">
        <v>7086</v>
      </c>
      <c r="B3877">
        <v>10</v>
      </c>
      <c r="C3877">
        <v>14</v>
      </c>
      <c r="D3877">
        <v>9</v>
      </c>
      <c r="E3877" t="s">
        <v>7087</v>
      </c>
      <c r="F3877" t="s">
        <v>7088</v>
      </c>
    </row>
    <row r="3878" spans="1:7">
      <c r="A3878" t="s">
        <v>7089</v>
      </c>
      <c r="B3878">
        <v>10</v>
      </c>
      <c r="C3878">
        <v>14</v>
      </c>
      <c r="D3878">
        <v>10</v>
      </c>
      <c r="E3878" t="s">
        <v>7090</v>
      </c>
      <c r="F3878" t="s">
        <v>7088</v>
      </c>
    </row>
    <row r="3879" spans="1:7">
      <c r="A3879" t="s">
        <v>7091</v>
      </c>
      <c r="B3879">
        <v>10</v>
      </c>
      <c r="C3879">
        <v>14</v>
      </c>
      <c r="D3879">
        <v>11</v>
      </c>
      <c r="E3879" t="s">
        <v>7092</v>
      </c>
      <c r="F3879" t="s">
        <v>7093</v>
      </c>
    </row>
    <row r="3880" spans="1:7">
      <c r="A3880" t="s">
        <v>7094</v>
      </c>
      <c r="B3880">
        <v>10</v>
      </c>
      <c r="C3880">
        <v>14</v>
      </c>
      <c r="D3880">
        <v>12</v>
      </c>
      <c r="E3880" t="s">
        <v>7095</v>
      </c>
      <c r="F3880" t="s">
        <v>7093</v>
      </c>
    </row>
    <row r="3881" spans="1:7">
      <c r="A3881" t="s">
        <v>7096</v>
      </c>
      <c r="B3881">
        <v>10</v>
      </c>
      <c r="C3881">
        <v>14</v>
      </c>
      <c r="D3881">
        <v>13</v>
      </c>
      <c r="E3881" t="s">
        <v>15</v>
      </c>
      <c r="G3881" t="s">
        <v>16</v>
      </c>
    </row>
    <row r="3882" spans="1:7">
      <c r="A3882" t="s">
        <v>7097</v>
      </c>
      <c r="B3882">
        <v>10</v>
      </c>
      <c r="C3882">
        <v>14</v>
      </c>
      <c r="D3882">
        <v>14</v>
      </c>
      <c r="E3882" t="s">
        <v>15</v>
      </c>
      <c r="G3882" t="s">
        <v>16</v>
      </c>
    </row>
    <row r="3883" spans="1:7">
      <c r="A3883" t="s">
        <v>7098</v>
      </c>
      <c r="B3883">
        <v>10</v>
      </c>
      <c r="C3883">
        <v>14</v>
      </c>
      <c r="D3883">
        <v>15</v>
      </c>
      <c r="E3883" t="s">
        <v>660</v>
      </c>
      <c r="G3883" t="s">
        <v>661</v>
      </c>
    </row>
    <row r="3884" spans="1:7">
      <c r="A3884" t="s">
        <v>7099</v>
      </c>
      <c r="B3884">
        <v>10</v>
      </c>
      <c r="C3884">
        <v>14</v>
      </c>
      <c r="D3884">
        <v>16</v>
      </c>
      <c r="E3884" t="s">
        <v>660</v>
      </c>
      <c r="G3884" t="s">
        <v>661</v>
      </c>
    </row>
    <row r="3885" spans="1:7">
      <c r="A3885" t="s">
        <v>7100</v>
      </c>
      <c r="B3885">
        <v>10</v>
      </c>
      <c r="C3885">
        <v>14</v>
      </c>
      <c r="D3885">
        <v>17</v>
      </c>
      <c r="E3885" t="s">
        <v>664</v>
      </c>
      <c r="G3885" t="s">
        <v>665</v>
      </c>
    </row>
    <row r="3886" spans="1:7">
      <c r="A3886" t="s">
        <v>7101</v>
      </c>
      <c r="B3886">
        <v>10</v>
      </c>
      <c r="C3886">
        <v>14</v>
      </c>
      <c r="D3886">
        <v>18</v>
      </c>
      <c r="E3886" t="s">
        <v>664</v>
      </c>
      <c r="G3886" t="s">
        <v>665</v>
      </c>
    </row>
    <row r="3887" spans="1:7">
      <c r="A3887" t="s">
        <v>7102</v>
      </c>
      <c r="B3887">
        <v>10</v>
      </c>
      <c r="C3887">
        <v>14</v>
      </c>
      <c r="D3887">
        <v>19</v>
      </c>
      <c r="E3887" t="s">
        <v>668</v>
      </c>
      <c r="G3887" t="s">
        <v>669</v>
      </c>
    </row>
    <row r="3888" spans="1:7">
      <c r="A3888" t="s">
        <v>7103</v>
      </c>
      <c r="B3888">
        <v>10</v>
      </c>
      <c r="C3888">
        <v>14</v>
      </c>
      <c r="D3888">
        <v>20</v>
      </c>
      <c r="E3888" t="s">
        <v>668</v>
      </c>
      <c r="G3888" t="s">
        <v>669</v>
      </c>
    </row>
    <row r="3889" spans="1:7">
      <c r="A3889" t="s">
        <v>7104</v>
      </c>
      <c r="B3889">
        <v>10</v>
      </c>
      <c r="C3889">
        <v>15</v>
      </c>
      <c r="D3889">
        <v>1</v>
      </c>
      <c r="E3889" t="s">
        <v>672</v>
      </c>
      <c r="G3889" t="e">
        <f>--Buffer</f>
        <v>#NAME?</v>
      </c>
    </row>
    <row r="3890" spans="1:7">
      <c r="A3890" t="s">
        <v>7105</v>
      </c>
      <c r="B3890">
        <v>10</v>
      </c>
      <c r="C3890">
        <v>15</v>
      </c>
      <c r="D3890">
        <v>2</v>
      </c>
      <c r="E3890" t="s">
        <v>672</v>
      </c>
      <c r="G3890" t="e">
        <f>--Buffer</f>
        <v>#NAME?</v>
      </c>
    </row>
    <row r="3891" spans="1:7">
      <c r="A3891" t="s">
        <v>7106</v>
      </c>
      <c r="B3891">
        <v>10</v>
      </c>
      <c r="C3891">
        <v>15</v>
      </c>
      <c r="D3891">
        <v>3</v>
      </c>
      <c r="E3891" t="s">
        <v>675</v>
      </c>
      <c r="G3891" t="s">
        <v>676</v>
      </c>
    </row>
    <row r="3892" spans="1:7">
      <c r="A3892" t="s">
        <v>7107</v>
      </c>
      <c r="B3892">
        <v>10</v>
      </c>
      <c r="C3892">
        <v>15</v>
      </c>
      <c r="D3892">
        <v>4</v>
      </c>
      <c r="E3892" t="s">
        <v>675</v>
      </c>
      <c r="G3892" t="s">
        <v>676</v>
      </c>
    </row>
    <row r="3893" spans="1:7">
      <c r="A3893" t="s">
        <v>7108</v>
      </c>
      <c r="B3893">
        <v>10</v>
      </c>
      <c r="C3893">
        <v>15</v>
      </c>
      <c r="D3893">
        <v>5</v>
      </c>
      <c r="E3893" t="s">
        <v>679</v>
      </c>
      <c r="G3893" t="s">
        <v>680</v>
      </c>
    </row>
    <row r="3894" spans="1:7">
      <c r="A3894" t="s">
        <v>7109</v>
      </c>
      <c r="B3894">
        <v>10</v>
      </c>
      <c r="C3894">
        <v>15</v>
      </c>
      <c r="D3894">
        <v>6</v>
      </c>
      <c r="E3894" t="s">
        <v>679</v>
      </c>
      <c r="G3894" t="s">
        <v>680</v>
      </c>
    </row>
    <row r="3895" spans="1:7">
      <c r="A3895" t="s">
        <v>7110</v>
      </c>
      <c r="B3895">
        <v>10</v>
      </c>
      <c r="C3895">
        <v>15</v>
      </c>
      <c r="D3895">
        <v>7</v>
      </c>
      <c r="E3895" t="s">
        <v>683</v>
      </c>
      <c r="G3895" t="s">
        <v>684</v>
      </c>
    </row>
    <row r="3896" spans="1:7">
      <c r="A3896" t="s">
        <v>7111</v>
      </c>
      <c r="B3896">
        <v>10</v>
      </c>
      <c r="C3896">
        <v>15</v>
      </c>
      <c r="D3896">
        <v>8</v>
      </c>
      <c r="E3896" t="s">
        <v>683</v>
      </c>
      <c r="G3896" t="s">
        <v>684</v>
      </c>
    </row>
    <row r="3897" spans="1:7">
      <c r="A3897" t="s">
        <v>7112</v>
      </c>
      <c r="B3897">
        <v>10</v>
      </c>
      <c r="C3897">
        <v>15</v>
      </c>
      <c r="D3897">
        <v>9</v>
      </c>
      <c r="E3897" t="s">
        <v>672</v>
      </c>
      <c r="G3897" t="e">
        <f>--Buffer</f>
        <v>#NAME?</v>
      </c>
    </row>
    <row r="3898" spans="1:7">
      <c r="A3898" t="s">
        <v>7113</v>
      </c>
      <c r="B3898">
        <v>10</v>
      </c>
      <c r="C3898">
        <v>15</v>
      </c>
      <c r="D3898">
        <v>10</v>
      </c>
      <c r="E3898" t="s">
        <v>672</v>
      </c>
      <c r="G3898" t="e">
        <f>--Buffer</f>
        <v>#NAME?</v>
      </c>
    </row>
    <row r="3899" spans="1:7">
      <c r="A3899" t="s">
        <v>7114</v>
      </c>
      <c r="B3899">
        <v>10</v>
      </c>
      <c r="C3899">
        <v>15</v>
      </c>
      <c r="D3899">
        <v>11</v>
      </c>
      <c r="E3899" t="s">
        <v>672</v>
      </c>
      <c r="G3899" t="e">
        <f>--Buffer</f>
        <v>#NAME?</v>
      </c>
    </row>
    <row r="3900" spans="1:7">
      <c r="A3900" t="s">
        <v>7115</v>
      </c>
      <c r="B3900">
        <v>10</v>
      </c>
      <c r="C3900">
        <v>15</v>
      </c>
      <c r="D3900">
        <v>12</v>
      </c>
      <c r="E3900" t="s">
        <v>672</v>
      </c>
      <c r="G3900" t="e">
        <f>--Buffer</f>
        <v>#NAME?</v>
      </c>
    </row>
    <row r="3901" spans="1:7">
      <c r="A3901" t="s">
        <v>7116</v>
      </c>
      <c r="B3901">
        <v>10</v>
      </c>
      <c r="C3901">
        <v>15</v>
      </c>
      <c r="D3901">
        <v>13</v>
      </c>
      <c r="E3901" t="s">
        <v>672</v>
      </c>
      <c r="G3901" t="e">
        <f>--Buffer</f>
        <v>#NAME?</v>
      </c>
    </row>
    <row r="3902" spans="1:7">
      <c r="A3902" t="s">
        <v>7117</v>
      </c>
      <c r="B3902">
        <v>10</v>
      </c>
      <c r="C3902">
        <v>15</v>
      </c>
      <c r="D3902">
        <v>14</v>
      </c>
      <c r="E3902" t="s">
        <v>672</v>
      </c>
      <c r="G3902" t="e">
        <f>--Buffer</f>
        <v>#NAME?</v>
      </c>
    </row>
    <row r="3903" spans="1:7">
      <c r="A3903" t="s">
        <v>7118</v>
      </c>
      <c r="B3903">
        <v>10</v>
      </c>
      <c r="C3903">
        <v>15</v>
      </c>
      <c r="D3903">
        <v>15</v>
      </c>
      <c r="E3903" t="s">
        <v>672</v>
      </c>
      <c r="G3903" t="e">
        <f>--Buffer</f>
        <v>#NAME?</v>
      </c>
    </row>
    <row r="3904" spans="1:7">
      <c r="A3904" t="s">
        <v>7119</v>
      </c>
      <c r="B3904">
        <v>10</v>
      </c>
      <c r="C3904">
        <v>15</v>
      </c>
      <c r="D3904">
        <v>16</v>
      </c>
      <c r="E3904" t="s">
        <v>672</v>
      </c>
      <c r="G3904" t="e">
        <f>--Buffer</f>
        <v>#NAME?</v>
      </c>
    </row>
    <row r="3905" spans="1:7">
      <c r="A3905" t="s">
        <v>7120</v>
      </c>
      <c r="B3905">
        <v>10</v>
      </c>
      <c r="C3905">
        <v>15</v>
      </c>
      <c r="D3905">
        <v>17</v>
      </c>
      <c r="E3905" t="s">
        <v>695</v>
      </c>
      <c r="G3905" t="s">
        <v>696</v>
      </c>
    </row>
    <row r="3906" spans="1:7">
      <c r="A3906" t="s">
        <v>7121</v>
      </c>
      <c r="B3906">
        <v>10</v>
      </c>
      <c r="C3906">
        <v>15</v>
      </c>
      <c r="D3906">
        <v>18</v>
      </c>
      <c r="E3906" t="s">
        <v>695</v>
      </c>
      <c r="G3906" t="s">
        <v>696</v>
      </c>
    </row>
    <row r="3907" spans="1:7">
      <c r="A3907" t="s">
        <v>7122</v>
      </c>
      <c r="B3907">
        <v>10</v>
      </c>
      <c r="C3907">
        <v>15</v>
      </c>
      <c r="D3907">
        <v>19</v>
      </c>
      <c r="E3907" t="s">
        <v>699</v>
      </c>
      <c r="G3907" t="s">
        <v>700</v>
      </c>
    </row>
    <row r="3908" spans="1:7">
      <c r="A3908" t="s">
        <v>7123</v>
      </c>
      <c r="B3908">
        <v>10</v>
      </c>
      <c r="C3908">
        <v>15</v>
      </c>
      <c r="D3908">
        <v>20</v>
      </c>
      <c r="E3908" t="s">
        <v>699</v>
      </c>
      <c r="G3908" t="s">
        <v>700</v>
      </c>
    </row>
    <row r="3909" spans="1:7">
      <c r="A3909" t="s">
        <v>7124</v>
      </c>
      <c r="B3909">
        <v>10</v>
      </c>
      <c r="C3909">
        <v>16</v>
      </c>
      <c r="D3909">
        <v>1</v>
      </c>
      <c r="E3909" t="s">
        <v>703</v>
      </c>
      <c r="G3909" t="s">
        <v>704</v>
      </c>
    </row>
    <row r="3910" spans="1:7">
      <c r="A3910" t="s">
        <v>7125</v>
      </c>
      <c r="B3910">
        <v>10</v>
      </c>
      <c r="C3910">
        <v>16</v>
      </c>
      <c r="D3910">
        <v>2</v>
      </c>
      <c r="E3910" t="s">
        <v>703</v>
      </c>
      <c r="G3910" t="s">
        <v>704</v>
      </c>
    </row>
    <row r="3911" spans="1:7">
      <c r="A3911" t="s">
        <v>7126</v>
      </c>
      <c r="B3911">
        <v>10</v>
      </c>
      <c r="C3911">
        <v>16</v>
      </c>
      <c r="D3911">
        <v>3</v>
      </c>
      <c r="E3911" t="s">
        <v>707</v>
      </c>
      <c r="G3911" t="s">
        <v>708</v>
      </c>
    </row>
    <row r="3912" spans="1:7">
      <c r="A3912" t="s">
        <v>7127</v>
      </c>
      <c r="B3912">
        <v>10</v>
      </c>
      <c r="C3912">
        <v>16</v>
      </c>
      <c r="D3912">
        <v>4</v>
      </c>
      <c r="E3912" t="s">
        <v>707</v>
      </c>
      <c r="G3912" t="s">
        <v>708</v>
      </c>
    </row>
    <row r="3913" spans="1:7">
      <c r="A3913" t="s">
        <v>7128</v>
      </c>
      <c r="B3913">
        <v>10</v>
      </c>
      <c r="C3913">
        <v>16</v>
      </c>
      <c r="D3913">
        <v>5</v>
      </c>
      <c r="E3913" t="s">
        <v>711</v>
      </c>
      <c r="G3913" t="e">
        <f>--Blank</f>
        <v>#NAME?</v>
      </c>
    </row>
    <row r="3914" spans="1:7">
      <c r="A3914" t="s">
        <v>7129</v>
      </c>
      <c r="B3914">
        <v>10</v>
      </c>
      <c r="C3914">
        <v>16</v>
      </c>
      <c r="D3914">
        <v>6</v>
      </c>
      <c r="E3914" t="s">
        <v>711</v>
      </c>
      <c r="G3914" t="e">
        <f>--Blank</f>
        <v>#NAME?</v>
      </c>
    </row>
    <row r="3915" spans="1:7">
      <c r="A3915" t="s">
        <v>7130</v>
      </c>
      <c r="B3915">
        <v>10</v>
      </c>
      <c r="C3915">
        <v>16</v>
      </c>
      <c r="D3915">
        <v>7</v>
      </c>
      <c r="E3915" t="s">
        <v>711</v>
      </c>
      <c r="G3915" t="e">
        <f>--Blank</f>
        <v>#NAME?</v>
      </c>
    </row>
    <row r="3916" spans="1:7">
      <c r="A3916" t="s">
        <v>7131</v>
      </c>
      <c r="B3916">
        <v>10</v>
      </c>
      <c r="C3916">
        <v>16</v>
      </c>
      <c r="D3916">
        <v>8</v>
      </c>
      <c r="E3916" t="s">
        <v>711</v>
      </c>
      <c r="G3916" t="e">
        <f>--Blank</f>
        <v>#NAME?</v>
      </c>
    </row>
    <row r="3917" spans="1:7">
      <c r="A3917" t="s">
        <v>7132</v>
      </c>
      <c r="B3917">
        <v>10</v>
      </c>
      <c r="C3917">
        <v>16</v>
      </c>
      <c r="D3917">
        <v>9</v>
      </c>
      <c r="E3917" t="s">
        <v>711</v>
      </c>
      <c r="G3917" t="e">
        <f>--Blank</f>
        <v>#NAME?</v>
      </c>
    </row>
    <row r="3918" spans="1:7">
      <c r="A3918" t="s">
        <v>7133</v>
      </c>
      <c r="B3918">
        <v>10</v>
      </c>
      <c r="C3918">
        <v>16</v>
      </c>
      <c r="D3918">
        <v>10</v>
      </c>
      <c r="E3918" t="s">
        <v>711</v>
      </c>
      <c r="G3918" t="e">
        <f>--Blank</f>
        <v>#NAME?</v>
      </c>
    </row>
    <row r="3919" spans="1:7">
      <c r="A3919" t="s">
        <v>7134</v>
      </c>
      <c r="B3919">
        <v>10</v>
      </c>
      <c r="C3919">
        <v>16</v>
      </c>
      <c r="D3919">
        <v>11</v>
      </c>
      <c r="E3919" t="s">
        <v>711</v>
      </c>
      <c r="G3919" t="e">
        <f>--Blank</f>
        <v>#NAME?</v>
      </c>
    </row>
    <row r="3920" spans="1:7">
      <c r="A3920" t="s">
        <v>7135</v>
      </c>
      <c r="B3920">
        <v>10</v>
      </c>
      <c r="C3920">
        <v>16</v>
      </c>
      <c r="D3920">
        <v>12</v>
      </c>
      <c r="E3920" t="s">
        <v>711</v>
      </c>
      <c r="G3920" t="e">
        <f>--Blank</f>
        <v>#NAME?</v>
      </c>
    </row>
    <row r="3921" spans="1:7">
      <c r="A3921" t="s">
        <v>7136</v>
      </c>
      <c r="B3921">
        <v>10</v>
      </c>
      <c r="C3921">
        <v>16</v>
      </c>
      <c r="D3921">
        <v>13</v>
      </c>
      <c r="E3921" t="s">
        <v>711</v>
      </c>
      <c r="G3921" t="e">
        <f>--Blank</f>
        <v>#NAME?</v>
      </c>
    </row>
    <row r="3922" spans="1:7">
      <c r="A3922" t="s">
        <v>7137</v>
      </c>
      <c r="B3922">
        <v>10</v>
      </c>
      <c r="C3922">
        <v>16</v>
      </c>
      <c r="D3922">
        <v>14</v>
      </c>
      <c r="E3922" t="s">
        <v>711</v>
      </c>
      <c r="G3922" t="e">
        <f>--Blank</f>
        <v>#NAME?</v>
      </c>
    </row>
    <row r="3923" spans="1:7">
      <c r="A3923" t="s">
        <v>7138</v>
      </c>
      <c r="B3923">
        <v>10</v>
      </c>
      <c r="C3923">
        <v>16</v>
      </c>
      <c r="D3923">
        <v>15</v>
      </c>
      <c r="E3923" t="s">
        <v>711</v>
      </c>
      <c r="G3923" t="e">
        <f>--Blank</f>
        <v>#NAME?</v>
      </c>
    </row>
    <row r="3924" spans="1:7">
      <c r="A3924" t="s">
        <v>7139</v>
      </c>
      <c r="B3924">
        <v>10</v>
      </c>
      <c r="C3924">
        <v>16</v>
      </c>
      <c r="D3924">
        <v>16</v>
      </c>
      <c r="E3924" t="s">
        <v>711</v>
      </c>
      <c r="G3924" t="e">
        <f>--Blank</f>
        <v>#NAME?</v>
      </c>
    </row>
    <row r="3925" spans="1:7">
      <c r="A3925" t="s">
        <v>7140</v>
      </c>
      <c r="B3925">
        <v>10</v>
      </c>
      <c r="C3925">
        <v>16</v>
      </c>
      <c r="D3925">
        <v>17</v>
      </c>
      <c r="E3925" t="s">
        <v>711</v>
      </c>
      <c r="G3925" t="e">
        <f>--Blank</f>
        <v>#NAME?</v>
      </c>
    </row>
    <row r="3926" spans="1:7">
      <c r="A3926" t="s">
        <v>7141</v>
      </c>
      <c r="B3926">
        <v>10</v>
      </c>
      <c r="C3926">
        <v>16</v>
      </c>
      <c r="D3926">
        <v>18</v>
      </c>
      <c r="E3926" t="s">
        <v>711</v>
      </c>
      <c r="G3926" t="e">
        <f>--Blank</f>
        <v>#NAME?</v>
      </c>
    </row>
    <row r="3927" spans="1:7">
      <c r="A3927" t="s">
        <v>7142</v>
      </c>
      <c r="B3927">
        <v>10</v>
      </c>
      <c r="C3927">
        <v>16</v>
      </c>
      <c r="D3927">
        <v>19</v>
      </c>
      <c r="E3927" t="s">
        <v>711</v>
      </c>
      <c r="G3927" t="e">
        <f>--Blank</f>
        <v>#NAME?</v>
      </c>
    </row>
    <row r="3928" spans="1:7">
      <c r="A3928" t="s">
        <v>7143</v>
      </c>
      <c r="B3928">
        <v>10</v>
      </c>
      <c r="C3928">
        <v>16</v>
      </c>
      <c r="D3928">
        <v>20</v>
      </c>
      <c r="E3928" t="s">
        <v>711</v>
      </c>
      <c r="G3928" t="e">
        <f>--Blank</f>
        <v>#NAME?</v>
      </c>
    </row>
    <row r="3929" spans="1:7">
      <c r="A3929" t="s">
        <v>7144</v>
      </c>
      <c r="B3929">
        <v>10</v>
      </c>
      <c r="C3929">
        <v>17</v>
      </c>
      <c r="D3929">
        <v>1</v>
      </c>
      <c r="E3929" t="s">
        <v>711</v>
      </c>
      <c r="G3929" t="e">
        <f>--Blank</f>
        <v>#NAME?</v>
      </c>
    </row>
    <row r="3930" spans="1:7">
      <c r="A3930" t="s">
        <v>7145</v>
      </c>
      <c r="B3930">
        <v>10</v>
      </c>
      <c r="C3930">
        <v>17</v>
      </c>
      <c r="D3930">
        <v>2</v>
      </c>
      <c r="E3930" t="s">
        <v>711</v>
      </c>
      <c r="G3930" t="e">
        <f>--Blank</f>
        <v>#NAME?</v>
      </c>
    </row>
    <row r="3931" spans="1:7">
      <c r="A3931" t="s">
        <v>7146</v>
      </c>
      <c r="B3931">
        <v>10</v>
      </c>
      <c r="C3931">
        <v>17</v>
      </c>
      <c r="D3931">
        <v>3</v>
      </c>
      <c r="E3931" t="s">
        <v>711</v>
      </c>
      <c r="G3931" t="e">
        <f>--Blank</f>
        <v>#NAME?</v>
      </c>
    </row>
    <row r="3932" spans="1:7">
      <c r="A3932" t="s">
        <v>7147</v>
      </c>
      <c r="B3932">
        <v>10</v>
      </c>
      <c r="C3932">
        <v>17</v>
      </c>
      <c r="D3932">
        <v>4</v>
      </c>
      <c r="E3932" t="s">
        <v>711</v>
      </c>
      <c r="G3932" t="e">
        <f>--Blank</f>
        <v>#NAME?</v>
      </c>
    </row>
    <row r="3933" spans="1:7">
      <c r="A3933" t="s">
        <v>7148</v>
      </c>
      <c r="B3933">
        <v>10</v>
      </c>
      <c r="C3933">
        <v>17</v>
      </c>
      <c r="D3933">
        <v>5</v>
      </c>
      <c r="E3933" t="s">
        <v>711</v>
      </c>
      <c r="G3933" t="e">
        <f>--Blank</f>
        <v>#NAME?</v>
      </c>
    </row>
    <row r="3934" spans="1:7">
      <c r="A3934" t="s">
        <v>7149</v>
      </c>
      <c r="B3934">
        <v>10</v>
      </c>
      <c r="C3934">
        <v>17</v>
      </c>
      <c r="D3934">
        <v>6</v>
      </c>
      <c r="E3934" t="s">
        <v>711</v>
      </c>
      <c r="G3934" t="e">
        <f>--Blank</f>
        <v>#NAME?</v>
      </c>
    </row>
    <row r="3935" spans="1:7">
      <c r="A3935" t="s">
        <v>7150</v>
      </c>
      <c r="B3935">
        <v>10</v>
      </c>
      <c r="C3935">
        <v>17</v>
      </c>
      <c r="D3935">
        <v>7</v>
      </c>
      <c r="E3935" t="s">
        <v>711</v>
      </c>
      <c r="G3935" t="e">
        <f>--Blank</f>
        <v>#NAME?</v>
      </c>
    </row>
    <row r="3936" spans="1:7">
      <c r="A3936" t="s">
        <v>7151</v>
      </c>
      <c r="B3936">
        <v>10</v>
      </c>
      <c r="C3936">
        <v>17</v>
      </c>
      <c r="D3936">
        <v>8</v>
      </c>
      <c r="E3936" t="s">
        <v>711</v>
      </c>
      <c r="G3936" t="e">
        <f>--Blank</f>
        <v>#NAME?</v>
      </c>
    </row>
    <row r="3937" spans="1:7">
      <c r="A3937" t="s">
        <v>7152</v>
      </c>
      <c r="B3937">
        <v>10</v>
      </c>
      <c r="C3937">
        <v>17</v>
      </c>
      <c r="D3937">
        <v>9</v>
      </c>
      <c r="E3937" t="s">
        <v>711</v>
      </c>
      <c r="G3937" t="e">
        <f>--Blank</f>
        <v>#NAME?</v>
      </c>
    </row>
    <row r="3938" spans="1:7">
      <c r="A3938" t="s">
        <v>7153</v>
      </c>
      <c r="B3938">
        <v>10</v>
      </c>
      <c r="C3938">
        <v>17</v>
      </c>
      <c r="D3938">
        <v>10</v>
      </c>
      <c r="E3938" t="s">
        <v>711</v>
      </c>
      <c r="G3938" t="e">
        <f>--Blank</f>
        <v>#NAME?</v>
      </c>
    </row>
    <row r="3939" spans="1:7">
      <c r="A3939" t="s">
        <v>7154</v>
      </c>
      <c r="B3939">
        <v>10</v>
      </c>
      <c r="C3939">
        <v>17</v>
      </c>
      <c r="D3939">
        <v>11</v>
      </c>
      <c r="E3939" t="s">
        <v>711</v>
      </c>
      <c r="G3939" t="e">
        <f>--Blank</f>
        <v>#NAME?</v>
      </c>
    </row>
    <row r="3940" spans="1:7">
      <c r="A3940" t="s">
        <v>7155</v>
      </c>
      <c r="B3940">
        <v>10</v>
      </c>
      <c r="C3940">
        <v>17</v>
      </c>
      <c r="D3940">
        <v>12</v>
      </c>
      <c r="E3940" t="s">
        <v>711</v>
      </c>
      <c r="G3940" t="e">
        <f>--Blank</f>
        <v>#NAME?</v>
      </c>
    </row>
    <row r="3941" spans="1:7">
      <c r="A3941" t="s">
        <v>7156</v>
      </c>
      <c r="B3941">
        <v>10</v>
      </c>
      <c r="C3941">
        <v>17</v>
      </c>
      <c r="D3941">
        <v>13</v>
      </c>
      <c r="E3941" t="s">
        <v>711</v>
      </c>
      <c r="G3941" t="e">
        <f>--Blank</f>
        <v>#NAME?</v>
      </c>
    </row>
    <row r="3942" spans="1:7">
      <c r="A3942" t="s">
        <v>7157</v>
      </c>
      <c r="B3942">
        <v>10</v>
      </c>
      <c r="C3942">
        <v>17</v>
      </c>
      <c r="D3942">
        <v>14</v>
      </c>
      <c r="E3942" t="s">
        <v>711</v>
      </c>
      <c r="G3942" t="e">
        <f>--Blank</f>
        <v>#NAME?</v>
      </c>
    </row>
    <row r="3943" spans="1:7">
      <c r="A3943" t="s">
        <v>7158</v>
      </c>
      <c r="B3943">
        <v>10</v>
      </c>
      <c r="C3943">
        <v>17</v>
      </c>
      <c r="D3943">
        <v>15</v>
      </c>
      <c r="E3943" t="s">
        <v>711</v>
      </c>
      <c r="G3943" t="e">
        <f>--Blank</f>
        <v>#NAME?</v>
      </c>
    </row>
    <row r="3944" spans="1:7">
      <c r="A3944" t="s">
        <v>7159</v>
      </c>
      <c r="B3944">
        <v>10</v>
      </c>
      <c r="C3944">
        <v>17</v>
      </c>
      <c r="D3944">
        <v>16</v>
      </c>
      <c r="E3944" t="s">
        <v>711</v>
      </c>
      <c r="G3944" t="e">
        <f>--Blank</f>
        <v>#NAME?</v>
      </c>
    </row>
    <row r="3945" spans="1:7">
      <c r="A3945" t="s">
        <v>7160</v>
      </c>
      <c r="B3945">
        <v>10</v>
      </c>
      <c r="C3945">
        <v>17</v>
      </c>
      <c r="D3945">
        <v>17</v>
      </c>
      <c r="E3945" t="s">
        <v>711</v>
      </c>
      <c r="G3945" t="e">
        <f>--Blank</f>
        <v>#NAME?</v>
      </c>
    </row>
    <row r="3946" spans="1:7">
      <c r="A3946" t="s">
        <v>7161</v>
      </c>
      <c r="B3946">
        <v>10</v>
      </c>
      <c r="C3946">
        <v>17</v>
      </c>
      <c r="D3946">
        <v>18</v>
      </c>
      <c r="E3946" t="s">
        <v>711</v>
      </c>
      <c r="G3946" t="e">
        <f>--Blank</f>
        <v>#NAME?</v>
      </c>
    </row>
    <row r="3947" spans="1:7">
      <c r="A3947" t="s">
        <v>7162</v>
      </c>
      <c r="B3947">
        <v>10</v>
      </c>
      <c r="C3947">
        <v>17</v>
      </c>
      <c r="D3947">
        <v>19</v>
      </c>
      <c r="E3947" t="s">
        <v>711</v>
      </c>
      <c r="G3947" t="e">
        <f>--Blank</f>
        <v>#NAME?</v>
      </c>
    </row>
    <row r="3948" spans="1:7">
      <c r="A3948" t="s">
        <v>7163</v>
      </c>
      <c r="B3948">
        <v>10</v>
      </c>
      <c r="C3948">
        <v>17</v>
      </c>
      <c r="D3948">
        <v>20</v>
      </c>
      <c r="E3948" t="s">
        <v>711</v>
      </c>
      <c r="G3948" t="e">
        <f>--Blank</f>
        <v>#NAME?</v>
      </c>
    </row>
    <row r="3949" spans="1:7">
      <c r="A3949" t="s">
        <v>7164</v>
      </c>
      <c r="B3949">
        <v>10</v>
      </c>
      <c r="C3949">
        <v>18</v>
      </c>
      <c r="D3949">
        <v>1</v>
      </c>
      <c r="E3949" t="s">
        <v>711</v>
      </c>
      <c r="G3949" t="e">
        <f>--Blank</f>
        <v>#NAME?</v>
      </c>
    </row>
    <row r="3950" spans="1:7">
      <c r="A3950" t="s">
        <v>7165</v>
      </c>
      <c r="B3950">
        <v>10</v>
      </c>
      <c r="C3950">
        <v>18</v>
      </c>
      <c r="D3950">
        <v>2</v>
      </c>
      <c r="E3950" t="s">
        <v>711</v>
      </c>
      <c r="G3950" t="e">
        <f>--Blank</f>
        <v>#NAME?</v>
      </c>
    </row>
    <row r="3951" spans="1:7">
      <c r="A3951" t="s">
        <v>7166</v>
      </c>
      <c r="B3951">
        <v>10</v>
      </c>
      <c r="C3951">
        <v>18</v>
      </c>
      <c r="D3951">
        <v>3</v>
      </c>
      <c r="E3951" t="s">
        <v>711</v>
      </c>
      <c r="G3951" t="e">
        <f>--Blank</f>
        <v>#NAME?</v>
      </c>
    </row>
    <row r="3952" spans="1:7">
      <c r="A3952" t="s">
        <v>7167</v>
      </c>
      <c r="B3952">
        <v>10</v>
      </c>
      <c r="C3952">
        <v>18</v>
      </c>
      <c r="D3952">
        <v>4</v>
      </c>
      <c r="E3952" t="s">
        <v>711</v>
      </c>
      <c r="G3952" t="e">
        <f>--Blank</f>
        <v>#NAME?</v>
      </c>
    </row>
    <row r="3953" spans="1:7">
      <c r="A3953" t="s">
        <v>7168</v>
      </c>
      <c r="B3953">
        <v>10</v>
      </c>
      <c r="C3953">
        <v>18</v>
      </c>
      <c r="D3953">
        <v>5</v>
      </c>
      <c r="E3953" t="s">
        <v>711</v>
      </c>
      <c r="G3953" t="e">
        <f>--Blank</f>
        <v>#NAME?</v>
      </c>
    </row>
    <row r="3954" spans="1:7">
      <c r="A3954" t="s">
        <v>7169</v>
      </c>
      <c r="B3954">
        <v>10</v>
      </c>
      <c r="C3954">
        <v>18</v>
      </c>
      <c r="D3954">
        <v>6</v>
      </c>
      <c r="E3954" t="s">
        <v>711</v>
      </c>
      <c r="G3954" t="e">
        <f>--Blank</f>
        <v>#NAME?</v>
      </c>
    </row>
    <row r="3955" spans="1:7">
      <c r="A3955" t="s">
        <v>7170</v>
      </c>
      <c r="B3955">
        <v>10</v>
      </c>
      <c r="C3955">
        <v>18</v>
      </c>
      <c r="D3955">
        <v>7</v>
      </c>
      <c r="E3955" t="s">
        <v>711</v>
      </c>
      <c r="G3955" t="e">
        <f>--Blank</f>
        <v>#NAME?</v>
      </c>
    </row>
    <row r="3956" spans="1:7">
      <c r="A3956" t="s">
        <v>7171</v>
      </c>
      <c r="B3956">
        <v>10</v>
      </c>
      <c r="C3956">
        <v>18</v>
      </c>
      <c r="D3956">
        <v>8</v>
      </c>
      <c r="E3956" t="s">
        <v>711</v>
      </c>
      <c r="G3956" t="e">
        <f>--Blank</f>
        <v>#NAME?</v>
      </c>
    </row>
    <row r="3957" spans="1:7">
      <c r="A3957" t="s">
        <v>7172</v>
      </c>
      <c r="B3957">
        <v>10</v>
      </c>
      <c r="C3957">
        <v>18</v>
      </c>
      <c r="D3957">
        <v>9</v>
      </c>
      <c r="E3957" t="s">
        <v>711</v>
      </c>
      <c r="G3957" t="e">
        <f>--Blank</f>
        <v>#NAME?</v>
      </c>
    </row>
    <row r="3958" spans="1:7">
      <c r="A3958" t="s">
        <v>7173</v>
      </c>
      <c r="B3958">
        <v>10</v>
      </c>
      <c r="C3958">
        <v>18</v>
      </c>
      <c r="D3958">
        <v>10</v>
      </c>
      <c r="E3958" t="s">
        <v>711</v>
      </c>
      <c r="G3958" t="e">
        <f>--Blank</f>
        <v>#NAME?</v>
      </c>
    </row>
    <row r="3959" spans="1:7">
      <c r="A3959" t="s">
        <v>7174</v>
      </c>
      <c r="B3959">
        <v>10</v>
      </c>
      <c r="C3959">
        <v>18</v>
      </c>
      <c r="D3959">
        <v>11</v>
      </c>
      <c r="E3959" t="s">
        <v>711</v>
      </c>
      <c r="G3959" t="e">
        <f>--Blank</f>
        <v>#NAME?</v>
      </c>
    </row>
    <row r="3960" spans="1:7">
      <c r="A3960" t="s">
        <v>7175</v>
      </c>
      <c r="B3960">
        <v>10</v>
      </c>
      <c r="C3960">
        <v>18</v>
      </c>
      <c r="D3960">
        <v>12</v>
      </c>
      <c r="E3960" t="s">
        <v>711</v>
      </c>
      <c r="G3960" t="e">
        <f>--Blank</f>
        <v>#NAME?</v>
      </c>
    </row>
    <row r="3961" spans="1:7">
      <c r="A3961" t="s">
        <v>7176</v>
      </c>
      <c r="B3961">
        <v>10</v>
      </c>
      <c r="C3961">
        <v>18</v>
      </c>
      <c r="D3961">
        <v>13</v>
      </c>
      <c r="E3961" t="s">
        <v>711</v>
      </c>
      <c r="G3961" t="e">
        <f>--Blank</f>
        <v>#NAME?</v>
      </c>
    </row>
    <row r="3962" spans="1:7">
      <c r="A3962" t="s">
        <v>7177</v>
      </c>
      <c r="B3962">
        <v>10</v>
      </c>
      <c r="C3962">
        <v>18</v>
      </c>
      <c r="D3962">
        <v>14</v>
      </c>
      <c r="E3962" t="s">
        <v>711</v>
      </c>
      <c r="G3962" t="e">
        <f>--Blank</f>
        <v>#NAME?</v>
      </c>
    </row>
    <row r="3963" spans="1:7">
      <c r="A3963" t="s">
        <v>7178</v>
      </c>
      <c r="B3963">
        <v>10</v>
      </c>
      <c r="C3963">
        <v>18</v>
      </c>
      <c r="D3963">
        <v>15</v>
      </c>
      <c r="E3963" t="s">
        <v>711</v>
      </c>
      <c r="G3963" t="e">
        <f>--Blank</f>
        <v>#NAME?</v>
      </c>
    </row>
    <row r="3964" spans="1:7">
      <c r="A3964" t="s">
        <v>7179</v>
      </c>
      <c r="B3964">
        <v>10</v>
      </c>
      <c r="C3964">
        <v>18</v>
      </c>
      <c r="D3964">
        <v>16</v>
      </c>
      <c r="E3964" t="s">
        <v>711</v>
      </c>
      <c r="G3964" t="e">
        <f>--Blank</f>
        <v>#NAME?</v>
      </c>
    </row>
    <row r="3965" spans="1:7">
      <c r="A3965" t="s">
        <v>7180</v>
      </c>
      <c r="B3965">
        <v>10</v>
      </c>
      <c r="C3965">
        <v>18</v>
      </c>
      <c r="D3965">
        <v>17</v>
      </c>
      <c r="E3965" t="s">
        <v>711</v>
      </c>
      <c r="G3965" t="e">
        <f>--Blank</f>
        <v>#NAME?</v>
      </c>
    </row>
    <row r="3966" spans="1:7">
      <c r="A3966" t="s">
        <v>7181</v>
      </c>
      <c r="B3966">
        <v>10</v>
      </c>
      <c r="C3966">
        <v>18</v>
      </c>
      <c r="D3966">
        <v>18</v>
      </c>
      <c r="E3966" t="s">
        <v>711</v>
      </c>
      <c r="G3966" t="e">
        <f>--Blank</f>
        <v>#NAME?</v>
      </c>
    </row>
    <row r="3967" spans="1:7">
      <c r="A3967" t="s">
        <v>7182</v>
      </c>
      <c r="B3967">
        <v>10</v>
      </c>
      <c r="C3967">
        <v>18</v>
      </c>
      <c r="D3967">
        <v>19</v>
      </c>
      <c r="E3967" t="s">
        <v>711</v>
      </c>
      <c r="G3967" t="e">
        <f>--Blank</f>
        <v>#NAME?</v>
      </c>
    </row>
    <row r="3968" spans="1:7">
      <c r="A3968" t="s">
        <v>7183</v>
      </c>
      <c r="B3968">
        <v>10</v>
      </c>
      <c r="C3968">
        <v>18</v>
      </c>
      <c r="D3968">
        <v>20</v>
      </c>
      <c r="E3968" t="s">
        <v>711</v>
      </c>
      <c r="G3968" t="e">
        <f>--Blank</f>
        <v>#NAME?</v>
      </c>
    </row>
    <row r="3969" spans="1:7">
      <c r="A3969" t="s">
        <v>7184</v>
      </c>
      <c r="B3969">
        <v>10</v>
      </c>
      <c r="C3969">
        <v>19</v>
      </c>
      <c r="D3969">
        <v>1</v>
      </c>
      <c r="E3969" t="s">
        <v>711</v>
      </c>
      <c r="G3969" t="e">
        <f>--Blank</f>
        <v>#NAME?</v>
      </c>
    </row>
    <row r="3970" spans="1:7">
      <c r="A3970" t="s">
        <v>7185</v>
      </c>
      <c r="B3970">
        <v>10</v>
      </c>
      <c r="C3970">
        <v>19</v>
      </c>
      <c r="D3970">
        <v>2</v>
      </c>
      <c r="E3970" t="s">
        <v>711</v>
      </c>
      <c r="G3970" t="e">
        <f>--Blank</f>
        <v>#NAME?</v>
      </c>
    </row>
    <row r="3971" spans="1:7">
      <c r="A3971" t="s">
        <v>7186</v>
      </c>
      <c r="B3971">
        <v>10</v>
      </c>
      <c r="C3971">
        <v>19</v>
      </c>
      <c r="D3971">
        <v>3</v>
      </c>
      <c r="E3971" t="s">
        <v>711</v>
      </c>
      <c r="G3971" t="e">
        <f>--Blank</f>
        <v>#NAME?</v>
      </c>
    </row>
    <row r="3972" spans="1:7">
      <c r="A3972" t="s">
        <v>7187</v>
      </c>
      <c r="B3972">
        <v>10</v>
      </c>
      <c r="C3972">
        <v>19</v>
      </c>
      <c r="D3972">
        <v>4</v>
      </c>
      <c r="E3972" t="s">
        <v>711</v>
      </c>
      <c r="G3972" t="e">
        <f>--Blank</f>
        <v>#NAME?</v>
      </c>
    </row>
    <row r="3973" spans="1:7">
      <c r="A3973" t="s">
        <v>7188</v>
      </c>
      <c r="B3973">
        <v>10</v>
      </c>
      <c r="C3973">
        <v>19</v>
      </c>
      <c r="D3973">
        <v>5</v>
      </c>
      <c r="E3973" t="s">
        <v>711</v>
      </c>
      <c r="G3973" t="e">
        <f>--Blank</f>
        <v>#NAME?</v>
      </c>
    </row>
    <row r="3974" spans="1:7">
      <c r="A3974" t="s">
        <v>7189</v>
      </c>
      <c r="B3974">
        <v>10</v>
      </c>
      <c r="C3974">
        <v>19</v>
      </c>
      <c r="D3974">
        <v>6</v>
      </c>
      <c r="E3974" t="s">
        <v>711</v>
      </c>
      <c r="G3974" t="e">
        <f>--Blank</f>
        <v>#NAME?</v>
      </c>
    </row>
    <row r="3975" spans="1:7">
      <c r="A3975" t="s">
        <v>7190</v>
      </c>
      <c r="B3975">
        <v>10</v>
      </c>
      <c r="C3975">
        <v>19</v>
      </c>
      <c r="D3975">
        <v>7</v>
      </c>
      <c r="E3975" t="s">
        <v>711</v>
      </c>
      <c r="G3975" t="e">
        <f>--Blank</f>
        <v>#NAME?</v>
      </c>
    </row>
    <row r="3976" spans="1:7">
      <c r="A3976" t="s">
        <v>7191</v>
      </c>
      <c r="B3976">
        <v>10</v>
      </c>
      <c r="C3976">
        <v>19</v>
      </c>
      <c r="D3976">
        <v>8</v>
      </c>
      <c r="E3976" t="s">
        <v>711</v>
      </c>
      <c r="G3976" t="e">
        <f>--Blank</f>
        <v>#NAME?</v>
      </c>
    </row>
    <row r="3977" spans="1:7">
      <c r="A3977" t="s">
        <v>7192</v>
      </c>
      <c r="B3977">
        <v>10</v>
      </c>
      <c r="C3977">
        <v>19</v>
      </c>
      <c r="D3977">
        <v>9</v>
      </c>
      <c r="E3977" t="s">
        <v>711</v>
      </c>
      <c r="G3977" t="e">
        <f>--Blank</f>
        <v>#NAME?</v>
      </c>
    </row>
    <row r="3978" spans="1:7">
      <c r="A3978" t="s">
        <v>7193</v>
      </c>
      <c r="B3978">
        <v>10</v>
      </c>
      <c r="C3978">
        <v>19</v>
      </c>
      <c r="D3978">
        <v>10</v>
      </c>
      <c r="E3978" t="s">
        <v>711</v>
      </c>
      <c r="G3978" t="e">
        <f>--Blank</f>
        <v>#NAME?</v>
      </c>
    </row>
    <row r="3979" spans="1:7">
      <c r="A3979" t="s">
        <v>7194</v>
      </c>
      <c r="B3979">
        <v>10</v>
      </c>
      <c r="C3979">
        <v>19</v>
      </c>
      <c r="D3979">
        <v>11</v>
      </c>
      <c r="E3979" t="s">
        <v>711</v>
      </c>
      <c r="G3979" t="e">
        <f>--Blank</f>
        <v>#NAME?</v>
      </c>
    </row>
    <row r="3980" spans="1:7">
      <c r="A3980" t="s">
        <v>7195</v>
      </c>
      <c r="B3980">
        <v>10</v>
      </c>
      <c r="C3980">
        <v>19</v>
      </c>
      <c r="D3980">
        <v>12</v>
      </c>
      <c r="E3980" t="s">
        <v>711</v>
      </c>
      <c r="G3980" t="e">
        <f>--Blank</f>
        <v>#NAME?</v>
      </c>
    </row>
    <row r="3981" spans="1:7">
      <c r="A3981" t="s">
        <v>7196</v>
      </c>
      <c r="B3981">
        <v>10</v>
      </c>
      <c r="C3981">
        <v>19</v>
      </c>
      <c r="D3981">
        <v>13</v>
      </c>
      <c r="E3981" t="s">
        <v>711</v>
      </c>
      <c r="G3981" t="e">
        <f>--Blank</f>
        <v>#NAME?</v>
      </c>
    </row>
    <row r="3982" spans="1:7">
      <c r="A3982" t="s">
        <v>7197</v>
      </c>
      <c r="B3982">
        <v>10</v>
      </c>
      <c r="C3982">
        <v>19</v>
      </c>
      <c r="D3982">
        <v>14</v>
      </c>
      <c r="E3982" t="s">
        <v>711</v>
      </c>
      <c r="G3982" t="e">
        <f>--Blank</f>
        <v>#NAME?</v>
      </c>
    </row>
    <row r="3983" spans="1:7">
      <c r="A3983" t="s">
        <v>7198</v>
      </c>
      <c r="B3983">
        <v>10</v>
      </c>
      <c r="C3983">
        <v>19</v>
      </c>
      <c r="D3983">
        <v>15</v>
      </c>
      <c r="E3983" t="s">
        <v>711</v>
      </c>
      <c r="G3983" t="e">
        <f>--Blank</f>
        <v>#NAME?</v>
      </c>
    </row>
    <row r="3984" spans="1:7">
      <c r="A3984" t="s">
        <v>7199</v>
      </c>
      <c r="B3984">
        <v>10</v>
      </c>
      <c r="C3984">
        <v>19</v>
      </c>
      <c r="D3984">
        <v>16</v>
      </c>
      <c r="E3984" t="s">
        <v>711</v>
      </c>
      <c r="G3984" t="e">
        <f>--Blank</f>
        <v>#NAME?</v>
      </c>
    </row>
    <row r="3985" spans="1:7">
      <c r="A3985" t="s">
        <v>7200</v>
      </c>
      <c r="B3985">
        <v>10</v>
      </c>
      <c r="C3985">
        <v>19</v>
      </c>
      <c r="D3985">
        <v>17</v>
      </c>
      <c r="E3985" t="s">
        <v>711</v>
      </c>
      <c r="G3985" t="e">
        <f>--Blank</f>
        <v>#NAME?</v>
      </c>
    </row>
    <row r="3986" spans="1:7">
      <c r="A3986" t="s">
        <v>7201</v>
      </c>
      <c r="B3986">
        <v>10</v>
      </c>
      <c r="C3986">
        <v>19</v>
      </c>
      <c r="D3986">
        <v>18</v>
      </c>
      <c r="E3986" t="s">
        <v>711</v>
      </c>
      <c r="G3986" t="e">
        <f>--Blank</f>
        <v>#NAME?</v>
      </c>
    </row>
    <row r="3987" spans="1:7">
      <c r="A3987" t="s">
        <v>7202</v>
      </c>
      <c r="B3987">
        <v>10</v>
      </c>
      <c r="C3987">
        <v>19</v>
      </c>
      <c r="D3987">
        <v>19</v>
      </c>
      <c r="E3987" t="s">
        <v>711</v>
      </c>
      <c r="G3987" t="e">
        <f>--Blank</f>
        <v>#NAME?</v>
      </c>
    </row>
    <row r="3988" spans="1:7">
      <c r="A3988" t="s">
        <v>7203</v>
      </c>
      <c r="B3988">
        <v>10</v>
      </c>
      <c r="C3988">
        <v>19</v>
      </c>
      <c r="D3988">
        <v>20</v>
      </c>
      <c r="E3988" t="s">
        <v>711</v>
      </c>
      <c r="G3988" t="e">
        <f>--Blank</f>
        <v>#NAME?</v>
      </c>
    </row>
    <row r="3989" spans="1:7">
      <c r="A3989" t="s">
        <v>7204</v>
      </c>
      <c r="B3989">
        <v>10</v>
      </c>
      <c r="C3989">
        <v>20</v>
      </c>
      <c r="D3989">
        <v>1</v>
      </c>
      <c r="E3989" t="s">
        <v>711</v>
      </c>
      <c r="G3989" t="e">
        <f>--Blank</f>
        <v>#NAME?</v>
      </c>
    </row>
    <row r="3990" spans="1:7">
      <c r="A3990" t="s">
        <v>7205</v>
      </c>
      <c r="B3990">
        <v>10</v>
      </c>
      <c r="C3990">
        <v>20</v>
      </c>
      <c r="D3990">
        <v>2</v>
      </c>
      <c r="E3990" t="s">
        <v>711</v>
      </c>
      <c r="G3990" t="e">
        <f>--Blank</f>
        <v>#NAME?</v>
      </c>
    </row>
    <row r="3991" spans="1:7">
      <c r="A3991" t="s">
        <v>7206</v>
      </c>
      <c r="B3991">
        <v>10</v>
      </c>
      <c r="C3991">
        <v>20</v>
      </c>
      <c r="D3991">
        <v>3</v>
      </c>
      <c r="E3991" t="s">
        <v>711</v>
      </c>
      <c r="G3991" t="e">
        <f>--Blank</f>
        <v>#NAME?</v>
      </c>
    </row>
    <row r="3992" spans="1:7">
      <c r="A3992" t="s">
        <v>7207</v>
      </c>
      <c r="B3992">
        <v>10</v>
      </c>
      <c r="C3992">
        <v>20</v>
      </c>
      <c r="D3992">
        <v>4</v>
      </c>
      <c r="E3992" t="s">
        <v>711</v>
      </c>
      <c r="G3992" t="e">
        <f>--Blank</f>
        <v>#NAME?</v>
      </c>
    </row>
    <row r="3993" spans="1:7">
      <c r="A3993" t="s">
        <v>7208</v>
      </c>
      <c r="B3993">
        <v>10</v>
      </c>
      <c r="C3993">
        <v>20</v>
      </c>
      <c r="D3993">
        <v>5</v>
      </c>
      <c r="E3993" t="s">
        <v>711</v>
      </c>
      <c r="G3993" t="e">
        <f>--Blank</f>
        <v>#NAME?</v>
      </c>
    </row>
    <row r="3994" spans="1:7">
      <c r="A3994" t="s">
        <v>7209</v>
      </c>
      <c r="B3994">
        <v>10</v>
      </c>
      <c r="C3994">
        <v>20</v>
      </c>
      <c r="D3994">
        <v>6</v>
      </c>
      <c r="E3994" t="s">
        <v>711</v>
      </c>
      <c r="G3994" t="e">
        <f>--Blank</f>
        <v>#NAME?</v>
      </c>
    </row>
    <row r="3995" spans="1:7">
      <c r="A3995" t="s">
        <v>7210</v>
      </c>
      <c r="B3995">
        <v>10</v>
      </c>
      <c r="C3995">
        <v>20</v>
      </c>
      <c r="D3995">
        <v>7</v>
      </c>
      <c r="E3995" t="s">
        <v>711</v>
      </c>
      <c r="G3995" t="e">
        <f>--Blank</f>
        <v>#NAME?</v>
      </c>
    </row>
    <row r="3996" spans="1:7">
      <c r="A3996" t="s">
        <v>7211</v>
      </c>
      <c r="B3996">
        <v>10</v>
      </c>
      <c r="C3996">
        <v>20</v>
      </c>
      <c r="D3996">
        <v>8</v>
      </c>
      <c r="E3996" t="s">
        <v>711</v>
      </c>
      <c r="G3996" t="e">
        <f>--Blank</f>
        <v>#NAME?</v>
      </c>
    </row>
    <row r="3997" spans="1:7">
      <c r="A3997" t="s">
        <v>7212</v>
      </c>
      <c r="B3997">
        <v>10</v>
      </c>
      <c r="C3997">
        <v>20</v>
      </c>
      <c r="D3997">
        <v>9</v>
      </c>
      <c r="E3997" t="s">
        <v>711</v>
      </c>
      <c r="G3997" t="e">
        <f>--Blank</f>
        <v>#NAME?</v>
      </c>
    </row>
    <row r="3998" spans="1:7">
      <c r="A3998" t="s">
        <v>7213</v>
      </c>
      <c r="B3998">
        <v>10</v>
      </c>
      <c r="C3998">
        <v>20</v>
      </c>
      <c r="D3998">
        <v>10</v>
      </c>
      <c r="E3998" t="s">
        <v>711</v>
      </c>
      <c r="G3998" t="e">
        <f>--Blank</f>
        <v>#NAME?</v>
      </c>
    </row>
    <row r="3999" spans="1:7">
      <c r="A3999" t="s">
        <v>7214</v>
      </c>
      <c r="B3999">
        <v>10</v>
      </c>
      <c r="C3999">
        <v>20</v>
      </c>
      <c r="D3999">
        <v>11</v>
      </c>
      <c r="E3999" t="s">
        <v>711</v>
      </c>
      <c r="G3999" t="e">
        <f>--Blank</f>
        <v>#NAME?</v>
      </c>
    </row>
    <row r="4000" spans="1:7">
      <c r="A4000" t="s">
        <v>7215</v>
      </c>
      <c r="B4000">
        <v>10</v>
      </c>
      <c r="C4000">
        <v>20</v>
      </c>
      <c r="D4000">
        <v>12</v>
      </c>
      <c r="E4000" t="s">
        <v>711</v>
      </c>
      <c r="G4000" t="e">
        <f>--Blank</f>
        <v>#NAME?</v>
      </c>
    </row>
    <row r="4001" spans="1:7">
      <c r="A4001" t="s">
        <v>7216</v>
      </c>
      <c r="B4001">
        <v>10</v>
      </c>
      <c r="C4001">
        <v>20</v>
      </c>
      <c r="D4001">
        <v>13</v>
      </c>
      <c r="E4001" t="s">
        <v>711</v>
      </c>
      <c r="G4001" t="e">
        <f>--Blank</f>
        <v>#NAME?</v>
      </c>
    </row>
    <row r="4002" spans="1:7">
      <c r="A4002" t="s">
        <v>7217</v>
      </c>
      <c r="B4002">
        <v>10</v>
      </c>
      <c r="C4002">
        <v>20</v>
      </c>
      <c r="D4002">
        <v>14</v>
      </c>
      <c r="E4002" t="s">
        <v>711</v>
      </c>
      <c r="G4002" t="e">
        <f>--Blank</f>
        <v>#NAME?</v>
      </c>
    </row>
    <row r="4003" spans="1:7">
      <c r="A4003" t="s">
        <v>7218</v>
      </c>
      <c r="B4003">
        <v>10</v>
      </c>
      <c r="C4003">
        <v>20</v>
      </c>
      <c r="D4003">
        <v>15</v>
      </c>
      <c r="E4003" t="s">
        <v>711</v>
      </c>
      <c r="G4003" t="e">
        <f>--Blank</f>
        <v>#NAME?</v>
      </c>
    </row>
    <row r="4004" spans="1:7">
      <c r="A4004" t="s">
        <v>7219</v>
      </c>
      <c r="B4004">
        <v>10</v>
      </c>
      <c r="C4004">
        <v>20</v>
      </c>
      <c r="D4004">
        <v>16</v>
      </c>
      <c r="E4004" t="s">
        <v>711</v>
      </c>
      <c r="G4004" t="e">
        <f>--Blank</f>
        <v>#NAME?</v>
      </c>
    </row>
    <row r="4005" spans="1:7">
      <c r="A4005" t="s">
        <v>7220</v>
      </c>
      <c r="B4005">
        <v>10</v>
      </c>
      <c r="C4005">
        <v>20</v>
      </c>
      <c r="D4005">
        <v>17</v>
      </c>
      <c r="E4005" t="s">
        <v>711</v>
      </c>
      <c r="G4005" t="e">
        <f>--Blank</f>
        <v>#NAME?</v>
      </c>
    </row>
    <row r="4006" spans="1:7">
      <c r="A4006" t="s">
        <v>7221</v>
      </c>
      <c r="B4006">
        <v>10</v>
      </c>
      <c r="C4006">
        <v>20</v>
      </c>
      <c r="D4006">
        <v>18</v>
      </c>
      <c r="E4006" t="s">
        <v>711</v>
      </c>
      <c r="G4006" t="e">
        <f>--Blank</f>
        <v>#NAME?</v>
      </c>
    </row>
    <row r="4007" spans="1:7">
      <c r="A4007" t="s">
        <v>7222</v>
      </c>
      <c r="B4007">
        <v>10</v>
      </c>
      <c r="C4007">
        <v>20</v>
      </c>
      <c r="D4007">
        <v>19</v>
      </c>
      <c r="E4007" t="s">
        <v>711</v>
      </c>
      <c r="G4007" t="e">
        <f>--Blank</f>
        <v>#NAME?</v>
      </c>
    </row>
    <row r="4008" spans="1:7">
      <c r="A4008" t="s">
        <v>7223</v>
      </c>
      <c r="B4008">
        <v>10</v>
      </c>
      <c r="C4008">
        <v>20</v>
      </c>
      <c r="D4008">
        <v>20</v>
      </c>
      <c r="E4008" t="s">
        <v>711</v>
      </c>
      <c r="G4008" t="e">
        <f>--Blank</f>
        <v>#NAME?</v>
      </c>
    </row>
    <row r="4009" spans="1:7">
      <c r="A4009" t="s">
        <v>7224</v>
      </c>
      <c r="B4009">
        <v>11</v>
      </c>
      <c r="C4009">
        <v>1</v>
      </c>
      <c r="D4009">
        <v>1</v>
      </c>
      <c r="E4009" t="s">
        <v>15</v>
      </c>
      <c r="G4009" t="s">
        <v>16</v>
      </c>
    </row>
    <row r="4010" spans="1:7">
      <c r="A4010" t="s">
        <v>7225</v>
      </c>
      <c r="B4010">
        <v>11</v>
      </c>
      <c r="C4010">
        <v>1</v>
      </c>
      <c r="D4010">
        <v>2</v>
      </c>
      <c r="E4010" t="s">
        <v>15</v>
      </c>
      <c r="G4010" t="s">
        <v>16</v>
      </c>
    </row>
    <row r="4011" spans="1:7">
      <c r="A4011" t="s">
        <v>7226</v>
      </c>
      <c r="B4011">
        <v>11</v>
      </c>
      <c r="C4011">
        <v>1</v>
      </c>
      <c r="D4011">
        <v>3</v>
      </c>
      <c r="E4011" t="s">
        <v>19</v>
      </c>
      <c r="G4011" t="s">
        <v>20</v>
      </c>
    </row>
    <row r="4012" spans="1:7">
      <c r="A4012" t="s">
        <v>7227</v>
      </c>
      <c r="B4012">
        <v>11</v>
      </c>
      <c r="C4012">
        <v>1</v>
      </c>
      <c r="D4012">
        <v>4</v>
      </c>
      <c r="E4012" t="s">
        <v>19</v>
      </c>
      <c r="G4012" t="s">
        <v>20</v>
      </c>
    </row>
    <row r="4013" spans="1:7">
      <c r="A4013" t="s">
        <v>7228</v>
      </c>
      <c r="B4013">
        <v>11</v>
      </c>
      <c r="C4013">
        <v>1</v>
      </c>
      <c r="D4013">
        <v>5</v>
      </c>
      <c r="E4013" t="s">
        <v>23</v>
      </c>
      <c r="G4013" t="s">
        <v>24</v>
      </c>
    </row>
    <row r="4014" spans="1:7">
      <c r="A4014" t="s">
        <v>7229</v>
      </c>
      <c r="B4014">
        <v>11</v>
      </c>
      <c r="C4014">
        <v>1</v>
      </c>
      <c r="D4014">
        <v>6</v>
      </c>
      <c r="E4014" t="s">
        <v>23</v>
      </c>
      <c r="G4014" t="s">
        <v>24</v>
      </c>
    </row>
    <row r="4015" spans="1:7">
      <c r="A4015" t="s">
        <v>7230</v>
      </c>
      <c r="B4015">
        <v>11</v>
      </c>
      <c r="C4015">
        <v>1</v>
      </c>
      <c r="D4015">
        <v>7</v>
      </c>
      <c r="E4015" t="s">
        <v>27</v>
      </c>
      <c r="G4015" t="s">
        <v>28</v>
      </c>
    </row>
    <row r="4016" spans="1:7">
      <c r="A4016" t="s">
        <v>7231</v>
      </c>
      <c r="B4016">
        <v>11</v>
      </c>
      <c r="C4016">
        <v>1</v>
      </c>
      <c r="D4016">
        <v>8</v>
      </c>
      <c r="E4016" t="s">
        <v>27</v>
      </c>
      <c r="G4016" t="s">
        <v>28</v>
      </c>
    </row>
    <row r="4017" spans="1:7">
      <c r="A4017" t="s">
        <v>7232</v>
      </c>
      <c r="B4017">
        <v>11</v>
      </c>
      <c r="C4017">
        <v>1</v>
      </c>
      <c r="D4017">
        <v>9</v>
      </c>
      <c r="E4017" t="s">
        <v>31</v>
      </c>
      <c r="G4017" t="s">
        <v>32</v>
      </c>
    </row>
    <row r="4018" spans="1:7">
      <c r="A4018" t="s">
        <v>7233</v>
      </c>
      <c r="B4018">
        <v>11</v>
      </c>
      <c r="C4018">
        <v>1</v>
      </c>
      <c r="D4018">
        <v>10</v>
      </c>
      <c r="E4018" t="s">
        <v>31</v>
      </c>
      <c r="G4018" t="s">
        <v>32</v>
      </c>
    </row>
    <row r="4019" spans="1:7">
      <c r="A4019" t="s">
        <v>7234</v>
      </c>
      <c r="B4019">
        <v>11</v>
      </c>
      <c r="C4019">
        <v>1</v>
      </c>
      <c r="D4019">
        <v>11</v>
      </c>
      <c r="E4019" t="s">
        <v>35</v>
      </c>
      <c r="G4019" t="s">
        <v>36</v>
      </c>
    </row>
    <row r="4020" spans="1:7">
      <c r="A4020" t="s">
        <v>7235</v>
      </c>
      <c r="B4020">
        <v>11</v>
      </c>
      <c r="C4020">
        <v>1</v>
      </c>
      <c r="D4020">
        <v>12</v>
      </c>
      <c r="E4020" t="s">
        <v>35</v>
      </c>
      <c r="G4020" t="s">
        <v>36</v>
      </c>
    </row>
    <row r="4021" spans="1:7">
      <c r="A4021" t="s">
        <v>7236</v>
      </c>
      <c r="B4021">
        <v>11</v>
      </c>
      <c r="C4021">
        <v>1</v>
      </c>
      <c r="D4021">
        <v>13</v>
      </c>
      <c r="E4021" t="s">
        <v>39</v>
      </c>
      <c r="G4021" t="s">
        <v>40</v>
      </c>
    </row>
    <row r="4022" spans="1:7">
      <c r="A4022" t="s">
        <v>7237</v>
      </c>
      <c r="B4022">
        <v>11</v>
      </c>
      <c r="C4022">
        <v>1</v>
      </c>
      <c r="D4022">
        <v>14</v>
      </c>
      <c r="E4022" t="s">
        <v>39</v>
      </c>
      <c r="G4022" t="s">
        <v>40</v>
      </c>
    </row>
    <row r="4023" spans="1:7">
      <c r="A4023" t="s">
        <v>7238</v>
      </c>
      <c r="B4023">
        <v>11</v>
      </c>
      <c r="C4023">
        <v>1</v>
      </c>
      <c r="D4023">
        <v>15</v>
      </c>
      <c r="E4023" t="s">
        <v>43</v>
      </c>
      <c r="G4023" t="s">
        <v>44</v>
      </c>
    </row>
    <row r="4024" spans="1:7">
      <c r="A4024" t="s">
        <v>7239</v>
      </c>
      <c r="B4024">
        <v>11</v>
      </c>
      <c r="C4024">
        <v>1</v>
      </c>
      <c r="D4024">
        <v>16</v>
      </c>
      <c r="E4024" t="s">
        <v>43</v>
      </c>
      <c r="G4024" t="s">
        <v>44</v>
      </c>
    </row>
    <row r="4025" spans="1:7">
      <c r="A4025" t="s">
        <v>7240</v>
      </c>
      <c r="B4025">
        <v>11</v>
      </c>
      <c r="C4025">
        <v>1</v>
      </c>
      <c r="D4025">
        <v>17</v>
      </c>
      <c r="E4025" t="s">
        <v>47</v>
      </c>
      <c r="G4025" t="s">
        <v>48</v>
      </c>
    </row>
    <row r="4026" spans="1:7">
      <c r="A4026" t="s">
        <v>7241</v>
      </c>
      <c r="B4026">
        <v>11</v>
      </c>
      <c r="C4026">
        <v>1</v>
      </c>
      <c r="D4026">
        <v>18</v>
      </c>
      <c r="E4026" t="s">
        <v>47</v>
      </c>
      <c r="G4026" t="s">
        <v>48</v>
      </c>
    </row>
    <row r="4027" spans="1:7">
      <c r="A4027" t="s">
        <v>7242</v>
      </c>
      <c r="B4027">
        <v>11</v>
      </c>
      <c r="C4027">
        <v>1</v>
      </c>
      <c r="D4027">
        <v>19</v>
      </c>
      <c r="E4027" t="s">
        <v>51</v>
      </c>
      <c r="G4027" t="s">
        <v>52</v>
      </c>
    </row>
    <row r="4028" spans="1:7">
      <c r="A4028" t="s">
        <v>7243</v>
      </c>
      <c r="B4028">
        <v>11</v>
      </c>
      <c r="C4028">
        <v>1</v>
      </c>
      <c r="D4028">
        <v>20</v>
      </c>
      <c r="E4028" t="s">
        <v>51</v>
      </c>
      <c r="G4028" t="s">
        <v>52</v>
      </c>
    </row>
    <row r="4029" spans="1:7">
      <c r="A4029" t="s">
        <v>7244</v>
      </c>
      <c r="B4029">
        <v>11</v>
      </c>
      <c r="C4029">
        <v>2</v>
      </c>
      <c r="D4029">
        <v>1</v>
      </c>
      <c r="E4029" t="s">
        <v>55</v>
      </c>
      <c r="G4029" t="s">
        <v>56</v>
      </c>
    </row>
    <row r="4030" spans="1:7">
      <c r="A4030" t="s">
        <v>7245</v>
      </c>
      <c r="B4030">
        <v>11</v>
      </c>
      <c r="C4030">
        <v>2</v>
      </c>
      <c r="D4030">
        <v>2</v>
      </c>
      <c r="E4030" t="s">
        <v>55</v>
      </c>
      <c r="G4030" t="s">
        <v>56</v>
      </c>
    </row>
    <row r="4031" spans="1:7">
      <c r="A4031" t="s">
        <v>7246</v>
      </c>
      <c r="B4031">
        <v>11</v>
      </c>
      <c r="C4031">
        <v>2</v>
      </c>
      <c r="D4031">
        <v>3</v>
      </c>
      <c r="E4031" t="s">
        <v>59</v>
      </c>
      <c r="G4031" t="s">
        <v>60</v>
      </c>
    </row>
    <row r="4032" spans="1:7">
      <c r="A4032" t="s">
        <v>7247</v>
      </c>
      <c r="B4032">
        <v>11</v>
      </c>
      <c r="C4032">
        <v>2</v>
      </c>
      <c r="D4032">
        <v>4</v>
      </c>
      <c r="E4032" t="s">
        <v>59</v>
      </c>
      <c r="G4032" t="s">
        <v>60</v>
      </c>
    </row>
    <row r="4033" spans="1:7">
      <c r="A4033" t="s">
        <v>7248</v>
      </c>
      <c r="B4033">
        <v>11</v>
      </c>
      <c r="C4033">
        <v>2</v>
      </c>
      <c r="D4033">
        <v>5</v>
      </c>
      <c r="E4033" t="s">
        <v>63</v>
      </c>
      <c r="G4033" t="s">
        <v>64</v>
      </c>
    </row>
    <row r="4034" spans="1:7">
      <c r="A4034" t="s">
        <v>7249</v>
      </c>
      <c r="B4034">
        <v>11</v>
      </c>
      <c r="C4034">
        <v>2</v>
      </c>
      <c r="D4034">
        <v>6</v>
      </c>
      <c r="E4034" t="s">
        <v>63</v>
      </c>
      <c r="G4034" t="s">
        <v>64</v>
      </c>
    </row>
    <row r="4035" spans="1:7">
      <c r="A4035" t="s">
        <v>7250</v>
      </c>
      <c r="B4035">
        <v>11</v>
      </c>
      <c r="C4035">
        <v>2</v>
      </c>
      <c r="D4035">
        <v>7</v>
      </c>
      <c r="E4035" t="s">
        <v>67</v>
      </c>
      <c r="G4035" t="s">
        <v>68</v>
      </c>
    </row>
    <row r="4036" spans="1:7">
      <c r="A4036" t="s">
        <v>7251</v>
      </c>
      <c r="B4036">
        <v>11</v>
      </c>
      <c r="C4036">
        <v>2</v>
      </c>
      <c r="D4036">
        <v>8</v>
      </c>
      <c r="E4036" t="s">
        <v>67</v>
      </c>
      <c r="G4036" t="s">
        <v>68</v>
      </c>
    </row>
    <row r="4037" spans="1:7">
      <c r="A4037" t="s">
        <v>7252</v>
      </c>
      <c r="B4037">
        <v>11</v>
      </c>
      <c r="C4037">
        <v>2</v>
      </c>
      <c r="D4037">
        <v>9</v>
      </c>
      <c r="E4037" t="s">
        <v>71</v>
      </c>
      <c r="G4037" t="s">
        <v>72</v>
      </c>
    </row>
    <row r="4038" spans="1:7">
      <c r="A4038" t="s">
        <v>7253</v>
      </c>
      <c r="B4038">
        <v>11</v>
      </c>
      <c r="C4038">
        <v>2</v>
      </c>
      <c r="D4038">
        <v>10</v>
      </c>
      <c r="E4038" t="s">
        <v>71</v>
      </c>
      <c r="G4038" t="s">
        <v>72</v>
      </c>
    </row>
    <row r="4039" spans="1:7">
      <c r="A4039" t="s">
        <v>7254</v>
      </c>
      <c r="B4039">
        <v>11</v>
      </c>
      <c r="C4039">
        <v>2</v>
      </c>
      <c r="D4039">
        <v>11</v>
      </c>
      <c r="E4039" t="s">
        <v>75</v>
      </c>
      <c r="G4039" t="s">
        <v>76</v>
      </c>
    </row>
    <row r="4040" spans="1:7">
      <c r="A4040" t="s">
        <v>7255</v>
      </c>
      <c r="B4040">
        <v>11</v>
      </c>
      <c r="C4040">
        <v>2</v>
      </c>
      <c r="D4040">
        <v>12</v>
      </c>
      <c r="E4040" t="s">
        <v>75</v>
      </c>
      <c r="G4040" t="s">
        <v>76</v>
      </c>
    </row>
    <row r="4041" spans="1:7">
      <c r="A4041" t="s">
        <v>7256</v>
      </c>
      <c r="B4041">
        <v>11</v>
      </c>
      <c r="C4041">
        <v>2</v>
      </c>
      <c r="D4041">
        <v>13</v>
      </c>
      <c r="E4041" t="s">
        <v>7257</v>
      </c>
      <c r="F4041" t="s">
        <v>7258</v>
      </c>
    </row>
    <row r="4042" spans="1:7">
      <c r="A4042" t="s">
        <v>7259</v>
      </c>
      <c r="B4042">
        <v>11</v>
      </c>
      <c r="C4042">
        <v>2</v>
      </c>
      <c r="D4042">
        <v>14</v>
      </c>
      <c r="E4042" t="s">
        <v>7260</v>
      </c>
      <c r="F4042" t="s">
        <v>7258</v>
      </c>
    </row>
    <row r="4043" spans="1:7">
      <c r="A4043" t="s">
        <v>7261</v>
      </c>
      <c r="B4043">
        <v>11</v>
      </c>
      <c r="C4043">
        <v>2</v>
      </c>
      <c r="D4043">
        <v>15</v>
      </c>
      <c r="E4043" t="s">
        <v>7262</v>
      </c>
      <c r="F4043" t="s">
        <v>7263</v>
      </c>
    </row>
    <row r="4044" spans="1:7">
      <c r="A4044" t="s">
        <v>7264</v>
      </c>
      <c r="B4044">
        <v>11</v>
      </c>
      <c r="C4044">
        <v>2</v>
      </c>
      <c r="D4044">
        <v>16</v>
      </c>
      <c r="E4044" t="s">
        <v>7265</v>
      </c>
      <c r="F4044" t="s">
        <v>7263</v>
      </c>
    </row>
    <row r="4045" spans="1:7">
      <c r="A4045" t="s">
        <v>7266</v>
      </c>
      <c r="B4045">
        <v>11</v>
      </c>
      <c r="C4045">
        <v>2</v>
      </c>
      <c r="D4045">
        <v>17</v>
      </c>
      <c r="E4045" t="s">
        <v>7267</v>
      </c>
      <c r="F4045" t="s">
        <v>7268</v>
      </c>
    </row>
    <row r="4046" spans="1:7">
      <c r="A4046" t="s">
        <v>7269</v>
      </c>
      <c r="B4046">
        <v>11</v>
      </c>
      <c r="C4046">
        <v>2</v>
      </c>
      <c r="D4046">
        <v>18</v>
      </c>
      <c r="E4046" t="s">
        <v>7270</v>
      </c>
      <c r="F4046" t="s">
        <v>7268</v>
      </c>
    </row>
    <row r="4047" spans="1:7">
      <c r="A4047" t="s">
        <v>7271</v>
      </c>
      <c r="B4047">
        <v>11</v>
      </c>
      <c r="C4047">
        <v>2</v>
      </c>
      <c r="D4047">
        <v>19</v>
      </c>
      <c r="E4047" t="s">
        <v>7272</v>
      </c>
      <c r="F4047" t="s">
        <v>7273</v>
      </c>
    </row>
    <row r="4048" spans="1:7">
      <c r="A4048" t="s">
        <v>7274</v>
      </c>
      <c r="B4048">
        <v>11</v>
      </c>
      <c r="C4048">
        <v>2</v>
      </c>
      <c r="D4048">
        <v>20</v>
      </c>
      <c r="E4048" t="s">
        <v>7275</v>
      </c>
      <c r="F4048" t="s">
        <v>7273</v>
      </c>
    </row>
    <row r="4049" spans="1:7">
      <c r="A4049" t="s">
        <v>7276</v>
      </c>
      <c r="B4049">
        <v>11</v>
      </c>
      <c r="C4049">
        <v>3</v>
      </c>
      <c r="D4049">
        <v>1</v>
      </c>
      <c r="E4049" t="s">
        <v>7277</v>
      </c>
      <c r="F4049" t="s">
        <v>7278</v>
      </c>
    </row>
    <row r="4050" spans="1:7">
      <c r="A4050" t="s">
        <v>7279</v>
      </c>
      <c r="B4050">
        <v>11</v>
      </c>
      <c r="C4050">
        <v>3</v>
      </c>
      <c r="D4050">
        <v>2</v>
      </c>
      <c r="E4050" t="s">
        <v>7280</v>
      </c>
      <c r="F4050" t="s">
        <v>7278</v>
      </c>
    </row>
    <row r="4051" spans="1:7">
      <c r="A4051" t="s">
        <v>7281</v>
      </c>
      <c r="B4051">
        <v>11</v>
      </c>
      <c r="C4051">
        <v>3</v>
      </c>
      <c r="D4051">
        <v>3</v>
      </c>
      <c r="E4051" t="s">
        <v>7282</v>
      </c>
      <c r="F4051" t="s">
        <v>7283</v>
      </c>
    </row>
    <row r="4052" spans="1:7">
      <c r="A4052" t="s">
        <v>7284</v>
      </c>
      <c r="B4052">
        <v>11</v>
      </c>
      <c r="C4052">
        <v>3</v>
      </c>
      <c r="D4052">
        <v>4</v>
      </c>
      <c r="E4052" t="s">
        <v>7285</v>
      </c>
      <c r="F4052" t="s">
        <v>7283</v>
      </c>
    </row>
    <row r="4053" spans="1:7">
      <c r="A4053" t="s">
        <v>7286</v>
      </c>
      <c r="B4053">
        <v>11</v>
      </c>
      <c r="C4053">
        <v>3</v>
      </c>
      <c r="D4053">
        <v>5</v>
      </c>
      <c r="E4053" t="s">
        <v>7287</v>
      </c>
      <c r="F4053" t="s">
        <v>7288</v>
      </c>
    </row>
    <row r="4054" spans="1:7">
      <c r="A4054" t="s">
        <v>7289</v>
      </c>
      <c r="B4054">
        <v>11</v>
      </c>
      <c r="C4054">
        <v>3</v>
      </c>
      <c r="D4054">
        <v>6</v>
      </c>
      <c r="E4054" t="s">
        <v>7290</v>
      </c>
      <c r="F4054" t="s">
        <v>7288</v>
      </c>
    </row>
    <row r="4055" spans="1:7">
      <c r="A4055" t="s">
        <v>7291</v>
      </c>
      <c r="B4055">
        <v>11</v>
      </c>
      <c r="C4055">
        <v>3</v>
      </c>
      <c r="D4055">
        <v>7</v>
      </c>
      <c r="E4055" t="s">
        <v>7292</v>
      </c>
      <c r="F4055" t="s">
        <v>7293</v>
      </c>
    </row>
    <row r="4056" spans="1:7">
      <c r="A4056" t="s">
        <v>7294</v>
      </c>
      <c r="B4056">
        <v>11</v>
      </c>
      <c r="C4056">
        <v>3</v>
      </c>
      <c r="D4056">
        <v>8</v>
      </c>
      <c r="E4056" t="s">
        <v>7295</v>
      </c>
      <c r="F4056" t="s">
        <v>7293</v>
      </c>
    </row>
    <row r="4057" spans="1:7">
      <c r="A4057" t="s">
        <v>7296</v>
      </c>
      <c r="B4057">
        <v>11</v>
      </c>
      <c r="C4057">
        <v>3</v>
      </c>
      <c r="D4057">
        <v>9</v>
      </c>
      <c r="E4057" t="s">
        <v>7297</v>
      </c>
      <c r="F4057" t="s">
        <v>7298</v>
      </c>
    </row>
    <row r="4058" spans="1:7">
      <c r="A4058" t="s">
        <v>7299</v>
      </c>
      <c r="B4058">
        <v>11</v>
      </c>
      <c r="C4058">
        <v>3</v>
      </c>
      <c r="D4058">
        <v>10</v>
      </c>
      <c r="E4058" t="s">
        <v>7300</v>
      </c>
      <c r="F4058" t="s">
        <v>7298</v>
      </c>
    </row>
    <row r="4059" spans="1:7">
      <c r="A4059" t="s">
        <v>7301</v>
      </c>
      <c r="B4059">
        <v>11</v>
      </c>
      <c r="C4059">
        <v>3</v>
      </c>
      <c r="D4059">
        <v>11</v>
      </c>
      <c r="E4059" t="s">
        <v>7302</v>
      </c>
      <c r="F4059" t="s">
        <v>7303</v>
      </c>
    </row>
    <row r="4060" spans="1:7">
      <c r="A4060" t="s">
        <v>7304</v>
      </c>
      <c r="B4060">
        <v>11</v>
      </c>
      <c r="C4060">
        <v>3</v>
      </c>
      <c r="D4060">
        <v>12</v>
      </c>
      <c r="E4060" t="s">
        <v>7305</v>
      </c>
      <c r="F4060" t="s">
        <v>7303</v>
      </c>
    </row>
    <row r="4061" spans="1:7">
      <c r="A4061" t="s">
        <v>7306</v>
      </c>
      <c r="B4061">
        <v>11</v>
      </c>
      <c r="C4061">
        <v>3</v>
      </c>
      <c r="D4061">
        <v>13</v>
      </c>
      <c r="E4061" t="s">
        <v>7307</v>
      </c>
      <c r="F4061" t="s">
        <v>7308</v>
      </c>
    </row>
    <row r="4062" spans="1:7">
      <c r="A4062" t="s">
        <v>7309</v>
      </c>
      <c r="B4062">
        <v>11</v>
      </c>
      <c r="C4062">
        <v>3</v>
      </c>
      <c r="D4062">
        <v>14</v>
      </c>
      <c r="E4062" t="s">
        <v>7310</v>
      </c>
      <c r="F4062" t="s">
        <v>7308</v>
      </c>
    </row>
    <row r="4063" spans="1:7">
      <c r="A4063" t="s">
        <v>7311</v>
      </c>
      <c r="B4063">
        <v>11</v>
      </c>
      <c r="C4063">
        <v>3</v>
      </c>
      <c r="D4063">
        <v>15</v>
      </c>
      <c r="E4063" t="s">
        <v>7312</v>
      </c>
      <c r="G4063" t="e">
        <f>--Internal_25565</f>
        <v>#NAME?</v>
      </c>
    </row>
    <row r="4064" spans="1:7">
      <c r="A4064" t="s">
        <v>7313</v>
      </c>
      <c r="B4064">
        <v>11</v>
      </c>
      <c r="C4064">
        <v>3</v>
      </c>
      <c r="D4064">
        <v>16</v>
      </c>
      <c r="E4064" t="s">
        <v>7312</v>
      </c>
      <c r="G4064" t="e">
        <f>--Internal_25565</f>
        <v>#NAME?</v>
      </c>
    </row>
    <row r="4065" spans="1:6">
      <c r="A4065" t="s">
        <v>7314</v>
      </c>
      <c r="B4065">
        <v>11</v>
      </c>
      <c r="C4065">
        <v>3</v>
      </c>
      <c r="D4065">
        <v>17</v>
      </c>
      <c r="E4065" t="s">
        <v>7315</v>
      </c>
      <c r="F4065" t="s">
        <v>7316</v>
      </c>
    </row>
    <row r="4066" spans="1:6">
      <c r="A4066" t="s">
        <v>7317</v>
      </c>
      <c r="B4066">
        <v>11</v>
      </c>
      <c r="C4066">
        <v>3</v>
      </c>
      <c r="D4066">
        <v>18</v>
      </c>
      <c r="E4066" t="s">
        <v>7318</v>
      </c>
      <c r="F4066" t="s">
        <v>7316</v>
      </c>
    </row>
    <row r="4067" spans="1:6">
      <c r="A4067" t="s">
        <v>7319</v>
      </c>
      <c r="B4067">
        <v>11</v>
      </c>
      <c r="C4067">
        <v>3</v>
      </c>
      <c r="D4067">
        <v>19</v>
      </c>
      <c r="E4067" t="s">
        <v>7320</v>
      </c>
      <c r="F4067" t="s">
        <v>7321</v>
      </c>
    </row>
    <row r="4068" spans="1:6">
      <c r="A4068" t="s">
        <v>7322</v>
      </c>
      <c r="B4068">
        <v>11</v>
      </c>
      <c r="C4068">
        <v>3</v>
      </c>
      <c r="D4068">
        <v>20</v>
      </c>
      <c r="E4068" t="s">
        <v>7323</v>
      </c>
      <c r="F4068" t="s">
        <v>7321</v>
      </c>
    </row>
    <row r="4069" spans="1:6">
      <c r="A4069" t="s">
        <v>7324</v>
      </c>
      <c r="B4069">
        <v>11</v>
      </c>
      <c r="C4069">
        <v>4</v>
      </c>
      <c r="D4069">
        <v>1</v>
      </c>
      <c r="E4069" t="s">
        <v>7325</v>
      </c>
      <c r="F4069" t="s">
        <v>7326</v>
      </c>
    </row>
    <row r="4070" spans="1:6">
      <c r="A4070" t="s">
        <v>7327</v>
      </c>
      <c r="B4070">
        <v>11</v>
      </c>
      <c r="C4070">
        <v>4</v>
      </c>
      <c r="D4070">
        <v>2</v>
      </c>
      <c r="E4070" t="s">
        <v>7328</v>
      </c>
      <c r="F4070" t="s">
        <v>7326</v>
      </c>
    </row>
    <row r="4071" spans="1:6">
      <c r="A4071" t="s">
        <v>7329</v>
      </c>
      <c r="B4071">
        <v>11</v>
      </c>
      <c r="C4071">
        <v>4</v>
      </c>
      <c r="D4071">
        <v>3</v>
      </c>
      <c r="E4071" t="s">
        <v>7330</v>
      </c>
      <c r="F4071" t="s">
        <v>1167</v>
      </c>
    </row>
    <row r="4072" spans="1:6">
      <c r="A4072" t="s">
        <v>7331</v>
      </c>
      <c r="B4072">
        <v>11</v>
      </c>
      <c r="C4072">
        <v>4</v>
      </c>
      <c r="D4072">
        <v>4</v>
      </c>
      <c r="E4072" t="s">
        <v>7332</v>
      </c>
      <c r="F4072" t="s">
        <v>1167</v>
      </c>
    </row>
    <row r="4073" spans="1:6">
      <c r="A4073" t="s">
        <v>7333</v>
      </c>
      <c r="B4073">
        <v>11</v>
      </c>
      <c r="C4073">
        <v>4</v>
      </c>
      <c r="D4073">
        <v>5</v>
      </c>
      <c r="E4073" t="s">
        <v>7334</v>
      </c>
      <c r="F4073" t="s">
        <v>7335</v>
      </c>
    </row>
    <row r="4074" spans="1:6">
      <c r="A4074" t="s">
        <v>7336</v>
      </c>
      <c r="B4074">
        <v>11</v>
      </c>
      <c r="C4074">
        <v>4</v>
      </c>
      <c r="D4074">
        <v>6</v>
      </c>
      <c r="E4074" t="s">
        <v>7337</v>
      </c>
      <c r="F4074" t="s">
        <v>7335</v>
      </c>
    </row>
    <row r="4075" spans="1:6">
      <c r="A4075" t="s">
        <v>7338</v>
      </c>
      <c r="B4075">
        <v>11</v>
      </c>
      <c r="C4075">
        <v>4</v>
      </c>
      <c r="D4075">
        <v>7</v>
      </c>
      <c r="E4075" t="s">
        <v>7339</v>
      </c>
      <c r="F4075" t="s">
        <v>7340</v>
      </c>
    </row>
    <row r="4076" spans="1:6">
      <c r="A4076" t="s">
        <v>7341</v>
      </c>
      <c r="B4076">
        <v>11</v>
      </c>
      <c r="C4076">
        <v>4</v>
      </c>
      <c r="D4076">
        <v>8</v>
      </c>
      <c r="E4076" t="s">
        <v>7342</v>
      </c>
      <c r="F4076" t="s">
        <v>7340</v>
      </c>
    </row>
    <row r="4077" spans="1:6">
      <c r="A4077" t="s">
        <v>7343</v>
      </c>
      <c r="B4077">
        <v>11</v>
      </c>
      <c r="C4077">
        <v>4</v>
      </c>
      <c r="D4077">
        <v>9</v>
      </c>
      <c r="E4077" t="s">
        <v>7344</v>
      </c>
      <c r="F4077" t="s">
        <v>7345</v>
      </c>
    </row>
    <row r="4078" spans="1:6">
      <c r="A4078" t="s">
        <v>7346</v>
      </c>
      <c r="B4078">
        <v>11</v>
      </c>
      <c r="C4078">
        <v>4</v>
      </c>
      <c r="D4078">
        <v>10</v>
      </c>
      <c r="E4078" t="s">
        <v>7347</v>
      </c>
      <c r="F4078" t="s">
        <v>7345</v>
      </c>
    </row>
    <row r="4079" spans="1:6">
      <c r="A4079" t="s">
        <v>7348</v>
      </c>
      <c r="B4079">
        <v>11</v>
      </c>
      <c r="C4079">
        <v>4</v>
      </c>
      <c r="D4079">
        <v>11</v>
      </c>
      <c r="E4079" t="s">
        <v>7349</v>
      </c>
      <c r="F4079" t="s">
        <v>7350</v>
      </c>
    </row>
    <row r="4080" spans="1:6">
      <c r="A4080" t="s">
        <v>7351</v>
      </c>
      <c r="B4080">
        <v>11</v>
      </c>
      <c r="C4080">
        <v>4</v>
      </c>
      <c r="D4080">
        <v>12</v>
      </c>
      <c r="E4080" t="s">
        <v>7352</v>
      </c>
      <c r="F4080" t="s">
        <v>7350</v>
      </c>
    </row>
    <row r="4081" spans="1:7">
      <c r="A4081" t="s">
        <v>7353</v>
      </c>
      <c r="B4081">
        <v>11</v>
      </c>
      <c r="C4081">
        <v>4</v>
      </c>
      <c r="D4081">
        <v>13</v>
      </c>
      <c r="E4081" t="s">
        <v>7354</v>
      </c>
      <c r="F4081" t="s">
        <v>7355</v>
      </c>
    </row>
    <row r="4082" spans="1:7">
      <c r="A4082" t="s">
        <v>7356</v>
      </c>
      <c r="B4082">
        <v>11</v>
      </c>
      <c r="C4082">
        <v>4</v>
      </c>
      <c r="D4082">
        <v>14</v>
      </c>
      <c r="E4082" t="s">
        <v>7357</v>
      </c>
      <c r="F4082" t="s">
        <v>7355</v>
      </c>
    </row>
    <row r="4083" spans="1:7">
      <c r="A4083" t="s">
        <v>7358</v>
      </c>
      <c r="B4083">
        <v>11</v>
      </c>
      <c r="C4083">
        <v>4</v>
      </c>
      <c r="D4083">
        <v>15</v>
      </c>
      <c r="E4083" t="s">
        <v>7359</v>
      </c>
      <c r="F4083" t="s">
        <v>7360</v>
      </c>
    </row>
    <row r="4084" spans="1:7">
      <c r="A4084" t="s">
        <v>7361</v>
      </c>
      <c r="B4084">
        <v>11</v>
      </c>
      <c r="C4084">
        <v>4</v>
      </c>
      <c r="D4084">
        <v>16</v>
      </c>
      <c r="E4084" t="s">
        <v>7362</v>
      </c>
      <c r="F4084" t="s">
        <v>7360</v>
      </c>
    </row>
    <row r="4085" spans="1:7">
      <c r="A4085" t="s">
        <v>7363</v>
      </c>
      <c r="B4085">
        <v>11</v>
      </c>
      <c r="C4085">
        <v>4</v>
      </c>
      <c r="D4085">
        <v>17</v>
      </c>
      <c r="E4085" t="s">
        <v>7364</v>
      </c>
      <c r="G4085" t="e">
        <f>--Internal_16249</f>
        <v>#NAME?</v>
      </c>
    </row>
    <row r="4086" spans="1:7">
      <c r="A4086" t="s">
        <v>7365</v>
      </c>
      <c r="B4086">
        <v>11</v>
      </c>
      <c r="C4086">
        <v>4</v>
      </c>
      <c r="D4086">
        <v>18</v>
      </c>
      <c r="E4086" t="s">
        <v>7364</v>
      </c>
      <c r="G4086" t="e">
        <f>--Internal_16249</f>
        <v>#NAME?</v>
      </c>
    </row>
    <row r="4087" spans="1:7">
      <c r="A4087" t="s">
        <v>7366</v>
      </c>
      <c r="B4087">
        <v>11</v>
      </c>
      <c r="C4087">
        <v>4</v>
      </c>
      <c r="D4087">
        <v>19</v>
      </c>
      <c r="E4087" t="s">
        <v>7367</v>
      </c>
      <c r="F4087" t="s">
        <v>7368</v>
      </c>
    </row>
    <row r="4088" spans="1:7">
      <c r="A4088" t="s">
        <v>7369</v>
      </c>
      <c r="B4088">
        <v>11</v>
      </c>
      <c r="C4088">
        <v>4</v>
      </c>
      <c r="D4088">
        <v>20</v>
      </c>
      <c r="E4088" t="s">
        <v>7370</v>
      </c>
      <c r="F4088" t="s">
        <v>7368</v>
      </c>
    </row>
    <row r="4089" spans="1:7">
      <c r="A4089" t="s">
        <v>7371</v>
      </c>
      <c r="B4089">
        <v>11</v>
      </c>
      <c r="C4089">
        <v>5</v>
      </c>
      <c r="D4089">
        <v>1</v>
      </c>
      <c r="E4089" t="s">
        <v>7372</v>
      </c>
      <c r="F4089" t="s">
        <v>7373</v>
      </c>
    </row>
    <row r="4090" spans="1:7">
      <c r="A4090" t="s">
        <v>7374</v>
      </c>
      <c r="B4090">
        <v>11</v>
      </c>
      <c r="C4090">
        <v>5</v>
      </c>
      <c r="D4090">
        <v>2</v>
      </c>
      <c r="E4090" t="s">
        <v>7375</v>
      </c>
      <c r="F4090" t="s">
        <v>7373</v>
      </c>
    </row>
    <row r="4091" spans="1:7">
      <c r="A4091" t="s">
        <v>7376</v>
      </c>
      <c r="B4091">
        <v>11</v>
      </c>
      <c r="C4091">
        <v>5</v>
      </c>
      <c r="D4091">
        <v>3</v>
      </c>
      <c r="E4091" t="s">
        <v>7377</v>
      </c>
      <c r="F4091" t="s">
        <v>2052</v>
      </c>
    </row>
    <row r="4092" spans="1:7">
      <c r="A4092" t="s">
        <v>7378</v>
      </c>
      <c r="B4092">
        <v>11</v>
      </c>
      <c r="C4092">
        <v>5</v>
      </c>
      <c r="D4092">
        <v>4</v>
      </c>
      <c r="E4092" t="s">
        <v>7377</v>
      </c>
      <c r="F4092" t="s">
        <v>2052</v>
      </c>
    </row>
    <row r="4093" spans="1:7">
      <c r="A4093" t="s">
        <v>7379</v>
      </c>
      <c r="B4093">
        <v>11</v>
      </c>
      <c r="C4093">
        <v>5</v>
      </c>
      <c r="D4093">
        <v>5</v>
      </c>
      <c r="E4093" t="s">
        <v>7380</v>
      </c>
      <c r="F4093" t="s">
        <v>7381</v>
      </c>
    </row>
    <row r="4094" spans="1:7">
      <c r="A4094" t="s">
        <v>7382</v>
      </c>
      <c r="B4094">
        <v>11</v>
      </c>
      <c r="C4094">
        <v>5</v>
      </c>
      <c r="D4094">
        <v>6</v>
      </c>
      <c r="E4094" t="s">
        <v>7383</v>
      </c>
      <c r="F4094" t="s">
        <v>7381</v>
      </c>
    </row>
    <row r="4095" spans="1:7">
      <c r="A4095" t="s">
        <v>7384</v>
      </c>
      <c r="B4095">
        <v>11</v>
      </c>
      <c r="C4095">
        <v>5</v>
      </c>
      <c r="D4095">
        <v>7</v>
      </c>
      <c r="E4095" t="s">
        <v>7385</v>
      </c>
      <c r="F4095" t="s">
        <v>5925</v>
      </c>
    </row>
    <row r="4096" spans="1:7">
      <c r="A4096" t="s">
        <v>7386</v>
      </c>
      <c r="B4096">
        <v>11</v>
      </c>
      <c r="C4096">
        <v>5</v>
      </c>
      <c r="D4096">
        <v>8</v>
      </c>
      <c r="E4096" t="s">
        <v>7387</v>
      </c>
      <c r="F4096" t="s">
        <v>5925</v>
      </c>
    </row>
    <row r="4097" spans="1:6">
      <c r="A4097" t="s">
        <v>7388</v>
      </c>
      <c r="B4097">
        <v>11</v>
      </c>
      <c r="C4097">
        <v>5</v>
      </c>
      <c r="D4097">
        <v>9</v>
      </c>
      <c r="E4097" t="s">
        <v>7389</v>
      </c>
      <c r="F4097" t="s">
        <v>7390</v>
      </c>
    </row>
    <row r="4098" spans="1:6">
      <c r="A4098" t="s">
        <v>7391</v>
      </c>
      <c r="B4098">
        <v>11</v>
      </c>
      <c r="C4098">
        <v>5</v>
      </c>
      <c r="D4098">
        <v>10</v>
      </c>
      <c r="E4098" t="s">
        <v>7392</v>
      </c>
      <c r="F4098" t="s">
        <v>7390</v>
      </c>
    </row>
    <row r="4099" spans="1:6">
      <c r="A4099" t="s">
        <v>7393</v>
      </c>
      <c r="B4099">
        <v>11</v>
      </c>
      <c r="C4099">
        <v>5</v>
      </c>
      <c r="D4099">
        <v>11</v>
      </c>
      <c r="E4099" t="s">
        <v>7394</v>
      </c>
      <c r="F4099" t="s">
        <v>7395</v>
      </c>
    </row>
    <row r="4100" spans="1:6">
      <c r="A4100" t="s">
        <v>7396</v>
      </c>
      <c r="B4100">
        <v>11</v>
      </c>
      <c r="C4100">
        <v>5</v>
      </c>
      <c r="D4100">
        <v>12</v>
      </c>
      <c r="E4100" t="s">
        <v>7397</v>
      </c>
      <c r="F4100" t="s">
        <v>7395</v>
      </c>
    </row>
    <row r="4101" spans="1:6">
      <c r="A4101" t="s">
        <v>7398</v>
      </c>
      <c r="B4101">
        <v>11</v>
      </c>
      <c r="C4101">
        <v>5</v>
      </c>
      <c r="D4101">
        <v>13</v>
      </c>
      <c r="E4101" t="s">
        <v>7399</v>
      </c>
      <c r="F4101" t="s">
        <v>7400</v>
      </c>
    </row>
    <row r="4102" spans="1:6">
      <c r="A4102" t="s">
        <v>7401</v>
      </c>
      <c r="B4102">
        <v>11</v>
      </c>
      <c r="C4102">
        <v>5</v>
      </c>
      <c r="D4102">
        <v>14</v>
      </c>
      <c r="E4102" t="s">
        <v>7402</v>
      </c>
      <c r="F4102" t="s">
        <v>7400</v>
      </c>
    </row>
    <row r="4103" spans="1:6">
      <c r="A4103" t="s">
        <v>7403</v>
      </c>
      <c r="B4103">
        <v>11</v>
      </c>
      <c r="C4103">
        <v>5</v>
      </c>
      <c r="D4103">
        <v>15</v>
      </c>
      <c r="E4103" t="s">
        <v>7404</v>
      </c>
      <c r="F4103" t="s">
        <v>7405</v>
      </c>
    </row>
    <row r="4104" spans="1:6">
      <c r="A4104" t="s">
        <v>7406</v>
      </c>
      <c r="B4104">
        <v>11</v>
      </c>
      <c r="C4104">
        <v>5</v>
      </c>
      <c r="D4104">
        <v>16</v>
      </c>
      <c r="E4104" t="s">
        <v>7407</v>
      </c>
      <c r="F4104" t="s">
        <v>7405</v>
      </c>
    </row>
    <row r="4105" spans="1:6">
      <c r="A4105" t="s">
        <v>7408</v>
      </c>
      <c r="B4105">
        <v>11</v>
      </c>
      <c r="C4105">
        <v>5</v>
      </c>
      <c r="D4105">
        <v>17</v>
      </c>
      <c r="E4105" t="s">
        <v>7409</v>
      </c>
      <c r="F4105" t="s">
        <v>7410</v>
      </c>
    </row>
    <row r="4106" spans="1:6">
      <c r="A4106" t="s">
        <v>7411</v>
      </c>
      <c r="B4106">
        <v>11</v>
      </c>
      <c r="C4106">
        <v>5</v>
      </c>
      <c r="D4106">
        <v>18</v>
      </c>
      <c r="E4106" t="s">
        <v>7412</v>
      </c>
      <c r="F4106" t="s">
        <v>7410</v>
      </c>
    </row>
    <row r="4107" spans="1:6">
      <c r="A4107" t="s">
        <v>7413</v>
      </c>
      <c r="B4107">
        <v>11</v>
      </c>
      <c r="C4107">
        <v>5</v>
      </c>
      <c r="D4107">
        <v>19</v>
      </c>
      <c r="E4107" t="s">
        <v>7414</v>
      </c>
      <c r="F4107" t="s">
        <v>7415</v>
      </c>
    </row>
    <row r="4108" spans="1:6">
      <c r="A4108" t="s">
        <v>7416</v>
      </c>
      <c r="B4108">
        <v>11</v>
      </c>
      <c r="C4108">
        <v>5</v>
      </c>
      <c r="D4108">
        <v>20</v>
      </c>
      <c r="E4108" t="s">
        <v>7417</v>
      </c>
      <c r="F4108" t="s">
        <v>7415</v>
      </c>
    </row>
    <row r="4109" spans="1:6">
      <c r="A4109" t="s">
        <v>7418</v>
      </c>
      <c r="B4109">
        <v>11</v>
      </c>
      <c r="C4109">
        <v>6</v>
      </c>
      <c r="D4109">
        <v>1</v>
      </c>
      <c r="E4109" t="s">
        <v>7419</v>
      </c>
      <c r="F4109" t="s">
        <v>7420</v>
      </c>
    </row>
    <row r="4110" spans="1:6">
      <c r="A4110" t="s">
        <v>7421</v>
      </c>
      <c r="B4110">
        <v>11</v>
      </c>
      <c r="C4110">
        <v>6</v>
      </c>
      <c r="D4110">
        <v>2</v>
      </c>
      <c r="E4110" t="s">
        <v>7422</v>
      </c>
      <c r="F4110" t="s">
        <v>7420</v>
      </c>
    </row>
    <row r="4111" spans="1:6">
      <c r="A4111" t="s">
        <v>7423</v>
      </c>
      <c r="B4111">
        <v>11</v>
      </c>
      <c r="C4111">
        <v>6</v>
      </c>
      <c r="D4111">
        <v>3</v>
      </c>
      <c r="E4111" t="s">
        <v>7424</v>
      </c>
      <c r="F4111" t="s">
        <v>7425</v>
      </c>
    </row>
    <row r="4112" spans="1:6">
      <c r="A4112" t="s">
        <v>7426</v>
      </c>
      <c r="B4112">
        <v>11</v>
      </c>
      <c r="C4112">
        <v>6</v>
      </c>
      <c r="D4112">
        <v>4</v>
      </c>
      <c r="E4112" t="s">
        <v>7427</v>
      </c>
      <c r="F4112" t="s">
        <v>7425</v>
      </c>
    </row>
    <row r="4113" spans="1:7">
      <c r="A4113" t="s">
        <v>7428</v>
      </c>
      <c r="B4113">
        <v>11</v>
      </c>
      <c r="C4113">
        <v>6</v>
      </c>
      <c r="D4113">
        <v>5</v>
      </c>
      <c r="E4113" t="s">
        <v>7429</v>
      </c>
      <c r="F4113" t="s">
        <v>7430</v>
      </c>
    </row>
    <row r="4114" spans="1:7">
      <c r="A4114" t="s">
        <v>7431</v>
      </c>
      <c r="B4114">
        <v>11</v>
      </c>
      <c r="C4114">
        <v>6</v>
      </c>
      <c r="D4114">
        <v>6</v>
      </c>
      <c r="E4114" t="s">
        <v>7432</v>
      </c>
      <c r="F4114" t="s">
        <v>7430</v>
      </c>
    </row>
    <row r="4115" spans="1:7">
      <c r="A4115" t="s">
        <v>7433</v>
      </c>
      <c r="B4115">
        <v>11</v>
      </c>
      <c r="C4115">
        <v>6</v>
      </c>
      <c r="D4115">
        <v>7</v>
      </c>
      <c r="E4115" t="s">
        <v>7434</v>
      </c>
      <c r="F4115" t="s">
        <v>7435</v>
      </c>
    </row>
    <row r="4116" spans="1:7">
      <c r="A4116" t="s">
        <v>7436</v>
      </c>
      <c r="B4116">
        <v>11</v>
      </c>
      <c r="C4116">
        <v>6</v>
      </c>
      <c r="D4116">
        <v>8</v>
      </c>
      <c r="E4116" t="s">
        <v>7437</v>
      </c>
      <c r="F4116" t="s">
        <v>7435</v>
      </c>
    </row>
    <row r="4117" spans="1:7">
      <c r="A4117" t="s">
        <v>7438</v>
      </c>
      <c r="B4117">
        <v>11</v>
      </c>
      <c r="C4117">
        <v>6</v>
      </c>
      <c r="D4117">
        <v>9</v>
      </c>
      <c r="E4117" t="s">
        <v>7439</v>
      </c>
      <c r="G4117" t="e">
        <f>--Internal_10478</f>
        <v>#NAME?</v>
      </c>
    </row>
    <row r="4118" spans="1:7">
      <c r="A4118" t="s">
        <v>7440</v>
      </c>
      <c r="B4118">
        <v>11</v>
      </c>
      <c r="C4118">
        <v>6</v>
      </c>
      <c r="D4118">
        <v>10</v>
      </c>
      <c r="E4118" t="s">
        <v>7439</v>
      </c>
      <c r="G4118" t="e">
        <f>--Internal_10478</f>
        <v>#NAME?</v>
      </c>
    </row>
    <row r="4119" spans="1:7">
      <c r="A4119" t="s">
        <v>7441</v>
      </c>
      <c r="B4119">
        <v>11</v>
      </c>
      <c r="C4119">
        <v>6</v>
      </c>
      <c r="D4119">
        <v>11</v>
      </c>
      <c r="E4119" t="s">
        <v>7442</v>
      </c>
      <c r="G4119" t="e">
        <f>--Internal_8642</f>
        <v>#NAME?</v>
      </c>
    </row>
    <row r="4120" spans="1:7">
      <c r="A4120" t="s">
        <v>7443</v>
      </c>
      <c r="B4120">
        <v>11</v>
      </c>
      <c r="C4120">
        <v>6</v>
      </c>
      <c r="D4120">
        <v>12</v>
      </c>
      <c r="E4120" t="s">
        <v>7442</v>
      </c>
      <c r="G4120" t="e">
        <f>--Internal_8642</f>
        <v>#NAME?</v>
      </c>
    </row>
    <row r="4121" spans="1:7">
      <c r="A4121" t="s">
        <v>7444</v>
      </c>
      <c r="B4121">
        <v>11</v>
      </c>
      <c r="C4121">
        <v>6</v>
      </c>
      <c r="D4121">
        <v>13</v>
      </c>
      <c r="E4121" t="s">
        <v>7445</v>
      </c>
      <c r="F4121" t="s">
        <v>7446</v>
      </c>
    </row>
    <row r="4122" spans="1:7">
      <c r="A4122" t="s">
        <v>7447</v>
      </c>
      <c r="B4122">
        <v>11</v>
      </c>
      <c r="C4122">
        <v>6</v>
      </c>
      <c r="D4122">
        <v>14</v>
      </c>
      <c r="E4122" t="s">
        <v>7448</v>
      </c>
      <c r="F4122" t="s">
        <v>7446</v>
      </c>
    </row>
    <row r="4123" spans="1:7">
      <c r="A4123" t="s">
        <v>7449</v>
      </c>
      <c r="B4123">
        <v>11</v>
      </c>
      <c r="C4123">
        <v>6</v>
      </c>
      <c r="D4123">
        <v>15</v>
      </c>
      <c r="E4123" t="s">
        <v>7450</v>
      </c>
      <c r="F4123" t="s">
        <v>7451</v>
      </c>
    </row>
    <row r="4124" spans="1:7">
      <c r="A4124" t="s">
        <v>7452</v>
      </c>
      <c r="B4124">
        <v>11</v>
      </c>
      <c r="C4124">
        <v>6</v>
      </c>
      <c r="D4124">
        <v>16</v>
      </c>
      <c r="E4124" t="s">
        <v>7453</v>
      </c>
      <c r="F4124" t="s">
        <v>7451</v>
      </c>
    </row>
    <row r="4125" spans="1:7">
      <c r="A4125" t="s">
        <v>7454</v>
      </c>
      <c r="B4125">
        <v>11</v>
      </c>
      <c r="C4125">
        <v>6</v>
      </c>
      <c r="D4125">
        <v>17</v>
      </c>
      <c r="E4125" t="s">
        <v>7455</v>
      </c>
      <c r="F4125" t="s">
        <v>7456</v>
      </c>
    </row>
    <row r="4126" spans="1:7">
      <c r="A4126" t="s">
        <v>7457</v>
      </c>
      <c r="B4126">
        <v>11</v>
      </c>
      <c r="C4126">
        <v>6</v>
      </c>
      <c r="D4126">
        <v>18</v>
      </c>
      <c r="E4126" t="s">
        <v>7458</v>
      </c>
      <c r="F4126" t="s">
        <v>7456</v>
      </c>
    </row>
    <row r="4127" spans="1:7">
      <c r="A4127" t="s">
        <v>7459</v>
      </c>
      <c r="B4127">
        <v>11</v>
      </c>
      <c r="C4127">
        <v>6</v>
      </c>
      <c r="D4127">
        <v>19</v>
      </c>
      <c r="E4127" t="s">
        <v>7460</v>
      </c>
      <c r="F4127" t="s">
        <v>7461</v>
      </c>
    </row>
    <row r="4128" spans="1:7">
      <c r="A4128" t="s">
        <v>7462</v>
      </c>
      <c r="B4128">
        <v>11</v>
      </c>
      <c r="C4128">
        <v>6</v>
      </c>
      <c r="D4128">
        <v>20</v>
      </c>
      <c r="E4128" t="s">
        <v>7463</v>
      </c>
      <c r="F4128" t="s">
        <v>7461</v>
      </c>
    </row>
    <row r="4129" spans="1:7">
      <c r="A4129" t="s">
        <v>7464</v>
      </c>
      <c r="B4129">
        <v>11</v>
      </c>
      <c r="C4129">
        <v>7</v>
      </c>
      <c r="D4129">
        <v>1</v>
      </c>
      <c r="E4129" t="s">
        <v>7465</v>
      </c>
      <c r="F4129" t="s">
        <v>7466</v>
      </c>
    </row>
    <row r="4130" spans="1:7">
      <c r="A4130" t="s">
        <v>7467</v>
      </c>
      <c r="B4130">
        <v>11</v>
      </c>
      <c r="C4130">
        <v>7</v>
      </c>
      <c r="D4130">
        <v>2</v>
      </c>
      <c r="E4130" t="s">
        <v>7468</v>
      </c>
      <c r="F4130" t="s">
        <v>7466</v>
      </c>
    </row>
    <row r="4131" spans="1:7">
      <c r="A4131" t="s">
        <v>7469</v>
      </c>
      <c r="B4131">
        <v>11</v>
      </c>
      <c r="C4131">
        <v>7</v>
      </c>
      <c r="D4131">
        <v>3</v>
      </c>
      <c r="E4131" t="s">
        <v>7470</v>
      </c>
      <c r="F4131" t="s">
        <v>7471</v>
      </c>
    </row>
    <row r="4132" spans="1:7">
      <c r="A4132" t="s">
        <v>7472</v>
      </c>
      <c r="B4132">
        <v>11</v>
      </c>
      <c r="C4132">
        <v>7</v>
      </c>
      <c r="D4132">
        <v>4</v>
      </c>
      <c r="E4132" t="s">
        <v>7473</v>
      </c>
      <c r="F4132" t="s">
        <v>7471</v>
      </c>
    </row>
    <row r="4133" spans="1:7">
      <c r="A4133" t="s">
        <v>7474</v>
      </c>
      <c r="B4133">
        <v>11</v>
      </c>
      <c r="C4133">
        <v>7</v>
      </c>
      <c r="D4133">
        <v>5</v>
      </c>
      <c r="E4133" t="s">
        <v>7475</v>
      </c>
      <c r="F4133" t="s">
        <v>7476</v>
      </c>
    </row>
    <row r="4134" spans="1:7">
      <c r="A4134" t="s">
        <v>7477</v>
      </c>
      <c r="B4134">
        <v>11</v>
      </c>
      <c r="C4134">
        <v>7</v>
      </c>
      <c r="D4134">
        <v>6</v>
      </c>
      <c r="E4134" t="s">
        <v>7478</v>
      </c>
      <c r="F4134" t="s">
        <v>7476</v>
      </c>
    </row>
    <row r="4135" spans="1:7">
      <c r="A4135" t="s">
        <v>7479</v>
      </c>
      <c r="B4135">
        <v>11</v>
      </c>
      <c r="C4135">
        <v>7</v>
      </c>
      <c r="D4135">
        <v>7</v>
      </c>
      <c r="E4135" t="s">
        <v>7480</v>
      </c>
      <c r="F4135" t="s">
        <v>7481</v>
      </c>
    </row>
    <row r="4136" spans="1:7">
      <c r="A4136" t="s">
        <v>7482</v>
      </c>
      <c r="B4136">
        <v>11</v>
      </c>
      <c r="C4136">
        <v>7</v>
      </c>
      <c r="D4136">
        <v>8</v>
      </c>
      <c r="E4136" t="s">
        <v>7483</v>
      </c>
      <c r="F4136" t="s">
        <v>7481</v>
      </c>
    </row>
    <row r="4137" spans="1:7">
      <c r="A4137" t="s">
        <v>7484</v>
      </c>
      <c r="B4137">
        <v>11</v>
      </c>
      <c r="C4137">
        <v>7</v>
      </c>
      <c r="D4137">
        <v>9</v>
      </c>
      <c r="E4137" t="s">
        <v>7485</v>
      </c>
      <c r="F4137" t="s">
        <v>7486</v>
      </c>
    </row>
    <row r="4138" spans="1:7">
      <c r="A4138" t="s">
        <v>7487</v>
      </c>
      <c r="B4138">
        <v>11</v>
      </c>
      <c r="C4138">
        <v>7</v>
      </c>
      <c r="D4138">
        <v>10</v>
      </c>
      <c r="E4138" t="s">
        <v>7488</v>
      </c>
      <c r="F4138" t="s">
        <v>7486</v>
      </c>
    </row>
    <row r="4139" spans="1:7">
      <c r="A4139" t="s">
        <v>7489</v>
      </c>
      <c r="B4139">
        <v>11</v>
      </c>
      <c r="C4139">
        <v>7</v>
      </c>
      <c r="D4139">
        <v>11</v>
      </c>
      <c r="E4139" t="s">
        <v>7490</v>
      </c>
      <c r="F4139" t="s">
        <v>7491</v>
      </c>
    </row>
    <row r="4140" spans="1:7">
      <c r="A4140" t="s">
        <v>7492</v>
      </c>
      <c r="B4140">
        <v>11</v>
      </c>
      <c r="C4140">
        <v>7</v>
      </c>
      <c r="D4140">
        <v>12</v>
      </c>
      <c r="E4140" t="s">
        <v>7493</v>
      </c>
      <c r="F4140" t="s">
        <v>7491</v>
      </c>
    </row>
    <row r="4141" spans="1:7">
      <c r="A4141" t="s">
        <v>7494</v>
      </c>
      <c r="B4141">
        <v>11</v>
      </c>
      <c r="C4141">
        <v>7</v>
      </c>
      <c r="D4141">
        <v>13</v>
      </c>
      <c r="E4141" t="s">
        <v>7495</v>
      </c>
      <c r="G4141" t="e">
        <f>--Internal_268638</f>
        <v>#NAME?</v>
      </c>
    </row>
    <row r="4142" spans="1:7">
      <c r="A4142" t="s">
        <v>7496</v>
      </c>
      <c r="B4142">
        <v>11</v>
      </c>
      <c r="C4142">
        <v>7</v>
      </c>
      <c r="D4142">
        <v>14</v>
      </c>
      <c r="E4142" t="s">
        <v>7495</v>
      </c>
      <c r="G4142" t="e">
        <f>--Internal_268638</f>
        <v>#NAME?</v>
      </c>
    </row>
    <row r="4143" spans="1:7">
      <c r="A4143" t="s">
        <v>7497</v>
      </c>
      <c r="B4143">
        <v>11</v>
      </c>
      <c r="C4143">
        <v>7</v>
      </c>
      <c r="D4143">
        <v>15</v>
      </c>
      <c r="E4143" t="s">
        <v>1802</v>
      </c>
      <c r="G4143" t="e">
        <f>--Internal_268572</f>
        <v>#NAME?</v>
      </c>
    </row>
    <row r="4144" spans="1:7">
      <c r="A4144" t="s">
        <v>7498</v>
      </c>
      <c r="B4144">
        <v>11</v>
      </c>
      <c r="C4144">
        <v>7</v>
      </c>
      <c r="D4144">
        <v>16</v>
      </c>
      <c r="E4144" t="s">
        <v>1802</v>
      </c>
      <c r="G4144" t="e">
        <f>--Internal_268572</f>
        <v>#NAME?</v>
      </c>
    </row>
    <row r="4145" spans="1:7">
      <c r="A4145" t="s">
        <v>7499</v>
      </c>
      <c r="B4145">
        <v>11</v>
      </c>
      <c r="C4145">
        <v>7</v>
      </c>
      <c r="D4145">
        <v>17</v>
      </c>
      <c r="E4145" t="s">
        <v>7500</v>
      </c>
      <c r="G4145" t="e">
        <f>--Internal_29299</f>
        <v>#NAME?</v>
      </c>
    </row>
    <row r="4146" spans="1:7">
      <c r="A4146" t="s">
        <v>7501</v>
      </c>
      <c r="B4146">
        <v>11</v>
      </c>
      <c r="C4146">
        <v>7</v>
      </c>
      <c r="D4146">
        <v>18</v>
      </c>
      <c r="E4146" t="s">
        <v>7500</v>
      </c>
      <c r="G4146" t="e">
        <f>--Internal_29299</f>
        <v>#NAME?</v>
      </c>
    </row>
    <row r="4147" spans="1:7">
      <c r="A4147" t="s">
        <v>7502</v>
      </c>
      <c r="B4147">
        <v>11</v>
      </c>
      <c r="C4147">
        <v>7</v>
      </c>
      <c r="D4147">
        <v>19</v>
      </c>
      <c r="E4147" t="s">
        <v>7503</v>
      </c>
      <c r="F4147" t="s">
        <v>7504</v>
      </c>
    </row>
    <row r="4148" spans="1:7">
      <c r="A4148" t="s">
        <v>7505</v>
      </c>
      <c r="B4148">
        <v>11</v>
      </c>
      <c r="C4148">
        <v>7</v>
      </c>
      <c r="D4148">
        <v>20</v>
      </c>
      <c r="E4148" t="s">
        <v>7506</v>
      </c>
      <c r="F4148" t="s">
        <v>7504</v>
      </c>
    </row>
    <row r="4149" spans="1:7">
      <c r="A4149" t="s">
        <v>7507</v>
      </c>
      <c r="B4149">
        <v>11</v>
      </c>
      <c r="C4149">
        <v>8</v>
      </c>
      <c r="D4149">
        <v>1</v>
      </c>
      <c r="E4149" t="s">
        <v>7508</v>
      </c>
      <c r="F4149" t="s">
        <v>7509</v>
      </c>
    </row>
    <row r="4150" spans="1:7">
      <c r="A4150" t="s">
        <v>7510</v>
      </c>
      <c r="B4150">
        <v>11</v>
      </c>
      <c r="C4150">
        <v>8</v>
      </c>
      <c r="D4150">
        <v>2</v>
      </c>
      <c r="E4150" t="s">
        <v>7511</v>
      </c>
      <c r="F4150" t="s">
        <v>7509</v>
      </c>
    </row>
    <row r="4151" spans="1:7">
      <c r="A4151" t="s">
        <v>7512</v>
      </c>
      <c r="B4151">
        <v>11</v>
      </c>
      <c r="C4151">
        <v>8</v>
      </c>
      <c r="D4151">
        <v>3</v>
      </c>
      <c r="E4151" t="s">
        <v>7513</v>
      </c>
      <c r="F4151" t="s">
        <v>7514</v>
      </c>
    </row>
    <row r="4152" spans="1:7">
      <c r="A4152" t="s">
        <v>7515</v>
      </c>
      <c r="B4152">
        <v>11</v>
      </c>
      <c r="C4152">
        <v>8</v>
      </c>
      <c r="D4152">
        <v>4</v>
      </c>
      <c r="E4152" t="s">
        <v>7516</v>
      </c>
      <c r="F4152" t="s">
        <v>7514</v>
      </c>
    </row>
    <row r="4153" spans="1:7">
      <c r="A4153" t="s">
        <v>7517</v>
      </c>
      <c r="B4153">
        <v>11</v>
      </c>
      <c r="C4153">
        <v>8</v>
      </c>
      <c r="D4153">
        <v>5</v>
      </c>
      <c r="E4153" t="s">
        <v>7518</v>
      </c>
      <c r="G4153" t="e">
        <f>--Internal_19494</f>
        <v>#NAME?</v>
      </c>
    </row>
    <row r="4154" spans="1:7">
      <c r="A4154" t="s">
        <v>7519</v>
      </c>
      <c r="B4154">
        <v>11</v>
      </c>
      <c r="C4154">
        <v>8</v>
      </c>
      <c r="D4154">
        <v>6</v>
      </c>
      <c r="E4154" t="s">
        <v>7518</v>
      </c>
      <c r="G4154" t="e">
        <f>--Internal_19494</f>
        <v>#NAME?</v>
      </c>
    </row>
    <row r="4155" spans="1:7">
      <c r="A4155" t="s">
        <v>7520</v>
      </c>
      <c r="B4155">
        <v>11</v>
      </c>
      <c r="C4155">
        <v>8</v>
      </c>
      <c r="D4155">
        <v>7</v>
      </c>
      <c r="E4155" t="s">
        <v>7521</v>
      </c>
      <c r="F4155" t="s">
        <v>7522</v>
      </c>
    </row>
    <row r="4156" spans="1:7">
      <c r="A4156" t="s">
        <v>7523</v>
      </c>
      <c r="B4156">
        <v>11</v>
      </c>
      <c r="C4156">
        <v>8</v>
      </c>
      <c r="D4156">
        <v>8</v>
      </c>
      <c r="E4156" t="s">
        <v>7524</v>
      </c>
      <c r="F4156" t="s">
        <v>7522</v>
      </c>
    </row>
    <row r="4157" spans="1:7">
      <c r="A4157" t="s">
        <v>7525</v>
      </c>
      <c r="B4157">
        <v>11</v>
      </c>
      <c r="C4157">
        <v>8</v>
      </c>
      <c r="D4157">
        <v>9</v>
      </c>
      <c r="E4157" t="s">
        <v>7526</v>
      </c>
      <c r="G4157" t="e">
        <f>--Internal_18898</f>
        <v>#NAME?</v>
      </c>
    </row>
    <row r="4158" spans="1:7">
      <c r="A4158" t="s">
        <v>7527</v>
      </c>
      <c r="B4158">
        <v>11</v>
      </c>
      <c r="C4158">
        <v>8</v>
      </c>
      <c r="D4158">
        <v>10</v>
      </c>
      <c r="E4158" t="s">
        <v>7526</v>
      </c>
      <c r="G4158" t="e">
        <f>--Internal_18898</f>
        <v>#NAME?</v>
      </c>
    </row>
    <row r="4159" spans="1:7">
      <c r="A4159" t="s">
        <v>7528</v>
      </c>
      <c r="B4159">
        <v>11</v>
      </c>
      <c r="C4159">
        <v>8</v>
      </c>
      <c r="D4159">
        <v>11</v>
      </c>
      <c r="E4159" t="s">
        <v>7529</v>
      </c>
      <c r="G4159" t="e">
        <f>--Internal_18936</f>
        <v>#NAME?</v>
      </c>
    </row>
    <row r="4160" spans="1:7">
      <c r="A4160" t="s">
        <v>7530</v>
      </c>
      <c r="B4160">
        <v>11</v>
      </c>
      <c r="C4160">
        <v>8</v>
      </c>
      <c r="D4160">
        <v>12</v>
      </c>
      <c r="E4160" t="s">
        <v>7529</v>
      </c>
      <c r="G4160" t="e">
        <f>--Internal_18936</f>
        <v>#NAME?</v>
      </c>
    </row>
    <row r="4161" spans="1:7">
      <c r="A4161" t="s">
        <v>7531</v>
      </c>
      <c r="B4161">
        <v>11</v>
      </c>
      <c r="C4161">
        <v>8</v>
      </c>
      <c r="D4161">
        <v>13</v>
      </c>
      <c r="E4161" t="s">
        <v>7532</v>
      </c>
      <c r="F4161" t="s">
        <v>7533</v>
      </c>
    </row>
    <row r="4162" spans="1:7">
      <c r="A4162" t="s">
        <v>7534</v>
      </c>
      <c r="B4162">
        <v>11</v>
      </c>
      <c r="C4162">
        <v>8</v>
      </c>
      <c r="D4162">
        <v>14</v>
      </c>
      <c r="E4162" t="s">
        <v>7535</v>
      </c>
      <c r="F4162" t="s">
        <v>7533</v>
      </c>
    </row>
    <row r="4163" spans="1:7">
      <c r="A4163" t="s">
        <v>7536</v>
      </c>
      <c r="B4163">
        <v>11</v>
      </c>
      <c r="C4163">
        <v>8</v>
      </c>
      <c r="D4163">
        <v>15</v>
      </c>
      <c r="E4163" t="s">
        <v>7537</v>
      </c>
      <c r="G4163" t="e">
        <f>--Internal_13422</f>
        <v>#NAME?</v>
      </c>
    </row>
    <row r="4164" spans="1:7">
      <c r="A4164" t="s">
        <v>7538</v>
      </c>
      <c r="B4164">
        <v>11</v>
      </c>
      <c r="C4164">
        <v>8</v>
      </c>
      <c r="D4164">
        <v>16</v>
      </c>
      <c r="E4164" t="s">
        <v>7537</v>
      </c>
      <c r="G4164" t="e">
        <f>--Internal_13422</f>
        <v>#NAME?</v>
      </c>
    </row>
    <row r="4165" spans="1:7">
      <c r="A4165" t="s">
        <v>7539</v>
      </c>
      <c r="B4165">
        <v>11</v>
      </c>
      <c r="C4165">
        <v>8</v>
      </c>
      <c r="D4165">
        <v>17</v>
      </c>
      <c r="E4165" t="s">
        <v>7540</v>
      </c>
      <c r="F4165" t="s">
        <v>7541</v>
      </c>
    </row>
    <row r="4166" spans="1:7">
      <c r="A4166" t="s">
        <v>7542</v>
      </c>
      <c r="B4166">
        <v>11</v>
      </c>
      <c r="C4166">
        <v>8</v>
      </c>
      <c r="D4166">
        <v>18</v>
      </c>
      <c r="E4166" t="s">
        <v>7543</v>
      </c>
      <c r="F4166" t="s">
        <v>7541</v>
      </c>
    </row>
    <row r="4167" spans="1:7">
      <c r="A4167" t="s">
        <v>7544</v>
      </c>
      <c r="B4167">
        <v>11</v>
      </c>
      <c r="C4167">
        <v>8</v>
      </c>
      <c r="D4167">
        <v>19</v>
      </c>
      <c r="E4167" t="s">
        <v>7545</v>
      </c>
      <c r="F4167" t="s">
        <v>7546</v>
      </c>
    </row>
    <row r="4168" spans="1:7">
      <c r="A4168" t="s">
        <v>7547</v>
      </c>
      <c r="B4168">
        <v>11</v>
      </c>
      <c r="C4168">
        <v>8</v>
      </c>
      <c r="D4168">
        <v>20</v>
      </c>
      <c r="E4168" t="s">
        <v>7548</v>
      </c>
      <c r="F4168" t="s">
        <v>7546</v>
      </c>
    </row>
    <row r="4169" spans="1:7">
      <c r="A4169" t="s">
        <v>7549</v>
      </c>
      <c r="B4169">
        <v>11</v>
      </c>
      <c r="C4169">
        <v>9</v>
      </c>
      <c r="D4169">
        <v>1</v>
      </c>
      <c r="E4169" t="s">
        <v>7550</v>
      </c>
      <c r="F4169" t="s">
        <v>7551</v>
      </c>
    </row>
    <row r="4170" spans="1:7">
      <c r="A4170" t="s">
        <v>7552</v>
      </c>
      <c r="B4170">
        <v>11</v>
      </c>
      <c r="C4170">
        <v>9</v>
      </c>
      <c r="D4170">
        <v>2</v>
      </c>
      <c r="E4170" t="s">
        <v>7553</v>
      </c>
      <c r="F4170" t="s">
        <v>7551</v>
      </c>
    </row>
    <row r="4171" spans="1:7">
      <c r="A4171" t="s">
        <v>7554</v>
      </c>
      <c r="B4171">
        <v>11</v>
      </c>
      <c r="C4171">
        <v>9</v>
      </c>
      <c r="D4171">
        <v>3</v>
      </c>
      <c r="E4171" t="s">
        <v>7555</v>
      </c>
      <c r="F4171" t="s">
        <v>7556</v>
      </c>
    </row>
    <row r="4172" spans="1:7">
      <c r="A4172" t="s">
        <v>7557</v>
      </c>
      <c r="B4172">
        <v>11</v>
      </c>
      <c r="C4172">
        <v>9</v>
      </c>
      <c r="D4172">
        <v>4</v>
      </c>
      <c r="E4172" t="s">
        <v>7558</v>
      </c>
      <c r="F4172" t="s">
        <v>7556</v>
      </c>
    </row>
    <row r="4173" spans="1:7">
      <c r="A4173" t="s">
        <v>7559</v>
      </c>
      <c r="B4173">
        <v>11</v>
      </c>
      <c r="C4173">
        <v>9</v>
      </c>
      <c r="D4173">
        <v>5</v>
      </c>
      <c r="E4173" t="s">
        <v>7560</v>
      </c>
      <c r="F4173" t="s">
        <v>7561</v>
      </c>
    </row>
    <row r="4174" spans="1:7">
      <c r="A4174" t="s">
        <v>7562</v>
      </c>
      <c r="B4174">
        <v>11</v>
      </c>
      <c r="C4174">
        <v>9</v>
      </c>
      <c r="D4174">
        <v>6</v>
      </c>
      <c r="E4174" t="s">
        <v>7563</v>
      </c>
      <c r="F4174" t="s">
        <v>7561</v>
      </c>
    </row>
    <row r="4175" spans="1:7">
      <c r="A4175" t="s">
        <v>7564</v>
      </c>
      <c r="B4175">
        <v>11</v>
      </c>
      <c r="C4175">
        <v>9</v>
      </c>
      <c r="D4175">
        <v>7</v>
      </c>
      <c r="E4175" t="s">
        <v>7565</v>
      </c>
      <c r="F4175" t="s">
        <v>7566</v>
      </c>
    </row>
    <row r="4176" spans="1:7">
      <c r="A4176" t="s">
        <v>7567</v>
      </c>
      <c r="B4176">
        <v>11</v>
      </c>
      <c r="C4176">
        <v>9</v>
      </c>
      <c r="D4176">
        <v>8</v>
      </c>
      <c r="E4176" t="s">
        <v>7568</v>
      </c>
      <c r="F4176" t="s">
        <v>7566</v>
      </c>
    </row>
    <row r="4177" spans="1:6">
      <c r="A4177" t="s">
        <v>7569</v>
      </c>
      <c r="B4177">
        <v>11</v>
      </c>
      <c r="C4177">
        <v>9</v>
      </c>
      <c r="D4177">
        <v>9</v>
      </c>
      <c r="E4177" t="s">
        <v>7570</v>
      </c>
      <c r="F4177" t="s">
        <v>7571</v>
      </c>
    </row>
    <row r="4178" spans="1:6">
      <c r="A4178" t="s">
        <v>7572</v>
      </c>
      <c r="B4178">
        <v>11</v>
      </c>
      <c r="C4178">
        <v>9</v>
      </c>
      <c r="D4178">
        <v>10</v>
      </c>
      <c r="E4178" t="s">
        <v>7573</v>
      </c>
      <c r="F4178" t="s">
        <v>7571</v>
      </c>
    </row>
    <row r="4179" spans="1:6">
      <c r="A4179" t="s">
        <v>7574</v>
      </c>
      <c r="B4179">
        <v>11</v>
      </c>
      <c r="C4179">
        <v>9</v>
      </c>
      <c r="D4179">
        <v>11</v>
      </c>
      <c r="E4179" t="s">
        <v>7575</v>
      </c>
      <c r="F4179" t="s">
        <v>7576</v>
      </c>
    </row>
    <row r="4180" spans="1:6">
      <c r="A4180" t="s">
        <v>7577</v>
      </c>
      <c r="B4180">
        <v>11</v>
      </c>
      <c r="C4180">
        <v>9</v>
      </c>
      <c r="D4180">
        <v>12</v>
      </c>
      <c r="E4180" t="s">
        <v>7578</v>
      </c>
      <c r="F4180" t="s">
        <v>7576</v>
      </c>
    </row>
    <row r="4181" spans="1:6">
      <c r="A4181" t="s">
        <v>7579</v>
      </c>
      <c r="B4181">
        <v>11</v>
      </c>
      <c r="C4181">
        <v>9</v>
      </c>
      <c r="D4181">
        <v>13</v>
      </c>
      <c r="E4181" t="s">
        <v>7580</v>
      </c>
      <c r="F4181" t="s">
        <v>7581</v>
      </c>
    </row>
    <row r="4182" spans="1:6">
      <c r="A4182" t="s">
        <v>7582</v>
      </c>
      <c r="B4182">
        <v>11</v>
      </c>
      <c r="C4182">
        <v>9</v>
      </c>
      <c r="D4182">
        <v>14</v>
      </c>
      <c r="E4182" t="s">
        <v>7583</v>
      </c>
      <c r="F4182" t="s">
        <v>7581</v>
      </c>
    </row>
    <row r="4183" spans="1:6">
      <c r="A4183" t="s">
        <v>7584</v>
      </c>
      <c r="B4183">
        <v>11</v>
      </c>
      <c r="C4183">
        <v>9</v>
      </c>
      <c r="D4183">
        <v>15</v>
      </c>
      <c r="E4183" t="s">
        <v>7585</v>
      </c>
      <c r="F4183" t="s">
        <v>7586</v>
      </c>
    </row>
    <row r="4184" spans="1:6">
      <c r="A4184" t="s">
        <v>7587</v>
      </c>
      <c r="B4184">
        <v>11</v>
      </c>
      <c r="C4184">
        <v>9</v>
      </c>
      <c r="D4184">
        <v>16</v>
      </c>
      <c r="E4184" t="s">
        <v>7588</v>
      </c>
      <c r="F4184" t="s">
        <v>7586</v>
      </c>
    </row>
    <row r="4185" spans="1:6">
      <c r="A4185" t="s">
        <v>7589</v>
      </c>
      <c r="B4185">
        <v>11</v>
      </c>
      <c r="C4185">
        <v>9</v>
      </c>
      <c r="D4185">
        <v>17</v>
      </c>
      <c r="E4185" t="s">
        <v>7590</v>
      </c>
      <c r="F4185" t="s">
        <v>7591</v>
      </c>
    </row>
    <row r="4186" spans="1:6">
      <c r="A4186" t="s">
        <v>7592</v>
      </c>
      <c r="B4186">
        <v>11</v>
      </c>
      <c r="C4186">
        <v>9</v>
      </c>
      <c r="D4186">
        <v>18</v>
      </c>
      <c r="E4186" t="s">
        <v>7593</v>
      </c>
      <c r="F4186" t="s">
        <v>7591</v>
      </c>
    </row>
    <row r="4187" spans="1:6">
      <c r="A4187" t="s">
        <v>7594</v>
      </c>
      <c r="B4187">
        <v>11</v>
      </c>
      <c r="C4187">
        <v>9</v>
      </c>
      <c r="D4187">
        <v>19</v>
      </c>
      <c r="E4187" t="s">
        <v>7595</v>
      </c>
      <c r="F4187" t="s">
        <v>7596</v>
      </c>
    </row>
    <row r="4188" spans="1:6">
      <c r="A4188" t="s">
        <v>7597</v>
      </c>
      <c r="B4188">
        <v>11</v>
      </c>
      <c r="C4188">
        <v>9</v>
      </c>
      <c r="D4188">
        <v>20</v>
      </c>
      <c r="E4188" t="s">
        <v>7598</v>
      </c>
      <c r="F4188" t="s">
        <v>7596</v>
      </c>
    </row>
    <row r="4189" spans="1:6">
      <c r="A4189" t="s">
        <v>7599</v>
      </c>
      <c r="B4189">
        <v>11</v>
      </c>
      <c r="C4189">
        <v>10</v>
      </c>
      <c r="D4189">
        <v>1</v>
      </c>
      <c r="E4189" t="s">
        <v>7600</v>
      </c>
      <c r="F4189" t="s">
        <v>7601</v>
      </c>
    </row>
    <row r="4190" spans="1:6">
      <c r="A4190" t="s">
        <v>7602</v>
      </c>
      <c r="B4190">
        <v>11</v>
      </c>
      <c r="C4190">
        <v>10</v>
      </c>
      <c r="D4190">
        <v>2</v>
      </c>
      <c r="E4190" t="s">
        <v>7603</v>
      </c>
      <c r="F4190" t="s">
        <v>7601</v>
      </c>
    </row>
    <row r="4191" spans="1:6">
      <c r="A4191" t="s">
        <v>7604</v>
      </c>
      <c r="B4191">
        <v>11</v>
      </c>
      <c r="C4191">
        <v>10</v>
      </c>
      <c r="D4191">
        <v>3</v>
      </c>
      <c r="E4191" t="s">
        <v>7605</v>
      </c>
      <c r="F4191" t="s">
        <v>7606</v>
      </c>
    </row>
    <row r="4192" spans="1:6">
      <c r="A4192" t="s">
        <v>7607</v>
      </c>
      <c r="B4192">
        <v>11</v>
      </c>
      <c r="C4192">
        <v>10</v>
      </c>
      <c r="D4192">
        <v>4</v>
      </c>
      <c r="E4192" t="s">
        <v>7608</v>
      </c>
      <c r="F4192" t="s">
        <v>7606</v>
      </c>
    </row>
    <row r="4193" spans="1:6">
      <c r="A4193" t="s">
        <v>7609</v>
      </c>
      <c r="B4193">
        <v>11</v>
      </c>
      <c r="C4193">
        <v>10</v>
      </c>
      <c r="D4193">
        <v>5</v>
      </c>
      <c r="E4193" t="s">
        <v>7610</v>
      </c>
      <c r="F4193" t="s">
        <v>7611</v>
      </c>
    </row>
    <row r="4194" spans="1:6">
      <c r="A4194" t="s">
        <v>7612</v>
      </c>
      <c r="B4194">
        <v>11</v>
      </c>
      <c r="C4194">
        <v>10</v>
      </c>
      <c r="D4194">
        <v>6</v>
      </c>
      <c r="E4194" t="s">
        <v>7613</v>
      </c>
      <c r="F4194" t="s">
        <v>7611</v>
      </c>
    </row>
    <row r="4195" spans="1:6">
      <c r="A4195" t="s">
        <v>7614</v>
      </c>
      <c r="B4195">
        <v>11</v>
      </c>
      <c r="C4195">
        <v>10</v>
      </c>
      <c r="D4195">
        <v>7</v>
      </c>
      <c r="E4195" t="s">
        <v>7615</v>
      </c>
      <c r="F4195" t="s">
        <v>7616</v>
      </c>
    </row>
    <row r="4196" spans="1:6">
      <c r="A4196" t="s">
        <v>7617</v>
      </c>
      <c r="B4196">
        <v>11</v>
      </c>
      <c r="C4196">
        <v>10</v>
      </c>
      <c r="D4196">
        <v>8</v>
      </c>
      <c r="E4196" t="s">
        <v>7618</v>
      </c>
      <c r="F4196" t="s">
        <v>7616</v>
      </c>
    </row>
    <row r="4197" spans="1:6">
      <c r="A4197" t="s">
        <v>7619</v>
      </c>
      <c r="B4197">
        <v>11</v>
      </c>
      <c r="C4197">
        <v>10</v>
      </c>
      <c r="D4197">
        <v>9</v>
      </c>
      <c r="E4197" t="s">
        <v>7620</v>
      </c>
      <c r="F4197" t="s">
        <v>7621</v>
      </c>
    </row>
    <row r="4198" spans="1:6">
      <c r="A4198" t="s">
        <v>7622</v>
      </c>
      <c r="B4198">
        <v>11</v>
      </c>
      <c r="C4198">
        <v>10</v>
      </c>
      <c r="D4198">
        <v>10</v>
      </c>
      <c r="E4198" t="s">
        <v>7623</v>
      </c>
      <c r="F4198" t="s">
        <v>7621</v>
      </c>
    </row>
    <row r="4199" spans="1:6">
      <c r="A4199" t="s">
        <v>7624</v>
      </c>
      <c r="B4199">
        <v>11</v>
      </c>
      <c r="C4199">
        <v>10</v>
      </c>
      <c r="D4199">
        <v>11</v>
      </c>
      <c r="E4199" t="s">
        <v>7625</v>
      </c>
      <c r="F4199" t="s">
        <v>7626</v>
      </c>
    </row>
    <row r="4200" spans="1:6">
      <c r="A4200" t="s">
        <v>7627</v>
      </c>
      <c r="B4200">
        <v>11</v>
      </c>
      <c r="C4200">
        <v>10</v>
      </c>
      <c r="D4200">
        <v>12</v>
      </c>
      <c r="E4200" t="s">
        <v>7628</v>
      </c>
      <c r="F4200" t="s">
        <v>7626</v>
      </c>
    </row>
    <row r="4201" spans="1:6">
      <c r="A4201" t="s">
        <v>7629</v>
      </c>
      <c r="B4201">
        <v>11</v>
      </c>
      <c r="C4201">
        <v>10</v>
      </c>
      <c r="D4201">
        <v>13</v>
      </c>
      <c r="E4201" t="s">
        <v>7630</v>
      </c>
      <c r="F4201" t="s">
        <v>7631</v>
      </c>
    </row>
    <row r="4202" spans="1:6">
      <c r="A4202" t="s">
        <v>7632</v>
      </c>
      <c r="B4202">
        <v>11</v>
      </c>
      <c r="C4202">
        <v>10</v>
      </c>
      <c r="D4202">
        <v>14</v>
      </c>
      <c r="E4202" t="s">
        <v>7633</v>
      </c>
      <c r="F4202" t="s">
        <v>7631</v>
      </c>
    </row>
    <row r="4203" spans="1:6">
      <c r="A4203" t="s">
        <v>7634</v>
      </c>
      <c r="B4203">
        <v>11</v>
      </c>
      <c r="C4203">
        <v>10</v>
      </c>
      <c r="D4203">
        <v>15</v>
      </c>
      <c r="E4203" t="s">
        <v>7635</v>
      </c>
      <c r="F4203" t="s">
        <v>7636</v>
      </c>
    </row>
    <row r="4204" spans="1:6">
      <c r="A4204" t="s">
        <v>7637</v>
      </c>
      <c r="B4204">
        <v>11</v>
      </c>
      <c r="C4204">
        <v>10</v>
      </c>
      <c r="D4204">
        <v>16</v>
      </c>
      <c r="E4204" t="s">
        <v>7638</v>
      </c>
      <c r="F4204" t="s">
        <v>7636</v>
      </c>
    </row>
    <row r="4205" spans="1:6">
      <c r="A4205" t="s">
        <v>7639</v>
      </c>
      <c r="B4205">
        <v>11</v>
      </c>
      <c r="C4205">
        <v>10</v>
      </c>
      <c r="D4205">
        <v>17</v>
      </c>
      <c r="E4205" t="s">
        <v>7640</v>
      </c>
      <c r="F4205" t="s">
        <v>7641</v>
      </c>
    </row>
    <row r="4206" spans="1:6">
      <c r="A4206" t="s">
        <v>7642</v>
      </c>
      <c r="B4206">
        <v>11</v>
      </c>
      <c r="C4206">
        <v>10</v>
      </c>
      <c r="D4206">
        <v>18</v>
      </c>
      <c r="E4206" t="s">
        <v>7643</v>
      </c>
      <c r="F4206" t="s">
        <v>7641</v>
      </c>
    </row>
    <row r="4207" spans="1:6">
      <c r="A4207" t="s">
        <v>7644</v>
      </c>
      <c r="B4207">
        <v>11</v>
      </c>
      <c r="C4207">
        <v>10</v>
      </c>
      <c r="D4207">
        <v>19</v>
      </c>
      <c r="E4207" t="s">
        <v>7645</v>
      </c>
      <c r="F4207" t="s">
        <v>7646</v>
      </c>
    </row>
    <row r="4208" spans="1:6">
      <c r="A4208" t="s">
        <v>7647</v>
      </c>
      <c r="B4208">
        <v>11</v>
      </c>
      <c r="C4208">
        <v>10</v>
      </c>
      <c r="D4208">
        <v>20</v>
      </c>
      <c r="E4208" t="s">
        <v>7648</v>
      </c>
      <c r="F4208" t="s">
        <v>7646</v>
      </c>
    </row>
    <row r="4209" spans="1:6">
      <c r="A4209" t="s">
        <v>7649</v>
      </c>
      <c r="B4209">
        <v>11</v>
      </c>
      <c r="C4209">
        <v>11</v>
      </c>
      <c r="D4209">
        <v>1</v>
      </c>
      <c r="E4209" t="s">
        <v>7650</v>
      </c>
      <c r="F4209" t="s">
        <v>7651</v>
      </c>
    </row>
    <row r="4210" spans="1:6">
      <c r="A4210" t="s">
        <v>7652</v>
      </c>
      <c r="B4210">
        <v>11</v>
      </c>
      <c r="C4210">
        <v>11</v>
      </c>
      <c r="D4210">
        <v>2</v>
      </c>
      <c r="E4210" t="s">
        <v>7653</v>
      </c>
      <c r="F4210" t="s">
        <v>7651</v>
      </c>
    </row>
    <row r="4211" spans="1:6">
      <c r="A4211" t="s">
        <v>7654</v>
      </c>
      <c r="B4211">
        <v>11</v>
      </c>
      <c r="C4211">
        <v>11</v>
      </c>
      <c r="D4211">
        <v>3</v>
      </c>
      <c r="E4211" t="s">
        <v>7655</v>
      </c>
      <c r="F4211" t="s">
        <v>7656</v>
      </c>
    </row>
    <row r="4212" spans="1:6">
      <c r="A4212" t="s">
        <v>7657</v>
      </c>
      <c r="B4212">
        <v>11</v>
      </c>
      <c r="C4212">
        <v>11</v>
      </c>
      <c r="D4212">
        <v>4</v>
      </c>
      <c r="E4212" t="s">
        <v>7658</v>
      </c>
      <c r="F4212" t="s">
        <v>7656</v>
      </c>
    </row>
    <row r="4213" spans="1:6">
      <c r="A4213" t="s">
        <v>7659</v>
      </c>
      <c r="B4213">
        <v>11</v>
      </c>
      <c r="C4213">
        <v>11</v>
      </c>
      <c r="D4213">
        <v>5</v>
      </c>
      <c r="E4213" t="s">
        <v>7660</v>
      </c>
      <c r="F4213" t="s">
        <v>7661</v>
      </c>
    </row>
    <row r="4214" spans="1:6">
      <c r="A4214" t="s">
        <v>7662</v>
      </c>
      <c r="B4214">
        <v>11</v>
      </c>
      <c r="C4214">
        <v>11</v>
      </c>
      <c r="D4214">
        <v>6</v>
      </c>
      <c r="E4214" t="s">
        <v>7663</v>
      </c>
      <c r="F4214" t="s">
        <v>7661</v>
      </c>
    </row>
    <row r="4215" spans="1:6">
      <c r="A4215" t="s">
        <v>7664</v>
      </c>
      <c r="B4215">
        <v>11</v>
      </c>
      <c r="C4215">
        <v>11</v>
      </c>
      <c r="D4215">
        <v>7</v>
      </c>
      <c r="E4215" t="s">
        <v>7665</v>
      </c>
      <c r="F4215" t="s">
        <v>7666</v>
      </c>
    </row>
    <row r="4216" spans="1:6">
      <c r="A4216" t="s">
        <v>7667</v>
      </c>
      <c r="B4216">
        <v>11</v>
      </c>
      <c r="C4216">
        <v>11</v>
      </c>
      <c r="D4216">
        <v>8</v>
      </c>
      <c r="E4216" t="s">
        <v>7668</v>
      </c>
      <c r="F4216" t="s">
        <v>7666</v>
      </c>
    </row>
    <row r="4217" spans="1:6">
      <c r="A4217" t="s">
        <v>7669</v>
      </c>
      <c r="B4217">
        <v>11</v>
      </c>
      <c r="C4217">
        <v>11</v>
      </c>
      <c r="D4217">
        <v>9</v>
      </c>
      <c r="E4217" t="s">
        <v>7670</v>
      </c>
      <c r="F4217" t="s">
        <v>7671</v>
      </c>
    </row>
    <row r="4218" spans="1:6">
      <c r="A4218" t="s">
        <v>7672</v>
      </c>
      <c r="B4218">
        <v>11</v>
      </c>
      <c r="C4218">
        <v>11</v>
      </c>
      <c r="D4218">
        <v>10</v>
      </c>
      <c r="E4218" t="s">
        <v>7673</v>
      </c>
      <c r="F4218" t="s">
        <v>7671</v>
      </c>
    </row>
    <row r="4219" spans="1:6">
      <c r="A4219" t="s">
        <v>7674</v>
      </c>
      <c r="B4219">
        <v>11</v>
      </c>
      <c r="C4219">
        <v>11</v>
      </c>
      <c r="D4219">
        <v>11</v>
      </c>
      <c r="E4219" t="s">
        <v>7675</v>
      </c>
      <c r="F4219" t="s">
        <v>7676</v>
      </c>
    </row>
    <row r="4220" spans="1:6">
      <c r="A4220" t="s">
        <v>7677</v>
      </c>
      <c r="B4220">
        <v>11</v>
      </c>
      <c r="C4220">
        <v>11</v>
      </c>
      <c r="D4220">
        <v>12</v>
      </c>
      <c r="E4220" t="s">
        <v>7678</v>
      </c>
      <c r="F4220" t="s">
        <v>7676</v>
      </c>
    </row>
    <row r="4221" spans="1:6">
      <c r="A4221" t="s">
        <v>7679</v>
      </c>
      <c r="B4221">
        <v>11</v>
      </c>
      <c r="C4221">
        <v>11</v>
      </c>
      <c r="D4221">
        <v>13</v>
      </c>
      <c r="E4221" t="s">
        <v>7680</v>
      </c>
      <c r="F4221" t="s">
        <v>7681</v>
      </c>
    </row>
    <row r="4222" spans="1:6">
      <c r="A4222" t="s">
        <v>7682</v>
      </c>
      <c r="B4222">
        <v>11</v>
      </c>
      <c r="C4222">
        <v>11</v>
      </c>
      <c r="D4222">
        <v>14</v>
      </c>
      <c r="E4222" t="s">
        <v>7683</v>
      </c>
      <c r="F4222" t="s">
        <v>7681</v>
      </c>
    </row>
    <row r="4223" spans="1:6">
      <c r="A4223" t="s">
        <v>7684</v>
      </c>
      <c r="B4223">
        <v>11</v>
      </c>
      <c r="C4223">
        <v>11</v>
      </c>
      <c r="D4223">
        <v>15</v>
      </c>
      <c r="E4223" t="s">
        <v>7685</v>
      </c>
      <c r="F4223" t="s">
        <v>7686</v>
      </c>
    </row>
    <row r="4224" spans="1:6">
      <c r="A4224" t="s">
        <v>7687</v>
      </c>
      <c r="B4224">
        <v>11</v>
      </c>
      <c r="C4224">
        <v>11</v>
      </c>
      <c r="D4224">
        <v>16</v>
      </c>
      <c r="E4224" t="s">
        <v>7688</v>
      </c>
      <c r="F4224" t="s">
        <v>7686</v>
      </c>
    </row>
    <row r="4225" spans="1:6">
      <c r="A4225" t="s">
        <v>7689</v>
      </c>
      <c r="B4225">
        <v>11</v>
      </c>
      <c r="C4225">
        <v>11</v>
      </c>
      <c r="D4225">
        <v>17</v>
      </c>
      <c r="E4225" t="s">
        <v>7690</v>
      </c>
      <c r="F4225" t="s">
        <v>7691</v>
      </c>
    </row>
    <row r="4226" spans="1:6">
      <c r="A4226" t="s">
        <v>7692</v>
      </c>
      <c r="B4226">
        <v>11</v>
      </c>
      <c r="C4226">
        <v>11</v>
      </c>
      <c r="D4226">
        <v>18</v>
      </c>
      <c r="E4226" t="s">
        <v>7693</v>
      </c>
      <c r="F4226" t="s">
        <v>7691</v>
      </c>
    </row>
    <row r="4227" spans="1:6">
      <c r="A4227" t="s">
        <v>7694</v>
      </c>
      <c r="B4227">
        <v>11</v>
      </c>
      <c r="C4227">
        <v>11</v>
      </c>
      <c r="D4227">
        <v>19</v>
      </c>
      <c r="E4227" t="s">
        <v>7695</v>
      </c>
      <c r="F4227" t="s">
        <v>7696</v>
      </c>
    </row>
    <row r="4228" spans="1:6">
      <c r="A4228" t="s">
        <v>7697</v>
      </c>
      <c r="B4228">
        <v>11</v>
      </c>
      <c r="C4228">
        <v>11</v>
      </c>
      <c r="D4228">
        <v>20</v>
      </c>
      <c r="E4228" t="s">
        <v>7698</v>
      </c>
      <c r="F4228" t="s">
        <v>7696</v>
      </c>
    </row>
    <row r="4229" spans="1:6">
      <c r="A4229" t="s">
        <v>7699</v>
      </c>
      <c r="B4229">
        <v>11</v>
      </c>
      <c r="C4229">
        <v>12</v>
      </c>
      <c r="D4229">
        <v>1</v>
      </c>
      <c r="E4229" t="s">
        <v>7700</v>
      </c>
      <c r="F4229" t="s">
        <v>7701</v>
      </c>
    </row>
    <row r="4230" spans="1:6">
      <c r="A4230" t="s">
        <v>7702</v>
      </c>
      <c r="B4230">
        <v>11</v>
      </c>
      <c r="C4230">
        <v>12</v>
      </c>
      <c r="D4230">
        <v>2</v>
      </c>
      <c r="E4230" t="s">
        <v>7703</v>
      </c>
      <c r="F4230" t="s">
        <v>7701</v>
      </c>
    </row>
    <row r="4231" spans="1:6">
      <c r="A4231" t="s">
        <v>7704</v>
      </c>
      <c r="B4231">
        <v>11</v>
      </c>
      <c r="C4231">
        <v>12</v>
      </c>
      <c r="D4231">
        <v>3</v>
      </c>
      <c r="E4231" t="s">
        <v>7705</v>
      </c>
      <c r="F4231" t="s">
        <v>7706</v>
      </c>
    </row>
    <row r="4232" spans="1:6">
      <c r="A4232" t="s">
        <v>7707</v>
      </c>
      <c r="B4232">
        <v>11</v>
      </c>
      <c r="C4232">
        <v>12</v>
      </c>
      <c r="D4232">
        <v>4</v>
      </c>
      <c r="E4232" t="s">
        <v>7708</v>
      </c>
      <c r="F4232" t="s">
        <v>7706</v>
      </c>
    </row>
    <row r="4233" spans="1:6">
      <c r="A4233" t="s">
        <v>7709</v>
      </c>
      <c r="B4233">
        <v>11</v>
      </c>
      <c r="C4233">
        <v>12</v>
      </c>
      <c r="D4233">
        <v>5</v>
      </c>
      <c r="E4233" t="s">
        <v>7710</v>
      </c>
      <c r="F4233" t="s">
        <v>7711</v>
      </c>
    </row>
    <row r="4234" spans="1:6">
      <c r="A4234" t="s">
        <v>7712</v>
      </c>
      <c r="B4234">
        <v>11</v>
      </c>
      <c r="C4234">
        <v>12</v>
      </c>
      <c r="D4234">
        <v>6</v>
      </c>
      <c r="E4234" t="s">
        <v>7713</v>
      </c>
      <c r="F4234" t="s">
        <v>7711</v>
      </c>
    </row>
    <row r="4235" spans="1:6">
      <c r="A4235" t="s">
        <v>7714</v>
      </c>
      <c r="B4235">
        <v>11</v>
      </c>
      <c r="C4235">
        <v>12</v>
      </c>
      <c r="D4235">
        <v>7</v>
      </c>
      <c r="E4235" t="s">
        <v>7715</v>
      </c>
      <c r="F4235" t="s">
        <v>7716</v>
      </c>
    </row>
    <row r="4236" spans="1:6">
      <c r="A4236" t="s">
        <v>7717</v>
      </c>
      <c r="B4236">
        <v>11</v>
      </c>
      <c r="C4236">
        <v>12</v>
      </c>
      <c r="D4236">
        <v>8</v>
      </c>
      <c r="E4236" t="s">
        <v>7718</v>
      </c>
      <c r="F4236" t="s">
        <v>7716</v>
      </c>
    </row>
    <row r="4237" spans="1:6">
      <c r="A4237" t="s">
        <v>7719</v>
      </c>
      <c r="B4237">
        <v>11</v>
      </c>
      <c r="C4237">
        <v>12</v>
      </c>
      <c r="D4237">
        <v>9</v>
      </c>
      <c r="E4237" t="s">
        <v>7720</v>
      </c>
      <c r="F4237" t="s">
        <v>7721</v>
      </c>
    </row>
    <row r="4238" spans="1:6">
      <c r="A4238" t="s">
        <v>7722</v>
      </c>
      <c r="B4238">
        <v>11</v>
      </c>
      <c r="C4238">
        <v>12</v>
      </c>
      <c r="D4238">
        <v>10</v>
      </c>
      <c r="E4238" t="s">
        <v>7723</v>
      </c>
      <c r="F4238" t="s">
        <v>7721</v>
      </c>
    </row>
    <row r="4239" spans="1:6">
      <c r="A4239" t="s">
        <v>7724</v>
      </c>
      <c r="B4239">
        <v>11</v>
      </c>
      <c r="C4239">
        <v>12</v>
      </c>
      <c r="D4239">
        <v>11</v>
      </c>
      <c r="E4239" t="s">
        <v>7725</v>
      </c>
      <c r="F4239" t="s">
        <v>7726</v>
      </c>
    </row>
    <row r="4240" spans="1:6">
      <c r="A4240" t="s">
        <v>7727</v>
      </c>
      <c r="B4240">
        <v>11</v>
      </c>
      <c r="C4240">
        <v>12</v>
      </c>
      <c r="D4240">
        <v>12</v>
      </c>
      <c r="E4240" t="s">
        <v>7728</v>
      </c>
      <c r="F4240" t="s">
        <v>7726</v>
      </c>
    </row>
    <row r="4241" spans="1:7">
      <c r="A4241" t="s">
        <v>7729</v>
      </c>
      <c r="B4241">
        <v>11</v>
      </c>
      <c r="C4241">
        <v>12</v>
      </c>
      <c r="D4241">
        <v>13</v>
      </c>
      <c r="E4241" t="s">
        <v>7730</v>
      </c>
      <c r="F4241" t="s">
        <v>7731</v>
      </c>
    </row>
    <row r="4242" spans="1:7">
      <c r="A4242" t="s">
        <v>7732</v>
      </c>
      <c r="B4242">
        <v>11</v>
      </c>
      <c r="C4242">
        <v>12</v>
      </c>
      <c r="D4242">
        <v>14</v>
      </c>
      <c r="E4242" t="s">
        <v>7733</v>
      </c>
      <c r="F4242" t="s">
        <v>7731</v>
      </c>
    </row>
    <row r="4243" spans="1:7">
      <c r="A4243" t="s">
        <v>7734</v>
      </c>
      <c r="B4243">
        <v>11</v>
      </c>
      <c r="C4243">
        <v>12</v>
      </c>
      <c r="D4243">
        <v>15</v>
      </c>
      <c r="E4243" t="s">
        <v>7735</v>
      </c>
      <c r="F4243" t="s">
        <v>7736</v>
      </c>
    </row>
    <row r="4244" spans="1:7">
      <c r="A4244" t="s">
        <v>7737</v>
      </c>
      <c r="B4244">
        <v>11</v>
      </c>
      <c r="C4244">
        <v>12</v>
      </c>
      <c r="D4244">
        <v>16</v>
      </c>
      <c r="E4244" t="s">
        <v>7738</v>
      </c>
      <c r="F4244" t="s">
        <v>7736</v>
      </c>
    </row>
    <row r="4245" spans="1:7">
      <c r="A4245" t="s">
        <v>7739</v>
      </c>
      <c r="B4245">
        <v>11</v>
      </c>
      <c r="C4245">
        <v>12</v>
      </c>
      <c r="D4245">
        <v>17</v>
      </c>
      <c r="E4245" t="s">
        <v>7740</v>
      </c>
      <c r="G4245" t="e">
        <f>--Internal_11619</f>
        <v>#NAME?</v>
      </c>
    </row>
    <row r="4246" spans="1:7">
      <c r="A4246" t="s">
        <v>7741</v>
      </c>
      <c r="B4246">
        <v>11</v>
      </c>
      <c r="C4246">
        <v>12</v>
      </c>
      <c r="D4246">
        <v>18</v>
      </c>
      <c r="E4246" t="s">
        <v>7740</v>
      </c>
      <c r="G4246" t="e">
        <f>--Internal_11619</f>
        <v>#NAME?</v>
      </c>
    </row>
    <row r="4247" spans="1:7">
      <c r="A4247" t="s">
        <v>7742</v>
      </c>
      <c r="B4247">
        <v>11</v>
      </c>
      <c r="C4247">
        <v>12</v>
      </c>
      <c r="D4247">
        <v>19</v>
      </c>
      <c r="E4247" t="s">
        <v>7743</v>
      </c>
      <c r="F4247" t="s">
        <v>7744</v>
      </c>
    </row>
    <row r="4248" spans="1:7">
      <c r="A4248" t="s">
        <v>7745</v>
      </c>
      <c r="B4248">
        <v>11</v>
      </c>
      <c r="C4248">
        <v>12</v>
      </c>
      <c r="D4248">
        <v>20</v>
      </c>
      <c r="E4248" t="s">
        <v>7746</v>
      </c>
      <c r="F4248" t="s">
        <v>7744</v>
      </c>
    </row>
    <row r="4249" spans="1:7">
      <c r="A4249" t="s">
        <v>7747</v>
      </c>
      <c r="B4249">
        <v>11</v>
      </c>
      <c r="C4249">
        <v>13</v>
      </c>
      <c r="D4249">
        <v>1</v>
      </c>
      <c r="E4249" t="s">
        <v>7748</v>
      </c>
      <c r="F4249" t="s">
        <v>7749</v>
      </c>
    </row>
    <row r="4250" spans="1:7">
      <c r="A4250" t="s">
        <v>7750</v>
      </c>
      <c r="B4250">
        <v>11</v>
      </c>
      <c r="C4250">
        <v>13</v>
      </c>
      <c r="D4250">
        <v>2</v>
      </c>
      <c r="E4250" t="s">
        <v>7751</v>
      </c>
      <c r="F4250" t="s">
        <v>7749</v>
      </c>
    </row>
    <row r="4251" spans="1:7">
      <c r="A4251" t="s">
        <v>7752</v>
      </c>
      <c r="B4251">
        <v>11</v>
      </c>
      <c r="C4251">
        <v>13</v>
      </c>
      <c r="D4251">
        <v>3</v>
      </c>
      <c r="E4251" t="s">
        <v>7753</v>
      </c>
      <c r="F4251" t="s">
        <v>7754</v>
      </c>
    </row>
    <row r="4252" spans="1:7">
      <c r="A4252" t="s">
        <v>7755</v>
      </c>
      <c r="B4252">
        <v>11</v>
      </c>
      <c r="C4252">
        <v>13</v>
      </c>
      <c r="D4252">
        <v>4</v>
      </c>
      <c r="E4252" t="s">
        <v>7756</v>
      </c>
      <c r="F4252" t="s">
        <v>7754</v>
      </c>
    </row>
    <row r="4253" spans="1:7">
      <c r="A4253" t="s">
        <v>7757</v>
      </c>
      <c r="B4253">
        <v>11</v>
      </c>
      <c r="C4253">
        <v>13</v>
      </c>
      <c r="D4253">
        <v>5</v>
      </c>
      <c r="E4253" t="s">
        <v>7758</v>
      </c>
      <c r="F4253" t="s">
        <v>7759</v>
      </c>
    </row>
    <row r="4254" spans="1:7">
      <c r="A4254" t="s">
        <v>7760</v>
      </c>
      <c r="B4254">
        <v>11</v>
      </c>
      <c r="C4254">
        <v>13</v>
      </c>
      <c r="D4254">
        <v>6</v>
      </c>
      <c r="E4254" t="s">
        <v>7761</v>
      </c>
      <c r="F4254" t="s">
        <v>7759</v>
      </c>
    </row>
    <row r="4255" spans="1:7">
      <c r="A4255" t="s">
        <v>7762</v>
      </c>
      <c r="B4255">
        <v>11</v>
      </c>
      <c r="C4255">
        <v>13</v>
      </c>
      <c r="D4255">
        <v>7</v>
      </c>
      <c r="E4255" t="s">
        <v>7763</v>
      </c>
      <c r="F4255" t="s">
        <v>7764</v>
      </c>
    </row>
    <row r="4256" spans="1:7">
      <c r="A4256" t="s">
        <v>7765</v>
      </c>
      <c r="B4256">
        <v>11</v>
      </c>
      <c r="C4256">
        <v>13</v>
      </c>
      <c r="D4256">
        <v>8</v>
      </c>
      <c r="E4256" t="s">
        <v>7766</v>
      </c>
      <c r="F4256" t="s">
        <v>7764</v>
      </c>
    </row>
    <row r="4257" spans="1:6">
      <c r="A4257" t="s">
        <v>7767</v>
      </c>
      <c r="B4257">
        <v>11</v>
      </c>
      <c r="C4257">
        <v>13</v>
      </c>
      <c r="D4257">
        <v>9</v>
      </c>
      <c r="E4257" t="s">
        <v>7768</v>
      </c>
      <c r="F4257" t="s">
        <v>7769</v>
      </c>
    </row>
    <row r="4258" spans="1:6">
      <c r="A4258" t="s">
        <v>7770</v>
      </c>
      <c r="B4258">
        <v>11</v>
      </c>
      <c r="C4258">
        <v>13</v>
      </c>
      <c r="D4258">
        <v>10</v>
      </c>
      <c r="E4258" t="s">
        <v>7771</v>
      </c>
      <c r="F4258" t="s">
        <v>7769</v>
      </c>
    </row>
    <row r="4259" spans="1:6">
      <c r="A4259" t="s">
        <v>7772</v>
      </c>
      <c r="B4259">
        <v>11</v>
      </c>
      <c r="C4259">
        <v>13</v>
      </c>
      <c r="D4259">
        <v>11</v>
      </c>
      <c r="E4259" t="s">
        <v>7773</v>
      </c>
      <c r="F4259" t="s">
        <v>7774</v>
      </c>
    </row>
    <row r="4260" spans="1:6">
      <c r="A4260" t="s">
        <v>7775</v>
      </c>
      <c r="B4260">
        <v>11</v>
      </c>
      <c r="C4260">
        <v>13</v>
      </c>
      <c r="D4260">
        <v>12</v>
      </c>
      <c r="E4260" t="s">
        <v>7776</v>
      </c>
      <c r="F4260" t="s">
        <v>7774</v>
      </c>
    </row>
    <row r="4261" spans="1:6">
      <c r="A4261" t="s">
        <v>7777</v>
      </c>
      <c r="B4261">
        <v>11</v>
      </c>
      <c r="C4261">
        <v>13</v>
      </c>
      <c r="D4261">
        <v>13</v>
      </c>
      <c r="E4261" t="s">
        <v>7778</v>
      </c>
      <c r="F4261" t="s">
        <v>7779</v>
      </c>
    </row>
    <row r="4262" spans="1:6">
      <c r="A4262" t="s">
        <v>7780</v>
      </c>
      <c r="B4262">
        <v>11</v>
      </c>
      <c r="C4262">
        <v>13</v>
      </c>
      <c r="D4262">
        <v>14</v>
      </c>
      <c r="E4262" t="s">
        <v>7781</v>
      </c>
      <c r="F4262" t="s">
        <v>7779</v>
      </c>
    </row>
    <row r="4263" spans="1:6">
      <c r="A4263" t="s">
        <v>7782</v>
      </c>
      <c r="B4263">
        <v>11</v>
      </c>
      <c r="C4263">
        <v>13</v>
      </c>
      <c r="D4263">
        <v>15</v>
      </c>
      <c r="E4263" t="s">
        <v>7783</v>
      </c>
      <c r="F4263" t="s">
        <v>7784</v>
      </c>
    </row>
    <row r="4264" spans="1:6">
      <c r="A4264" t="s">
        <v>7785</v>
      </c>
      <c r="B4264">
        <v>11</v>
      </c>
      <c r="C4264">
        <v>13</v>
      </c>
      <c r="D4264">
        <v>16</v>
      </c>
      <c r="E4264" t="s">
        <v>7786</v>
      </c>
      <c r="F4264" t="s">
        <v>7784</v>
      </c>
    </row>
    <row r="4265" spans="1:6">
      <c r="A4265" t="s">
        <v>7787</v>
      </c>
      <c r="B4265">
        <v>11</v>
      </c>
      <c r="C4265">
        <v>13</v>
      </c>
      <c r="D4265">
        <v>17</v>
      </c>
      <c r="E4265" t="s">
        <v>7788</v>
      </c>
      <c r="F4265" t="s">
        <v>7789</v>
      </c>
    </row>
    <row r="4266" spans="1:6">
      <c r="A4266" t="s">
        <v>7790</v>
      </c>
      <c r="B4266">
        <v>11</v>
      </c>
      <c r="C4266">
        <v>13</v>
      </c>
      <c r="D4266">
        <v>18</v>
      </c>
      <c r="E4266" t="s">
        <v>7791</v>
      </c>
      <c r="F4266" t="s">
        <v>7789</v>
      </c>
    </row>
    <row r="4267" spans="1:6">
      <c r="A4267" t="s">
        <v>7792</v>
      </c>
      <c r="B4267">
        <v>11</v>
      </c>
      <c r="C4267">
        <v>13</v>
      </c>
      <c r="D4267">
        <v>19</v>
      </c>
      <c r="E4267" t="s">
        <v>7793</v>
      </c>
      <c r="F4267" t="s">
        <v>7794</v>
      </c>
    </row>
    <row r="4268" spans="1:6">
      <c r="A4268" t="s">
        <v>7795</v>
      </c>
      <c r="B4268">
        <v>11</v>
      </c>
      <c r="C4268">
        <v>13</v>
      </c>
      <c r="D4268">
        <v>20</v>
      </c>
      <c r="E4268" t="s">
        <v>7796</v>
      </c>
      <c r="F4268" t="s">
        <v>7794</v>
      </c>
    </row>
    <row r="4269" spans="1:6">
      <c r="A4269" t="s">
        <v>7797</v>
      </c>
      <c r="B4269">
        <v>11</v>
      </c>
      <c r="C4269">
        <v>14</v>
      </c>
      <c r="D4269">
        <v>1</v>
      </c>
      <c r="E4269" t="s">
        <v>7798</v>
      </c>
      <c r="F4269" t="s">
        <v>7799</v>
      </c>
    </row>
    <row r="4270" spans="1:6">
      <c r="A4270" t="s">
        <v>7800</v>
      </c>
      <c r="B4270">
        <v>11</v>
      </c>
      <c r="C4270">
        <v>14</v>
      </c>
      <c r="D4270">
        <v>2</v>
      </c>
      <c r="E4270" t="s">
        <v>7801</v>
      </c>
      <c r="F4270" t="s">
        <v>7799</v>
      </c>
    </row>
    <row r="4271" spans="1:6">
      <c r="A4271" t="s">
        <v>7802</v>
      </c>
      <c r="B4271">
        <v>11</v>
      </c>
      <c r="C4271">
        <v>14</v>
      </c>
      <c r="D4271">
        <v>3</v>
      </c>
      <c r="E4271" t="s">
        <v>7803</v>
      </c>
      <c r="F4271" t="s">
        <v>7804</v>
      </c>
    </row>
    <row r="4272" spans="1:6">
      <c r="A4272" t="s">
        <v>7805</v>
      </c>
      <c r="B4272">
        <v>11</v>
      </c>
      <c r="C4272">
        <v>14</v>
      </c>
      <c r="D4272">
        <v>4</v>
      </c>
      <c r="E4272" t="s">
        <v>7806</v>
      </c>
      <c r="F4272" t="s">
        <v>7804</v>
      </c>
    </row>
    <row r="4273" spans="1:7">
      <c r="A4273" t="s">
        <v>7807</v>
      </c>
      <c r="B4273">
        <v>11</v>
      </c>
      <c r="C4273">
        <v>14</v>
      </c>
      <c r="D4273">
        <v>5</v>
      </c>
      <c r="E4273" t="s">
        <v>7808</v>
      </c>
      <c r="F4273" t="s">
        <v>7809</v>
      </c>
    </row>
    <row r="4274" spans="1:7">
      <c r="A4274" t="s">
        <v>7810</v>
      </c>
      <c r="B4274">
        <v>11</v>
      </c>
      <c r="C4274">
        <v>14</v>
      </c>
      <c r="D4274">
        <v>6</v>
      </c>
      <c r="E4274" t="s">
        <v>7811</v>
      </c>
      <c r="F4274" t="s">
        <v>7809</v>
      </c>
    </row>
    <row r="4275" spans="1:7">
      <c r="A4275" t="s">
        <v>7812</v>
      </c>
      <c r="B4275">
        <v>11</v>
      </c>
      <c r="C4275">
        <v>14</v>
      </c>
      <c r="D4275">
        <v>7</v>
      </c>
      <c r="E4275" t="s">
        <v>7813</v>
      </c>
      <c r="F4275" t="s">
        <v>7814</v>
      </c>
    </row>
    <row r="4276" spans="1:7">
      <c r="A4276" t="s">
        <v>7815</v>
      </c>
      <c r="B4276">
        <v>11</v>
      </c>
      <c r="C4276">
        <v>14</v>
      </c>
      <c r="D4276">
        <v>8</v>
      </c>
      <c r="E4276" t="s">
        <v>7816</v>
      </c>
      <c r="F4276" t="s">
        <v>7814</v>
      </c>
    </row>
    <row r="4277" spans="1:7">
      <c r="A4277" t="s">
        <v>7817</v>
      </c>
      <c r="B4277">
        <v>11</v>
      </c>
      <c r="C4277">
        <v>14</v>
      </c>
      <c r="D4277">
        <v>9</v>
      </c>
      <c r="E4277" t="s">
        <v>7818</v>
      </c>
      <c r="F4277" t="s">
        <v>7819</v>
      </c>
    </row>
    <row r="4278" spans="1:7">
      <c r="A4278" t="s">
        <v>7820</v>
      </c>
      <c r="B4278">
        <v>11</v>
      </c>
      <c r="C4278">
        <v>14</v>
      </c>
      <c r="D4278">
        <v>10</v>
      </c>
      <c r="E4278" t="s">
        <v>7821</v>
      </c>
      <c r="F4278" t="s">
        <v>7819</v>
      </c>
    </row>
    <row r="4279" spans="1:7">
      <c r="A4279" t="s">
        <v>7822</v>
      </c>
      <c r="B4279">
        <v>11</v>
      </c>
      <c r="C4279">
        <v>14</v>
      </c>
      <c r="D4279">
        <v>11</v>
      </c>
      <c r="E4279" t="s">
        <v>7823</v>
      </c>
      <c r="F4279" t="s">
        <v>7824</v>
      </c>
    </row>
    <row r="4280" spans="1:7">
      <c r="A4280" t="s">
        <v>7825</v>
      </c>
      <c r="B4280">
        <v>11</v>
      </c>
      <c r="C4280">
        <v>14</v>
      </c>
      <c r="D4280">
        <v>12</v>
      </c>
      <c r="E4280" t="s">
        <v>7826</v>
      </c>
      <c r="F4280" t="s">
        <v>7824</v>
      </c>
    </row>
    <row r="4281" spans="1:7">
      <c r="A4281" t="s">
        <v>7827</v>
      </c>
      <c r="B4281">
        <v>11</v>
      </c>
      <c r="C4281">
        <v>14</v>
      </c>
      <c r="D4281">
        <v>13</v>
      </c>
      <c r="E4281" t="s">
        <v>15</v>
      </c>
      <c r="G4281" t="s">
        <v>16</v>
      </c>
    </row>
    <row r="4282" spans="1:7">
      <c r="A4282" t="s">
        <v>7828</v>
      </c>
      <c r="B4282">
        <v>11</v>
      </c>
      <c r="C4282">
        <v>14</v>
      </c>
      <c r="D4282">
        <v>14</v>
      </c>
      <c r="E4282" t="s">
        <v>15</v>
      </c>
      <c r="G4282" t="s">
        <v>16</v>
      </c>
    </row>
    <row r="4283" spans="1:7">
      <c r="A4283" t="s">
        <v>7829</v>
      </c>
      <c r="B4283">
        <v>11</v>
      </c>
      <c r="C4283">
        <v>14</v>
      </c>
      <c r="D4283">
        <v>15</v>
      </c>
      <c r="E4283" t="s">
        <v>660</v>
      </c>
      <c r="G4283" t="s">
        <v>661</v>
      </c>
    </row>
    <row r="4284" spans="1:7">
      <c r="A4284" t="s">
        <v>7830</v>
      </c>
      <c r="B4284">
        <v>11</v>
      </c>
      <c r="C4284">
        <v>14</v>
      </c>
      <c r="D4284">
        <v>16</v>
      </c>
      <c r="E4284" t="s">
        <v>660</v>
      </c>
      <c r="G4284" t="s">
        <v>661</v>
      </c>
    </row>
    <row r="4285" spans="1:7">
      <c r="A4285" t="s">
        <v>7831</v>
      </c>
      <c r="B4285">
        <v>11</v>
      </c>
      <c r="C4285">
        <v>14</v>
      </c>
      <c r="D4285">
        <v>17</v>
      </c>
      <c r="E4285" t="s">
        <v>664</v>
      </c>
      <c r="G4285" t="s">
        <v>665</v>
      </c>
    </row>
    <row r="4286" spans="1:7">
      <c r="A4286" t="s">
        <v>7832</v>
      </c>
      <c r="B4286">
        <v>11</v>
      </c>
      <c r="C4286">
        <v>14</v>
      </c>
      <c r="D4286">
        <v>18</v>
      </c>
      <c r="E4286" t="s">
        <v>664</v>
      </c>
      <c r="G4286" t="s">
        <v>665</v>
      </c>
    </row>
    <row r="4287" spans="1:7">
      <c r="A4287" t="s">
        <v>7833</v>
      </c>
      <c r="B4287">
        <v>11</v>
      </c>
      <c r="C4287">
        <v>14</v>
      </c>
      <c r="D4287">
        <v>19</v>
      </c>
      <c r="E4287" t="s">
        <v>668</v>
      </c>
      <c r="G4287" t="s">
        <v>669</v>
      </c>
    </row>
    <row r="4288" spans="1:7">
      <c r="A4288" t="s">
        <v>7834</v>
      </c>
      <c r="B4288">
        <v>11</v>
      </c>
      <c r="C4288">
        <v>14</v>
      </c>
      <c r="D4288">
        <v>20</v>
      </c>
      <c r="E4288" t="s">
        <v>668</v>
      </c>
      <c r="G4288" t="s">
        <v>669</v>
      </c>
    </row>
    <row r="4289" spans="1:7">
      <c r="A4289" t="s">
        <v>7835</v>
      </c>
      <c r="B4289">
        <v>11</v>
      </c>
      <c r="C4289">
        <v>15</v>
      </c>
      <c r="D4289">
        <v>1</v>
      </c>
      <c r="E4289" t="s">
        <v>672</v>
      </c>
      <c r="G4289" t="e">
        <f>--Buffer</f>
        <v>#NAME?</v>
      </c>
    </row>
    <row r="4290" spans="1:7">
      <c r="A4290" t="s">
        <v>7836</v>
      </c>
      <c r="B4290">
        <v>11</v>
      </c>
      <c r="C4290">
        <v>15</v>
      </c>
      <c r="D4290">
        <v>2</v>
      </c>
      <c r="E4290" t="s">
        <v>672</v>
      </c>
      <c r="G4290" t="e">
        <f>--Buffer</f>
        <v>#NAME?</v>
      </c>
    </row>
    <row r="4291" spans="1:7">
      <c r="A4291" t="s">
        <v>7837</v>
      </c>
      <c r="B4291">
        <v>11</v>
      </c>
      <c r="C4291">
        <v>15</v>
      </c>
      <c r="D4291">
        <v>3</v>
      </c>
      <c r="E4291" t="s">
        <v>675</v>
      </c>
      <c r="G4291" t="s">
        <v>676</v>
      </c>
    </row>
    <row r="4292" spans="1:7">
      <c r="A4292" t="s">
        <v>7838</v>
      </c>
      <c r="B4292">
        <v>11</v>
      </c>
      <c r="C4292">
        <v>15</v>
      </c>
      <c r="D4292">
        <v>4</v>
      </c>
      <c r="E4292" t="s">
        <v>675</v>
      </c>
      <c r="G4292" t="s">
        <v>676</v>
      </c>
    </row>
    <row r="4293" spans="1:7">
      <c r="A4293" t="s">
        <v>7839</v>
      </c>
      <c r="B4293">
        <v>11</v>
      </c>
      <c r="C4293">
        <v>15</v>
      </c>
      <c r="D4293">
        <v>5</v>
      </c>
      <c r="E4293" t="s">
        <v>679</v>
      </c>
      <c r="G4293" t="s">
        <v>680</v>
      </c>
    </row>
    <row r="4294" spans="1:7">
      <c r="A4294" t="s">
        <v>7840</v>
      </c>
      <c r="B4294">
        <v>11</v>
      </c>
      <c r="C4294">
        <v>15</v>
      </c>
      <c r="D4294">
        <v>6</v>
      </c>
      <c r="E4294" t="s">
        <v>679</v>
      </c>
      <c r="G4294" t="s">
        <v>680</v>
      </c>
    </row>
    <row r="4295" spans="1:7">
      <c r="A4295" t="s">
        <v>7841</v>
      </c>
      <c r="B4295">
        <v>11</v>
      </c>
      <c r="C4295">
        <v>15</v>
      </c>
      <c r="D4295">
        <v>7</v>
      </c>
      <c r="E4295" t="s">
        <v>683</v>
      </c>
      <c r="G4295" t="s">
        <v>684</v>
      </c>
    </row>
    <row r="4296" spans="1:7">
      <c r="A4296" t="s">
        <v>7842</v>
      </c>
      <c r="B4296">
        <v>11</v>
      </c>
      <c r="C4296">
        <v>15</v>
      </c>
      <c r="D4296">
        <v>8</v>
      </c>
      <c r="E4296" t="s">
        <v>683</v>
      </c>
      <c r="G4296" t="s">
        <v>684</v>
      </c>
    </row>
    <row r="4297" spans="1:7">
      <c r="A4297" t="s">
        <v>7843</v>
      </c>
      <c r="B4297">
        <v>11</v>
      </c>
      <c r="C4297">
        <v>15</v>
      </c>
      <c r="D4297">
        <v>9</v>
      </c>
      <c r="E4297" t="s">
        <v>672</v>
      </c>
      <c r="G4297" t="e">
        <f>--Buffer</f>
        <v>#NAME?</v>
      </c>
    </row>
    <row r="4298" spans="1:7">
      <c r="A4298" t="s">
        <v>7844</v>
      </c>
      <c r="B4298">
        <v>11</v>
      </c>
      <c r="C4298">
        <v>15</v>
      </c>
      <c r="D4298">
        <v>10</v>
      </c>
      <c r="E4298" t="s">
        <v>672</v>
      </c>
      <c r="G4298" t="e">
        <f>--Buffer</f>
        <v>#NAME?</v>
      </c>
    </row>
    <row r="4299" spans="1:7">
      <c r="A4299" t="s">
        <v>7845</v>
      </c>
      <c r="B4299">
        <v>11</v>
      </c>
      <c r="C4299">
        <v>15</v>
      </c>
      <c r="D4299">
        <v>11</v>
      </c>
      <c r="E4299" t="s">
        <v>672</v>
      </c>
      <c r="G4299" t="e">
        <f>--Buffer</f>
        <v>#NAME?</v>
      </c>
    </row>
    <row r="4300" spans="1:7">
      <c r="A4300" t="s">
        <v>7846</v>
      </c>
      <c r="B4300">
        <v>11</v>
      </c>
      <c r="C4300">
        <v>15</v>
      </c>
      <c r="D4300">
        <v>12</v>
      </c>
      <c r="E4300" t="s">
        <v>672</v>
      </c>
      <c r="G4300" t="e">
        <f>--Buffer</f>
        <v>#NAME?</v>
      </c>
    </row>
    <row r="4301" spans="1:7">
      <c r="A4301" t="s">
        <v>7847</v>
      </c>
      <c r="B4301">
        <v>11</v>
      </c>
      <c r="C4301">
        <v>15</v>
      </c>
      <c r="D4301">
        <v>13</v>
      </c>
      <c r="E4301" t="s">
        <v>672</v>
      </c>
      <c r="G4301" t="e">
        <f>--Buffer</f>
        <v>#NAME?</v>
      </c>
    </row>
    <row r="4302" spans="1:7">
      <c r="A4302" t="s">
        <v>7848</v>
      </c>
      <c r="B4302">
        <v>11</v>
      </c>
      <c r="C4302">
        <v>15</v>
      </c>
      <c r="D4302">
        <v>14</v>
      </c>
      <c r="E4302" t="s">
        <v>672</v>
      </c>
      <c r="G4302" t="e">
        <f>--Buffer</f>
        <v>#NAME?</v>
      </c>
    </row>
    <row r="4303" spans="1:7">
      <c r="A4303" t="s">
        <v>7849</v>
      </c>
      <c r="B4303">
        <v>11</v>
      </c>
      <c r="C4303">
        <v>15</v>
      </c>
      <c r="D4303">
        <v>15</v>
      </c>
      <c r="E4303" t="s">
        <v>672</v>
      </c>
      <c r="G4303" t="e">
        <f>--Buffer</f>
        <v>#NAME?</v>
      </c>
    </row>
    <row r="4304" spans="1:7">
      <c r="A4304" t="s">
        <v>7850</v>
      </c>
      <c r="B4304">
        <v>11</v>
      </c>
      <c r="C4304">
        <v>15</v>
      </c>
      <c r="D4304">
        <v>16</v>
      </c>
      <c r="E4304" t="s">
        <v>672</v>
      </c>
      <c r="G4304" t="e">
        <f>--Buffer</f>
        <v>#NAME?</v>
      </c>
    </row>
    <row r="4305" spans="1:7">
      <c r="A4305" t="s">
        <v>7851</v>
      </c>
      <c r="B4305">
        <v>11</v>
      </c>
      <c r="C4305">
        <v>15</v>
      </c>
      <c r="D4305">
        <v>17</v>
      </c>
      <c r="E4305" t="s">
        <v>695</v>
      </c>
      <c r="G4305" t="s">
        <v>696</v>
      </c>
    </row>
    <row r="4306" spans="1:7">
      <c r="A4306" t="s">
        <v>7852</v>
      </c>
      <c r="B4306">
        <v>11</v>
      </c>
      <c r="C4306">
        <v>15</v>
      </c>
      <c r="D4306">
        <v>18</v>
      </c>
      <c r="E4306" t="s">
        <v>695</v>
      </c>
      <c r="G4306" t="s">
        <v>696</v>
      </c>
    </row>
    <row r="4307" spans="1:7">
      <c r="A4307" t="s">
        <v>7853</v>
      </c>
      <c r="B4307">
        <v>11</v>
      </c>
      <c r="C4307">
        <v>15</v>
      </c>
      <c r="D4307">
        <v>19</v>
      </c>
      <c r="E4307" t="s">
        <v>699</v>
      </c>
      <c r="G4307" t="s">
        <v>700</v>
      </c>
    </row>
    <row r="4308" spans="1:7">
      <c r="A4308" t="s">
        <v>7854</v>
      </c>
      <c r="B4308">
        <v>11</v>
      </c>
      <c r="C4308">
        <v>15</v>
      </c>
      <c r="D4308">
        <v>20</v>
      </c>
      <c r="E4308" t="s">
        <v>699</v>
      </c>
      <c r="G4308" t="s">
        <v>700</v>
      </c>
    </row>
    <row r="4309" spans="1:7">
      <c r="A4309" t="s">
        <v>7855</v>
      </c>
      <c r="B4309">
        <v>11</v>
      </c>
      <c r="C4309">
        <v>16</v>
      </c>
      <c r="D4309">
        <v>1</v>
      </c>
      <c r="E4309" t="s">
        <v>703</v>
      </c>
      <c r="G4309" t="s">
        <v>704</v>
      </c>
    </row>
    <row r="4310" spans="1:7">
      <c r="A4310" t="s">
        <v>7856</v>
      </c>
      <c r="B4310">
        <v>11</v>
      </c>
      <c r="C4310">
        <v>16</v>
      </c>
      <c r="D4310">
        <v>2</v>
      </c>
      <c r="E4310" t="s">
        <v>703</v>
      </c>
      <c r="G4310" t="s">
        <v>704</v>
      </c>
    </row>
    <row r="4311" spans="1:7">
      <c r="A4311" t="s">
        <v>7857</v>
      </c>
      <c r="B4311">
        <v>11</v>
      </c>
      <c r="C4311">
        <v>16</v>
      </c>
      <c r="D4311">
        <v>3</v>
      </c>
      <c r="E4311" t="s">
        <v>707</v>
      </c>
      <c r="G4311" t="s">
        <v>708</v>
      </c>
    </row>
    <row r="4312" spans="1:7">
      <c r="A4312" t="s">
        <v>7858</v>
      </c>
      <c r="B4312">
        <v>11</v>
      </c>
      <c r="C4312">
        <v>16</v>
      </c>
      <c r="D4312">
        <v>4</v>
      </c>
      <c r="E4312" t="s">
        <v>707</v>
      </c>
      <c r="G4312" t="s">
        <v>708</v>
      </c>
    </row>
    <row r="4313" spans="1:7">
      <c r="A4313" t="s">
        <v>7859</v>
      </c>
      <c r="B4313">
        <v>11</v>
      </c>
      <c r="C4313">
        <v>16</v>
      </c>
      <c r="D4313">
        <v>5</v>
      </c>
      <c r="E4313" t="s">
        <v>711</v>
      </c>
      <c r="G4313" t="e">
        <f>--Blank</f>
        <v>#NAME?</v>
      </c>
    </row>
    <row r="4314" spans="1:7">
      <c r="A4314" t="s">
        <v>7860</v>
      </c>
      <c r="B4314">
        <v>11</v>
      </c>
      <c r="C4314">
        <v>16</v>
      </c>
      <c r="D4314">
        <v>6</v>
      </c>
      <c r="E4314" t="s">
        <v>711</v>
      </c>
      <c r="G4314" t="e">
        <f>--Blank</f>
        <v>#NAME?</v>
      </c>
    </row>
    <row r="4315" spans="1:7">
      <c r="A4315" t="s">
        <v>7861</v>
      </c>
      <c r="B4315">
        <v>11</v>
      </c>
      <c r="C4315">
        <v>16</v>
      </c>
      <c r="D4315">
        <v>7</v>
      </c>
      <c r="E4315" t="s">
        <v>711</v>
      </c>
      <c r="G4315" t="e">
        <f>--Blank</f>
        <v>#NAME?</v>
      </c>
    </row>
    <row r="4316" spans="1:7">
      <c r="A4316" t="s">
        <v>7862</v>
      </c>
      <c r="B4316">
        <v>11</v>
      </c>
      <c r="C4316">
        <v>16</v>
      </c>
      <c r="D4316">
        <v>8</v>
      </c>
      <c r="E4316" t="s">
        <v>711</v>
      </c>
      <c r="G4316" t="e">
        <f>--Blank</f>
        <v>#NAME?</v>
      </c>
    </row>
    <row r="4317" spans="1:7">
      <c r="A4317" t="s">
        <v>7863</v>
      </c>
      <c r="B4317">
        <v>11</v>
      </c>
      <c r="C4317">
        <v>16</v>
      </c>
      <c r="D4317">
        <v>9</v>
      </c>
      <c r="E4317" t="s">
        <v>711</v>
      </c>
      <c r="G4317" t="e">
        <f>--Blank</f>
        <v>#NAME?</v>
      </c>
    </row>
    <row r="4318" spans="1:7">
      <c r="A4318" t="s">
        <v>7864</v>
      </c>
      <c r="B4318">
        <v>11</v>
      </c>
      <c r="C4318">
        <v>16</v>
      </c>
      <c r="D4318">
        <v>10</v>
      </c>
      <c r="E4318" t="s">
        <v>711</v>
      </c>
      <c r="G4318" t="e">
        <f>--Blank</f>
        <v>#NAME?</v>
      </c>
    </row>
    <row r="4319" spans="1:7">
      <c r="A4319" t="s">
        <v>7865</v>
      </c>
      <c r="B4319">
        <v>11</v>
      </c>
      <c r="C4319">
        <v>16</v>
      </c>
      <c r="D4319">
        <v>11</v>
      </c>
      <c r="E4319" t="s">
        <v>711</v>
      </c>
      <c r="G4319" t="e">
        <f>--Blank</f>
        <v>#NAME?</v>
      </c>
    </row>
    <row r="4320" spans="1:7">
      <c r="A4320" t="s">
        <v>7866</v>
      </c>
      <c r="B4320">
        <v>11</v>
      </c>
      <c r="C4320">
        <v>16</v>
      </c>
      <c r="D4320">
        <v>12</v>
      </c>
      <c r="E4320" t="s">
        <v>711</v>
      </c>
      <c r="G4320" t="e">
        <f>--Blank</f>
        <v>#NAME?</v>
      </c>
    </row>
    <row r="4321" spans="1:7">
      <c r="A4321" t="s">
        <v>7867</v>
      </c>
      <c r="B4321">
        <v>11</v>
      </c>
      <c r="C4321">
        <v>16</v>
      </c>
      <c r="D4321">
        <v>13</v>
      </c>
      <c r="E4321" t="s">
        <v>711</v>
      </c>
      <c r="G4321" t="e">
        <f>--Blank</f>
        <v>#NAME?</v>
      </c>
    </row>
    <row r="4322" spans="1:7">
      <c r="A4322" t="s">
        <v>7868</v>
      </c>
      <c r="B4322">
        <v>11</v>
      </c>
      <c r="C4322">
        <v>16</v>
      </c>
      <c r="D4322">
        <v>14</v>
      </c>
      <c r="E4322" t="s">
        <v>711</v>
      </c>
      <c r="G4322" t="e">
        <f>--Blank</f>
        <v>#NAME?</v>
      </c>
    </row>
    <row r="4323" spans="1:7">
      <c r="A4323" t="s">
        <v>7869</v>
      </c>
      <c r="B4323">
        <v>11</v>
      </c>
      <c r="C4323">
        <v>16</v>
      </c>
      <c r="D4323">
        <v>15</v>
      </c>
      <c r="E4323" t="s">
        <v>711</v>
      </c>
      <c r="G4323" t="e">
        <f>--Blank</f>
        <v>#NAME?</v>
      </c>
    </row>
    <row r="4324" spans="1:7">
      <c r="A4324" t="s">
        <v>7870</v>
      </c>
      <c r="B4324">
        <v>11</v>
      </c>
      <c r="C4324">
        <v>16</v>
      </c>
      <c r="D4324">
        <v>16</v>
      </c>
      <c r="E4324" t="s">
        <v>711</v>
      </c>
      <c r="G4324" t="e">
        <f>--Blank</f>
        <v>#NAME?</v>
      </c>
    </row>
    <row r="4325" spans="1:7">
      <c r="A4325" t="s">
        <v>7871</v>
      </c>
      <c r="B4325">
        <v>11</v>
      </c>
      <c r="C4325">
        <v>16</v>
      </c>
      <c r="D4325">
        <v>17</v>
      </c>
      <c r="E4325" t="s">
        <v>711</v>
      </c>
      <c r="G4325" t="e">
        <f>--Blank</f>
        <v>#NAME?</v>
      </c>
    </row>
    <row r="4326" spans="1:7">
      <c r="A4326" t="s">
        <v>7872</v>
      </c>
      <c r="B4326">
        <v>11</v>
      </c>
      <c r="C4326">
        <v>16</v>
      </c>
      <c r="D4326">
        <v>18</v>
      </c>
      <c r="E4326" t="s">
        <v>711</v>
      </c>
      <c r="G4326" t="e">
        <f>--Blank</f>
        <v>#NAME?</v>
      </c>
    </row>
    <row r="4327" spans="1:7">
      <c r="A4327" t="s">
        <v>7873</v>
      </c>
      <c r="B4327">
        <v>11</v>
      </c>
      <c r="C4327">
        <v>16</v>
      </c>
      <c r="D4327">
        <v>19</v>
      </c>
      <c r="E4327" t="s">
        <v>711</v>
      </c>
      <c r="G4327" t="e">
        <f>--Blank</f>
        <v>#NAME?</v>
      </c>
    </row>
    <row r="4328" spans="1:7">
      <c r="A4328" t="s">
        <v>7874</v>
      </c>
      <c r="B4328">
        <v>11</v>
      </c>
      <c r="C4328">
        <v>16</v>
      </c>
      <c r="D4328">
        <v>20</v>
      </c>
      <c r="E4328" t="s">
        <v>711</v>
      </c>
      <c r="G4328" t="e">
        <f>--Blank</f>
        <v>#NAME?</v>
      </c>
    </row>
    <row r="4329" spans="1:7">
      <c r="A4329" t="s">
        <v>7875</v>
      </c>
      <c r="B4329">
        <v>11</v>
      </c>
      <c r="C4329">
        <v>17</v>
      </c>
      <c r="D4329">
        <v>1</v>
      </c>
      <c r="E4329" t="s">
        <v>711</v>
      </c>
      <c r="G4329" t="e">
        <f>--Blank</f>
        <v>#NAME?</v>
      </c>
    </row>
    <row r="4330" spans="1:7">
      <c r="A4330" t="s">
        <v>7876</v>
      </c>
      <c r="B4330">
        <v>11</v>
      </c>
      <c r="C4330">
        <v>17</v>
      </c>
      <c r="D4330">
        <v>2</v>
      </c>
      <c r="E4330" t="s">
        <v>711</v>
      </c>
      <c r="G4330" t="e">
        <f>--Blank</f>
        <v>#NAME?</v>
      </c>
    </row>
    <row r="4331" spans="1:7">
      <c r="A4331" t="s">
        <v>7877</v>
      </c>
      <c r="B4331">
        <v>11</v>
      </c>
      <c r="C4331">
        <v>17</v>
      </c>
      <c r="D4331">
        <v>3</v>
      </c>
      <c r="E4331" t="s">
        <v>711</v>
      </c>
      <c r="G4331" t="e">
        <f>--Blank</f>
        <v>#NAME?</v>
      </c>
    </row>
    <row r="4332" spans="1:7">
      <c r="A4332" t="s">
        <v>7878</v>
      </c>
      <c r="B4332">
        <v>11</v>
      </c>
      <c r="C4332">
        <v>17</v>
      </c>
      <c r="D4332">
        <v>4</v>
      </c>
      <c r="E4332" t="s">
        <v>711</v>
      </c>
      <c r="G4332" t="e">
        <f>--Blank</f>
        <v>#NAME?</v>
      </c>
    </row>
    <row r="4333" spans="1:7">
      <c r="A4333" t="s">
        <v>7879</v>
      </c>
      <c r="B4333">
        <v>11</v>
      </c>
      <c r="C4333">
        <v>17</v>
      </c>
      <c r="D4333">
        <v>5</v>
      </c>
      <c r="E4333" t="s">
        <v>711</v>
      </c>
      <c r="G4333" t="e">
        <f>--Blank</f>
        <v>#NAME?</v>
      </c>
    </row>
    <row r="4334" spans="1:7">
      <c r="A4334" t="s">
        <v>7880</v>
      </c>
      <c r="B4334">
        <v>11</v>
      </c>
      <c r="C4334">
        <v>17</v>
      </c>
      <c r="D4334">
        <v>6</v>
      </c>
      <c r="E4334" t="s">
        <v>711</v>
      </c>
      <c r="G4334" t="e">
        <f>--Blank</f>
        <v>#NAME?</v>
      </c>
    </row>
    <row r="4335" spans="1:7">
      <c r="A4335" t="s">
        <v>7881</v>
      </c>
      <c r="B4335">
        <v>11</v>
      </c>
      <c r="C4335">
        <v>17</v>
      </c>
      <c r="D4335">
        <v>7</v>
      </c>
      <c r="E4335" t="s">
        <v>711</v>
      </c>
      <c r="G4335" t="e">
        <f>--Blank</f>
        <v>#NAME?</v>
      </c>
    </row>
    <row r="4336" spans="1:7">
      <c r="A4336" t="s">
        <v>7882</v>
      </c>
      <c r="B4336">
        <v>11</v>
      </c>
      <c r="C4336">
        <v>17</v>
      </c>
      <c r="D4336">
        <v>8</v>
      </c>
      <c r="E4336" t="s">
        <v>711</v>
      </c>
      <c r="G4336" t="e">
        <f>--Blank</f>
        <v>#NAME?</v>
      </c>
    </row>
    <row r="4337" spans="1:7">
      <c r="A4337" t="s">
        <v>7883</v>
      </c>
      <c r="B4337">
        <v>11</v>
      </c>
      <c r="C4337">
        <v>17</v>
      </c>
      <c r="D4337">
        <v>9</v>
      </c>
      <c r="E4337" t="s">
        <v>711</v>
      </c>
      <c r="G4337" t="e">
        <f>--Blank</f>
        <v>#NAME?</v>
      </c>
    </row>
    <row r="4338" spans="1:7">
      <c r="A4338" t="s">
        <v>7884</v>
      </c>
      <c r="B4338">
        <v>11</v>
      </c>
      <c r="C4338">
        <v>17</v>
      </c>
      <c r="D4338">
        <v>10</v>
      </c>
      <c r="E4338" t="s">
        <v>711</v>
      </c>
      <c r="G4338" t="e">
        <f>--Blank</f>
        <v>#NAME?</v>
      </c>
    </row>
    <row r="4339" spans="1:7">
      <c r="A4339" t="s">
        <v>7885</v>
      </c>
      <c r="B4339">
        <v>11</v>
      </c>
      <c r="C4339">
        <v>17</v>
      </c>
      <c r="D4339">
        <v>11</v>
      </c>
      <c r="E4339" t="s">
        <v>711</v>
      </c>
      <c r="G4339" t="e">
        <f>--Blank</f>
        <v>#NAME?</v>
      </c>
    </row>
    <row r="4340" spans="1:7">
      <c r="A4340" t="s">
        <v>7886</v>
      </c>
      <c r="B4340">
        <v>11</v>
      </c>
      <c r="C4340">
        <v>17</v>
      </c>
      <c r="D4340">
        <v>12</v>
      </c>
      <c r="E4340" t="s">
        <v>711</v>
      </c>
      <c r="G4340" t="e">
        <f>--Blank</f>
        <v>#NAME?</v>
      </c>
    </row>
    <row r="4341" spans="1:7">
      <c r="A4341" t="s">
        <v>7887</v>
      </c>
      <c r="B4341">
        <v>11</v>
      </c>
      <c r="C4341">
        <v>17</v>
      </c>
      <c r="D4341">
        <v>13</v>
      </c>
      <c r="E4341" t="s">
        <v>711</v>
      </c>
      <c r="G4341" t="e">
        <f>--Blank</f>
        <v>#NAME?</v>
      </c>
    </row>
    <row r="4342" spans="1:7">
      <c r="A4342" t="s">
        <v>7888</v>
      </c>
      <c r="B4342">
        <v>11</v>
      </c>
      <c r="C4342">
        <v>17</v>
      </c>
      <c r="D4342">
        <v>14</v>
      </c>
      <c r="E4342" t="s">
        <v>711</v>
      </c>
      <c r="G4342" t="e">
        <f>--Blank</f>
        <v>#NAME?</v>
      </c>
    </row>
    <row r="4343" spans="1:7">
      <c r="A4343" t="s">
        <v>7889</v>
      </c>
      <c r="B4343">
        <v>11</v>
      </c>
      <c r="C4343">
        <v>17</v>
      </c>
      <c r="D4343">
        <v>15</v>
      </c>
      <c r="E4343" t="s">
        <v>711</v>
      </c>
      <c r="G4343" t="e">
        <f>--Blank</f>
        <v>#NAME?</v>
      </c>
    </row>
    <row r="4344" spans="1:7">
      <c r="A4344" t="s">
        <v>7890</v>
      </c>
      <c r="B4344">
        <v>11</v>
      </c>
      <c r="C4344">
        <v>17</v>
      </c>
      <c r="D4344">
        <v>16</v>
      </c>
      <c r="E4344" t="s">
        <v>711</v>
      </c>
      <c r="G4344" t="e">
        <f>--Blank</f>
        <v>#NAME?</v>
      </c>
    </row>
    <row r="4345" spans="1:7">
      <c r="A4345" t="s">
        <v>7891</v>
      </c>
      <c r="B4345">
        <v>11</v>
      </c>
      <c r="C4345">
        <v>17</v>
      </c>
      <c r="D4345">
        <v>17</v>
      </c>
      <c r="E4345" t="s">
        <v>711</v>
      </c>
      <c r="G4345" t="e">
        <f>--Blank</f>
        <v>#NAME?</v>
      </c>
    </row>
    <row r="4346" spans="1:7">
      <c r="A4346" t="s">
        <v>7892</v>
      </c>
      <c r="B4346">
        <v>11</v>
      </c>
      <c r="C4346">
        <v>17</v>
      </c>
      <c r="D4346">
        <v>18</v>
      </c>
      <c r="E4346" t="s">
        <v>711</v>
      </c>
      <c r="G4346" t="e">
        <f>--Blank</f>
        <v>#NAME?</v>
      </c>
    </row>
    <row r="4347" spans="1:7">
      <c r="A4347" t="s">
        <v>7893</v>
      </c>
      <c r="B4347">
        <v>11</v>
      </c>
      <c r="C4347">
        <v>17</v>
      </c>
      <c r="D4347">
        <v>19</v>
      </c>
      <c r="E4347" t="s">
        <v>711</v>
      </c>
      <c r="G4347" t="e">
        <f>--Blank</f>
        <v>#NAME?</v>
      </c>
    </row>
    <row r="4348" spans="1:7">
      <c r="A4348" t="s">
        <v>7894</v>
      </c>
      <c r="B4348">
        <v>11</v>
      </c>
      <c r="C4348">
        <v>17</v>
      </c>
      <c r="D4348">
        <v>20</v>
      </c>
      <c r="E4348" t="s">
        <v>711</v>
      </c>
      <c r="G4348" t="e">
        <f>--Blank</f>
        <v>#NAME?</v>
      </c>
    </row>
    <row r="4349" spans="1:7">
      <c r="A4349" t="s">
        <v>7895</v>
      </c>
      <c r="B4349">
        <v>11</v>
      </c>
      <c r="C4349">
        <v>18</v>
      </c>
      <c r="D4349">
        <v>1</v>
      </c>
      <c r="E4349" t="s">
        <v>711</v>
      </c>
      <c r="G4349" t="e">
        <f>--Blank</f>
        <v>#NAME?</v>
      </c>
    </row>
    <row r="4350" spans="1:7">
      <c r="A4350" t="s">
        <v>7896</v>
      </c>
      <c r="B4350">
        <v>11</v>
      </c>
      <c r="C4350">
        <v>18</v>
      </c>
      <c r="D4350">
        <v>2</v>
      </c>
      <c r="E4350" t="s">
        <v>711</v>
      </c>
      <c r="G4350" t="e">
        <f>--Blank</f>
        <v>#NAME?</v>
      </c>
    </row>
    <row r="4351" spans="1:7">
      <c r="A4351" t="s">
        <v>7897</v>
      </c>
      <c r="B4351">
        <v>11</v>
      </c>
      <c r="C4351">
        <v>18</v>
      </c>
      <c r="D4351">
        <v>3</v>
      </c>
      <c r="E4351" t="s">
        <v>711</v>
      </c>
      <c r="G4351" t="e">
        <f>--Blank</f>
        <v>#NAME?</v>
      </c>
    </row>
    <row r="4352" spans="1:7">
      <c r="A4352" t="s">
        <v>7898</v>
      </c>
      <c r="B4352">
        <v>11</v>
      </c>
      <c r="C4352">
        <v>18</v>
      </c>
      <c r="D4352">
        <v>4</v>
      </c>
      <c r="E4352" t="s">
        <v>711</v>
      </c>
      <c r="G4352" t="e">
        <f>--Blank</f>
        <v>#NAME?</v>
      </c>
    </row>
    <row r="4353" spans="1:7">
      <c r="A4353" t="s">
        <v>7899</v>
      </c>
      <c r="B4353">
        <v>11</v>
      </c>
      <c r="C4353">
        <v>18</v>
      </c>
      <c r="D4353">
        <v>5</v>
      </c>
      <c r="E4353" t="s">
        <v>711</v>
      </c>
      <c r="G4353" t="e">
        <f>--Blank</f>
        <v>#NAME?</v>
      </c>
    </row>
    <row r="4354" spans="1:7">
      <c r="A4354" t="s">
        <v>7900</v>
      </c>
      <c r="B4354">
        <v>11</v>
      </c>
      <c r="C4354">
        <v>18</v>
      </c>
      <c r="D4354">
        <v>6</v>
      </c>
      <c r="E4354" t="s">
        <v>711</v>
      </c>
      <c r="G4354" t="e">
        <f>--Blank</f>
        <v>#NAME?</v>
      </c>
    </row>
    <row r="4355" spans="1:7">
      <c r="A4355" t="s">
        <v>7901</v>
      </c>
      <c r="B4355">
        <v>11</v>
      </c>
      <c r="C4355">
        <v>18</v>
      </c>
      <c r="D4355">
        <v>7</v>
      </c>
      <c r="E4355" t="s">
        <v>711</v>
      </c>
      <c r="G4355" t="e">
        <f>--Blank</f>
        <v>#NAME?</v>
      </c>
    </row>
    <row r="4356" spans="1:7">
      <c r="A4356" t="s">
        <v>7902</v>
      </c>
      <c r="B4356">
        <v>11</v>
      </c>
      <c r="C4356">
        <v>18</v>
      </c>
      <c r="D4356">
        <v>8</v>
      </c>
      <c r="E4356" t="s">
        <v>711</v>
      </c>
      <c r="G4356" t="e">
        <f>--Blank</f>
        <v>#NAME?</v>
      </c>
    </row>
    <row r="4357" spans="1:7">
      <c r="A4357" t="s">
        <v>7903</v>
      </c>
      <c r="B4357">
        <v>11</v>
      </c>
      <c r="C4357">
        <v>18</v>
      </c>
      <c r="D4357">
        <v>9</v>
      </c>
      <c r="E4357" t="s">
        <v>711</v>
      </c>
      <c r="G4357" t="e">
        <f>--Blank</f>
        <v>#NAME?</v>
      </c>
    </row>
    <row r="4358" spans="1:7">
      <c r="A4358" t="s">
        <v>7904</v>
      </c>
      <c r="B4358">
        <v>11</v>
      </c>
      <c r="C4358">
        <v>18</v>
      </c>
      <c r="D4358">
        <v>10</v>
      </c>
      <c r="E4358" t="s">
        <v>711</v>
      </c>
      <c r="G4358" t="e">
        <f>--Blank</f>
        <v>#NAME?</v>
      </c>
    </row>
    <row r="4359" spans="1:7">
      <c r="A4359" t="s">
        <v>7905</v>
      </c>
      <c r="B4359">
        <v>11</v>
      </c>
      <c r="C4359">
        <v>18</v>
      </c>
      <c r="D4359">
        <v>11</v>
      </c>
      <c r="E4359" t="s">
        <v>711</v>
      </c>
      <c r="G4359" t="e">
        <f>--Blank</f>
        <v>#NAME?</v>
      </c>
    </row>
    <row r="4360" spans="1:7">
      <c r="A4360" t="s">
        <v>7906</v>
      </c>
      <c r="B4360">
        <v>11</v>
      </c>
      <c r="C4360">
        <v>18</v>
      </c>
      <c r="D4360">
        <v>12</v>
      </c>
      <c r="E4360" t="s">
        <v>711</v>
      </c>
      <c r="G4360" t="e">
        <f>--Blank</f>
        <v>#NAME?</v>
      </c>
    </row>
    <row r="4361" spans="1:7">
      <c r="A4361" t="s">
        <v>7907</v>
      </c>
      <c r="B4361">
        <v>11</v>
      </c>
      <c r="C4361">
        <v>18</v>
      </c>
      <c r="D4361">
        <v>13</v>
      </c>
      <c r="E4361" t="s">
        <v>711</v>
      </c>
      <c r="G4361" t="e">
        <f>--Blank</f>
        <v>#NAME?</v>
      </c>
    </row>
    <row r="4362" spans="1:7">
      <c r="A4362" t="s">
        <v>7908</v>
      </c>
      <c r="B4362">
        <v>11</v>
      </c>
      <c r="C4362">
        <v>18</v>
      </c>
      <c r="D4362">
        <v>14</v>
      </c>
      <c r="E4362" t="s">
        <v>711</v>
      </c>
      <c r="G4362" t="e">
        <f>--Blank</f>
        <v>#NAME?</v>
      </c>
    </row>
    <row r="4363" spans="1:7">
      <c r="A4363" t="s">
        <v>7909</v>
      </c>
      <c r="B4363">
        <v>11</v>
      </c>
      <c r="C4363">
        <v>18</v>
      </c>
      <c r="D4363">
        <v>15</v>
      </c>
      <c r="E4363" t="s">
        <v>711</v>
      </c>
      <c r="G4363" t="e">
        <f>--Blank</f>
        <v>#NAME?</v>
      </c>
    </row>
    <row r="4364" spans="1:7">
      <c r="A4364" t="s">
        <v>7910</v>
      </c>
      <c r="B4364">
        <v>11</v>
      </c>
      <c r="C4364">
        <v>18</v>
      </c>
      <c r="D4364">
        <v>16</v>
      </c>
      <c r="E4364" t="s">
        <v>711</v>
      </c>
      <c r="G4364" t="e">
        <f>--Blank</f>
        <v>#NAME?</v>
      </c>
    </row>
    <row r="4365" spans="1:7">
      <c r="A4365" t="s">
        <v>7911</v>
      </c>
      <c r="B4365">
        <v>11</v>
      </c>
      <c r="C4365">
        <v>18</v>
      </c>
      <c r="D4365">
        <v>17</v>
      </c>
      <c r="E4365" t="s">
        <v>711</v>
      </c>
      <c r="G4365" t="e">
        <f>--Blank</f>
        <v>#NAME?</v>
      </c>
    </row>
    <row r="4366" spans="1:7">
      <c r="A4366" t="s">
        <v>7912</v>
      </c>
      <c r="B4366">
        <v>11</v>
      </c>
      <c r="C4366">
        <v>18</v>
      </c>
      <c r="D4366">
        <v>18</v>
      </c>
      <c r="E4366" t="s">
        <v>711</v>
      </c>
      <c r="G4366" t="e">
        <f>--Blank</f>
        <v>#NAME?</v>
      </c>
    </row>
    <row r="4367" spans="1:7">
      <c r="A4367" t="s">
        <v>7913</v>
      </c>
      <c r="B4367">
        <v>11</v>
      </c>
      <c r="C4367">
        <v>18</v>
      </c>
      <c r="D4367">
        <v>19</v>
      </c>
      <c r="E4367" t="s">
        <v>711</v>
      </c>
      <c r="G4367" t="e">
        <f>--Blank</f>
        <v>#NAME?</v>
      </c>
    </row>
    <row r="4368" spans="1:7">
      <c r="A4368" t="s">
        <v>7914</v>
      </c>
      <c r="B4368">
        <v>11</v>
      </c>
      <c r="C4368">
        <v>18</v>
      </c>
      <c r="D4368">
        <v>20</v>
      </c>
      <c r="E4368" t="s">
        <v>711</v>
      </c>
      <c r="G4368" t="e">
        <f>--Blank</f>
        <v>#NAME?</v>
      </c>
    </row>
    <row r="4369" spans="1:7">
      <c r="A4369" t="s">
        <v>7915</v>
      </c>
      <c r="B4369">
        <v>11</v>
      </c>
      <c r="C4369">
        <v>19</v>
      </c>
      <c r="D4369">
        <v>1</v>
      </c>
      <c r="E4369" t="s">
        <v>711</v>
      </c>
      <c r="G4369" t="e">
        <f>--Blank</f>
        <v>#NAME?</v>
      </c>
    </row>
    <row r="4370" spans="1:7">
      <c r="A4370" t="s">
        <v>7916</v>
      </c>
      <c r="B4370">
        <v>11</v>
      </c>
      <c r="C4370">
        <v>19</v>
      </c>
      <c r="D4370">
        <v>2</v>
      </c>
      <c r="E4370" t="s">
        <v>711</v>
      </c>
      <c r="G4370" t="e">
        <f>--Blank</f>
        <v>#NAME?</v>
      </c>
    </row>
    <row r="4371" spans="1:7">
      <c r="A4371" t="s">
        <v>7917</v>
      </c>
      <c r="B4371">
        <v>11</v>
      </c>
      <c r="C4371">
        <v>19</v>
      </c>
      <c r="D4371">
        <v>3</v>
      </c>
      <c r="E4371" t="s">
        <v>711</v>
      </c>
      <c r="G4371" t="e">
        <f>--Blank</f>
        <v>#NAME?</v>
      </c>
    </row>
    <row r="4372" spans="1:7">
      <c r="A4372" t="s">
        <v>7918</v>
      </c>
      <c r="B4372">
        <v>11</v>
      </c>
      <c r="C4372">
        <v>19</v>
      </c>
      <c r="D4372">
        <v>4</v>
      </c>
      <c r="E4372" t="s">
        <v>711</v>
      </c>
      <c r="G4372" t="e">
        <f>--Blank</f>
        <v>#NAME?</v>
      </c>
    </row>
    <row r="4373" spans="1:7">
      <c r="A4373" t="s">
        <v>7919</v>
      </c>
      <c r="B4373">
        <v>11</v>
      </c>
      <c r="C4373">
        <v>19</v>
      </c>
      <c r="D4373">
        <v>5</v>
      </c>
      <c r="E4373" t="s">
        <v>711</v>
      </c>
      <c r="G4373" t="e">
        <f>--Blank</f>
        <v>#NAME?</v>
      </c>
    </row>
    <row r="4374" spans="1:7">
      <c r="A4374" t="s">
        <v>7920</v>
      </c>
      <c r="B4374">
        <v>11</v>
      </c>
      <c r="C4374">
        <v>19</v>
      </c>
      <c r="D4374">
        <v>6</v>
      </c>
      <c r="E4374" t="s">
        <v>711</v>
      </c>
      <c r="G4374" t="e">
        <f>--Blank</f>
        <v>#NAME?</v>
      </c>
    </row>
    <row r="4375" spans="1:7">
      <c r="A4375" t="s">
        <v>7921</v>
      </c>
      <c r="B4375">
        <v>11</v>
      </c>
      <c r="C4375">
        <v>19</v>
      </c>
      <c r="D4375">
        <v>7</v>
      </c>
      <c r="E4375" t="s">
        <v>711</v>
      </c>
      <c r="G4375" t="e">
        <f>--Blank</f>
        <v>#NAME?</v>
      </c>
    </row>
    <row r="4376" spans="1:7">
      <c r="A4376" t="s">
        <v>7922</v>
      </c>
      <c r="B4376">
        <v>11</v>
      </c>
      <c r="C4376">
        <v>19</v>
      </c>
      <c r="D4376">
        <v>8</v>
      </c>
      <c r="E4376" t="s">
        <v>711</v>
      </c>
      <c r="G4376" t="e">
        <f>--Blank</f>
        <v>#NAME?</v>
      </c>
    </row>
    <row r="4377" spans="1:7">
      <c r="A4377" t="s">
        <v>7923</v>
      </c>
      <c r="B4377">
        <v>11</v>
      </c>
      <c r="C4377">
        <v>19</v>
      </c>
      <c r="D4377">
        <v>9</v>
      </c>
      <c r="E4377" t="s">
        <v>711</v>
      </c>
      <c r="G4377" t="e">
        <f>--Blank</f>
        <v>#NAME?</v>
      </c>
    </row>
    <row r="4378" spans="1:7">
      <c r="A4378" t="s">
        <v>7924</v>
      </c>
      <c r="B4378">
        <v>11</v>
      </c>
      <c r="C4378">
        <v>19</v>
      </c>
      <c r="D4378">
        <v>10</v>
      </c>
      <c r="E4378" t="s">
        <v>711</v>
      </c>
      <c r="G4378" t="e">
        <f>--Blank</f>
        <v>#NAME?</v>
      </c>
    </row>
    <row r="4379" spans="1:7">
      <c r="A4379" t="s">
        <v>7925</v>
      </c>
      <c r="B4379">
        <v>11</v>
      </c>
      <c r="C4379">
        <v>19</v>
      </c>
      <c r="D4379">
        <v>11</v>
      </c>
      <c r="E4379" t="s">
        <v>711</v>
      </c>
      <c r="G4379" t="e">
        <f>--Blank</f>
        <v>#NAME?</v>
      </c>
    </row>
    <row r="4380" spans="1:7">
      <c r="A4380" t="s">
        <v>7926</v>
      </c>
      <c r="B4380">
        <v>11</v>
      </c>
      <c r="C4380">
        <v>19</v>
      </c>
      <c r="D4380">
        <v>12</v>
      </c>
      <c r="E4380" t="s">
        <v>711</v>
      </c>
      <c r="G4380" t="e">
        <f>--Blank</f>
        <v>#NAME?</v>
      </c>
    </row>
    <row r="4381" spans="1:7">
      <c r="A4381" t="s">
        <v>7927</v>
      </c>
      <c r="B4381">
        <v>11</v>
      </c>
      <c r="C4381">
        <v>19</v>
      </c>
      <c r="D4381">
        <v>13</v>
      </c>
      <c r="E4381" t="s">
        <v>711</v>
      </c>
      <c r="G4381" t="e">
        <f>--Blank</f>
        <v>#NAME?</v>
      </c>
    </row>
    <row r="4382" spans="1:7">
      <c r="A4382" t="s">
        <v>7928</v>
      </c>
      <c r="B4382">
        <v>11</v>
      </c>
      <c r="C4382">
        <v>19</v>
      </c>
      <c r="D4382">
        <v>14</v>
      </c>
      <c r="E4382" t="s">
        <v>711</v>
      </c>
      <c r="G4382" t="e">
        <f>--Blank</f>
        <v>#NAME?</v>
      </c>
    </row>
    <row r="4383" spans="1:7">
      <c r="A4383" t="s">
        <v>7929</v>
      </c>
      <c r="B4383">
        <v>11</v>
      </c>
      <c r="C4383">
        <v>19</v>
      </c>
      <c r="D4383">
        <v>15</v>
      </c>
      <c r="E4383" t="s">
        <v>711</v>
      </c>
      <c r="G4383" t="e">
        <f>--Blank</f>
        <v>#NAME?</v>
      </c>
    </row>
    <row r="4384" spans="1:7">
      <c r="A4384" t="s">
        <v>7930</v>
      </c>
      <c r="B4384">
        <v>11</v>
      </c>
      <c r="C4384">
        <v>19</v>
      </c>
      <c r="D4384">
        <v>16</v>
      </c>
      <c r="E4384" t="s">
        <v>711</v>
      </c>
      <c r="G4384" t="e">
        <f>--Blank</f>
        <v>#NAME?</v>
      </c>
    </row>
    <row r="4385" spans="1:7">
      <c r="A4385" t="s">
        <v>7931</v>
      </c>
      <c r="B4385">
        <v>11</v>
      </c>
      <c r="C4385">
        <v>19</v>
      </c>
      <c r="D4385">
        <v>17</v>
      </c>
      <c r="E4385" t="s">
        <v>711</v>
      </c>
      <c r="G4385" t="e">
        <f>--Blank</f>
        <v>#NAME?</v>
      </c>
    </row>
    <row r="4386" spans="1:7">
      <c r="A4386" t="s">
        <v>7932</v>
      </c>
      <c r="B4386">
        <v>11</v>
      </c>
      <c r="C4386">
        <v>19</v>
      </c>
      <c r="D4386">
        <v>18</v>
      </c>
      <c r="E4386" t="s">
        <v>711</v>
      </c>
      <c r="G4386" t="e">
        <f>--Blank</f>
        <v>#NAME?</v>
      </c>
    </row>
    <row r="4387" spans="1:7">
      <c r="A4387" t="s">
        <v>7933</v>
      </c>
      <c r="B4387">
        <v>11</v>
      </c>
      <c r="C4387">
        <v>19</v>
      </c>
      <c r="D4387">
        <v>19</v>
      </c>
      <c r="E4387" t="s">
        <v>711</v>
      </c>
      <c r="G4387" t="e">
        <f>--Blank</f>
        <v>#NAME?</v>
      </c>
    </row>
    <row r="4388" spans="1:7">
      <c r="A4388" t="s">
        <v>7934</v>
      </c>
      <c r="B4388">
        <v>11</v>
      </c>
      <c r="C4388">
        <v>19</v>
      </c>
      <c r="D4388">
        <v>20</v>
      </c>
      <c r="E4388" t="s">
        <v>711</v>
      </c>
      <c r="G4388" t="e">
        <f>--Blank</f>
        <v>#NAME?</v>
      </c>
    </row>
    <row r="4389" spans="1:7">
      <c r="A4389" t="s">
        <v>7935</v>
      </c>
      <c r="B4389">
        <v>11</v>
      </c>
      <c r="C4389">
        <v>20</v>
      </c>
      <c r="D4389">
        <v>1</v>
      </c>
      <c r="E4389" t="s">
        <v>711</v>
      </c>
      <c r="G4389" t="e">
        <f>--Blank</f>
        <v>#NAME?</v>
      </c>
    </row>
    <row r="4390" spans="1:7">
      <c r="A4390" t="s">
        <v>7936</v>
      </c>
      <c r="B4390">
        <v>11</v>
      </c>
      <c r="C4390">
        <v>20</v>
      </c>
      <c r="D4390">
        <v>2</v>
      </c>
      <c r="E4390" t="s">
        <v>711</v>
      </c>
      <c r="G4390" t="e">
        <f>--Blank</f>
        <v>#NAME?</v>
      </c>
    </row>
    <row r="4391" spans="1:7">
      <c r="A4391" t="s">
        <v>7937</v>
      </c>
      <c r="B4391">
        <v>11</v>
      </c>
      <c r="C4391">
        <v>20</v>
      </c>
      <c r="D4391">
        <v>3</v>
      </c>
      <c r="E4391" t="s">
        <v>711</v>
      </c>
      <c r="G4391" t="e">
        <f>--Blank</f>
        <v>#NAME?</v>
      </c>
    </row>
    <row r="4392" spans="1:7">
      <c r="A4392" t="s">
        <v>7938</v>
      </c>
      <c r="B4392">
        <v>11</v>
      </c>
      <c r="C4392">
        <v>20</v>
      </c>
      <c r="D4392">
        <v>4</v>
      </c>
      <c r="E4392" t="s">
        <v>711</v>
      </c>
      <c r="G4392" t="e">
        <f>--Blank</f>
        <v>#NAME?</v>
      </c>
    </row>
    <row r="4393" spans="1:7">
      <c r="A4393" t="s">
        <v>7939</v>
      </c>
      <c r="B4393">
        <v>11</v>
      </c>
      <c r="C4393">
        <v>20</v>
      </c>
      <c r="D4393">
        <v>5</v>
      </c>
      <c r="E4393" t="s">
        <v>711</v>
      </c>
      <c r="G4393" t="e">
        <f>--Blank</f>
        <v>#NAME?</v>
      </c>
    </row>
    <row r="4394" spans="1:7">
      <c r="A4394" t="s">
        <v>7940</v>
      </c>
      <c r="B4394">
        <v>11</v>
      </c>
      <c r="C4394">
        <v>20</v>
      </c>
      <c r="D4394">
        <v>6</v>
      </c>
      <c r="E4394" t="s">
        <v>711</v>
      </c>
      <c r="G4394" t="e">
        <f>--Blank</f>
        <v>#NAME?</v>
      </c>
    </row>
    <row r="4395" spans="1:7">
      <c r="A4395" t="s">
        <v>7941</v>
      </c>
      <c r="B4395">
        <v>11</v>
      </c>
      <c r="C4395">
        <v>20</v>
      </c>
      <c r="D4395">
        <v>7</v>
      </c>
      <c r="E4395" t="s">
        <v>711</v>
      </c>
      <c r="G4395" t="e">
        <f>--Blank</f>
        <v>#NAME?</v>
      </c>
    </row>
    <row r="4396" spans="1:7">
      <c r="A4396" t="s">
        <v>7942</v>
      </c>
      <c r="B4396">
        <v>11</v>
      </c>
      <c r="C4396">
        <v>20</v>
      </c>
      <c r="D4396">
        <v>8</v>
      </c>
      <c r="E4396" t="s">
        <v>711</v>
      </c>
      <c r="G4396" t="e">
        <f>--Blank</f>
        <v>#NAME?</v>
      </c>
    </row>
    <row r="4397" spans="1:7">
      <c r="A4397" t="s">
        <v>7943</v>
      </c>
      <c r="B4397">
        <v>11</v>
      </c>
      <c r="C4397">
        <v>20</v>
      </c>
      <c r="D4397">
        <v>9</v>
      </c>
      <c r="E4397" t="s">
        <v>711</v>
      </c>
      <c r="G4397" t="e">
        <f>--Blank</f>
        <v>#NAME?</v>
      </c>
    </row>
    <row r="4398" spans="1:7">
      <c r="A4398" t="s">
        <v>7944</v>
      </c>
      <c r="B4398">
        <v>11</v>
      </c>
      <c r="C4398">
        <v>20</v>
      </c>
      <c r="D4398">
        <v>10</v>
      </c>
      <c r="E4398" t="s">
        <v>711</v>
      </c>
      <c r="G4398" t="e">
        <f>--Blank</f>
        <v>#NAME?</v>
      </c>
    </row>
    <row r="4399" spans="1:7">
      <c r="A4399" t="s">
        <v>7945</v>
      </c>
      <c r="B4399">
        <v>11</v>
      </c>
      <c r="C4399">
        <v>20</v>
      </c>
      <c r="D4399">
        <v>11</v>
      </c>
      <c r="E4399" t="s">
        <v>711</v>
      </c>
      <c r="G4399" t="e">
        <f>--Blank</f>
        <v>#NAME?</v>
      </c>
    </row>
    <row r="4400" spans="1:7">
      <c r="A4400" t="s">
        <v>7946</v>
      </c>
      <c r="B4400">
        <v>11</v>
      </c>
      <c r="C4400">
        <v>20</v>
      </c>
      <c r="D4400">
        <v>12</v>
      </c>
      <c r="E4400" t="s">
        <v>711</v>
      </c>
      <c r="G4400" t="e">
        <f>--Blank</f>
        <v>#NAME?</v>
      </c>
    </row>
    <row r="4401" spans="1:7">
      <c r="A4401" t="s">
        <v>7947</v>
      </c>
      <c r="B4401">
        <v>11</v>
      </c>
      <c r="C4401">
        <v>20</v>
      </c>
      <c r="D4401">
        <v>13</v>
      </c>
      <c r="E4401" t="s">
        <v>711</v>
      </c>
      <c r="G4401" t="e">
        <f>--Blank</f>
        <v>#NAME?</v>
      </c>
    </row>
    <row r="4402" spans="1:7">
      <c r="A4402" t="s">
        <v>7948</v>
      </c>
      <c r="B4402">
        <v>11</v>
      </c>
      <c r="C4402">
        <v>20</v>
      </c>
      <c r="D4402">
        <v>14</v>
      </c>
      <c r="E4402" t="s">
        <v>711</v>
      </c>
      <c r="G4402" t="e">
        <f>--Blank</f>
        <v>#NAME?</v>
      </c>
    </row>
    <row r="4403" spans="1:7">
      <c r="A4403" t="s">
        <v>7949</v>
      </c>
      <c r="B4403">
        <v>11</v>
      </c>
      <c r="C4403">
        <v>20</v>
      </c>
      <c r="D4403">
        <v>15</v>
      </c>
      <c r="E4403" t="s">
        <v>711</v>
      </c>
      <c r="G4403" t="e">
        <f>--Blank</f>
        <v>#NAME?</v>
      </c>
    </row>
    <row r="4404" spans="1:7">
      <c r="A4404" t="s">
        <v>7950</v>
      </c>
      <c r="B4404">
        <v>11</v>
      </c>
      <c r="C4404">
        <v>20</v>
      </c>
      <c r="D4404">
        <v>16</v>
      </c>
      <c r="E4404" t="s">
        <v>711</v>
      </c>
      <c r="G4404" t="e">
        <f>--Blank</f>
        <v>#NAME?</v>
      </c>
    </row>
    <row r="4405" spans="1:7">
      <c r="A4405" t="s">
        <v>7951</v>
      </c>
      <c r="B4405">
        <v>11</v>
      </c>
      <c r="C4405">
        <v>20</v>
      </c>
      <c r="D4405">
        <v>17</v>
      </c>
      <c r="E4405" t="s">
        <v>711</v>
      </c>
      <c r="G4405" t="e">
        <f>--Blank</f>
        <v>#NAME?</v>
      </c>
    </row>
    <row r="4406" spans="1:7">
      <c r="A4406" t="s">
        <v>7952</v>
      </c>
      <c r="B4406">
        <v>11</v>
      </c>
      <c r="C4406">
        <v>20</v>
      </c>
      <c r="D4406">
        <v>18</v>
      </c>
      <c r="E4406" t="s">
        <v>711</v>
      </c>
      <c r="G4406" t="e">
        <f>--Blank</f>
        <v>#NAME?</v>
      </c>
    </row>
    <row r="4407" spans="1:7">
      <c r="A4407" t="s">
        <v>7953</v>
      </c>
      <c r="B4407">
        <v>11</v>
      </c>
      <c r="C4407">
        <v>20</v>
      </c>
      <c r="D4407">
        <v>19</v>
      </c>
      <c r="E4407" t="s">
        <v>711</v>
      </c>
      <c r="G4407" t="e">
        <f>--Blank</f>
        <v>#NAME?</v>
      </c>
    </row>
    <row r="4408" spans="1:7">
      <c r="A4408" t="s">
        <v>7954</v>
      </c>
      <c r="B4408">
        <v>11</v>
      </c>
      <c r="C4408">
        <v>20</v>
      </c>
      <c r="D4408">
        <v>20</v>
      </c>
      <c r="E4408" t="s">
        <v>711</v>
      </c>
      <c r="G4408" t="e">
        <f>--Blank</f>
        <v>#NAME?</v>
      </c>
    </row>
    <row r="4409" spans="1:7">
      <c r="A4409" t="s">
        <v>7955</v>
      </c>
      <c r="B4409">
        <v>12</v>
      </c>
      <c r="C4409">
        <v>1</v>
      </c>
      <c r="D4409">
        <v>1</v>
      </c>
      <c r="E4409" t="s">
        <v>15</v>
      </c>
      <c r="G4409" t="s">
        <v>16</v>
      </c>
    </row>
    <row r="4410" spans="1:7">
      <c r="A4410" t="s">
        <v>7956</v>
      </c>
      <c r="B4410">
        <v>12</v>
      </c>
      <c r="C4410">
        <v>1</v>
      </c>
      <c r="D4410">
        <v>2</v>
      </c>
      <c r="E4410" t="s">
        <v>15</v>
      </c>
      <c r="G4410" t="s">
        <v>16</v>
      </c>
    </row>
    <row r="4411" spans="1:7">
      <c r="A4411" t="s">
        <v>7957</v>
      </c>
      <c r="B4411">
        <v>12</v>
      </c>
      <c r="C4411">
        <v>1</v>
      </c>
      <c r="D4411">
        <v>3</v>
      </c>
      <c r="E4411" t="s">
        <v>19</v>
      </c>
      <c r="G4411" t="s">
        <v>20</v>
      </c>
    </row>
    <row r="4412" spans="1:7">
      <c r="A4412" t="s">
        <v>7958</v>
      </c>
      <c r="B4412">
        <v>12</v>
      </c>
      <c r="C4412">
        <v>1</v>
      </c>
      <c r="D4412">
        <v>4</v>
      </c>
      <c r="E4412" t="s">
        <v>19</v>
      </c>
      <c r="G4412" t="s">
        <v>20</v>
      </c>
    </row>
    <row r="4413" spans="1:7">
      <c r="A4413" t="s">
        <v>7959</v>
      </c>
      <c r="B4413">
        <v>12</v>
      </c>
      <c r="C4413">
        <v>1</v>
      </c>
      <c r="D4413">
        <v>5</v>
      </c>
      <c r="E4413" t="s">
        <v>23</v>
      </c>
      <c r="G4413" t="s">
        <v>24</v>
      </c>
    </row>
    <row r="4414" spans="1:7">
      <c r="A4414" t="s">
        <v>7960</v>
      </c>
      <c r="B4414">
        <v>12</v>
      </c>
      <c r="C4414">
        <v>1</v>
      </c>
      <c r="D4414">
        <v>6</v>
      </c>
      <c r="E4414" t="s">
        <v>23</v>
      </c>
      <c r="G4414" t="s">
        <v>24</v>
      </c>
    </row>
    <row r="4415" spans="1:7">
      <c r="A4415" t="s">
        <v>7961</v>
      </c>
      <c r="B4415">
        <v>12</v>
      </c>
      <c r="C4415">
        <v>1</v>
      </c>
      <c r="D4415">
        <v>7</v>
      </c>
      <c r="E4415" t="s">
        <v>27</v>
      </c>
      <c r="G4415" t="s">
        <v>28</v>
      </c>
    </row>
    <row r="4416" spans="1:7">
      <c r="A4416" t="s">
        <v>7962</v>
      </c>
      <c r="B4416">
        <v>12</v>
      </c>
      <c r="C4416">
        <v>1</v>
      </c>
      <c r="D4416">
        <v>8</v>
      </c>
      <c r="E4416" t="s">
        <v>27</v>
      </c>
      <c r="G4416" t="s">
        <v>28</v>
      </c>
    </row>
    <row r="4417" spans="1:7">
      <c r="A4417" t="s">
        <v>7963</v>
      </c>
      <c r="B4417">
        <v>12</v>
      </c>
      <c r="C4417">
        <v>1</v>
      </c>
      <c r="D4417">
        <v>9</v>
      </c>
      <c r="E4417" t="s">
        <v>31</v>
      </c>
      <c r="G4417" t="s">
        <v>32</v>
      </c>
    </row>
    <row r="4418" spans="1:7">
      <c r="A4418" t="s">
        <v>7964</v>
      </c>
      <c r="B4418">
        <v>12</v>
      </c>
      <c r="C4418">
        <v>1</v>
      </c>
      <c r="D4418">
        <v>10</v>
      </c>
      <c r="E4418" t="s">
        <v>31</v>
      </c>
      <c r="G4418" t="s">
        <v>32</v>
      </c>
    </row>
    <row r="4419" spans="1:7">
      <c r="A4419" t="s">
        <v>7965</v>
      </c>
      <c r="B4419">
        <v>12</v>
      </c>
      <c r="C4419">
        <v>1</v>
      </c>
      <c r="D4419">
        <v>11</v>
      </c>
      <c r="E4419" t="s">
        <v>35</v>
      </c>
      <c r="G4419" t="s">
        <v>36</v>
      </c>
    </row>
    <row r="4420" spans="1:7">
      <c r="A4420" t="s">
        <v>7966</v>
      </c>
      <c r="B4420">
        <v>12</v>
      </c>
      <c r="C4420">
        <v>1</v>
      </c>
      <c r="D4420">
        <v>12</v>
      </c>
      <c r="E4420" t="s">
        <v>35</v>
      </c>
      <c r="G4420" t="s">
        <v>36</v>
      </c>
    </row>
    <row r="4421" spans="1:7">
      <c r="A4421" t="s">
        <v>7967</v>
      </c>
      <c r="B4421">
        <v>12</v>
      </c>
      <c r="C4421">
        <v>1</v>
      </c>
      <c r="D4421">
        <v>13</v>
      </c>
      <c r="E4421" t="s">
        <v>39</v>
      </c>
      <c r="G4421" t="s">
        <v>40</v>
      </c>
    </row>
    <row r="4422" spans="1:7">
      <c r="A4422" t="s">
        <v>7968</v>
      </c>
      <c r="B4422">
        <v>12</v>
      </c>
      <c r="C4422">
        <v>1</v>
      </c>
      <c r="D4422">
        <v>14</v>
      </c>
      <c r="E4422" t="s">
        <v>39</v>
      </c>
      <c r="G4422" t="s">
        <v>40</v>
      </c>
    </row>
    <row r="4423" spans="1:7">
      <c r="A4423" t="s">
        <v>7969</v>
      </c>
      <c r="B4423">
        <v>12</v>
      </c>
      <c r="C4423">
        <v>1</v>
      </c>
      <c r="D4423">
        <v>15</v>
      </c>
      <c r="E4423" t="s">
        <v>43</v>
      </c>
      <c r="G4423" t="s">
        <v>44</v>
      </c>
    </row>
    <row r="4424" spans="1:7">
      <c r="A4424" t="s">
        <v>7970</v>
      </c>
      <c r="B4424">
        <v>12</v>
      </c>
      <c r="C4424">
        <v>1</v>
      </c>
      <c r="D4424">
        <v>16</v>
      </c>
      <c r="E4424" t="s">
        <v>43</v>
      </c>
      <c r="G4424" t="s">
        <v>44</v>
      </c>
    </row>
    <row r="4425" spans="1:7">
      <c r="A4425" t="s">
        <v>7971</v>
      </c>
      <c r="B4425">
        <v>12</v>
      </c>
      <c r="C4425">
        <v>1</v>
      </c>
      <c r="D4425">
        <v>17</v>
      </c>
      <c r="E4425" t="s">
        <v>47</v>
      </c>
      <c r="G4425" t="s">
        <v>48</v>
      </c>
    </row>
    <row r="4426" spans="1:7">
      <c r="A4426" t="s">
        <v>7972</v>
      </c>
      <c r="B4426">
        <v>12</v>
      </c>
      <c r="C4426">
        <v>1</v>
      </c>
      <c r="D4426">
        <v>18</v>
      </c>
      <c r="E4426" t="s">
        <v>47</v>
      </c>
      <c r="G4426" t="s">
        <v>48</v>
      </c>
    </row>
    <row r="4427" spans="1:7">
      <c r="A4427" t="s">
        <v>7973</v>
      </c>
      <c r="B4427">
        <v>12</v>
      </c>
      <c r="C4427">
        <v>1</v>
      </c>
      <c r="D4427">
        <v>19</v>
      </c>
      <c r="E4427" t="s">
        <v>51</v>
      </c>
      <c r="G4427" t="s">
        <v>52</v>
      </c>
    </row>
    <row r="4428" spans="1:7">
      <c r="A4428" t="s">
        <v>7974</v>
      </c>
      <c r="B4428">
        <v>12</v>
      </c>
      <c r="C4428">
        <v>1</v>
      </c>
      <c r="D4428">
        <v>20</v>
      </c>
      <c r="E4428" t="s">
        <v>51</v>
      </c>
      <c r="G4428" t="s">
        <v>52</v>
      </c>
    </row>
    <row r="4429" spans="1:7">
      <c r="A4429" t="s">
        <v>7975</v>
      </c>
      <c r="B4429">
        <v>12</v>
      </c>
      <c r="C4429">
        <v>2</v>
      </c>
      <c r="D4429">
        <v>1</v>
      </c>
      <c r="E4429" t="s">
        <v>55</v>
      </c>
      <c r="G4429" t="s">
        <v>56</v>
      </c>
    </row>
    <row r="4430" spans="1:7">
      <c r="A4430" t="s">
        <v>7976</v>
      </c>
      <c r="B4430">
        <v>12</v>
      </c>
      <c r="C4430">
        <v>2</v>
      </c>
      <c r="D4430">
        <v>2</v>
      </c>
      <c r="E4430" t="s">
        <v>55</v>
      </c>
      <c r="G4430" t="s">
        <v>56</v>
      </c>
    </row>
    <row r="4431" spans="1:7">
      <c r="A4431" t="s">
        <v>7977</v>
      </c>
      <c r="B4431">
        <v>12</v>
      </c>
      <c r="C4431">
        <v>2</v>
      </c>
      <c r="D4431">
        <v>3</v>
      </c>
      <c r="E4431" t="s">
        <v>59</v>
      </c>
      <c r="G4431" t="s">
        <v>60</v>
      </c>
    </row>
    <row r="4432" spans="1:7">
      <c r="A4432" t="s">
        <v>7978</v>
      </c>
      <c r="B4432">
        <v>12</v>
      </c>
      <c r="C4432">
        <v>2</v>
      </c>
      <c r="D4432">
        <v>4</v>
      </c>
      <c r="E4432" t="s">
        <v>59</v>
      </c>
      <c r="G4432" t="s">
        <v>60</v>
      </c>
    </row>
    <row r="4433" spans="1:7">
      <c r="A4433" t="s">
        <v>7979</v>
      </c>
      <c r="B4433">
        <v>12</v>
      </c>
      <c r="C4433">
        <v>2</v>
      </c>
      <c r="D4433">
        <v>5</v>
      </c>
      <c r="E4433" t="s">
        <v>63</v>
      </c>
      <c r="G4433" t="s">
        <v>64</v>
      </c>
    </row>
    <row r="4434" spans="1:7">
      <c r="A4434" t="s">
        <v>7980</v>
      </c>
      <c r="B4434">
        <v>12</v>
      </c>
      <c r="C4434">
        <v>2</v>
      </c>
      <c r="D4434">
        <v>6</v>
      </c>
      <c r="E4434" t="s">
        <v>63</v>
      </c>
      <c r="G4434" t="s">
        <v>64</v>
      </c>
    </row>
    <row r="4435" spans="1:7">
      <c r="A4435" t="s">
        <v>7981</v>
      </c>
      <c r="B4435">
        <v>12</v>
      </c>
      <c r="C4435">
        <v>2</v>
      </c>
      <c r="D4435">
        <v>7</v>
      </c>
      <c r="E4435" t="s">
        <v>67</v>
      </c>
      <c r="G4435" t="s">
        <v>68</v>
      </c>
    </row>
    <row r="4436" spans="1:7">
      <c r="A4436" t="s">
        <v>7982</v>
      </c>
      <c r="B4436">
        <v>12</v>
      </c>
      <c r="C4436">
        <v>2</v>
      </c>
      <c r="D4436">
        <v>8</v>
      </c>
      <c r="E4436" t="s">
        <v>67</v>
      </c>
      <c r="G4436" t="s">
        <v>68</v>
      </c>
    </row>
    <row r="4437" spans="1:7">
      <c r="A4437" t="s">
        <v>7983</v>
      </c>
      <c r="B4437">
        <v>12</v>
      </c>
      <c r="C4437">
        <v>2</v>
      </c>
      <c r="D4437">
        <v>9</v>
      </c>
      <c r="E4437" t="s">
        <v>71</v>
      </c>
      <c r="G4437" t="s">
        <v>72</v>
      </c>
    </row>
    <row r="4438" spans="1:7">
      <c r="A4438" t="s">
        <v>7984</v>
      </c>
      <c r="B4438">
        <v>12</v>
      </c>
      <c r="C4438">
        <v>2</v>
      </c>
      <c r="D4438">
        <v>10</v>
      </c>
      <c r="E4438" t="s">
        <v>71</v>
      </c>
      <c r="G4438" t="s">
        <v>72</v>
      </c>
    </row>
    <row r="4439" spans="1:7">
      <c r="A4439" t="s">
        <v>7985</v>
      </c>
      <c r="B4439">
        <v>12</v>
      </c>
      <c r="C4439">
        <v>2</v>
      </c>
      <c r="D4439">
        <v>11</v>
      </c>
      <c r="E4439" t="s">
        <v>75</v>
      </c>
      <c r="G4439" t="s">
        <v>76</v>
      </c>
    </row>
    <row r="4440" spans="1:7">
      <c r="A4440" t="s">
        <v>7986</v>
      </c>
      <c r="B4440">
        <v>12</v>
      </c>
      <c r="C4440">
        <v>2</v>
      </c>
      <c r="D4440">
        <v>12</v>
      </c>
      <c r="E4440" t="s">
        <v>75</v>
      </c>
      <c r="G4440" t="s">
        <v>76</v>
      </c>
    </row>
    <row r="4441" spans="1:7">
      <c r="A4441" t="s">
        <v>7987</v>
      </c>
      <c r="B4441">
        <v>12</v>
      </c>
      <c r="C4441">
        <v>2</v>
      </c>
      <c r="D4441">
        <v>13</v>
      </c>
      <c r="E4441" t="s">
        <v>7988</v>
      </c>
      <c r="F4441" t="s">
        <v>7989</v>
      </c>
    </row>
    <row r="4442" spans="1:7">
      <c r="A4442" t="s">
        <v>7990</v>
      </c>
      <c r="B4442">
        <v>12</v>
      </c>
      <c r="C4442">
        <v>2</v>
      </c>
      <c r="D4442">
        <v>14</v>
      </c>
      <c r="E4442" t="s">
        <v>7991</v>
      </c>
      <c r="F4442" t="s">
        <v>7989</v>
      </c>
    </row>
    <row r="4443" spans="1:7">
      <c r="A4443" t="s">
        <v>7992</v>
      </c>
      <c r="B4443">
        <v>12</v>
      </c>
      <c r="C4443">
        <v>2</v>
      </c>
      <c r="D4443">
        <v>15</v>
      </c>
      <c r="E4443" t="s">
        <v>7993</v>
      </c>
      <c r="G4443" t="e">
        <f>--Internal_12072</f>
        <v>#NAME?</v>
      </c>
    </row>
    <row r="4444" spans="1:7">
      <c r="A4444" t="s">
        <v>7994</v>
      </c>
      <c r="B4444">
        <v>12</v>
      </c>
      <c r="C4444">
        <v>2</v>
      </c>
      <c r="D4444">
        <v>16</v>
      </c>
      <c r="E4444" t="s">
        <v>7993</v>
      </c>
      <c r="G4444" t="e">
        <f>--Internal_12072</f>
        <v>#NAME?</v>
      </c>
    </row>
    <row r="4445" spans="1:7">
      <c r="A4445" t="s">
        <v>7995</v>
      </c>
      <c r="B4445">
        <v>12</v>
      </c>
      <c r="C4445">
        <v>2</v>
      </c>
      <c r="D4445">
        <v>17</v>
      </c>
      <c r="E4445" t="s">
        <v>7996</v>
      </c>
      <c r="F4445" t="s">
        <v>7997</v>
      </c>
    </row>
    <row r="4446" spans="1:7">
      <c r="A4446" t="s">
        <v>7998</v>
      </c>
      <c r="B4446">
        <v>12</v>
      </c>
      <c r="C4446">
        <v>2</v>
      </c>
      <c r="D4446">
        <v>18</v>
      </c>
      <c r="E4446" t="s">
        <v>7999</v>
      </c>
      <c r="F4446" t="s">
        <v>7997</v>
      </c>
    </row>
    <row r="4447" spans="1:7">
      <c r="A4447" t="s">
        <v>8000</v>
      </c>
      <c r="B4447">
        <v>12</v>
      </c>
      <c r="C4447">
        <v>2</v>
      </c>
      <c r="D4447">
        <v>19</v>
      </c>
      <c r="E4447" t="s">
        <v>8001</v>
      </c>
      <c r="G4447" t="e">
        <f>--Internal_13791</f>
        <v>#NAME?</v>
      </c>
    </row>
    <row r="4448" spans="1:7">
      <c r="A4448" t="s">
        <v>8002</v>
      </c>
      <c r="B4448">
        <v>12</v>
      </c>
      <c r="C4448">
        <v>2</v>
      </c>
      <c r="D4448">
        <v>20</v>
      </c>
      <c r="E4448" t="s">
        <v>8001</v>
      </c>
      <c r="G4448" t="e">
        <f>--Internal_13791</f>
        <v>#NAME?</v>
      </c>
    </row>
    <row r="4449" spans="1:7">
      <c r="A4449" t="s">
        <v>8003</v>
      </c>
      <c r="B4449">
        <v>12</v>
      </c>
      <c r="C4449">
        <v>3</v>
      </c>
      <c r="D4449">
        <v>1</v>
      </c>
      <c r="E4449" t="s">
        <v>8004</v>
      </c>
      <c r="F4449" t="s">
        <v>8005</v>
      </c>
    </row>
    <row r="4450" spans="1:7">
      <c r="A4450" t="s">
        <v>8006</v>
      </c>
      <c r="B4450">
        <v>12</v>
      </c>
      <c r="C4450">
        <v>3</v>
      </c>
      <c r="D4450">
        <v>2</v>
      </c>
      <c r="E4450" t="s">
        <v>8007</v>
      </c>
      <c r="F4450" t="s">
        <v>8005</v>
      </c>
    </row>
    <row r="4451" spans="1:7">
      <c r="A4451" t="s">
        <v>8008</v>
      </c>
      <c r="B4451">
        <v>12</v>
      </c>
      <c r="C4451">
        <v>3</v>
      </c>
      <c r="D4451">
        <v>3</v>
      </c>
      <c r="E4451" t="s">
        <v>8009</v>
      </c>
      <c r="G4451" t="e">
        <f>--Internal_2082</f>
        <v>#NAME?</v>
      </c>
    </row>
    <row r="4452" spans="1:7">
      <c r="A4452" t="s">
        <v>8010</v>
      </c>
      <c r="B4452">
        <v>12</v>
      </c>
      <c r="C4452">
        <v>3</v>
      </c>
      <c r="D4452">
        <v>4</v>
      </c>
      <c r="E4452" t="s">
        <v>8009</v>
      </c>
      <c r="G4452" t="e">
        <f>--Internal_2082</f>
        <v>#NAME?</v>
      </c>
    </row>
    <row r="4453" spans="1:7">
      <c r="A4453" t="s">
        <v>8011</v>
      </c>
      <c r="B4453">
        <v>12</v>
      </c>
      <c r="C4453">
        <v>3</v>
      </c>
      <c r="D4453">
        <v>5</v>
      </c>
      <c r="E4453" t="s">
        <v>8012</v>
      </c>
      <c r="F4453" t="s">
        <v>8013</v>
      </c>
    </row>
    <row r="4454" spans="1:7">
      <c r="A4454" t="s">
        <v>8014</v>
      </c>
      <c r="B4454">
        <v>12</v>
      </c>
      <c r="C4454">
        <v>3</v>
      </c>
      <c r="D4454">
        <v>6</v>
      </c>
      <c r="E4454" t="s">
        <v>8015</v>
      </c>
      <c r="F4454" t="s">
        <v>8013</v>
      </c>
    </row>
    <row r="4455" spans="1:7">
      <c r="A4455" t="s">
        <v>8016</v>
      </c>
      <c r="B4455">
        <v>12</v>
      </c>
      <c r="C4455">
        <v>3</v>
      </c>
      <c r="D4455">
        <v>7</v>
      </c>
      <c r="E4455" t="s">
        <v>8017</v>
      </c>
      <c r="F4455" t="s">
        <v>8018</v>
      </c>
    </row>
    <row r="4456" spans="1:7">
      <c r="A4456" t="s">
        <v>8019</v>
      </c>
      <c r="B4456">
        <v>12</v>
      </c>
      <c r="C4456">
        <v>3</v>
      </c>
      <c r="D4456">
        <v>8</v>
      </c>
      <c r="E4456" t="s">
        <v>8020</v>
      </c>
      <c r="F4456" t="s">
        <v>8018</v>
      </c>
    </row>
    <row r="4457" spans="1:7">
      <c r="A4457" t="s">
        <v>8021</v>
      </c>
      <c r="B4457">
        <v>12</v>
      </c>
      <c r="C4457">
        <v>3</v>
      </c>
      <c r="D4457">
        <v>9</v>
      </c>
      <c r="E4457" t="s">
        <v>8022</v>
      </c>
      <c r="F4457" t="s">
        <v>8023</v>
      </c>
    </row>
    <row r="4458" spans="1:7">
      <c r="A4458" t="s">
        <v>8024</v>
      </c>
      <c r="B4458">
        <v>12</v>
      </c>
      <c r="C4458">
        <v>3</v>
      </c>
      <c r="D4458">
        <v>10</v>
      </c>
      <c r="E4458" t="s">
        <v>8025</v>
      </c>
      <c r="F4458" t="s">
        <v>8023</v>
      </c>
    </row>
    <row r="4459" spans="1:7">
      <c r="A4459" t="s">
        <v>8026</v>
      </c>
      <c r="B4459">
        <v>12</v>
      </c>
      <c r="C4459">
        <v>3</v>
      </c>
      <c r="D4459">
        <v>11</v>
      </c>
      <c r="E4459" t="s">
        <v>8027</v>
      </c>
      <c r="F4459" t="s">
        <v>8028</v>
      </c>
    </row>
    <row r="4460" spans="1:7">
      <c r="A4460" t="s">
        <v>8029</v>
      </c>
      <c r="B4460">
        <v>12</v>
      </c>
      <c r="C4460">
        <v>3</v>
      </c>
      <c r="D4460">
        <v>12</v>
      </c>
      <c r="E4460" t="s">
        <v>8030</v>
      </c>
      <c r="F4460" t="s">
        <v>8028</v>
      </c>
    </row>
    <row r="4461" spans="1:7">
      <c r="A4461" t="s">
        <v>8031</v>
      </c>
      <c r="B4461">
        <v>12</v>
      </c>
      <c r="C4461">
        <v>3</v>
      </c>
      <c r="D4461">
        <v>13</v>
      </c>
      <c r="E4461" t="s">
        <v>8032</v>
      </c>
      <c r="G4461" t="e">
        <f>--Internal_8671</f>
        <v>#NAME?</v>
      </c>
    </row>
    <row r="4462" spans="1:7">
      <c r="A4462" t="s">
        <v>8033</v>
      </c>
      <c r="B4462">
        <v>12</v>
      </c>
      <c r="C4462">
        <v>3</v>
      </c>
      <c r="D4462">
        <v>14</v>
      </c>
      <c r="E4462" t="s">
        <v>8032</v>
      </c>
      <c r="G4462" t="e">
        <f>--Internal_8671</f>
        <v>#NAME?</v>
      </c>
    </row>
    <row r="4463" spans="1:7">
      <c r="A4463" t="s">
        <v>8034</v>
      </c>
      <c r="B4463">
        <v>12</v>
      </c>
      <c r="C4463">
        <v>3</v>
      </c>
      <c r="D4463">
        <v>15</v>
      </c>
      <c r="E4463" t="s">
        <v>8035</v>
      </c>
      <c r="G4463" t="e">
        <f>--Internal_651</f>
        <v>#NAME?</v>
      </c>
    </row>
    <row r="4464" spans="1:7">
      <c r="A4464" t="s">
        <v>8036</v>
      </c>
      <c r="B4464">
        <v>12</v>
      </c>
      <c r="C4464">
        <v>3</v>
      </c>
      <c r="D4464">
        <v>16</v>
      </c>
      <c r="E4464" t="s">
        <v>8035</v>
      </c>
      <c r="G4464" t="e">
        <f>--Internal_651</f>
        <v>#NAME?</v>
      </c>
    </row>
    <row r="4465" spans="1:7">
      <c r="A4465" t="s">
        <v>8037</v>
      </c>
      <c r="B4465">
        <v>12</v>
      </c>
      <c r="C4465">
        <v>3</v>
      </c>
      <c r="D4465">
        <v>17</v>
      </c>
      <c r="E4465" t="s">
        <v>8038</v>
      </c>
      <c r="F4465" t="s">
        <v>8039</v>
      </c>
    </row>
    <row r="4466" spans="1:7">
      <c r="A4466" t="s">
        <v>8040</v>
      </c>
      <c r="B4466">
        <v>12</v>
      </c>
      <c r="C4466">
        <v>3</v>
      </c>
      <c r="D4466">
        <v>18</v>
      </c>
      <c r="E4466" t="s">
        <v>8041</v>
      </c>
      <c r="F4466" t="s">
        <v>8039</v>
      </c>
    </row>
    <row r="4467" spans="1:7">
      <c r="A4467" t="s">
        <v>8042</v>
      </c>
      <c r="B4467">
        <v>12</v>
      </c>
      <c r="C4467">
        <v>3</v>
      </c>
      <c r="D4467">
        <v>19</v>
      </c>
      <c r="E4467" t="s">
        <v>8043</v>
      </c>
      <c r="F4467" t="s">
        <v>8044</v>
      </c>
    </row>
    <row r="4468" spans="1:7">
      <c r="A4468" t="s">
        <v>8045</v>
      </c>
      <c r="B4468">
        <v>12</v>
      </c>
      <c r="C4468">
        <v>3</v>
      </c>
      <c r="D4468">
        <v>20</v>
      </c>
      <c r="E4468" t="s">
        <v>8046</v>
      </c>
      <c r="F4468" t="s">
        <v>8044</v>
      </c>
    </row>
    <row r="4469" spans="1:7">
      <c r="A4469" t="s">
        <v>8047</v>
      </c>
      <c r="B4469">
        <v>12</v>
      </c>
      <c r="C4469">
        <v>4</v>
      </c>
      <c r="D4469">
        <v>1</v>
      </c>
      <c r="E4469" t="s">
        <v>8048</v>
      </c>
      <c r="F4469" t="s">
        <v>8049</v>
      </c>
    </row>
    <row r="4470" spans="1:7">
      <c r="A4470" t="s">
        <v>8050</v>
      </c>
      <c r="B4470">
        <v>12</v>
      </c>
      <c r="C4470">
        <v>4</v>
      </c>
      <c r="D4470">
        <v>2</v>
      </c>
      <c r="E4470" t="s">
        <v>8051</v>
      </c>
      <c r="F4470" t="s">
        <v>8049</v>
      </c>
    </row>
    <row r="4471" spans="1:7">
      <c r="A4471" t="s">
        <v>8052</v>
      </c>
      <c r="B4471">
        <v>12</v>
      </c>
      <c r="C4471">
        <v>4</v>
      </c>
      <c r="D4471">
        <v>3</v>
      </c>
      <c r="E4471" t="s">
        <v>8053</v>
      </c>
      <c r="F4471" t="s">
        <v>8054</v>
      </c>
    </row>
    <row r="4472" spans="1:7">
      <c r="A4472" t="s">
        <v>8055</v>
      </c>
      <c r="B4472">
        <v>12</v>
      </c>
      <c r="C4472">
        <v>4</v>
      </c>
      <c r="D4472">
        <v>4</v>
      </c>
      <c r="E4472" t="s">
        <v>8056</v>
      </c>
      <c r="F4472" t="s">
        <v>8054</v>
      </c>
    </row>
    <row r="4473" spans="1:7">
      <c r="A4473" t="s">
        <v>8057</v>
      </c>
      <c r="B4473">
        <v>12</v>
      </c>
      <c r="C4473">
        <v>4</v>
      </c>
      <c r="D4473">
        <v>5</v>
      </c>
      <c r="E4473" t="s">
        <v>8058</v>
      </c>
      <c r="F4473" t="s">
        <v>8059</v>
      </c>
    </row>
    <row r="4474" spans="1:7">
      <c r="A4474" t="s">
        <v>8060</v>
      </c>
      <c r="B4474">
        <v>12</v>
      </c>
      <c r="C4474">
        <v>4</v>
      </c>
      <c r="D4474">
        <v>6</v>
      </c>
      <c r="E4474" t="s">
        <v>8061</v>
      </c>
      <c r="F4474" t="s">
        <v>8059</v>
      </c>
    </row>
    <row r="4475" spans="1:7">
      <c r="A4475" t="s">
        <v>8062</v>
      </c>
      <c r="B4475">
        <v>12</v>
      </c>
      <c r="C4475">
        <v>4</v>
      </c>
      <c r="D4475">
        <v>7</v>
      </c>
      <c r="E4475" t="s">
        <v>8063</v>
      </c>
      <c r="F4475" t="s">
        <v>8064</v>
      </c>
    </row>
    <row r="4476" spans="1:7">
      <c r="A4476" t="s">
        <v>8065</v>
      </c>
      <c r="B4476">
        <v>12</v>
      </c>
      <c r="C4476">
        <v>4</v>
      </c>
      <c r="D4476">
        <v>8</v>
      </c>
      <c r="E4476" t="s">
        <v>8066</v>
      </c>
      <c r="F4476" t="s">
        <v>8064</v>
      </c>
    </row>
    <row r="4477" spans="1:7">
      <c r="A4477" t="s">
        <v>8067</v>
      </c>
      <c r="B4477">
        <v>12</v>
      </c>
      <c r="C4477">
        <v>4</v>
      </c>
      <c r="D4477">
        <v>9</v>
      </c>
      <c r="E4477" t="s">
        <v>8068</v>
      </c>
      <c r="F4477" t="s">
        <v>8069</v>
      </c>
    </row>
    <row r="4478" spans="1:7">
      <c r="A4478" t="s">
        <v>8070</v>
      </c>
      <c r="B4478">
        <v>12</v>
      </c>
      <c r="C4478">
        <v>4</v>
      </c>
      <c r="D4478">
        <v>10</v>
      </c>
      <c r="E4478" t="s">
        <v>8071</v>
      </c>
      <c r="F4478" t="s">
        <v>8069</v>
      </c>
    </row>
    <row r="4479" spans="1:7">
      <c r="A4479" t="s">
        <v>8072</v>
      </c>
      <c r="B4479">
        <v>12</v>
      </c>
      <c r="C4479">
        <v>4</v>
      </c>
      <c r="D4479">
        <v>11</v>
      </c>
      <c r="E4479" t="s">
        <v>2382</v>
      </c>
      <c r="G4479" t="e">
        <f>--Internal_8391</f>
        <v>#NAME?</v>
      </c>
    </row>
    <row r="4480" spans="1:7">
      <c r="A4480" t="s">
        <v>8073</v>
      </c>
      <c r="B4480">
        <v>12</v>
      </c>
      <c r="C4480">
        <v>4</v>
      </c>
      <c r="D4480">
        <v>12</v>
      </c>
      <c r="E4480" t="s">
        <v>2382</v>
      </c>
      <c r="G4480" t="e">
        <f>--Internal_8391</f>
        <v>#NAME?</v>
      </c>
    </row>
    <row r="4481" spans="1:7">
      <c r="A4481" t="s">
        <v>8074</v>
      </c>
      <c r="B4481">
        <v>12</v>
      </c>
      <c r="C4481">
        <v>4</v>
      </c>
      <c r="D4481">
        <v>13</v>
      </c>
      <c r="E4481" t="s">
        <v>8075</v>
      </c>
      <c r="G4481" t="e">
        <f>--Internal_1808</f>
        <v>#NAME?</v>
      </c>
    </row>
    <row r="4482" spans="1:7">
      <c r="A4482" t="s">
        <v>8076</v>
      </c>
      <c r="B4482">
        <v>12</v>
      </c>
      <c r="C4482">
        <v>4</v>
      </c>
      <c r="D4482">
        <v>14</v>
      </c>
      <c r="E4482" t="s">
        <v>8075</v>
      </c>
      <c r="G4482" t="e">
        <f>--Internal_1808</f>
        <v>#NAME?</v>
      </c>
    </row>
    <row r="4483" spans="1:7">
      <c r="A4483" t="s">
        <v>8077</v>
      </c>
      <c r="B4483">
        <v>12</v>
      </c>
      <c r="C4483">
        <v>4</v>
      </c>
      <c r="D4483">
        <v>15</v>
      </c>
      <c r="E4483" t="s">
        <v>8078</v>
      </c>
      <c r="G4483" t="e">
        <f>--Internal_29805</f>
        <v>#NAME?</v>
      </c>
    </row>
    <row r="4484" spans="1:7">
      <c r="A4484" t="s">
        <v>8079</v>
      </c>
      <c r="B4484">
        <v>12</v>
      </c>
      <c r="C4484">
        <v>4</v>
      </c>
      <c r="D4484">
        <v>16</v>
      </c>
      <c r="E4484" t="s">
        <v>8078</v>
      </c>
      <c r="G4484" t="e">
        <f>--Internal_29805</f>
        <v>#NAME?</v>
      </c>
    </row>
    <row r="4485" spans="1:7">
      <c r="A4485" t="s">
        <v>8080</v>
      </c>
      <c r="B4485">
        <v>12</v>
      </c>
      <c r="C4485">
        <v>4</v>
      </c>
      <c r="D4485">
        <v>17</v>
      </c>
      <c r="E4485" t="s">
        <v>8081</v>
      </c>
      <c r="G4485" t="e">
        <f>--Internal_23538</f>
        <v>#NAME?</v>
      </c>
    </row>
    <row r="4486" spans="1:7">
      <c r="A4486" t="s">
        <v>8082</v>
      </c>
      <c r="B4486">
        <v>12</v>
      </c>
      <c r="C4486">
        <v>4</v>
      </c>
      <c r="D4486">
        <v>18</v>
      </c>
      <c r="E4486" t="s">
        <v>8081</v>
      </c>
      <c r="G4486" t="e">
        <f>--Internal_23538</f>
        <v>#NAME?</v>
      </c>
    </row>
    <row r="4487" spans="1:7">
      <c r="A4487" t="s">
        <v>8083</v>
      </c>
      <c r="B4487">
        <v>12</v>
      </c>
      <c r="C4487">
        <v>4</v>
      </c>
      <c r="D4487">
        <v>19</v>
      </c>
      <c r="E4487" t="s">
        <v>8084</v>
      </c>
      <c r="G4487" t="e">
        <f>--Internal_2924</f>
        <v>#NAME?</v>
      </c>
    </row>
    <row r="4488" spans="1:7">
      <c r="A4488" t="s">
        <v>8085</v>
      </c>
      <c r="B4488">
        <v>12</v>
      </c>
      <c r="C4488">
        <v>4</v>
      </c>
      <c r="D4488">
        <v>20</v>
      </c>
      <c r="E4488" t="s">
        <v>8084</v>
      </c>
      <c r="G4488" t="e">
        <f>--Internal_2924</f>
        <v>#NAME?</v>
      </c>
    </row>
    <row r="4489" spans="1:7">
      <c r="A4489" t="s">
        <v>8086</v>
      </c>
      <c r="B4489">
        <v>12</v>
      </c>
      <c r="C4489">
        <v>5</v>
      </c>
      <c r="D4489">
        <v>1</v>
      </c>
      <c r="E4489" t="s">
        <v>8087</v>
      </c>
      <c r="F4489" t="s">
        <v>8088</v>
      </c>
    </row>
    <row r="4490" spans="1:7">
      <c r="A4490" t="s">
        <v>8089</v>
      </c>
      <c r="B4490">
        <v>12</v>
      </c>
      <c r="C4490">
        <v>5</v>
      </c>
      <c r="D4490">
        <v>2</v>
      </c>
      <c r="E4490" t="s">
        <v>8090</v>
      </c>
      <c r="F4490" t="s">
        <v>8088</v>
      </c>
    </row>
    <row r="4491" spans="1:7">
      <c r="A4491" t="s">
        <v>8091</v>
      </c>
      <c r="B4491">
        <v>12</v>
      </c>
      <c r="C4491">
        <v>5</v>
      </c>
      <c r="D4491">
        <v>3</v>
      </c>
      <c r="E4491" t="s">
        <v>8092</v>
      </c>
      <c r="F4491" t="s">
        <v>8093</v>
      </c>
    </row>
    <row r="4492" spans="1:7">
      <c r="A4492" t="s">
        <v>8094</v>
      </c>
      <c r="B4492">
        <v>12</v>
      </c>
      <c r="C4492">
        <v>5</v>
      </c>
      <c r="D4492">
        <v>4</v>
      </c>
      <c r="E4492" t="s">
        <v>8095</v>
      </c>
      <c r="F4492" t="s">
        <v>8093</v>
      </c>
    </row>
    <row r="4493" spans="1:7">
      <c r="A4493" t="s">
        <v>8096</v>
      </c>
      <c r="B4493">
        <v>12</v>
      </c>
      <c r="C4493">
        <v>5</v>
      </c>
      <c r="D4493">
        <v>5</v>
      </c>
      <c r="E4493" t="s">
        <v>8097</v>
      </c>
      <c r="F4493" t="s">
        <v>8098</v>
      </c>
    </row>
    <row r="4494" spans="1:7">
      <c r="A4494" t="s">
        <v>8099</v>
      </c>
      <c r="B4494">
        <v>12</v>
      </c>
      <c r="C4494">
        <v>5</v>
      </c>
      <c r="D4494">
        <v>6</v>
      </c>
      <c r="E4494" t="s">
        <v>8100</v>
      </c>
      <c r="F4494" t="s">
        <v>8098</v>
      </c>
    </row>
    <row r="4495" spans="1:7">
      <c r="A4495" t="s">
        <v>8101</v>
      </c>
      <c r="B4495">
        <v>12</v>
      </c>
      <c r="C4495">
        <v>5</v>
      </c>
      <c r="D4495">
        <v>7</v>
      </c>
      <c r="E4495" t="s">
        <v>8102</v>
      </c>
      <c r="F4495" t="s">
        <v>8103</v>
      </c>
    </row>
    <row r="4496" spans="1:7">
      <c r="A4496" t="s">
        <v>8104</v>
      </c>
      <c r="B4496">
        <v>12</v>
      </c>
      <c r="C4496">
        <v>5</v>
      </c>
      <c r="D4496">
        <v>8</v>
      </c>
      <c r="E4496" t="s">
        <v>8105</v>
      </c>
      <c r="F4496" t="s">
        <v>8103</v>
      </c>
    </row>
    <row r="4497" spans="1:6">
      <c r="A4497" t="s">
        <v>8106</v>
      </c>
      <c r="B4497">
        <v>12</v>
      </c>
      <c r="C4497">
        <v>5</v>
      </c>
      <c r="D4497">
        <v>9</v>
      </c>
      <c r="E4497" t="s">
        <v>8107</v>
      </c>
      <c r="F4497" t="s">
        <v>8108</v>
      </c>
    </row>
    <row r="4498" spans="1:6">
      <c r="A4498" t="s">
        <v>8109</v>
      </c>
      <c r="B4498">
        <v>12</v>
      </c>
      <c r="C4498">
        <v>5</v>
      </c>
      <c r="D4498">
        <v>10</v>
      </c>
      <c r="E4498" t="s">
        <v>8110</v>
      </c>
      <c r="F4498" t="s">
        <v>8108</v>
      </c>
    </row>
    <row r="4499" spans="1:6">
      <c r="A4499" t="s">
        <v>8111</v>
      </c>
      <c r="B4499">
        <v>12</v>
      </c>
      <c r="C4499">
        <v>5</v>
      </c>
      <c r="D4499">
        <v>11</v>
      </c>
      <c r="E4499" t="s">
        <v>8112</v>
      </c>
      <c r="F4499" t="s">
        <v>8113</v>
      </c>
    </row>
    <row r="4500" spans="1:6">
      <c r="A4500" t="s">
        <v>8114</v>
      </c>
      <c r="B4500">
        <v>12</v>
      </c>
      <c r="C4500">
        <v>5</v>
      </c>
      <c r="D4500">
        <v>12</v>
      </c>
      <c r="E4500" t="s">
        <v>8115</v>
      </c>
      <c r="F4500" t="s">
        <v>8113</v>
      </c>
    </row>
    <row r="4501" spans="1:6">
      <c r="A4501" t="s">
        <v>8116</v>
      </c>
      <c r="B4501">
        <v>12</v>
      </c>
      <c r="C4501">
        <v>5</v>
      </c>
      <c r="D4501">
        <v>13</v>
      </c>
      <c r="E4501" t="s">
        <v>8117</v>
      </c>
      <c r="F4501" t="s">
        <v>8118</v>
      </c>
    </row>
    <row r="4502" spans="1:6">
      <c r="A4502" t="s">
        <v>8119</v>
      </c>
      <c r="B4502">
        <v>12</v>
      </c>
      <c r="C4502">
        <v>5</v>
      </c>
      <c r="D4502">
        <v>14</v>
      </c>
      <c r="E4502" t="s">
        <v>8120</v>
      </c>
      <c r="F4502" t="s">
        <v>8118</v>
      </c>
    </row>
    <row r="4503" spans="1:6">
      <c r="A4503" t="s">
        <v>8121</v>
      </c>
      <c r="B4503">
        <v>12</v>
      </c>
      <c r="C4503">
        <v>5</v>
      </c>
      <c r="D4503">
        <v>15</v>
      </c>
      <c r="E4503" t="s">
        <v>8122</v>
      </c>
      <c r="F4503" t="s">
        <v>8123</v>
      </c>
    </row>
    <row r="4504" spans="1:6">
      <c r="A4504" t="s">
        <v>8124</v>
      </c>
      <c r="B4504">
        <v>12</v>
      </c>
      <c r="C4504">
        <v>5</v>
      </c>
      <c r="D4504">
        <v>16</v>
      </c>
      <c r="E4504" t="s">
        <v>8125</v>
      </c>
      <c r="F4504" t="s">
        <v>8123</v>
      </c>
    </row>
    <row r="4505" spans="1:6">
      <c r="A4505" t="s">
        <v>8126</v>
      </c>
      <c r="B4505">
        <v>12</v>
      </c>
      <c r="C4505">
        <v>5</v>
      </c>
      <c r="D4505">
        <v>17</v>
      </c>
      <c r="E4505" t="s">
        <v>8127</v>
      </c>
      <c r="F4505" t="s">
        <v>8128</v>
      </c>
    </row>
    <row r="4506" spans="1:6">
      <c r="A4506" t="s">
        <v>8129</v>
      </c>
      <c r="B4506">
        <v>12</v>
      </c>
      <c r="C4506">
        <v>5</v>
      </c>
      <c r="D4506">
        <v>18</v>
      </c>
      <c r="E4506" t="s">
        <v>8130</v>
      </c>
      <c r="F4506" t="s">
        <v>8128</v>
      </c>
    </row>
    <row r="4507" spans="1:6">
      <c r="A4507" t="s">
        <v>8131</v>
      </c>
      <c r="B4507">
        <v>12</v>
      </c>
      <c r="C4507">
        <v>5</v>
      </c>
      <c r="D4507">
        <v>19</v>
      </c>
      <c r="E4507" t="s">
        <v>8132</v>
      </c>
      <c r="F4507" t="s">
        <v>8133</v>
      </c>
    </row>
    <row r="4508" spans="1:6">
      <c r="A4508" t="s">
        <v>8134</v>
      </c>
      <c r="B4508">
        <v>12</v>
      </c>
      <c r="C4508">
        <v>5</v>
      </c>
      <c r="D4508">
        <v>20</v>
      </c>
      <c r="E4508" t="s">
        <v>8135</v>
      </c>
      <c r="F4508" t="s">
        <v>8133</v>
      </c>
    </row>
    <row r="4509" spans="1:6">
      <c r="A4509" t="s">
        <v>8136</v>
      </c>
      <c r="B4509">
        <v>12</v>
      </c>
      <c r="C4509">
        <v>6</v>
      </c>
      <c r="D4509">
        <v>1</v>
      </c>
      <c r="E4509" t="s">
        <v>8137</v>
      </c>
      <c r="F4509" t="s">
        <v>6286</v>
      </c>
    </row>
    <row r="4510" spans="1:6">
      <c r="A4510" t="s">
        <v>8138</v>
      </c>
      <c r="B4510">
        <v>12</v>
      </c>
      <c r="C4510">
        <v>6</v>
      </c>
      <c r="D4510">
        <v>2</v>
      </c>
      <c r="E4510" t="s">
        <v>8139</v>
      </c>
      <c r="F4510" t="s">
        <v>6286</v>
      </c>
    </row>
    <row r="4511" spans="1:6">
      <c r="A4511" t="s">
        <v>8140</v>
      </c>
      <c r="B4511">
        <v>12</v>
      </c>
      <c r="C4511">
        <v>6</v>
      </c>
      <c r="D4511">
        <v>3</v>
      </c>
      <c r="E4511" t="s">
        <v>8141</v>
      </c>
      <c r="F4511" t="s">
        <v>8142</v>
      </c>
    </row>
    <row r="4512" spans="1:6">
      <c r="A4512" t="s">
        <v>8143</v>
      </c>
      <c r="B4512">
        <v>12</v>
      </c>
      <c r="C4512">
        <v>6</v>
      </c>
      <c r="D4512">
        <v>4</v>
      </c>
      <c r="E4512" t="s">
        <v>8144</v>
      </c>
      <c r="F4512" t="s">
        <v>8142</v>
      </c>
    </row>
    <row r="4513" spans="1:6">
      <c r="A4513" t="s">
        <v>8145</v>
      </c>
      <c r="B4513">
        <v>12</v>
      </c>
      <c r="C4513">
        <v>6</v>
      </c>
      <c r="D4513">
        <v>5</v>
      </c>
      <c r="E4513" t="s">
        <v>8146</v>
      </c>
      <c r="F4513" t="s">
        <v>8147</v>
      </c>
    </row>
    <row r="4514" spans="1:6">
      <c r="A4514" t="s">
        <v>8148</v>
      </c>
      <c r="B4514">
        <v>12</v>
      </c>
      <c r="C4514">
        <v>6</v>
      </c>
      <c r="D4514">
        <v>6</v>
      </c>
      <c r="E4514" t="s">
        <v>8149</v>
      </c>
      <c r="F4514" t="s">
        <v>8147</v>
      </c>
    </row>
    <row r="4515" spans="1:6">
      <c r="A4515" t="s">
        <v>8150</v>
      </c>
      <c r="B4515">
        <v>12</v>
      </c>
      <c r="C4515">
        <v>6</v>
      </c>
      <c r="D4515">
        <v>7</v>
      </c>
      <c r="E4515" t="s">
        <v>8151</v>
      </c>
      <c r="F4515" t="s">
        <v>8152</v>
      </c>
    </row>
    <row r="4516" spans="1:6">
      <c r="A4516" t="s">
        <v>8153</v>
      </c>
      <c r="B4516">
        <v>12</v>
      </c>
      <c r="C4516">
        <v>6</v>
      </c>
      <c r="D4516">
        <v>8</v>
      </c>
      <c r="E4516" t="s">
        <v>8154</v>
      </c>
      <c r="F4516" t="s">
        <v>8152</v>
      </c>
    </row>
    <row r="4517" spans="1:6">
      <c r="A4517" t="s">
        <v>8155</v>
      </c>
      <c r="B4517">
        <v>12</v>
      </c>
      <c r="C4517">
        <v>6</v>
      </c>
      <c r="D4517">
        <v>9</v>
      </c>
      <c r="E4517" t="s">
        <v>8156</v>
      </c>
      <c r="F4517" t="s">
        <v>8157</v>
      </c>
    </row>
    <row r="4518" spans="1:6">
      <c r="A4518" t="s">
        <v>8158</v>
      </c>
      <c r="B4518">
        <v>12</v>
      </c>
      <c r="C4518">
        <v>6</v>
      </c>
      <c r="D4518">
        <v>10</v>
      </c>
      <c r="E4518" t="s">
        <v>8159</v>
      </c>
      <c r="F4518" t="s">
        <v>8157</v>
      </c>
    </row>
    <row r="4519" spans="1:6">
      <c r="A4519" t="s">
        <v>8160</v>
      </c>
      <c r="B4519">
        <v>12</v>
      </c>
      <c r="C4519">
        <v>6</v>
      </c>
      <c r="D4519">
        <v>11</v>
      </c>
      <c r="E4519" t="s">
        <v>8161</v>
      </c>
      <c r="F4519" t="s">
        <v>8162</v>
      </c>
    </row>
    <row r="4520" spans="1:6">
      <c r="A4520" t="s">
        <v>8163</v>
      </c>
      <c r="B4520">
        <v>12</v>
      </c>
      <c r="C4520">
        <v>6</v>
      </c>
      <c r="D4520">
        <v>12</v>
      </c>
      <c r="E4520" t="s">
        <v>8164</v>
      </c>
      <c r="F4520" t="s">
        <v>8162</v>
      </c>
    </row>
    <row r="4521" spans="1:6">
      <c r="A4521" t="s">
        <v>8165</v>
      </c>
      <c r="B4521">
        <v>12</v>
      </c>
      <c r="C4521">
        <v>6</v>
      </c>
      <c r="D4521">
        <v>13</v>
      </c>
      <c r="E4521" t="s">
        <v>8166</v>
      </c>
      <c r="F4521" t="s">
        <v>8167</v>
      </c>
    </row>
    <row r="4522" spans="1:6">
      <c r="A4522" t="s">
        <v>8168</v>
      </c>
      <c r="B4522">
        <v>12</v>
      </c>
      <c r="C4522">
        <v>6</v>
      </c>
      <c r="D4522">
        <v>14</v>
      </c>
      <c r="E4522" t="s">
        <v>8169</v>
      </c>
      <c r="F4522" t="s">
        <v>8167</v>
      </c>
    </row>
    <row r="4523" spans="1:6">
      <c r="A4523" t="s">
        <v>8170</v>
      </c>
      <c r="B4523">
        <v>12</v>
      </c>
      <c r="C4523">
        <v>6</v>
      </c>
      <c r="D4523">
        <v>15</v>
      </c>
      <c r="E4523" t="s">
        <v>8171</v>
      </c>
      <c r="F4523" t="s">
        <v>8172</v>
      </c>
    </row>
    <row r="4524" spans="1:6">
      <c r="A4524" t="s">
        <v>8173</v>
      </c>
      <c r="B4524">
        <v>12</v>
      </c>
      <c r="C4524">
        <v>6</v>
      </c>
      <c r="D4524">
        <v>16</v>
      </c>
      <c r="E4524" t="s">
        <v>8174</v>
      </c>
      <c r="F4524" t="s">
        <v>8172</v>
      </c>
    </row>
    <row r="4525" spans="1:6">
      <c r="A4525" t="s">
        <v>8175</v>
      </c>
      <c r="B4525">
        <v>12</v>
      </c>
      <c r="C4525">
        <v>6</v>
      </c>
      <c r="D4525">
        <v>17</v>
      </c>
      <c r="E4525" t="s">
        <v>8176</v>
      </c>
      <c r="F4525" t="s">
        <v>8177</v>
      </c>
    </row>
    <row r="4526" spans="1:6">
      <c r="A4526" t="s">
        <v>8178</v>
      </c>
      <c r="B4526">
        <v>12</v>
      </c>
      <c r="C4526">
        <v>6</v>
      </c>
      <c r="D4526">
        <v>18</v>
      </c>
      <c r="E4526" t="s">
        <v>8179</v>
      </c>
      <c r="F4526" t="s">
        <v>8177</v>
      </c>
    </row>
    <row r="4527" spans="1:6">
      <c r="A4527" t="s">
        <v>8180</v>
      </c>
      <c r="B4527">
        <v>12</v>
      </c>
      <c r="C4527">
        <v>6</v>
      </c>
      <c r="D4527">
        <v>19</v>
      </c>
      <c r="E4527" t="s">
        <v>8181</v>
      </c>
      <c r="F4527" t="s">
        <v>8182</v>
      </c>
    </row>
    <row r="4528" spans="1:6">
      <c r="A4528" t="s">
        <v>8183</v>
      </c>
      <c r="B4528">
        <v>12</v>
      </c>
      <c r="C4528">
        <v>6</v>
      </c>
      <c r="D4528">
        <v>20</v>
      </c>
      <c r="E4528" t="s">
        <v>8184</v>
      </c>
      <c r="F4528" t="s">
        <v>8182</v>
      </c>
    </row>
    <row r="4529" spans="1:6">
      <c r="A4529" t="s">
        <v>8185</v>
      </c>
      <c r="B4529">
        <v>12</v>
      </c>
      <c r="C4529">
        <v>7</v>
      </c>
      <c r="D4529">
        <v>1</v>
      </c>
      <c r="E4529" t="s">
        <v>8186</v>
      </c>
      <c r="F4529" t="s">
        <v>8187</v>
      </c>
    </row>
    <row r="4530" spans="1:6">
      <c r="A4530" t="s">
        <v>8188</v>
      </c>
      <c r="B4530">
        <v>12</v>
      </c>
      <c r="C4530">
        <v>7</v>
      </c>
      <c r="D4530">
        <v>2</v>
      </c>
      <c r="E4530" t="s">
        <v>8189</v>
      </c>
      <c r="F4530" t="s">
        <v>8187</v>
      </c>
    </row>
    <row r="4531" spans="1:6">
      <c r="A4531" t="s">
        <v>8190</v>
      </c>
      <c r="B4531">
        <v>12</v>
      </c>
      <c r="C4531">
        <v>7</v>
      </c>
      <c r="D4531">
        <v>3</v>
      </c>
      <c r="E4531" t="s">
        <v>8191</v>
      </c>
      <c r="F4531" t="s">
        <v>8192</v>
      </c>
    </row>
    <row r="4532" spans="1:6">
      <c r="A4532" t="s">
        <v>8193</v>
      </c>
      <c r="B4532">
        <v>12</v>
      </c>
      <c r="C4532">
        <v>7</v>
      </c>
      <c r="D4532">
        <v>4</v>
      </c>
      <c r="E4532" t="s">
        <v>8194</v>
      </c>
      <c r="F4532" t="s">
        <v>8192</v>
      </c>
    </row>
    <row r="4533" spans="1:6">
      <c r="A4533" t="s">
        <v>8195</v>
      </c>
      <c r="B4533">
        <v>12</v>
      </c>
      <c r="C4533">
        <v>7</v>
      </c>
      <c r="D4533">
        <v>5</v>
      </c>
      <c r="E4533" t="s">
        <v>8196</v>
      </c>
      <c r="F4533" t="s">
        <v>8197</v>
      </c>
    </row>
    <row r="4534" spans="1:6">
      <c r="A4534" t="s">
        <v>8198</v>
      </c>
      <c r="B4534">
        <v>12</v>
      </c>
      <c r="C4534">
        <v>7</v>
      </c>
      <c r="D4534">
        <v>6</v>
      </c>
      <c r="E4534" t="s">
        <v>8199</v>
      </c>
      <c r="F4534" t="s">
        <v>8197</v>
      </c>
    </row>
    <row r="4535" spans="1:6">
      <c r="A4535" t="s">
        <v>8200</v>
      </c>
      <c r="B4535">
        <v>12</v>
      </c>
      <c r="C4535">
        <v>7</v>
      </c>
      <c r="D4535">
        <v>7</v>
      </c>
      <c r="E4535" t="s">
        <v>8201</v>
      </c>
      <c r="F4535" t="s">
        <v>8202</v>
      </c>
    </row>
    <row r="4536" spans="1:6">
      <c r="A4536" t="s">
        <v>8203</v>
      </c>
      <c r="B4536">
        <v>12</v>
      </c>
      <c r="C4536">
        <v>7</v>
      </c>
      <c r="D4536">
        <v>8</v>
      </c>
      <c r="E4536" t="s">
        <v>8204</v>
      </c>
      <c r="F4536" t="s">
        <v>8202</v>
      </c>
    </row>
    <row r="4537" spans="1:6">
      <c r="A4537" t="s">
        <v>8205</v>
      </c>
      <c r="B4537">
        <v>12</v>
      </c>
      <c r="C4537">
        <v>7</v>
      </c>
      <c r="D4537">
        <v>9</v>
      </c>
      <c r="E4537" t="s">
        <v>8206</v>
      </c>
      <c r="F4537" t="s">
        <v>8207</v>
      </c>
    </row>
    <row r="4538" spans="1:6">
      <c r="A4538" t="s">
        <v>8208</v>
      </c>
      <c r="B4538">
        <v>12</v>
      </c>
      <c r="C4538">
        <v>7</v>
      </c>
      <c r="D4538">
        <v>10</v>
      </c>
      <c r="E4538" t="s">
        <v>8209</v>
      </c>
      <c r="F4538" t="s">
        <v>8207</v>
      </c>
    </row>
    <row r="4539" spans="1:6">
      <c r="A4539" t="s">
        <v>8210</v>
      </c>
      <c r="B4539">
        <v>12</v>
      </c>
      <c r="C4539">
        <v>7</v>
      </c>
      <c r="D4539">
        <v>11</v>
      </c>
      <c r="E4539" t="s">
        <v>8211</v>
      </c>
      <c r="F4539" t="s">
        <v>8212</v>
      </c>
    </row>
    <row r="4540" spans="1:6">
      <c r="A4540" t="s">
        <v>8213</v>
      </c>
      <c r="B4540">
        <v>12</v>
      </c>
      <c r="C4540">
        <v>7</v>
      </c>
      <c r="D4540">
        <v>12</v>
      </c>
      <c r="E4540" t="s">
        <v>8214</v>
      </c>
      <c r="F4540" t="s">
        <v>8212</v>
      </c>
    </row>
    <row r="4541" spans="1:6">
      <c r="A4541" t="s">
        <v>8215</v>
      </c>
      <c r="B4541">
        <v>12</v>
      </c>
      <c r="C4541">
        <v>7</v>
      </c>
      <c r="D4541">
        <v>13</v>
      </c>
      <c r="E4541" t="s">
        <v>8216</v>
      </c>
      <c r="F4541" t="s">
        <v>8217</v>
      </c>
    </row>
    <row r="4542" spans="1:6">
      <c r="A4542" t="s">
        <v>8218</v>
      </c>
      <c r="B4542">
        <v>12</v>
      </c>
      <c r="C4542">
        <v>7</v>
      </c>
      <c r="D4542">
        <v>14</v>
      </c>
      <c r="E4542" t="s">
        <v>8219</v>
      </c>
      <c r="F4542" t="s">
        <v>8217</v>
      </c>
    </row>
    <row r="4543" spans="1:6">
      <c r="A4543" t="s">
        <v>8220</v>
      </c>
      <c r="B4543">
        <v>12</v>
      </c>
      <c r="C4543">
        <v>7</v>
      </c>
      <c r="D4543">
        <v>15</v>
      </c>
      <c r="E4543" t="s">
        <v>8221</v>
      </c>
      <c r="F4543" t="s">
        <v>8222</v>
      </c>
    </row>
    <row r="4544" spans="1:6">
      <c r="A4544" t="s">
        <v>8223</v>
      </c>
      <c r="B4544">
        <v>12</v>
      </c>
      <c r="C4544">
        <v>7</v>
      </c>
      <c r="D4544">
        <v>16</v>
      </c>
      <c r="E4544" t="s">
        <v>8224</v>
      </c>
      <c r="F4544" t="s">
        <v>8222</v>
      </c>
    </row>
    <row r="4545" spans="1:7">
      <c r="A4545" t="s">
        <v>8225</v>
      </c>
      <c r="B4545">
        <v>12</v>
      </c>
      <c r="C4545">
        <v>7</v>
      </c>
      <c r="D4545">
        <v>17</v>
      </c>
      <c r="E4545" t="s">
        <v>8226</v>
      </c>
      <c r="F4545" t="s">
        <v>8227</v>
      </c>
    </row>
    <row r="4546" spans="1:7">
      <c r="A4546" t="s">
        <v>8228</v>
      </c>
      <c r="B4546">
        <v>12</v>
      </c>
      <c r="C4546">
        <v>7</v>
      </c>
      <c r="D4546">
        <v>18</v>
      </c>
      <c r="E4546" t="s">
        <v>8229</v>
      </c>
      <c r="F4546" t="s">
        <v>8227</v>
      </c>
    </row>
    <row r="4547" spans="1:7">
      <c r="A4547" t="s">
        <v>8230</v>
      </c>
      <c r="B4547">
        <v>12</v>
      </c>
      <c r="C4547">
        <v>7</v>
      </c>
      <c r="D4547">
        <v>19</v>
      </c>
      <c r="E4547" t="s">
        <v>8231</v>
      </c>
      <c r="F4547" t="s">
        <v>8232</v>
      </c>
    </row>
    <row r="4548" spans="1:7">
      <c r="A4548" t="s">
        <v>8233</v>
      </c>
      <c r="B4548">
        <v>12</v>
      </c>
      <c r="C4548">
        <v>7</v>
      </c>
      <c r="D4548">
        <v>20</v>
      </c>
      <c r="E4548" t="s">
        <v>8234</v>
      </c>
      <c r="F4548" t="s">
        <v>8232</v>
      </c>
    </row>
    <row r="4549" spans="1:7">
      <c r="A4549" t="s">
        <v>8235</v>
      </c>
      <c r="B4549">
        <v>12</v>
      </c>
      <c r="C4549">
        <v>8</v>
      </c>
      <c r="D4549">
        <v>1</v>
      </c>
      <c r="E4549" t="s">
        <v>8236</v>
      </c>
      <c r="G4549" t="e">
        <f>--Internal_268524</f>
        <v>#NAME?</v>
      </c>
    </row>
    <row r="4550" spans="1:7">
      <c r="A4550" t="s">
        <v>8237</v>
      </c>
      <c r="B4550">
        <v>12</v>
      </c>
      <c r="C4550">
        <v>8</v>
      </c>
      <c r="D4550">
        <v>2</v>
      </c>
      <c r="E4550" t="s">
        <v>8236</v>
      </c>
      <c r="G4550" t="e">
        <f>--Internal_268524</f>
        <v>#NAME?</v>
      </c>
    </row>
    <row r="4551" spans="1:7">
      <c r="A4551" t="s">
        <v>8238</v>
      </c>
      <c r="B4551">
        <v>12</v>
      </c>
      <c r="C4551">
        <v>8</v>
      </c>
      <c r="D4551">
        <v>3</v>
      </c>
      <c r="E4551" t="s">
        <v>8239</v>
      </c>
      <c r="F4551" t="s">
        <v>8240</v>
      </c>
    </row>
    <row r="4552" spans="1:7">
      <c r="A4552" t="s">
        <v>8241</v>
      </c>
      <c r="B4552">
        <v>12</v>
      </c>
      <c r="C4552">
        <v>8</v>
      </c>
      <c r="D4552">
        <v>4</v>
      </c>
      <c r="E4552" t="s">
        <v>8242</v>
      </c>
      <c r="F4552" t="s">
        <v>8240</v>
      </c>
    </row>
    <row r="4553" spans="1:7">
      <c r="A4553" t="s">
        <v>8243</v>
      </c>
      <c r="B4553">
        <v>12</v>
      </c>
      <c r="C4553">
        <v>8</v>
      </c>
      <c r="D4553">
        <v>5</v>
      </c>
      <c r="E4553" t="s">
        <v>591</v>
      </c>
      <c r="G4553" t="e">
        <f>--Empty</f>
        <v>#NAME?</v>
      </c>
    </row>
    <row r="4554" spans="1:7">
      <c r="A4554" t="s">
        <v>8244</v>
      </c>
      <c r="B4554">
        <v>12</v>
      </c>
      <c r="C4554">
        <v>8</v>
      </c>
      <c r="D4554">
        <v>6</v>
      </c>
      <c r="E4554" t="s">
        <v>591</v>
      </c>
      <c r="G4554" t="e">
        <f>--Empty</f>
        <v>#NAME?</v>
      </c>
    </row>
    <row r="4555" spans="1:7">
      <c r="A4555" t="s">
        <v>8245</v>
      </c>
      <c r="B4555">
        <v>12</v>
      </c>
      <c r="C4555">
        <v>8</v>
      </c>
      <c r="D4555">
        <v>7</v>
      </c>
      <c r="E4555" t="s">
        <v>591</v>
      </c>
      <c r="G4555" t="e">
        <f>--Empty</f>
        <v>#NAME?</v>
      </c>
    </row>
    <row r="4556" spans="1:7">
      <c r="A4556" t="s">
        <v>8246</v>
      </c>
      <c r="B4556">
        <v>12</v>
      </c>
      <c r="C4556">
        <v>8</v>
      </c>
      <c r="D4556">
        <v>8</v>
      </c>
      <c r="E4556" t="s">
        <v>591</v>
      </c>
      <c r="G4556" t="e">
        <f>--Empty</f>
        <v>#NAME?</v>
      </c>
    </row>
    <row r="4557" spans="1:7">
      <c r="A4557" t="s">
        <v>8247</v>
      </c>
      <c r="B4557">
        <v>12</v>
      </c>
      <c r="C4557">
        <v>8</v>
      </c>
      <c r="D4557">
        <v>9</v>
      </c>
      <c r="E4557" t="s">
        <v>591</v>
      </c>
      <c r="G4557" t="e">
        <f>--Empty</f>
        <v>#NAME?</v>
      </c>
    </row>
    <row r="4558" spans="1:7">
      <c r="A4558" t="s">
        <v>8248</v>
      </c>
      <c r="B4558">
        <v>12</v>
      </c>
      <c r="C4558">
        <v>8</v>
      </c>
      <c r="D4558">
        <v>10</v>
      </c>
      <c r="E4558" t="s">
        <v>591</v>
      </c>
      <c r="G4558" t="e">
        <f>--Empty</f>
        <v>#NAME?</v>
      </c>
    </row>
    <row r="4559" spans="1:7">
      <c r="A4559" t="s">
        <v>8249</v>
      </c>
      <c r="B4559">
        <v>12</v>
      </c>
      <c r="C4559">
        <v>8</v>
      </c>
      <c r="D4559">
        <v>11</v>
      </c>
      <c r="E4559" t="s">
        <v>591</v>
      </c>
      <c r="G4559" t="e">
        <f>--Empty</f>
        <v>#NAME?</v>
      </c>
    </row>
    <row r="4560" spans="1:7">
      <c r="A4560" t="s">
        <v>8250</v>
      </c>
      <c r="B4560">
        <v>12</v>
      </c>
      <c r="C4560">
        <v>8</v>
      </c>
      <c r="D4560">
        <v>12</v>
      </c>
      <c r="E4560" t="s">
        <v>591</v>
      </c>
      <c r="G4560" t="e">
        <f>--Empty</f>
        <v>#NAME?</v>
      </c>
    </row>
    <row r="4561" spans="1:7">
      <c r="A4561" t="s">
        <v>8251</v>
      </c>
      <c r="B4561">
        <v>12</v>
      </c>
      <c r="C4561">
        <v>8</v>
      </c>
      <c r="D4561">
        <v>13</v>
      </c>
      <c r="E4561" t="s">
        <v>8252</v>
      </c>
      <c r="F4561" t="s">
        <v>8253</v>
      </c>
    </row>
    <row r="4562" spans="1:7">
      <c r="A4562" t="s">
        <v>8254</v>
      </c>
      <c r="B4562">
        <v>12</v>
      </c>
      <c r="C4562">
        <v>8</v>
      </c>
      <c r="D4562">
        <v>14</v>
      </c>
      <c r="E4562" t="s">
        <v>8255</v>
      </c>
      <c r="F4562" t="s">
        <v>8253</v>
      </c>
    </row>
    <row r="4563" spans="1:7">
      <c r="A4563" t="s">
        <v>8256</v>
      </c>
      <c r="B4563">
        <v>12</v>
      </c>
      <c r="C4563">
        <v>8</v>
      </c>
      <c r="D4563">
        <v>15</v>
      </c>
      <c r="E4563" t="s">
        <v>8257</v>
      </c>
      <c r="F4563" t="s">
        <v>8258</v>
      </c>
    </row>
    <row r="4564" spans="1:7">
      <c r="A4564" t="s">
        <v>8259</v>
      </c>
      <c r="B4564">
        <v>12</v>
      </c>
      <c r="C4564">
        <v>8</v>
      </c>
      <c r="D4564">
        <v>16</v>
      </c>
      <c r="E4564" t="s">
        <v>8260</v>
      </c>
      <c r="F4564" t="s">
        <v>8258</v>
      </c>
    </row>
    <row r="4565" spans="1:7">
      <c r="A4565" t="s">
        <v>8261</v>
      </c>
      <c r="B4565">
        <v>12</v>
      </c>
      <c r="C4565">
        <v>8</v>
      </c>
      <c r="D4565">
        <v>17</v>
      </c>
      <c r="E4565" t="s">
        <v>591</v>
      </c>
      <c r="G4565" t="e">
        <f>--Empty</f>
        <v>#NAME?</v>
      </c>
    </row>
    <row r="4566" spans="1:7">
      <c r="A4566" t="s">
        <v>8262</v>
      </c>
      <c r="B4566">
        <v>12</v>
      </c>
      <c r="C4566">
        <v>8</v>
      </c>
      <c r="D4566">
        <v>18</v>
      </c>
      <c r="E4566" t="s">
        <v>591</v>
      </c>
      <c r="G4566" t="e">
        <f>--Empty</f>
        <v>#NAME?</v>
      </c>
    </row>
    <row r="4567" spans="1:7">
      <c r="A4567" t="s">
        <v>8263</v>
      </c>
      <c r="B4567">
        <v>12</v>
      </c>
      <c r="C4567">
        <v>8</v>
      </c>
      <c r="D4567">
        <v>19</v>
      </c>
      <c r="E4567" t="s">
        <v>591</v>
      </c>
      <c r="G4567" t="e">
        <f>--Empty</f>
        <v>#NAME?</v>
      </c>
    </row>
    <row r="4568" spans="1:7">
      <c r="A4568" t="s">
        <v>8264</v>
      </c>
      <c r="B4568">
        <v>12</v>
      </c>
      <c r="C4568">
        <v>8</v>
      </c>
      <c r="D4568">
        <v>20</v>
      </c>
      <c r="E4568" t="s">
        <v>591</v>
      </c>
      <c r="G4568" t="e">
        <f>--Empty</f>
        <v>#NAME?</v>
      </c>
    </row>
    <row r="4569" spans="1:7">
      <c r="A4569" t="s">
        <v>8265</v>
      </c>
      <c r="B4569">
        <v>12</v>
      </c>
      <c r="C4569">
        <v>9</v>
      </c>
      <c r="D4569">
        <v>1</v>
      </c>
      <c r="E4569" t="s">
        <v>8266</v>
      </c>
      <c r="G4569" t="e">
        <f>--Internal_11220</f>
        <v>#NAME?</v>
      </c>
    </row>
    <row r="4570" spans="1:7">
      <c r="A4570" t="s">
        <v>8267</v>
      </c>
      <c r="B4570">
        <v>12</v>
      </c>
      <c r="C4570">
        <v>9</v>
      </c>
      <c r="D4570">
        <v>2</v>
      </c>
      <c r="E4570" t="s">
        <v>8266</v>
      </c>
      <c r="G4570" t="e">
        <f>--Internal_11220</f>
        <v>#NAME?</v>
      </c>
    </row>
    <row r="4571" spans="1:7">
      <c r="A4571" t="s">
        <v>8268</v>
      </c>
      <c r="B4571">
        <v>12</v>
      </c>
      <c r="C4571">
        <v>9</v>
      </c>
      <c r="D4571">
        <v>3</v>
      </c>
      <c r="E4571" t="s">
        <v>8269</v>
      </c>
      <c r="F4571" t="s">
        <v>8270</v>
      </c>
    </row>
    <row r="4572" spans="1:7">
      <c r="A4572" t="s">
        <v>8271</v>
      </c>
      <c r="B4572">
        <v>12</v>
      </c>
      <c r="C4572">
        <v>9</v>
      </c>
      <c r="D4572">
        <v>4</v>
      </c>
      <c r="E4572" t="s">
        <v>8272</v>
      </c>
      <c r="F4572" t="s">
        <v>8270</v>
      </c>
    </row>
    <row r="4573" spans="1:7">
      <c r="A4573" t="s">
        <v>8273</v>
      </c>
      <c r="B4573">
        <v>12</v>
      </c>
      <c r="C4573">
        <v>9</v>
      </c>
      <c r="D4573">
        <v>5</v>
      </c>
      <c r="E4573" t="s">
        <v>8274</v>
      </c>
      <c r="F4573" t="s">
        <v>8275</v>
      </c>
    </row>
    <row r="4574" spans="1:7">
      <c r="A4574" t="s">
        <v>8276</v>
      </c>
      <c r="B4574">
        <v>12</v>
      </c>
      <c r="C4574">
        <v>9</v>
      </c>
      <c r="D4574">
        <v>6</v>
      </c>
      <c r="E4574" t="s">
        <v>8277</v>
      </c>
      <c r="F4574" t="s">
        <v>8275</v>
      </c>
    </row>
    <row r="4575" spans="1:7">
      <c r="A4575" t="s">
        <v>8278</v>
      </c>
      <c r="B4575">
        <v>12</v>
      </c>
      <c r="C4575">
        <v>9</v>
      </c>
      <c r="D4575">
        <v>7</v>
      </c>
      <c r="E4575" t="s">
        <v>8279</v>
      </c>
      <c r="F4575" t="s">
        <v>8280</v>
      </c>
    </row>
    <row r="4576" spans="1:7">
      <c r="A4576" t="s">
        <v>8281</v>
      </c>
      <c r="B4576">
        <v>12</v>
      </c>
      <c r="C4576">
        <v>9</v>
      </c>
      <c r="D4576">
        <v>8</v>
      </c>
      <c r="E4576" t="s">
        <v>8282</v>
      </c>
      <c r="F4576" t="s">
        <v>8280</v>
      </c>
    </row>
    <row r="4577" spans="1:6">
      <c r="A4577" t="s">
        <v>8283</v>
      </c>
      <c r="B4577">
        <v>12</v>
      </c>
      <c r="C4577">
        <v>9</v>
      </c>
      <c r="D4577">
        <v>9</v>
      </c>
      <c r="E4577" t="s">
        <v>8284</v>
      </c>
      <c r="F4577" t="s">
        <v>8285</v>
      </c>
    </row>
    <row r="4578" spans="1:6">
      <c r="A4578" t="s">
        <v>8286</v>
      </c>
      <c r="B4578">
        <v>12</v>
      </c>
      <c r="C4578">
        <v>9</v>
      </c>
      <c r="D4578">
        <v>10</v>
      </c>
      <c r="E4578" t="s">
        <v>8287</v>
      </c>
      <c r="F4578" t="s">
        <v>8285</v>
      </c>
    </row>
    <row r="4579" spans="1:6">
      <c r="A4579" t="s">
        <v>8288</v>
      </c>
      <c r="B4579">
        <v>12</v>
      </c>
      <c r="C4579">
        <v>9</v>
      </c>
      <c r="D4579">
        <v>11</v>
      </c>
      <c r="E4579" t="s">
        <v>8289</v>
      </c>
      <c r="F4579" t="s">
        <v>8290</v>
      </c>
    </row>
    <row r="4580" spans="1:6">
      <c r="A4580" t="s">
        <v>8291</v>
      </c>
      <c r="B4580">
        <v>12</v>
      </c>
      <c r="C4580">
        <v>9</v>
      </c>
      <c r="D4580">
        <v>12</v>
      </c>
      <c r="E4580" t="s">
        <v>8292</v>
      </c>
      <c r="F4580" t="s">
        <v>8290</v>
      </c>
    </row>
    <row r="4581" spans="1:6">
      <c r="A4581" t="s">
        <v>8293</v>
      </c>
      <c r="B4581">
        <v>12</v>
      </c>
      <c r="C4581">
        <v>9</v>
      </c>
      <c r="D4581">
        <v>13</v>
      </c>
      <c r="E4581" t="s">
        <v>8294</v>
      </c>
      <c r="F4581" t="s">
        <v>8295</v>
      </c>
    </row>
    <row r="4582" spans="1:6">
      <c r="A4582" t="s">
        <v>8296</v>
      </c>
      <c r="B4582">
        <v>12</v>
      </c>
      <c r="C4582">
        <v>9</v>
      </c>
      <c r="D4582">
        <v>14</v>
      </c>
      <c r="E4582" t="s">
        <v>8297</v>
      </c>
      <c r="F4582" t="s">
        <v>8295</v>
      </c>
    </row>
    <row r="4583" spans="1:6">
      <c r="A4583" t="s">
        <v>8298</v>
      </c>
      <c r="B4583">
        <v>12</v>
      </c>
      <c r="C4583">
        <v>9</v>
      </c>
      <c r="D4583">
        <v>15</v>
      </c>
      <c r="E4583" t="s">
        <v>8299</v>
      </c>
      <c r="F4583" t="s">
        <v>1705</v>
      </c>
    </row>
    <row r="4584" spans="1:6">
      <c r="A4584" t="s">
        <v>8300</v>
      </c>
      <c r="B4584">
        <v>12</v>
      </c>
      <c r="C4584">
        <v>9</v>
      </c>
      <c r="D4584">
        <v>16</v>
      </c>
      <c r="E4584" t="s">
        <v>8301</v>
      </c>
      <c r="F4584" t="s">
        <v>1705</v>
      </c>
    </row>
    <row r="4585" spans="1:6">
      <c r="A4585" t="s">
        <v>8302</v>
      </c>
      <c r="B4585">
        <v>12</v>
      </c>
      <c r="C4585">
        <v>9</v>
      </c>
      <c r="D4585">
        <v>17</v>
      </c>
      <c r="E4585" t="s">
        <v>8303</v>
      </c>
      <c r="F4585" t="s">
        <v>8304</v>
      </c>
    </row>
    <row r="4586" spans="1:6">
      <c r="A4586" t="s">
        <v>8305</v>
      </c>
      <c r="B4586">
        <v>12</v>
      </c>
      <c r="C4586">
        <v>9</v>
      </c>
      <c r="D4586">
        <v>18</v>
      </c>
      <c r="E4586" t="s">
        <v>8306</v>
      </c>
      <c r="F4586" t="s">
        <v>8304</v>
      </c>
    </row>
    <row r="4587" spans="1:6">
      <c r="A4587" t="s">
        <v>8307</v>
      </c>
      <c r="B4587">
        <v>12</v>
      </c>
      <c r="C4587">
        <v>9</v>
      </c>
      <c r="D4587">
        <v>19</v>
      </c>
      <c r="E4587" t="s">
        <v>8308</v>
      </c>
      <c r="F4587" t="s">
        <v>8309</v>
      </c>
    </row>
    <row r="4588" spans="1:6">
      <c r="A4588" t="s">
        <v>8310</v>
      </c>
      <c r="B4588">
        <v>12</v>
      </c>
      <c r="C4588">
        <v>9</v>
      </c>
      <c r="D4588">
        <v>20</v>
      </c>
      <c r="E4588" t="s">
        <v>8311</v>
      </c>
      <c r="F4588" t="s">
        <v>8309</v>
      </c>
    </row>
    <row r="4589" spans="1:6">
      <c r="A4589" t="s">
        <v>8312</v>
      </c>
      <c r="B4589">
        <v>12</v>
      </c>
      <c r="C4589">
        <v>10</v>
      </c>
      <c r="D4589">
        <v>1</v>
      </c>
      <c r="E4589" t="s">
        <v>8313</v>
      </c>
      <c r="F4589" t="s">
        <v>8314</v>
      </c>
    </row>
    <row r="4590" spans="1:6">
      <c r="A4590" t="s">
        <v>8315</v>
      </c>
      <c r="B4590">
        <v>12</v>
      </c>
      <c r="C4590">
        <v>10</v>
      </c>
      <c r="D4590">
        <v>2</v>
      </c>
      <c r="E4590" t="s">
        <v>8316</v>
      </c>
      <c r="F4590" t="s">
        <v>8314</v>
      </c>
    </row>
    <row r="4591" spans="1:6">
      <c r="A4591" t="s">
        <v>8317</v>
      </c>
      <c r="B4591">
        <v>12</v>
      </c>
      <c r="C4591">
        <v>10</v>
      </c>
      <c r="D4591">
        <v>3</v>
      </c>
      <c r="E4591" t="s">
        <v>8318</v>
      </c>
      <c r="F4591" t="s">
        <v>8319</v>
      </c>
    </row>
    <row r="4592" spans="1:6">
      <c r="A4592" t="s">
        <v>8320</v>
      </c>
      <c r="B4592">
        <v>12</v>
      </c>
      <c r="C4592">
        <v>10</v>
      </c>
      <c r="D4592">
        <v>4</v>
      </c>
      <c r="E4592" t="s">
        <v>8321</v>
      </c>
      <c r="F4592" t="s">
        <v>8319</v>
      </c>
    </row>
    <row r="4593" spans="1:6">
      <c r="A4593" t="s">
        <v>8322</v>
      </c>
      <c r="B4593">
        <v>12</v>
      </c>
      <c r="C4593">
        <v>10</v>
      </c>
      <c r="D4593">
        <v>5</v>
      </c>
      <c r="E4593" t="s">
        <v>8323</v>
      </c>
      <c r="F4593" t="s">
        <v>8324</v>
      </c>
    </row>
    <row r="4594" spans="1:6">
      <c r="A4594" t="s">
        <v>8325</v>
      </c>
      <c r="B4594">
        <v>12</v>
      </c>
      <c r="C4594">
        <v>10</v>
      </c>
      <c r="D4594">
        <v>6</v>
      </c>
      <c r="E4594" t="s">
        <v>8326</v>
      </c>
      <c r="F4594" t="s">
        <v>8324</v>
      </c>
    </row>
    <row r="4595" spans="1:6">
      <c r="A4595" t="s">
        <v>8327</v>
      </c>
      <c r="B4595">
        <v>12</v>
      </c>
      <c r="C4595">
        <v>10</v>
      </c>
      <c r="D4595">
        <v>7</v>
      </c>
      <c r="E4595" t="s">
        <v>8328</v>
      </c>
      <c r="F4595" t="s">
        <v>8329</v>
      </c>
    </row>
    <row r="4596" spans="1:6">
      <c r="A4596" t="s">
        <v>8330</v>
      </c>
      <c r="B4596">
        <v>12</v>
      </c>
      <c r="C4596">
        <v>10</v>
      </c>
      <c r="D4596">
        <v>8</v>
      </c>
      <c r="E4596" t="s">
        <v>8331</v>
      </c>
      <c r="F4596" t="s">
        <v>8329</v>
      </c>
    </row>
    <row r="4597" spans="1:6">
      <c r="A4597" t="s">
        <v>8332</v>
      </c>
      <c r="B4597">
        <v>12</v>
      </c>
      <c r="C4597">
        <v>10</v>
      </c>
      <c r="D4597">
        <v>9</v>
      </c>
      <c r="E4597" t="s">
        <v>8333</v>
      </c>
      <c r="F4597" t="s">
        <v>8334</v>
      </c>
    </row>
    <row r="4598" spans="1:6">
      <c r="A4598" t="s">
        <v>8335</v>
      </c>
      <c r="B4598">
        <v>12</v>
      </c>
      <c r="C4598">
        <v>10</v>
      </c>
      <c r="D4598">
        <v>10</v>
      </c>
      <c r="E4598" t="s">
        <v>8336</v>
      </c>
      <c r="F4598" t="s">
        <v>8334</v>
      </c>
    </row>
    <row r="4599" spans="1:6">
      <c r="A4599" t="s">
        <v>8337</v>
      </c>
      <c r="B4599">
        <v>12</v>
      </c>
      <c r="C4599">
        <v>10</v>
      </c>
      <c r="D4599">
        <v>11</v>
      </c>
      <c r="E4599" t="s">
        <v>8338</v>
      </c>
      <c r="F4599" t="s">
        <v>8339</v>
      </c>
    </row>
    <row r="4600" spans="1:6">
      <c r="A4600" t="s">
        <v>8340</v>
      </c>
      <c r="B4600">
        <v>12</v>
      </c>
      <c r="C4600">
        <v>10</v>
      </c>
      <c r="D4600">
        <v>12</v>
      </c>
      <c r="E4600" t="s">
        <v>8341</v>
      </c>
      <c r="F4600" t="s">
        <v>8339</v>
      </c>
    </row>
    <row r="4601" spans="1:6">
      <c r="A4601" t="s">
        <v>8342</v>
      </c>
      <c r="B4601">
        <v>12</v>
      </c>
      <c r="C4601">
        <v>10</v>
      </c>
      <c r="D4601">
        <v>13</v>
      </c>
      <c r="E4601" t="s">
        <v>8343</v>
      </c>
      <c r="F4601" t="s">
        <v>8344</v>
      </c>
    </row>
    <row r="4602" spans="1:6">
      <c r="A4602" t="s">
        <v>8345</v>
      </c>
      <c r="B4602">
        <v>12</v>
      </c>
      <c r="C4602">
        <v>10</v>
      </c>
      <c r="D4602">
        <v>14</v>
      </c>
      <c r="E4602" t="s">
        <v>8346</v>
      </c>
      <c r="F4602" t="s">
        <v>8344</v>
      </c>
    </row>
    <row r="4603" spans="1:6">
      <c r="A4603" t="s">
        <v>8347</v>
      </c>
      <c r="B4603">
        <v>12</v>
      </c>
      <c r="C4603">
        <v>10</v>
      </c>
      <c r="D4603">
        <v>15</v>
      </c>
      <c r="E4603" t="s">
        <v>8348</v>
      </c>
      <c r="F4603" t="s">
        <v>8349</v>
      </c>
    </row>
    <row r="4604" spans="1:6">
      <c r="A4604" t="s">
        <v>8350</v>
      </c>
      <c r="B4604">
        <v>12</v>
      </c>
      <c r="C4604">
        <v>10</v>
      </c>
      <c r="D4604">
        <v>16</v>
      </c>
      <c r="E4604" t="s">
        <v>8351</v>
      </c>
      <c r="F4604" t="s">
        <v>8349</v>
      </c>
    </row>
    <row r="4605" spans="1:6">
      <c r="A4605" t="s">
        <v>8352</v>
      </c>
      <c r="B4605">
        <v>12</v>
      </c>
      <c r="C4605">
        <v>10</v>
      </c>
      <c r="D4605">
        <v>17</v>
      </c>
      <c r="E4605" t="s">
        <v>8353</v>
      </c>
      <c r="F4605" t="s">
        <v>8354</v>
      </c>
    </row>
    <row r="4606" spans="1:6">
      <c r="A4606" t="s">
        <v>8355</v>
      </c>
      <c r="B4606">
        <v>12</v>
      </c>
      <c r="C4606">
        <v>10</v>
      </c>
      <c r="D4606">
        <v>18</v>
      </c>
      <c r="E4606" t="s">
        <v>8356</v>
      </c>
      <c r="F4606" t="s">
        <v>8354</v>
      </c>
    </row>
    <row r="4607" spans="1:6">
      <c r="A4607" t="s">
        <v>8357</v>
      </c>
      <c r="B4607">
        <v>12</v>
      </c>
      <c r="C4607">
        <v>10</v>
      </c>
      <c r="D4607">
        <v>19</v>
      </c>
      <c r="E4607" t="s">
        <v>8358</v>
      </c>
      <c r="F4607" t="s">
        <v>8359</v>
      </c>
    </row>
    <row r="4608" spans="1:6">
      <c r="A4608" t="s">
        <v>8360</v>
      </c>
      <c r="B4608">
        <v>12</v>
      </c>
      <c r="C4608">
        <v>10</v>
      </c>
      <c r="D4608">
        <v>20</v>
      </c>
      <c r="E4608" t="s">
        <v>8361</v>
      </c>
      <c r="F4608" t="s">
        <v>8359</v>
      </c>
    </row>
    <row r="4609" spans="1:6">
      <c r="A4609" t="s">
        <v>8362</v>
      </c>
      <c r="B4609">
        <v>12</v>
      </c>
      <c r="C4609">
        <v>11</v>
      </c>
      <c r="D4609">
        <v>1</v>
      </c>
      <c r="E4609" t="s">
        <v>8363</v>
      </c>
      <c r="F4609" t="s">
        <v>8364</v>
      </c>
    </row>
    <row r="4610" spans="1:6">
      <c r="A4610" t="s">
        <v>8365</v>
      </c>
      <c r="B4610">
        <v>12</v>
      </c>
      <c r="C4610">
        <v>11</v>
      </c>
      <c r="D4610">
        <v>2</v>
      </c>
      <c r="E4610" t="s">
        <v>8366</v>
      </c>
      <c r="F4610" t="s">
        <v>8364</v>
      </c>
    </row>
    <row r="4611" spans="1:6">
      <c r="A4611" t="s">
        <v>8367</v>
      </c>
      <c r="B4611">
        <v>12</v>
      </c>
      <c r="C4611">
        <v>11</v>
      </c>
      <c r="D4611">
        <v>3</v>
      </c>
      <c r="E4611" t="s">
        <v>8368</v>
      </c>
      <c r="F4611" t="s">
        <v>8369</v>
      </c>
    </row>
    <row r="4612" spans="1:6">
      <c r="A4612" t="s">
        <v>8370</v>
      </c>
      <c r="B4612">
        <v>12</v>
      </c>
      <c r="C4612">
        <v>11</v>
      </c>
      <c r="D4612">
        <v>4</v>
      </c>
      <c r="E4612" t="s">
        <v>8371</v>
      </c>
      <c r="F4612" t="s">
        <v>8369</v>
      </c>
    </row>
    <row r="4613" spans="1:6">
      <c r="A4613" t="s">
        <v>8372</v>
      </c>
      <c r="B4613">
        <v>12</v>
      </c>
      <c r="C4613">
        <v>11</v>
      </c>
      <c r="D4613">
        <v>5</v>
      </c>
      <c r="E4613" t="s">
        <v>8373</v>
      </c>
      <c r="F4613" t="s">
        <v>8374</v>
      </c>
    </row>
    <row r="4614" spans="1:6">
      <c r="A4614" t="s">
        <v>8375</v>
      </c>
      <c r="B4614">
        <v>12</v>
      </c>
      <c r="C4614">
        <v>11</v>
      </c>
      <c r="D4614">
        <v>6</v>
      </c>
      <c r="E4614" t="s">
        <v>8376</v>
      </c>
      <c r="F4614" t="s">
        <v>8374</v>
      </c>
    </row>
    <row r="4615" spans="1:6">
      <c r="A4615" t="s">
        <v>8377</v>
      </c>
      <c r="B4615">
        <v>12</v>
      </c>
      <c r="C4615">
        <v>11</v>
      </c>
      <c r="D4615">
        <v>7</v>
      </c>
      <c r="E4615" t="s">
        <v>8378</v>
      </c>
      <c r="F4615" t="s">
        <v>8379</v>
      </c>
    </row>
    <row r="4616" spans="1:6">
      <c r="A4616" t="s">
        <v>8380</v>
      </c>
      <c r="B4616">
        <v>12</v>
      </c>
      <c r="C4616">
        <v>11</v>
      </c>
      <c r="D4616">
        <v>8</v>
      </c>
      <c r="E4616" t="s">
        <v>8381</v>
      </c>
      <c r="F4616" t="s">
        <v>8379</v>
      </c>
    </row>
    <row r="4617" spans="1:6">
      <c r="A4617" t="s">
        <v>8382</v>
      </c>
      <c r="B4617">
        <v>12</v>
      </c>
      <c r="C4617">
        <v>11</v>
      </c>
      <c r="D4617">
        <v>9</v>
      </c>
      <c r="E4617" t="s">
        <v>8383</v>
      </c>
      <c r="F4617" t="s">
        <v>8384</v>
      </c>
    </row>
    <row r="4618" spans="1:6">
      <c r="A4618" t="s">
        <v>8385</v>
      </c>
      <c r="B4618">
        <v>12</v>
      </c>
      <c r="C4618">
        <v>11</v>
      </c>
      <c r="D4618">
        <v>10</v>
      </c>
      <c r="E4618" t="s">
        <v>8386</v>
      </c>
      <c r="F4618" t="s">
        <v>8384</v>
      </c>
    </row>
    <row r="4619" spans="1:6">
      <c r="A4619" t="s">
        <v>8387</v>
      </c>
      <c r="B4619">
        <v>12</v>
      </c>
      <c r="C4619">
        <v>11</v>
      </c>
      <c r="D4619">
        <v>11</v>
      </c>
      <c r="E4619" t="s">
        <v>8388</v>
      </c>
      <c r="F4619" t="s">
        <v>8389</v>
      </c>
    </row>
    <row r="4620" spans="1:6">
      <c r="A4620" t="s">
        <v>8390</v>
      </c>
      <c r="B4620">
        <v>12</v>
      </c>
      <c r="C4620">
        <v>11</v>
      </c>
      <c r="D4620">
        <v>12</v>
      </c>
      <c r="E4620" t="s">
        <v>8391</v>
      </c>
      <c r="F4620" t="s">
        <v>8389</v>
      </c>
    </row>
    <row r="4621" spans="1:6">
      <c r="A4621" t="s">
        <v>8392</v>
      </c>
      <c r="B4621">
        <v>12</v>
      </c>
      <c r="C4621">
        <v>11</v>
      </c>
      <c r="D4621">
        <v>13</v>
      </c>
      <c r="E4621" t="s">
        <v>8393</v>
      </c>
      <c r="F4621" t="s">
        <v>8394</v>
      </c>
    </row>
    <row r="4622" spans="1:6">
      <c r="A4622" t="s">
        <v>8395</v>
      </c>
      <c r="B4622">
        <v>12</v>
      </c>
      <c r="C4622">
        <v>11</v>
      </c>
      <c r="D4622">
        <v>14</v>
      </c>
      <c r="E4622" t="s">
        <v>8396</v>
      </c>
      <c r="F4622" t="s">
        <v>8394</v>
      </c>
    </row>
    <row r="4623" spans="1:6">
      <c r="A4623" t="s">
        <v>8397</v>
      </c>
      <c r="B4623">
        <v>12</v>
      </c>
      <c r="C4623">
        <v>11</v>
      </c>
      <c r="D4623">
        <v>15</v>
      </c>
      <c r="E4623" t="s">
        <v>8398</v>
      </c>
      <c r="F4623" t="s">
        <v>8399</v>
      </c>
    </row>
    <row r="4624" spans="1:6">
      <c r="A4624" t="s">
        <v>8400</v>
      </c>
      <c r="B4624">
        <v>12</v>
      </c>
      <c r="C4624">
        <v>11</v>
      </c>
      <c r="D4624">
        <v>16</v>
      </c>
      <c r="E4624" t="s">
        <v>8401</v>
      </c>
      <c r="F4624" t="s">
        <v>8399</v>
      </c>
    </row>
    <row r="4625" spans="1:6">
      <c r="A4625" t="s">
        <v>8402</v>
      </c>
      <c r="B4625">
        <v>12</v>
      </c>
      <c r="C4625">
        <v>11</v>
      </c>
      <c r="D4625">
        <v>17</v>
      </c>
      <c r="E4625" t="s">
        <v>8403</v>
      </c>
      <c r="F4625" t="s">
        <v>8404</v>
      </c>
    </row>
    <row r="4626" spans="1:6">
      <c r="A4626" t="s">
        <v>8405</v>
      </c>
      <c r="B4626">
        <v>12</v>
      </c>
      <c r="C4626">
        <v>11</v>
      </c>
      <c r="D4626">
        <v>18</v>
      </c>
      <c r="E4626" t="s">
        <v>8406</v>
      </c>
      <c r="F4626" t="s">
        <v>8404</v>
      </c>
    </row>
    <row r="4627" spans="1:6">
      <c r="A4627" t="s">
        <v>8407</v>
      </c>
      <c r="B4627">
        <v>12</v>
      </c>
      <c r="C4627">
        <v>11</v>
      </c>
      <c r="D4627">
        <v>19</v>
      </c>
      <c r="E4627" t="s">
        <v>8408</v>
      </c>
      <c r="F4627" t="s">
        <v>8409</v>
      </c>
    </row>
    <row r="4628" spans="1:6">
      <c r="A4628" t="s">
        <v>8410</v>
      </c>
      <c r="B4628">
        <v>12</v>
      </c>
      <c r="C4628">
        <v>11</v>
      </c>
      <c r="D4628">
        <v>20</v>
      </c>
      <c r="E4628" t="s">
        <v>8411</v>
      </c>
      <c r="F4628" t="s">
        <v>8409</v>
      </c>
    </row>
    <row r="4629" spans="1:6">
      <c r="A4629" t="s">
        <v>8412</v>
      </c>
      <c r="B4629">
        <v>12</v>
      </c>
      <c r="C4629">
        <v>12</v>
      </c>
      <c r="D4629">
        <v>1</v>
      </c>
      <c r="E4629" t="s">
        <v>8413</v>
      </c>
      <c r="F4629" t="s">
        <v>8414</v>
      </c>
    </row>
    <row r="4630" spans="1:6">
      <c r="A4630" t="s">
        <v>8415</v>
      </c>
      <c r="B4630">
        <v>12</v>
      </c>
      <c r="C4630">
        <v>12</v>
      </c>
      <c r="D4630">
        <v>2</v>
      </c>
      <c r="E4630" t="s">
        <v>8416</v>
      </c>
      <c r="F4630" t="s">
        <v>8414</v>
      </c>
    </row>
    <row r="4631" spans="1:6">
      <c r="A4631" t="s">
        <v>8417</v>
      </c>
      <c r="B4631">
        <v>12</v>
      </c>
      <c r="C4631">
        <v>12</v>
      </c>
      <c r="D4631">
        <v>3</v>
      </c>
      <c r="E4631" t="s">
        <v>8418</v>
      </c>
      <c r="F4631" t="s">
        <v>8419</v>
      </c>
    </row>
    <row r="4632" spans="1:6">
      <c r="A4632" t="s">
        <v>8420</v>
      </c>
      <c r="B4632">
        <v>12</v>
      </c>
      <c r="C4632">
        <v>12</v>
      </c>
      <c r="D4632">
        <v>4</v>
      </c>
      <c r="E4632" t="s">
        <v>8421</v>
      </c>
      <c r="F4632" t="s">
        <v>8419</v>
      </c>
    </row>
    <row r="4633" spans="1:6">
      <c r="A4633" t="s">
        <v>8422</v>
      </c>
      <c r="B4633">
        <v>12</v>
      </c>
      <c r="C4633">
        <v>12</v>
      </c>
      <c r="D4633">
        <v>5</v>
      </c>
      <c r="E4633" t="s">
        <v>8423</v>
      </c>
      <c r="F4633" t="s">
        <v>8424</v>
      </c>
    </row>
    <row r="4634" spans="1:6">
      <c r="A4634" t="s">
        <v>8425</v>
      </c>
      <c r="B4634">
        <v>12</v>
      </c>
      <c r="C4634">
        <v>12</v>
      </c>
      <c r="D4634">
        <v>6</v>
      </c>
      <c r="E4634" t="s">
        <v>8426</v>
      </c>
      <c r="F4634" t="s">
        <v>8424</v>
      </c>
    </row>
    <row r="4635" spans="1:6">
      <c r="A4635" t="s">
        <v>8427</v>
      </c>
      <c r="B4635">
        <v>12</v>
      </c>
      <c r="C4635">
        <v>12</v>
      </c>
      <c r="D4635">
        <v>7</v>
      </c>
      <c r="E4635" t="s">
        <v>8428</v>
      </c>
      <c r="F4635" t="s">
        <v>8429</v>
      </c>
    </row>
    <row r="4636" spans="1:6">
      <c r="A4636" t="s">
        <v>8430</v>
      </c>
      <c r="B4636">
        <v>12</v>
      </c>
      <c r="C4636">
        <v>12</v>
      </c>
      <c r="D4636">
        <v>8</v>
      </c>
      <c r="E4636" t="s">
        <v>8431</v>
      </c>
      <c r="F4636" t="s">
        <v>8429</v>
      </c>
    </row>
    <row r="4637" spans="1:6">
      <c r="A4637" t="s">
        <v>8432</v>
      </c>
      <c r="B4637">
        <v>12</v>
      </c>
      <c r="C4637">
        <v>12</v>
      </c>
      <c r="D4637">
        <v>9</v>
      </c>
      <c r="E4637" t="s">
        <v>8433</v>
      </c>
      <c r="F4637" t="s">
        <v>8434</v>
      </c>
    </row>
    <row r="4638" spans="1:6">
      <c r="A4638" t="s">
        <v>8435</v>
      </c>
      <c r="B4638">
        <v>12</v>
      </c>
      <c r="C4638">
        <v>12</v>
      </c>
      <c r="D4638">
        <v>10</v>
      </c>
      <c r="E4638" t="s">
        <v>8436</v>
      </c>
      <c r="F4638" t="s">
        <v>8434</v>
      </c>
    </row>
    <row r="4639" spans="1:6">
      <c r="A4639" t="s">
        <v>8437</v>
      </c>
      <c r="B4639">
        <v>12</v>
      </c>
      <c r="C4639">
        <v>12</v>
      </c>
      <c r="D4639">
        <v>11</v>
      </c>
      <c r="E4639" t="s">
        <v>8438</v>
      </c>
      <c r="F4639" t="s">
        <v>8439</v>
      </c>
    </row>
    <row r="4640" spans="1:6">
      <c r="A4640" t="s">
        <v>8440</v>
      </c>
      <c r="B4640">
        <v>12</v>
      </c>
      <c r="C4640">
        <v>12</v>
      </c>
      <c r="D4640">
        <v>12</v>
      </c>
      <c r="E4640" t="s">
        <v>8441</v>
      </c>
      <c r="F4640" t="s">
        <v>8439</v>
      </c>
    </row>
    <row r="4641" spans="1:7">
      <c r="A4641" t="s">
        <v>8442</v>
      </c>
      <c r="B4641">
        <v>12</v>
      </c>
      <c r="C4641">
        <v>12</v>
      </c>
      <c r="D4641">
        <v>13</v>
      </c>
      <c r="E4641" t="s">
        <v>8443</v>
      </c>
      <c r="F4641" t="s">
        <v>8444</v>
      </c>
    </row>
    <row r="4642" spans="1:7">
      <c r="A4642" t="s">
        <v>8445</v>
      </c>
      <c r="B4642">
        <v>12</v>
      </c>
      <c r="C4642">
        <v>12</v>
      </c>
      <c r="D4642">
        <v>14</v>
      </c>
      <c r="E4642" t="s">
        <v>8446</v>
      </c>
      <c r="F4642" t="s">
        <v>8444</v>
      </c>
    </row>
    <row r="4643" spans="1:7">
      <c r="A4643" t="s">
        <v>8447</v>
      </c>
      <c r="B4643">
        <v>12</v>
      </c>
      <c r="C4643">
        <v>12</v>
      </c>
      <c r="D4643">
        <v>15</v>
      </c>
      <c r="E4643" t="s">
        <v>8448</v>
      </c>
      <c r="F4643" t="s">
        <v>8449</v>
      </c>
    </row>
    <row r="4644" spans="1:7">
      <c r="A4644" t="s">
        <v>8450</v>
      </c>
      <c r="B4644">
        <v>12</v>
      </c>
      <c r="C4644">
        <v>12</v>
      </c>
      <c r="D4644">
        <v>16</v>
      </c>
      <c r="E4644" t="s">
        <v>8451</v>
      </c>
      <c r="F4644" t="s">
        <v>8449</v>
      </c>
    </row>
    <row r="4645" spans="1:7">
      <c r="A4645" t="s">
        <v>8452</v>
      </c>
      <c r="B4645">
        <v>12</v>
      </c>
      <c r="C4645">
        <v>12</v>
      </c>
      <c r="D4645">
        <v>17</v>
      </c>
      <c r="E4645" t="s">
        <v>8453</v>
      </c>
      <c r="F4645" t="s">
        <v>8454</v>
      </c>
    </row>
    <row r="4646" spans="1:7">
      <c r="A4646" t="s">
        <v>8455</v>
      </c>
      <c r="B4646">
        <v>12</v>
      </c>
      <c r="C4646">
        <v>12</v>
      </c>
      <c r="D4646">
        <v>18</v>
      </c>
      <c r="E4646" t="s">
        <v>8456</v>
      </c>
      <c r="F4646" t="s">
        <v>8454</v>
      </c>
    </row>
    <row r="4647" spans="1:7">
      <c r="A4647" t="s">
        <v>8457</v>
      </c>
      <c r="B4647">
        <v>12</v>
      </c>
      <c r="C4647">
        <v>12</v>
      </c>
      <c r="D4647">
        <v>19</v>
      </c>
      <c r="E4647" t="s">
        <v>8458</v>
      </c>
      <c r="F4647" t="s">
        <v>8459</v>
      </c>
    </row>
    <row r="4648" spans="1:7">
      <c r="A4648" t="s">
        <v>8460</v>
      </c>
      <c r="B4648">
        <v>12</v>
      </c>
      <c r="C4648">
        <v>12</v>
      </c>
      <c r="D4648">
        <v>20</v>
      </c>
      <c r="E4648" t="s">
        <v>8461</v>
      </c>
      <c r="F4648" t="s">
        <v>8459</v>
      </c>
    </row>
    <row r="4649" spans="1:7">
      <c r="A4649" t="s">
        <v>8462</v>
      </c>
      <c r="B4649">
        <v>12</v>
      </c>
      <c r="C4649">
        <v>13</v>
      </c>
      <c r="D4649">
        <v>1</v>
      </c>
      <c r="E4649" t="s">
        <v>8463</v>
      </c>
      <c r="F4649" t="s">
        <v>8464</v>
      </c>
    </row>
    <row r="4650" spans="1:7">
      <c r="A4650" t="s">
        <v>8465</v>
      </c>
      <c r="B4650">
        <v>12</v>
      </c>
      <c r="C4650">
        <v>13</v>
      </c>
      <c r="D4650">
        <v>2</v>
      </c>
      <c r="E4650" t="s">
        <v>8466</v>
      </c>
      <c r="F4650" t="s">
        <v>8464</v>
      </c>
    </row>
    <row r="4651" spans="1:7">
      <c r="A4651" t="s">
        <v>8467</v>
      </c>
      <c r="B4651">
        <v>12</v>
      </c>
      <c r="C4651">
        <v>13</v>
      </c>
      <c r="D4651">
        <v>3</v>
      </c>
      <c r="E4651" t="s">
        <v>8468</v>
      </c>
      <c r="G4651" t="s">
        <v>8469</v>
      </c>
    </row>
    <row r="4652" spans="1:7">
      <c r="A4652" t="s">
        <v>8470</v>
      </c>
      <c r="B4652">
        <v>12</v>
      </c>
      <c r="C4652">
        <v>13</v>
      </c>
      <c r="D4652">
        <v>4</v>
      </c>
      <c r="E4652" t="s">
        <v>8468</v>
      </c>
      <c r="G4652" t="s">
        <v>8469</v>
      </c>
    </row>
    <row r="4653" spans="1:7">
      <c r="A4653" t="s">
        <v>8471</v>
      </c>
      <c r="B4653">
        <v>12</v>
      </c>
      <c r="C4653">
        <v>13</v>
      </c>
      <c r="D4653">
        <v>5</v>
      </c>
      <c r="E4653" t="s">
        <v>8472</v>
      </c>
      <c r="F4653" t="s">
        <v>8473</v>
      </c>
    </row>
    <row r="4654" spans="1:7">
      <c r="A4654" t="s">
        <v>8474</v>
      </c>
      <c r="B4654">
        <v>12</v>
      </c>
      <c r="C4654">
        <v>13</v>
      </c>
      <c r="D4654">
        <v>6</v>
      </c>
      <c r="E4654" t="s">
        <v>8475</v>
      </c>
      <c r="F4654" t="s">
        <v>8473</v>
      </c>
    </row>
    <row r="4655" spans="1:7">
      <c r="A4655" t="s">
        <v>8476</v>
      </c>
      <c r="B4655">
        <v>12</v>
      </c>
      <c r="C4655">
        <v>13</v>
      </c>
      <c r="D4655">
        <v>7</v>
      </c>
      <c r="E4655" t="s">
        <v>8477</v>
      </c>
      <c r="G4655" t="s">
        <v>8478</v>
      </c>
    </row>
    <row r="4656" spans="1:7">
      <c r="A4656" t="s">
        <v>8479</v>
      </c>
      <c r="B4656">
        <v>12</v>
      </c>
      <c r="C4656">
        <v>13</v>
      </c>
      <c r="D4656">
        <v>8</v>
      </c>
      <c r="E4656" t="s">
        <v>8477</v>
      </c>
      <c r="G4656" t="s">
        <v>8478</v>
      </c>
    </row>
    <row r="4657" spans="1:7">
      <c r="A4657" t="s">
        <v>8480</v>
      </c>
      <c r="B4657">
        <v>12</v>
      </c>
      <c r="C4657">
        <v>13</v>
      </c>
      <c r="D4657">
        <v>9</v>
      </c>
      <c r="E4657" t="s">
        <v>8481</v>
      </c>
      <c r="F4657" t="s">
        <v>8482</v>
      </c>
    </row>
    <row r="4658" spans="1:7">
      <c r="A4658" t="s">
        <v>8483</v>
      </c>
      <c r="B4658">
        <v>12</v>
      </c>
      <c r="C4658">
        <v>13</v>
      </c>
      <c r="D4658">
        <v>10</v>
      </c>
      <c r="E4658" t="s">
        <v>8484</v>
      </c>
      <c r="F4658" t="s">
        <v>8482</v>
      </c>
    </row>
    <row r="4659" spans="1:7">
      <c r="A4659" t="s">
        <v>8485</v>
      </c>
      <c r="B4659">
        <v>12</v>
      </c>
      <c r="C4659">
        <v>13</v>
      </c>
      <c r="D4659">
        <v>11</v>
      </c>
      <c r="E4659" t="s">
        <v>8486</v>
      </c>
      <c r="G4659" t="s">
        <v>8487</v>
      </c>
    </row>
    <row r="4660" spans="1:7">
      <c r="A4660" t="s">
        <v>8488</v>
      </c>
      <c r="B4660">
        <v>12</v>
      </c>
      <c r="C4660">
        <v>13</v>
      </c>
      <c r="D4660">
        <v>12</v>
      </c>
      <c r="E4660" t="s">
        <v>8486</v>
      </c>
      <c r="G4660" t="s">
        <v>8487</v>
      </c>
    </row>
    <row r="4661" spans="1:7">
      <c r="A4661" t="s">
        <v>8489</v>
      </c>
      <c r="B4661">
        <v>12</v>
      </c>
      <c r="C4661">
        <v>13</v>
      </c>
      <c r="D4661">
        <v>13</v>
      </c>
      <c r="E4661" t="s">
        <v>8490</v>
      </c>
      <c r="F4661" t="s">
        <v>8491</v>
      </c>
    </row>
    <row r="4662" spans="1:7">
      <c r="A4662" t="s">
        <v>8492</v>
      </c>
      <c r="B4662">
        <v>12</v>
      </c>
      <c r="C4662">
        <v>13</v>
      </c>
      <c r="D4662">
        <v>14</v>
      </c>
      <c r="E4662" t="s">
        <v>8493</v>
      </c>
      <c r="F4662" t="s">
        <v>8491</v>
      </c>
    </row>
    <row r="4663" spans="1:7">
      <c r="A4663" t="s">
        <v>8494</v>
      </c>
      <c r="B4663">
        <v>12</v>
      </c>
      <c r="C4663">
        <v>13</v>
      </c>
      <c r="D4663">
        <v>15</v>
      </c>
      <c r="E4663" t="s">
        <v>8495</v>
      </c>
      <c r="G4663" t="s">
        <v>8496</v>
      </c>
    </row>
    <row r="4664" spans="1:7">
      <c r="A4664" t="s">
        <v>8497</v>
      </c>
      <c r="B4664">
        <v>12</v>
      </c>
      <c r="C4664">
        <v>13</v>
      </c>
      <c r="D4664">
        <v>16</v>
      </c>
      <c r="E4664" t="s">
        <v>8495</v>
      </c>
      <c r="G4664" t="s">
        <v>8496</v>
      </c>
    </row>
    <row r="4665" spans="1:7">
      <c r="A4665" t="s">
        <v>8498</v>
      </c>
      <c r="B4665">
        <v>12</v>
      </c>
      <c r="C4665">
        <v>13</v>
      </c>
      <c r="D4665">
        <v>17</v>
      </c>
      <c r="E4665" t="s">
        <v>8499</v>
      </c>
      <c r="F4665" t="s">
        <v>8500</v>
      </c>
    </row>
    <row r="4666" spans="1:7">
      <c r="A4666" t="s">
        <v>8501</v>
      </c>
      <c r="B4666">
        <v>12</v>
      </c>
      <c r="C4666">
        <v>13</v>
      </c>
      <c r="D4666">
        <v>18</v>
      </c>
      <c r="E4666" t="s">
        <v>8502</v>
      </c>
      <c r="F4666" t="s">
        <v>8500</v>
      </c>
    </row>
    <row r="4667" spans="1:7">
      <c r="A4667" t="s">
        <v>8503</v>
      </c>
      <c r="B4667">
        <v>12</v>
      </c>
      <c r="C4667">
        <v>13</v>
      </c>
      <c r="D4667">
        <v>19</v>
      </c>
      <c r="E4667" t="s">
        <v>8504</v>
      </c>
      <c r="F4667" t="s">
        <v>8505</v>
      </c>
    </row>
    <row r="4668" spans="1:7">
      <c r="A4668" t="s">
        <v>8506</v>
      </c>
      <c r="B4668">
        <v>12</v>
      </c>
      <c r="C4668">
        <v>13</v>
      </c>
      <c r="D4668">
        <v>20</v>
      </c>
      <c r="E4668" t="s">
        <v>8507</v>
      </c>
      <c r="F4668" t="s">
        <v>8505</v>
      </c>
    </row>
    <row r="4669" spans="1:7">
      <c r="A4669" t="s">
        <v>8508</v>
      </c>
      <c r="B4669">
        <v>12</v>
      </c>
      <c r="C4669">
        <v>14</v>
      </c>
      <c r="D4669">
        <v>1</v>
      </c>
      <c r="E4669" t="s">
        <v>8509</v>
      </c>
      <c r="F4669" t="s">
        <v>8510</v>
      </c>
    </row>
    <row r="4670" spans="1:7">
      <c r="A4670" t="s">
        <v>8511</v>
      </c>
      <c r="B4670">
        <v>12</v>
      </c>
      <c r="C4670">
        <v>14</v>
      </c>
      <c r="D4670">
        <v>2</v>
      </c>
      <c r="E4670" t="s">
        <v>8512</v>
      </c>
      <c r="F4670" t="s">
        <v>8510</v>
      </c>
    </row>
    <row r="4671" spans="1:7">
      <c r="A4671" t="s">
        <v>8513</v>
      </c>
      <c r="B4671">
        <v>12</v>
      </c>
      <c r="C4671">
        <v>14</v>
      </c>
      <c r="D4671">
        <v>3</v>
      </c>
      <c r="E4671" t="s">
        <v>8514</v>
      </c>
      <c r="F4671" t="s">
        <v>8515</v>
      </c>
    </row>
    <row r="4672" spans="1:7">
      <c r="A4672" t="s">
        <v>8516</v>
      </c>
      <c r="B4672">
        <v>12</v>
      </c>
      <c r="C4672">
        <v>14</v>
      </c>
      <c r="D4672">
        <v>4</v>
      </c>
      <c r="E4672" t="s">
        <v>8517</v>
      </c>
      <c r="F4672" t="s">
        <v>8515</v>
      </c>
    </row>
    <row r="4673" spans="1:7">
      <c r="A4673" t="s">
        <v>8518</v>
      </c>
      <c r="B4673">
        <v>12</v>
      </c>
      <c r="C4673">
        <v>14</v>
      </c>
      <c r="D4673">
        <v>5</v>
      </c>
      <c r="E4673" t="s">
        <v>8519</v>
      </c>
      <c r="F4673" t="s">
        <v>8520</v>
      </c>
    </row>
    <row r="4674" spans="1:7">
      <c r="A4674" t="s">
        <v>8521</v>
      </c>
      <c r="B4674">
        <v>12</v>
      </c>
      <c r="C4674">
        <v>14</v>
      </c>
      <c r="D4674">
        <v>6</v>
      </c>
      <c r="E4674" t="s">
        <v>8522</v>
      </c>
      <c r="F4674" t="s">
        <v>8520</v>
      </c>
    </row>
    <row r="4675" spans="1:7">
      <c r="A4675" t="s">
        <v>8523</v>
      </c>
      <c r="B4675">
        <v>12</v>
      </c>
      <c r="C4675">
        <v>14</v>
      </c>
      <c r="D4675">
        <v>7</v>
      </c>
      <c r="E4675" t="s">
        <v>8524</v>
      </c>
      <c r="F4675" t="s">
        <v>8525</v>
      </c>
    </row>
    <row r="4676" spans="1:7">
      <c r="A4676" t="s">
        <v>8526</v>
      </c>
      <c r="B4676">
        <v>12</v>
      </c>
      <c r="C4676">
        <v>14</v>
      </c>
      <c r="D4676">
        <v>8</v>
      </c>
      <c r="E4676" t="s">
        <v>8527</v>
      </c>
      <c r="F4676" t="s">
        <v>8525</v>
      </c>
    </row>
    <row r="4677" spans="1:7">
      <c r="A4677" t="s">
        <v>8528</v>
      </c>
      <c r="B4677">
        <v>12</v>
      </c>
      <c r="C4677">
        <v>14</v>
      </c>
      <c r="D4677">
        <v>9</v>
      </c>
      <c r="E4677" t="s">
        <v>8529</v>
      </c>
      <c r="F4677" t="s">
        <v>8530</v>
      </c>
    </row>
    <row r="4678" spans="1:7">
      <c r="A4678" t="s">
        <v>8531</v>
      </c>
      <c r="B4678">
        <v>12</v>
      </c>
      <c r="C4678">
        <v>14</v>
      </c>
      <c r="D4678">
        <v>10</v>
      </c>
      <c r="E4678" t="s">
        <v>8532</v>
      </c>
      <c r="F4678" t="s">
        <v>8530</v>
      </c>
    </row>
    <row r="4679" spans="1:7">
      <c r="A4679" t="s">
        <v>8533</v>
      </c>
      <c r="B4679">
        <v>12</v>
      </c>
      <c r="C4679">
        <v>14</v>
      </c>
      <c r="D4679">
        <v>11</v>
      </c>
      <c r="E4679" t="s">
        <v>8534</v>
      </c>
      <c r="F4679" t="s">
        <v>8535</v>
      </c>
    </row>
    <row r="4680" spans="1:7">
      <c r="A4680" t="s">
        <v>8536</v>
      </c>
      <c r="B4680">
        <v>12</v>
      </c>
      <c r="C4680">
        <v>14</v>
      </c>
      <c r="D4680">
        <v>12</v>
      </c>
      <c r="E4680" t="s">
        <v>8537</v>
      </c>
      <c r="F4680" t="s">
        <v>8535</v>
      </c>
    </row>
    <row r="4681" spans="1:7">
      <c r="A4681" t="s">
        <v>8538</v>
      </c>
      <c r="B4681">
        <v>12</v>
      </c>
      <c r="C4681">
        <v>14</v>
      </c>
      <c r="D4681">
        <v>13</v>
      </c>
      <c r="E4681" t="s">
        <v>15</v>
      </c>
      <c r="G4681" t="s">
        <v>16</v>
      </c>
    </row>
    <row r="4682" spans="1:7">
      <c r="A4682" t="s">
        <v>8539</v>
      </c>
      <c r="B4682">
        <v>12</v>
      </c>
      <c r="C4682">
        <v>14</v>
      </c>
      <c r="D4682">
        <v>14</v>
      </c>
      <c r="E4682" t="s">
        <v>15</v>
      </c>
      <c r="G4682" t="s">
        <v>16</v>
      </c>
    </row>
    <row r="4683" spans="1:7">
      <c r="A4683" t="s">
        <v>8540</v>
      </c>
      <c r="B4683">
        <v>12</v>
      </c>
      <c r="C4683">
        <v>14</v>
      </c>
      <c r="D4683">
        <v>15</v>
      </c>
      <c r="E4683" t="s">
        <v>660</v>
      </c>
      <c r="G4683" t="s">
        <v>661</v>
      </c>
    </row>
    <row r="4684" spans="1:7">
      <c r="A4684" t="s">
        <v>8541</v>
      </c>
      <c r="B4684">
        <v>12</v>
      </c>
      <c r="C4684">
        <v>14</v>
      </c>
      <c r="D4684">
        <v>16</v>
      </c>
      <c r="E4684" t="s">
        <v>660</v>
      </c>
      <c r="G4684" t="s">
        <v>661</v>
      </c>
    </row>
    <row r="4685" spans="1:7">
      <c r="A4685" t="s">
        <v>8542</v>
      </c>
      <c r="B4685">
        <v>12</v>
      </c>
      <c r="C4685">
        <v>14</v>
      </c>
      <c r="D4685">
        <v>17</v>
      </c>
      <c r="E4685" t="s">
        <v>664</v>
      </c>
      <c r="G4685" t="s">
        <v>665</v>
      </c>
    </row>
    <row r="4686" spans="1:7">
      <c r="A4686" t="s">
        <v>8543</v>
      </c>
      <c r="B4686">
        <v>12</v>
      </c>
      <c r="C4686">
        <v>14</v>
      </c>
      <c r="D4686">
        <v>18</v>
      </c>
      <c r="E4686" t="s">
        <v>664</v>
      </c>
      <c r="G4686" t="s">
        <v>665</v>
      </c>
    </row>
    <row r="4687" spans="1:7">
      <c r="A4687" t="s">
        <v>8544</v>
      </c>
      <c r="B4687">
        <v>12</v>
      </c>
      <c r="C4687">
        <v>14</v>
      </c>
      <c r="D4687">
        <v>19</v>
      </c>
      <c r="E4687" t="s">
        <v>668</v>
      </c>
      <c r="G4687" t="s">
        <v>669</v>
      </c>
    </row>
    <row r="4688" spans="1:7">
      <c r="A4688" t="s">
        <v>8545</v>
      </c>
      <c r="B4688">
        <v>12</v>
      </c>
      <c r="C4688">
        <v>14</v>
      </c>
      <c r="D4688">
        <v>20</v>
      </c>
      <c r="E4688" t="s">
        <v>668</v>
      </c>
      <c r="G4688" t="s">
        <v>669</v>
      </c>
    </row>
    <row r="4689" spans="1:7">
      <c r="A4689" t="s">
        <v>8546</v>
      </c>
      <c r="B4689">
        <v>12</v>
      </c>
      <c r="C4689">
        <v>15</v>
      </c>
      <c r="D4689">
        <v>1</v>
      </c>
      <c r="E4689" t="s">
        <v>672</v>
      </c>
      <c r="G4689" t="e">
        <f>--Buffer</f>
        <v>#NAME?</v>
      </c>
    </row>
    <row r="4690" spans="1:7">
      <c r="A4690" t="s">
        <v>8547</v>
      </c>
      <c r="B4690">
        <v>12</v>
      </c>
      <c r="C4690">
        <v>15</v>
      </c>
      <c r="D4690">
        <v>2</v>
      </c>
      <c r="E4690" t="s">
        <v>672</v>
      </c>
      <c r="G4690" t="e">
        <f>--Buffer</f>
        <v>#NAME?</v>
      </c>
    </row>
    <row r="4691" spans="1:7">
      <c r="A4691" t="s">
        <v>8548</v>
      </c>
      <c r="B4691">
        <v>12</v>
      </c>
      <c r="C4691">
        <v>15</v>
      </c>
      <c r="D4691">
        <v>3</v>
      </c>
      <c r="E4691" t="s">
        <v>675</v>
      </c>
      <c r="G4691" t="s">
        <v>676</v>
      </c>
    </row>
    <row r="4692" spans="1:7">
      <c r="A4692" t="s">
        <v>8549</v>
      </c>
      <c r="B4692">
        <v>12</v>
      </c>
      <c r="C4692">
        <v>15</v>
      </c>
      <c r="D4692">
        <v>4</v>
      </c>
      <c r="E4692" t="s">
        <v>675</v>
      </c>
      <c r="G4692" t="s">
        <v>676</v>
      </c>
    </row>
    <row r="4693" spans="1:7">
      <c r="A4693" t="s">
        <v>8550</v>
      </c>
      <c r="B4693">
        <v>12</v>
      </c>
      <c r="C4693">
        <v>15</v>
      </c>
      <c r="D4693">
        <v>5</v>
      </c>
      <c r="E4693" t="s">
        <v>679</v>
      </c>
      <c r="G4693" t="s">
        <v>680</v>
      </c>
    </row>
    <row r="4694" spans="1:7">
      <c r="A4694" t="s">
        <v>8551</v>
      </c>
      <c r="B4694">
        <v>12</v>
      </c>
      <c r="C4694">
        <v>15</v>
      </c>
      <c r="D4694">
        <v>6</v>
      </c>
      <c r="E4694" t="s">
        <v>679</v>
      </c>
      <c r="G4694" t="s">
        <v>680</v>
      </c>
    </row>
    <row r="4695" spans="1:7">
      <c r="A4695" t="s">
        <v>8552</v>
      </c>
      <c r="B4695">
        <v>12</v>
      </c>
      <c r="C4695">
        <v>15</v>
      </c>
      <c r="D4695">
        <v>7</v>
      </c>
      <c r="E4695" t="s">
        <v>683</v>
      </c>
      <c r="G4695" t="s">
        <v>684</v>
      </c>
    </row>
    <row r="4696" spans="1:7">
      <c r="A4696" t="s">
        <v>8553</v>
      </c>
      <c r="B4696">
        <v>12</v>
      </c>
      <c r="C4696">
        <v>15</v>
      </c>
      <c r="D4696">
        <v>8</v>
      </c>
      <c r="E4696" t="s">
        <v>683</v>
      </c>
      <c r="G4696" t="s">
        <v>684</v>
      </c>
    </row>
    <row r="4697" spans="1:7">
      <c r="A4697" t="s">
        <v>8554</v>
      </c>
      <c r="B4697">
        <v>12</v>
      </c>
      <c r="C4697">
        <v>15</v>
      </c>
      <c r="D4697">
        <v>9</v>
      </c>
      <c r="E4697" t="s">
        <v>672</v>
      </c>
      <c r="G4697" t="e">
        <f>--Buffer</f>
        <v>#NAME?</v>
      </c>
    </row>
    <row r="4698" spans="1:7">
      <c r="A4698" t="s">
        <v>8555</v>
      </c>
      <c r="B4698">
        <v>12</v>
      </c>
      <c r="C4698">
        <v>15</v>
      </c>
      <c r="D4698">
        <v>10</v>
      </c>
      <c r="E4698" t="s">
        <v>672</v>
      </c>
      <c r="G4698" t="e">
        <f>--Buffer</f>
        <v>#NAME?</v>
      </c>
    </row>
    <row r="4699" spans="1:7">
      <c r="A4699" t="s">
        <v>8556</v>
      </c>
      <c r="B4699">
        <v>12</v>
      </c>
      <c r="C4699">
        <v>15</v>
      </c>
      <c r="D4699">
        <v>11</v>
      </c>
      <c r="E4699" t="s">
        <v>672</v>
      </c>
      <c r="G4699" t="e">
        <f>--Buffer</f>
        <v>#NAME?</v>
      </c>
    </row>
    <row r="4700" spans="1:7">
      <c r="A4700" t="s">
        <v>8557</v>
      </c>
      <c r="B4700">
        <v>12</v>
      </c>
      <c r="C4700">
        <v>15</v>
      </c>
      <c r="D4700">
        <v>12</v>
      </c>
      <c r="E4700" t="s">
        <v>672</v>
      </c>
      <c r="G4700" t="e">
        <f>--Buffer</f>
        <v>#NAME?</v>
      </c>
    </row>
    <row r="4701" spans="1:7">
      <c r="A4701" t="s">
        <v>8558</v>
      </c>
      <c r="B4701">
        <v>12</v>
      </c>
      <c r="C4701">
        <v>15</v>
      </c>
      <c r="D4701">
        <v>13</v>
      </c>
      <c r="E4701" t="s">
        <v>672</v>
      </c>
      <c r="G4701" t="e">
        <f>--Buffer</f>
        <v>#NAME?</v>
      </c>
    </row>
    <row r="4702" spans="1:7">
      <c r="A4702" t="s">
        <v>8559</v>
      </c>
      <c r="B4702">
        <v>12</v>
      </c>
      <c r="C4702">
        <v>15</v>
      </c>
      <c r="D4702">
        <v>14</v>
      </c>
      <c r="E4702" t="s">
        <v>672</v>
      </c>
      <c r="G4702" t="e">
        <f>--Buffer</f>
        <v>#NAME?</v>
      </c>
    </row>
    <row r="4703" spans="1:7">
      <c r="A4703" t="s">
        <v>8560</v>
      </c>
      <c r="B4703">
        <v>12</v>
      </c>
      <c r="C4703">
        <v>15</v>
      </c>
      <c r="D4703">
        <v>15</v>
      </c>
      <c r="E4703" t="s">
        <v>672</v>
      </c>
      <c r="G4703" t="e">
        <f>--Buffer</f>
        <v>#NAME?</v>
      </c>
    </row>
    <row r="4704" spans="1:7">
      <c r="A4704" t="s">
        <v>8561</v>
      </c>
      <c r="B4704">
        <v>12</v>
      </c>
      <c r="C4704">
        <v>15</v>
      </c>
      <c r="D4704">
        <v>16</v>
      </c>
      <c r="E4704" t="s">
        <v>672</v>
      </c>
      <c r="G4704" t="e">
        <f>--Buffer</f>
        <v>#NAME?</v>
      </c>
    </row>
    <row r="4705" spans="1:7">
      <c r="A4705" t="s">
        <v>8562</v>
      </c>
      <c r="B4705">
        <v>12</v>
      </c>
      <c r="C4705">
        <v>15</v>
      </c>
      <c r="D4705">
        <v>17</v>
      </c>
      <c r="E4705" t="s">
        <v>695</v>
      </c>
      <c r="G4705" t="s">
        <v>696</v>
      </c>
    </row>
    <row r="4706" spans="1:7">
      <c r="A4706" t="s">
        <v>8563</v>
      </c>
      <c r="B4706">
        <v>12</v>
      </c>
      <c r="C4706">
        <v>15</v>
      </c>
      <c r="D4706">
        <v>18</v>
      </c>
      <c r="E4706" t="s">
        <v>695</v>
      </c>
      <c r="G4706" t="s">
        <v>696</v>
      </c>
    </row>
    <row r="4707" spans="1:7">
      <c r="A4707" t="s">
        <v>8564</v>
      </c>
      <c r="B4707">
        <v>12</v>
      </c>
      <c r="C4707">
        <v>15</v>
      </c>
      <c r="D4707">
        <v>19</v>
      </c>
      <c r="E4707" t="s">
        <v>699</v>
      </c>
      <c r="G4707" t="s">
        <v>700</v>
      </c>
    </row>
    <row r="4708" spans="1:7">
      <c r="A4708" t="s">
        <v>8565</v>
      </c>
      <c r="B4708">
        <v>12</v>
      </c>
      <c r="C4708">
        <v>15</v>
      </c>
      <c r="D4708">
        <v>20</v>
      </c>
      <c r="E4708" t="s">
        <v>699</v>
      </c>
      <c r="G4708" t="s">
        <v>700</v>
      </c>
    </row>
    <row r="4709" spans="1:7">
      <c r="A4709" t="s">
        <v>8566</v>
      </c>
      <c r="B4709">
        <v>12</v>
      </c>
      <c r="C4709">
        <v>16</v>
      </c>
      <c r="D4709">
        <v>1</v>
      </c>
      <c r="E4709" t="s">
        <v>703</v>
      </c>
      <c r="G4709" t="s">
        <v>704</v>
      </c>
    </row>
    <row r="4710" spans="1:7">
      <c r="A4710" t="s">
        <v>8567</v>
      </c>
      <c r="B4710">
        <v>12</v>
      </c>
      <c r="C4710">
        <v>16</v>
      </c>
      <c r="D4710">
        <v>2</v>
      </c>
      <c r="E4710" t="s">
        <v>703</v>
      </c>
      <c r="G4710" t="s">
        <v>704</v>
      </c>
    </row>
    <row r="4711" spans="1:7">
      <c r="A4711" t="s">
        <v>8568</v>
      </c>
      <c r="B4711">
        <v>12</v>
      </c>
      <c r="C4711">
        <v>16</v>
      </c>
      <c r="D4711">
        <v>3</v>
      </c>
      <c r="E4711" t="s">
        <v>707</v>
      </c>
      <c r="G4711" t="s">
        <v>708</v>
      </c>
    </row>
    <row r="4712" spans="1:7">
      <c r="A4712" t="s">
        <v>8569</v>
      </c>
      <c r="B4712">
        <v>12</v>
      </c>
      <c r="C4712">
        <v>16</v>
      </c>
      <c r="D4712">
        <v>4</v>
      </c>
      <c r="E4712" t="s">
        <v>707</v>
      </c>
      <c r="G4712" t="s">
        <v>708</v>
      </c>
    </row>
    <row r="4713" spans="1:7">
      <c r="A4713" t="s">
        <v>8570</v>
      </c>
      <c r="B4713">
        <v>12</v>
      </c>
      <c r="C4713">
        <v>16</v>
      </c>
      <c r="D4713">
        <v>5</v>
      </c>
      <c r="E4713" t="s">
        <v>711</v>
      </c>
      <c r="G4713" t="e">
        <f>--Blank</f>
        <v>#NAME?</v>
      </c>
    </row>
    <row r="4714" spans="1:7">
      <c r="A4714" t="s">
        <v>8571</v>
      </c>
      <c r="B4714">
        <v>12</v>
      </c>
      <c r="C4714">
        <v>16</v>
      </c>
      <c r="D4714">
        <v>6</v>
      </c>
      <c r="E4714" t="s">
        <v>711</v>
      </c>
      <c r="G4714" t="e">
        <f>--Blank</f>
        <v>#NAME?</v>
      </c>
    </row>
    <row r="4715" spans="1:7">
      <c r="A4715" t="s">
        <v>8572</v>
      </c>
      <c r="B4715">
        <v>12</v>
      </c>
      <c r="C4715">
        <v>16</v>
      </c>
      <c r="D4715">
        <v>7</v>
      </c>
      <c r="E4715" t="s">
        <v>711</v>
      </c>
      <c r="G4715" t="e">
        <f>--Blank</f>
        <v>#NAME?</v>
      </c>
    </row>
    <row r="4716" spans="1:7">
      <c r="A4716" t="s">
        <v>8573</v>
      </c>
      <c r="B4716">
        <v>12</v>
      </c>
      <c r="C4716">
        <v>16</v>
      </c>
      <c r="D4716">
        <v>8</v>
      </c>
      <c r="E4716" t="s">
        <v>711</v>
      </c>
      <c r="G4716" t="e">
        <f>--Blank</f>
        <v>#NAME?</v>
      </c>
    </row>
    <row r="4717" spans="1:7">
      <c r="A4717" t="s">
        <v>8574</v>
      </c>
      <c r="B4717">
        <v>12</v>
      </c>
      <c r="C4717">
        <v>16</v>
      </c>
      <c r="D4717">
        <v>9</v>
      </c>
      <c r="E4717" t="s">
        <v>711</v>
      </c>
      <c r="G4717" t="e">
        <f>--Blank</f>
        <v>#NAME?</v>
      </c>
    </row>
    <row r="4718" spans="1:7">
      <c r="A4718" t="s">
        <v>8575</v>
      </c>
      <c r="B4718">
        <v>12</v>
      </c>
      <c r="C4718">
        <v>16</v>
      </c>
      <c r="D4718">
        <v>10</v>
      </c>
      <c r="E4718" t="s">
        <v>711</v>
      </c>
      <c r="G4718" t="e">
        <f>--Blank</f>
        <v>#NAME?</v>
      </c>
    </row>
    <row r="4719" spans="1:7">
      <c r="A4719" t="s">
        <v>8576</v>
      </c>
      <c r="B4719">
        <v>12</v>
      </c>
      <c r="C4719">
        <v>16</v>
      </c>
      <c r="D4719">
        <v>11</v>
      </c>
      <c r="E4719" t="s">
        <v>711</v>
      </c>
      <c r="G4719" t="e">
        <f>--Blank</f>
        <v>#NAME?</v>
      </c>
    </row>
    <row r="4720" spans="1:7">
      <c r="A4720" t="s">
        <v>8577</v>
      </c>
      <c r="B4720">
        <v>12</v>
      </c>
      <c r="C4720">
        <v>16</v>
      </c>
      <c r="D4720">
        <v>12</v>
      </c>
      <c r="E4720" t="s">
        <v>711</v>
      </c>
      <c r="G4720" t="e">
        <f>--Blank</f>
        <v>#NAME?</v>
      </c>
    </row>
    <row r="4721" spans="1:7">
      <c r="A4721" t="s">
        <v>8578</v>
      </c>
      <c r="B4721">
        <v>12</v>
      </c>
      <c r="C4721">
        <v>16</v>
      </c>
      <c r="D4721">
        <v>13</v>
      </c>
      <c r="E4721" t="s">
        <v>711</v>
      </c>
      <c r="G4721" t="e">
        <f>--Blank</f>
        <v>#NAME?</v>
      </c>
    </row>
    <row r="4722" spans="1:7">
      <c r="A4722" t="s">
        <v>8579</v>
      </c>
      <c r="B4722">
        <v>12</v>
      </c>
      <c r="C4722">
        <v>16</v>
      </c>
      <c r="D4722">
        <v>14</v>
      </c>
      <c r="E4722" t="s">
        <v>711</v>
      </c>
      <c r="G4722" t="e">
        <f>--Blank</f>
        <v>#NAME?</v>
      </c>
    </row>
    <row r="4723" spans="1:7">
      <c r="A4723" t="s">
        <v>8580</v>
      </c>
      <c r="B4723">
        <v>12</v>
      </c>
      <c r="C4723">
        <v>16</v>
      </c>
      <c r="D4723">
        <v>15</v>
      </c>
      <c r="E4723" t="s">
        <v>711</v>
      </c>
      <c r="G4723" t="e">
        <f>--Blank</f>
        <v>#NAME?</v>
      </c>
    </row>
    <row r="4724" spans="1:7">
      <c r="A4724" t="s">
        <v>8581</v>
      </c>
      <c r="B4724">
        <v>12</v>
      </c>
      <c r="C4724">
        <v>16</v>
      </c>
      <c r="D4724">
        <v>16</v>
      </c>
      <c r="E4724" t="s">
        <v>711</v>
      </c>
      <c r="G4724" t="e">
        <f>--Blank</f>
        <v>#NAME?</v>
      </c>
    </row>
    <row r="4725" spans="1:7">
      <c r="A4725" t="s">
        <v>8582</v>
      </c>
      <c r="B4725">
        <v>12</v>
      </c>
      <c r="C4725">
        <v>16</v>
      </c>
      <c r="D4725">
        <v>17</v>
      </c>
      <c r="E4725" t="s">
        <v>711</v>
      </c>
      <c r="G4725" t="e">
        <f>--Blank</f>
        <v>#NAME?</v>
      </c>
    </row>
    <row r="4726" spans="1:7">
      <c r="A4726" t="s">
        <v>8583</v>
      </c>
      <c r="B4726">
        <v>12</v>
      </c>
      <c r="C4726">
        <v>16</v>
      </c>
      <c r="D4726">
        <v>18</v>
      </c>
      <c r="E4726" t="s">
        <v>711</v>
      </c>
      <c r="G4726" t="e">
        <f>--Blank</f>
        <v>#NAME?</v>
      </c>
    </row>
    <row r="4727" spans="1:7">
      <c r="A4727" t="s">
        <v>8584</v>
      </c>
      <c r="B4727">
        <v>12</v>
      </c>
      <c r="C4727">
        <v>16</v>
      </c>
      <c r="D4727">
        <v>19</v>
      </c>
      <c r="E4727" t="s">
        <v>711</v>
      </c>
      <c r="G4727" t="e">
        <f>--Blank</f>
        <v>#NAME?</v>
      </c>
    </row>
    <row r="4728" spans="1:7">
      <c r="A4728" t="s">
        <v>8585</v>
      </c>
      <c r="B4728">
        <v>12</v>
      </c>
      <c r="C4728">
        <v>16</v>
      </c>
      <c r="D4728">
        <v>20</v>
      </c>
      <c r="E4728" t="s">
        <v>711</v>
      </c>
      <c r="G4728" t="e">
        <f>--Blank</f>
        <v>#NAME?</v>
      </c>
    </row>
    <row r="4729" spans="1:7">
      <c r="A4729" t="s">
        <v>8586</v>
      </c>
      <c r="B4729">
        <v>12</v>
      </c>
      <c r="C4729">
        <v>17</v>
      </c>
      <c r="D4729">
        <v>1</v>
      </c>
      <c r="E4729" t="s">
        <v>711</v>
      </c>
      <c r="G4729" t="e">
        <f>--Blank</f>
        <v>#NAME?</v>
      </c>
    </row>
    <row r="4730" spans="1:7">
      <c r="A4730" t="s">
        <v>8587</v>
      </c>
      <c r="B4730">
        <v>12</v>
      </c>
      <c r="C4730">
        <v>17</v>
      </c>
      <c r="D4730">
        <v>2</v>
      </c>
      <c r="E4730" t="s">
        <v>711</v>
      </c>
      <c r="G4730" t="e">
        <f>--Blank</f>
        <v>#NAME?</v>
      </c>
    </row>
    <row r="4731" spans="1:7">
      <c r="A4731" t="s">
        <v>8588</v>
      </c>
      <c r="B4731">
        <v>12</v>
      </c>
      <c r="C4731">
        <v>17</v>
      </c>
      <c r="D4731">
        <v>3</v>
      </c>
      <c r="E4731" t="s">
        <v>711</v>
      </c>
      <c r="G4731" t="e">
        <f>--Blank</f>
        <v>#NAME?</v>
      </c>
    </row>
    <row r="4732" spans="1:7">
      <c r="A4732" t="s">
        <v>8589</v>
      </c>
      <c r="B4732">
        <v>12</v>
      </c>
      <c r="C4732">
        <v>17</v>
      </c>
      <c r="D4732">
        <v>4</v>
      </c>
      <c r="E4732" t="s">
        <v>711</v>
      </c>
      <c r="G4732" t="e">
        <f>--Blank</f>
        <v>#NAME?</v>
      </c>
    </row>
    <row r="4733" spans="1:7">
      <c r="A4733" t="s">
        <v>8590</v>
      </c>
      <c r="B4733">
        <v>12</v>
      </c>
      <c r="C4733">
        <v>17</v>
      </c>
      <c r="D4733">
        <v>5</v>
      </c>
      <c r="E4733" t="s">
        <v>711</v>
      </c>
      <c r="G4733" t="e">
        <f>--Blank</f>
        <v>#NAME?</v>
      </c>
    </row>
    <row r="4734" spans="1:7">
      <c r="A4734" t="s">
        <v>8591</v>
      </c>
      <c r="B4734">
        <v>12</v>
      </c>
      <c r="C4734">
        <v>17</v>
      </c>
      <c r="D4734">
        <v>6</v>
      </c>
      <c r="E4734" t="s">
        <v>711</v>
      </c>
      <c r="G4734" t="e">
        <f>--Blank</f>
        <v>#NAME?</v>
      </c>
    </row>
    <row r="4735" spans="1:7">
      <c r="A4735" t="s">
        <v>8592</v>
      </c>
      <c r="B4735">
        <v>12</v>
      </c>
      <c r="C4735">
        <v>17</v>
      </c>
      <c r="D4735">
        <v>7</v>
      </c>
      <c r="E4735" t="s">
        <v>711</v>
      </c>
      <c r="G4735" t="e">
        <f>--Blank</f>
        <v>#NAME?</v>
      </c>
    </row>
    <row r="4736" spans="1:7">
      <c r="A4736" t="s">
        <v>8593</v>
      </c>
      <c r="B4736">
        <v>12</v>
      </c>
      <c r="C4736">
        <v>17</v>
      </c>
      <c r="D4736">
        <v>8</v>
      </c>
      <c r="E4736" t="s">
        <v>711</v>
      </c>
      <c r="G4736" t="e">
        <f>--Blank</f>
        <v>#NAME?</v>
      </c>
    </row>
    <row r="4737" spans="1:7">
      <c r="A4737" t="s">
        <v>8594</v>
      </c>
      <c r="B4737">
        <v>12</v>
      </c>
      <c r="C4737">
        <v>17</v>
      </c>
      <c r="D4737">
        <v>9</v>
      </c>
      <c r="E4737" t="s">
        <v>711</v>
      </c>
      <c r="G4737" t="e">
        <f>--Blank</f>
        <v>#NAME?</v>
      </c>
    </row>
    <row r="4738" spans="1:7">
      <c r="A4738" t="s">
        <v>8595</v>
      </c>
      <c r="B4738">
        <v>12</v>
      </c>
      <c r="C4738">
        <v>17</v>
      </c>
      <c r="D4738">
        <v>10</v>
      </c>
      <c r="E4738" t="s">
        <v>711</v>
      </c>
      <c r="G4738" t="e">
        <f>--Blank</f>
        <v>#NAME?</v>
      </c>
    </row>
    <row r="4739" spans="1:7">
      <c r="A4739" t="s">
        <v>8596</v>
      </c>
      <c r="B4739">
        <v>12</v>
      </c>
      <c r="C4739">
        <v>17</v>
      </c>
      <c r="D4739">
        <v>11</v>
      </c>
      <c r="E4739" t="s">
        <v>711</v>
      </c>
      <c r="G4739" t="e">
        <f>--Blank</f>
        <v>#NAME?</v>
      </c>
    </row>
    <row r="4740" spans="1:7">
      <c r="A4740" t="s">
        <v>8597</v>
      </c>
      <c r="B4740">
        <v>12</v>
      </c>
      <c r="C4740">
        <v>17</v>
      </c>
      <c r="D4740">
        <v>12</v>
      </c>
      <c r="E4740" t="s">
        <v>711</v>
      </c>
      <c r="G4740" t="e">
        <f>--Blank</f>
        <v>#NAME?</v>
      </c>
    </row>
    <row r="4741" spans="1:7">
      <c r="A4741" t="s">
        <v>8598</v>
      </c>
      <c r="B4741">
        <v>12</v>
      </c>
      <c r="C4741">
        <v>17</v>
      </c>
      <c r="D4741">
        <v>13</v>
      </c>
      <c r="E4741" t="s">
        <v>711</v>
      </c>
      <c r="G4741" t="e">
        <f>--Blank</f>
        <v>#NAME?</v>
      </c>
    </row>
    <row r="4742" spans="1:7">
      <c r="A4742" t="s">
        <v>8599</v>
      </c>
      <c r="B4742">
        <v>12</v>
      </c>
      <c r="C4742">
        <v>17</v>
      </c>
      <c r="D4742">
        <v>14</v>
      </c>
      <c r="E4742" t="s">
        <v>711</v>
      </c>
      <c r="G4742" t="e">
        <f>--Blank</f>
        <v>#NAME?</v>
      </c>
    </row>
    <row r="4743" spans="1:7">
      <c r="A4743" t="s">
        <v>8600</v>
      </c>
      <c r="B4743">
        <v>12</v>
      </c>
      <c r="C4743">
        <v>17</v>
      </c>
      <c r="D4743">
        <v>15</v>
      </c>
      <c r="E4743" t="s">
        <v>711</v>
      </c>
      <c r="G4743" t="e">
        <f>--Blank</f>
        <v>#NAME?</v>
      </c>
    </row>
    <row r="4744" spans="1:7">
      <c r="A4744" t="s">
        <v>8601</v>
      </c>
      <c r="B4744">
        <v>12</v>
      </c>
      <c r="C4744">
        <v>17</v>
      </c>
      <c r="D4744">
        <v>16</v>
      </c>
      <c r="E4744" t="s">
        <v>711</v>
      </c>
      <c r="G4744" t="e">
        <f>--Blank</f>
        <v>#NAME?</v>
      </c>
    </row>
    <row r="4745" spans="1:7">
      <c r="A4745" t="s">
        <v>8602</v>
      </c>
      <c r="B4745">
        <v>12</v>
      </c>
      <c r="C4745">
        <v>17</v>
      </c>
      <c r="D4745">
        <v>17</v>
      </c>
      <c r="E4745" t="s">
        <v>711</v>
      </c>
      <c r="G4745" t="e">
        <f>--Blank</f>
        <v>#NAME?</v>
      </c>
    </row>
    <row r="4746" spans="1:7">
      <c r="A4746" t="s">
        <v>8603</v>
      </c>
      <c r="B4746">
        <v>12</v>
      </c>
      <c r="C4746">
        <v>17</v>
      </c>
      <c r="D4746">
        <v>18</v>
      </c>
      <c r="E4746" t="s">
        <v>711</v>
      </c>
      <c r="G4746" t="e">
        <f>--Blank</f>
        <v>#NAME?</v>
      </c>
    </row>
    <row r="4747" spans="1:7">
      <c r="A4747" t="s">
        <v>8604</v>
      </c>
      <c r="B4747">
        <v>12</v>
      </c>
      <c r="C4747">
        <v>17</v>
      </c>
      <c r="D4747">
        <v>19</v>
      </c>
      <c r="E4747" t="s">
        <v>711</v>
      </c>
      <c r="G4747" t="e">
        <f>--Blank</f>
        <v>#NAME?</v>
      </c>
    </row>
    <row r="4748" spans="1:7">
      <c r="A4748" t="s">
        <v>8605</v>
      </c>
      <c r="B4748">
        <v>12</v>
      </c>
      <c r="C4748">
        <v>17</v>
      </c>
      <c r="D4748">
        <v>20</v>
      </c>
      <c r="E4748" t="s">
        <v>711</v>
      </c>
      <c r="G4748" t="e">
        <f>--Blank</f>
        <v>#NAME?</v>
      </c>
    </row>
    <row r="4749" spans="1:7">
      <c r="A4749" t="s">
        <v>8606</v>
      </c>
      <c r="B4749">
        <v>12</v>
      </c>
      <c r="C4749">
        <v>18</v>
      </c>
      <c r="D4749">
        <v>1</v>
      </c>
      <c r="E4749" t="s">
        <v>711</v>
      </c>
      <c r="G4749" t="e">
        <f>--Blank</f>
        <v>#NAME?</v>
      </c>
    </row>
    <row r="4750" spans="1:7">
      <c r="A4750" t="s">
        <v>8607</v>
      </c>
      <c r="B4750">
        <v>12</v>
      </c>
      <c r="C4750">
        <v>18</v>
      </c>
      <c r="D4750">
        <v>2</v>
      </c>
      <c r="E4750" t="s">
        <v>711</v>
      </c>
      <c r="G4750" t="e">
        <f>--Blank</f>
        <v>#NAME?</v>
      </c>
    </row>
    <row r="4751" spans="1:7">
      <c r="A4751" t="s">
        <v>8608</v>
      </c>
      <c r="B4751">
        <v>12</v>
      </c>
      <c r="C4751">
        <v>18</v>
      </c>
      <c r="D4751">
        <v>3</v>
      </c>
      <c r="E4751" t="s">
        <v>711</v>
      </c>
      <c r="G4751" t="e">
        <f>--Blank</f>
        <v>#NAME?</v>
      </c>
    </row>
    <row r="4752" spans="1:7">
      <c r="A4752" t="s">
        <v>8609</v>
      </c>
      <c r="B4752">
        <v>12</v>
      </c>
      <c r="C4752">
        <v>18</v>
      </c>
      <c r="D4752">
        <v>4</v>
      </c>
      <c r="E4752" t="s">
        <v>711</v>
      </c>
      <c r="G4752" t="e">
        <f>--Blank</f>
        <v>#NAME?</v>
      </c>
    </row>
    <row r="4753" spans="1:7">
      <c r="A4753" t="s">
        <v>8610</v>
      </c>
      <c r="B4753">
        <v>12</v>
      </c>
      <c r="C4753">
        <v>18</v>
      </c>
      <c r="D4753">
        <v>5</v>
      </c>
      <c r="E4753" t="s">
        <v>711</v>
      </c>
      <c r="G4753" t="e">
        <f>--Blank</f>
        <v>#NAME?</v>
      </c>
    </row>
    <row r="4754" spans="1:7">
      <c r="A4754" t="s">
        <v>8611</v>
      </c>
      <c r="B4754">
        <v>12</v>
      </c>
      <c r="C4754">
        <v>18</v>
      </c>
      <c r="D4754">
        <v>6</v>
      </c>
      <c r="E4754" t="s">
        <v>711</v>
      </c>
      <c r="G4754" t="e">
        <f>--Blank</f>
        <v>#NAME?</v>
      </c>
    </row>
    <row r="4755" spans="1:7">
      <c r="A4755" t="s">
        <v>8612</v>
      </c>
      <c r="B4755">
        <v>12</v>
      </c>
      <c r="C4755">
        <v>18</v>
      </c>
      <c r="D4755">
        <v>7</v>
      </c>
      <c r="E4755" t="s">
        <v>711</v>
      </c>
      <c r="G4755" t="e">
        <f>--Blank</f>
        <v>#NAME?</v>
      </c>
    </row>
    <row r="4756" spans="1:7">
      <c r="A4756" t="s">
        <v>8613</v>
      </c>
      <c r="B4756">
        <v>12</v>
      </c>
      <c r="C4756">
        <v>18</v>
      </c>
      <c r="D4756">
        <v>8</v>
      </c>
      <c r="E4756" t="s">
        <v>711</v>
      </c>
      <c r="G4756" t="e">
        <f>--Blank</f>
        <v>#NAME?</v>
      </c>
    </row>
    <row r="4757" spans="1:7">
      <c r="A4757" t="s">
        <v>8614</v>
      </c>
      <c r="B4757">
        <v>12</v>
      </c>
      <c r="C4757">
        <v>18</v>
      </c>
      <c r="D4757">
        <v>9</v>
      </c>
      <c r="E4757" t="s">
        <v>711</v>
      </c>
      <c r="G4757" t="e">
        <f>--Blank</f>
        <v>#NAME?</v>
      </c>
    </row>
    <row r="4758" spans="1:7">
      <c r="A4758" t="s">
        <v>8615</v>
      </c>
      <c r="B4758">
        <v>12</v>
      </c>
      <c r="C4758">
        <v>18</v>
      </c>
      <c r="D4758">
        <v>10</v>
      </c>
      <c r="E4758" t="s">
        <v>711</v>
      </c>
      <c r="G4758" t="e">
        <f>--Blank</f>
        <v>#NAME?</v>
      </c>
    </row>
    <row r="4759" spans="1:7">
      <c r="A4759" t="s">
        <v>8616</v>
      </c>
      <c r="B4759">
        <v>12</v>
      </c>
      <c r="C4759">
        <v>18</v>
      </c>
      <c r="D4759">
        <v>11</v>
      </c>
      <c r="E4759" t="s">
        <v>711</v>
      </c>
      <c r="G4759" t="e">
        <f>--Blank</f>
        <v>#NAME?</v>
      </c>
    </row>
    <row r="4760" spans="1:7">
      <c r="A4760" t="s">
        <v>8617</v>
      </c>
      <c r="B4760">
        <v>12</v>
      </c>
      <c r="C4760">
        <v>18</v>
      </c>
      <c r="D4760">
        <v>12</v>
      </c>
      <c r="E4760" t="s">
        <v>711</v>
      </c>
      <c r="G4760" t="e">
        <f>--Blank</f>
        <v>#NAME?</v>
      </c>
    </row>
    <row r="4761" spans="1:7">
      <c r="A4761" t="s">
        <v>8618</v>
      </c>
      <c r="B4761">
        <v>12</v>
      </c>
      <c r="C4761">
        <v>18</v>
      </c>
      <c r="D4761">
        <v>13</v>
      </c>
      <c r="E4761" t="s">
        <v>711</v>
      </c>
      <c r="G4761" t="e">
        <f>--Blank</f>
        <v>#NAME?</v>
      </c>
    </row>
    <row r="4762" spans="1:7">
      <c r="A4762" t="s">
        <v>8619</v>
      </c>
      <c r="B4762">
        <v>12</v>
      </c>
      <c r="C4762">
        <v>18</v>
      </c>
      <c r="D4762">
        <v>14</v>
      </c>
      <c r="E4762" t="s">
        <v>711</v>
      </c>
      <c r="G4762" t="e">
        <f>--Blank</f>
        <v>#NAME?</v>
      </c>
    </row>
    <row r="4763" spans="1:7">
      <c r="A4763" t="s">
        <v>8620</v>
      </c>
      <c r="B4763">
        <v>12</v>
      </c>
      <c r="C4763">
        <v>18</v>
      </c>
      <c r="D4763">
        <v>15</v>
      </c>
      <c r="E4763" t="s">
        <v>711</v>
      </c>
      <c r="G4763" t="e">
        <f>--Blank</f>
        <v>#NAME?</v>
      </c>
    </row>
    <row r="4764" spans="1:7">
      <c r="A4764" t="s">
        <v>8621</v>
      </c>
      <c r="B4764">
        <v>12</v>
      </c>
      <c r="C4764">
        <v>18</v>
      </c>
      <c r="D4764">
        <v>16</v>
      </c>
      <c r="E4764" t="s">
        <v>711</v>
      </c>
      <c r="G4764" t="e">
        <f>--Blank</f>
        <v>#NAME?</v>
      </c>
    </row>
    <row r="4765" spans="1:7">
      <c r="A4765" t="s">
        <v>8622</v>
      </c>
      <c r="B4765">
        <v>12</v>
      </c>
      <c r="C4765">
        <v>18</v>
      </c>
      <c r="D4765">
        <v>17</v>
      </c>
      <c r="E4765" t="s">
        <v>711</v>
      </c>
      <c r="G4765" t="e">
        <f>--Blank</f>
        <v>#NAME?</v>
      </c>
    </row>
    <row r="4766" spans="1:7">
      <c r="A4766" t="s">
        <v>8623</v>
      </c>
      <c r="B4766">
        <v>12</v>
      </c>
      <c r="C4766">
        <v>18</v>
      </c>
      <c r="D4766">
        <v>18</v>
      </c>
      <c r="E4766" t="s">
        <v>711</v>
      </c>
      <c r="G4766" t="e">
        <f>--Blank</f>
        <v>#NAME?</v>
      </c>
    </row>
    <row r="4767" spans="1:7">
      <c r="A4767" t="s">
        <v>8624</v>
      </c>
      <c r="B4767">
        <v>12</v>
      </c>
      <c r="C4767">
        <v>18</v>
      </c>
      <c r="D4767">
        <v>19</v>
      </c>
      <c r="E4767" t="s">
        <v>711</v>
      </c>
      <c r="G4767" t="e">
        <f>--Blank</f>
        <v>#NAME?</v>
      </c>
    </row>
    <row r="4768" spans="1:7">
      <c r="A4768" t="s">
        <v>8625</v>
      </c>
      <c r="B4768">
        <v>12</v>
      </c>
      <c r="C4768">
        <v>18</v>
      </c>
      <c r="D4768">
        <v>20</v>
      </c>
      <c r="E4768" t="s">
        <v>711</v>
      </c>
      <c r="G4768" t="e">
        <f>--Blank</f>
        <v>#NAME?</v>
      </c>
    </row>
    <row r="4769" spans="1:7">
      <c r="A4769" t="s">
        <v>8626</v>
      </c>
      <c r="B4769">
        <v>12</v>
      </c>
      <c r="C4769">
        <v>19</v>
      </c>
      <c r="D4769">
        <v>1</v>
      </c>
      <c r="E4769" t="s">
        <v>711</v>
      </c>
      <c r="G4769" t="e">
        <f>--Blank</f>
        <v>#NAME?</v>
      </c>
    </row>
    <row r="4770" spans="1:7">
      <c r="A4770" t="s">
        <v>8627</v>
      </c>
      <c r="B4770">
        <v>12</v>
      </c>
      <c r="C4770">
        <v>19</v>
      </c>
      <c r="D4770">
        <v>2</v>
      </c>
      <c r="E4770" t="s">
        <v>711</v>
      </c>
      <c r="G4770" t="e">
        <f>--Blank</f>
        <v>#NAME?</v>
      </c>
    </row>
    <row r="4771" spans="1:7">
      <c r="A4771" t="s">
        <v>8628</v>
      </c>
      <c r="B4771">
        <v>12</v>
      </c>
      <c r="C4771">
        <v>19</v>
      </c>
      <c r="D4771">
        <v>3</v>
      </c>
      <c r="E4771" t="s">
        <v>711</v>
      </c>
      <c r="G4771" t="e">
        <f>--Blank</f>
        <v>#NAME?</v>
      </c>
    </row>
    <row r="4772" spans="1:7">
      <c r="A4772" t="s">
        <v>8629</v>
      </c>
      <c r="B4772">
        <v>12</v>
      </c>
      <c r="C4772">
        <v>19</v>
      </c>
      <c r="D4772">
        <v>4</v>
      </c>
      <c r="E4772" t="s">
        <v>711</v>
      </c>
      <c r="G4772" t="e">
        <f>--Blank</f>
        <v>#NAME?</v>
      </c>
    </row>
    <row r="4773" spans="1:7">
      <c r="A4773" t="s">
        <v>8630</v>
      </c>
      <c r="B4773">
        <v>12</v>
      </c>
      <c r="C4773">
        <v>19</v>
      </c>
      <c r="D4773">
        <v>5</v>
      </c>
      <c r="E4773" t="s">
        <v>711</v>
      </c>
      <c r="G4773" t="e">
        <f>--Blank</f>
        <v>#NAME?</v>
      </c>
    </row>
    <row r="4774" spans="1:7">
      <c r="A4774" t="s">
        <v>8631</v>
      </c>
      <c r="B4774">
        <v>12</v>
      </c>
      <c r="C4774">
        <v>19</v>
      </c>
      <c r="D4774">
        <v>6</v>
      </c>
      <c r="E4774" t="s">
        <v>711</v>
      </c>
      <c r="G4774" t="e">
        <f>--Blank</f>
        <v>#NAME?</v>
      </c>
    </row>
    <row r="4775" spans="1:7">
      <c r="A4775" t="s">
        <v>8632</v>
      </c>
      <c r="B4775">
        <v>12</v>
      </c>
      <c r="C4775">
        <v>19</v>
      </c>
      <c r="D4775">
        <v>7</v>
      </c>
      <c r="E4775" t="s">
        <v>711</v>
      </c>
      <c r="G4775" t="e">
        <f>--Blank</f>
        <v>#NAME?</v>
      </c>
    </row>
    <row r="4776" spans="1:7">
      <c r="A4776" t="s">
        <v>8633</v>
      </c>
      <c r="B4776">
        <v>12</v>
      </c>
      <c r="C4776">
        <v>19</v>
      </c>
      <c r="D4776">
        <v>8</v>
      </c>
      <c r="E4776" t="s">
        <v>711</v>
      </c>
      <c r="G4776" t="e">
        <f>--Blank</f>
        <v>#NAME?</v>
      </c>
    </row>
    <row r="4777" spans="1:7">
      <c r="A4777" t="s">
        <v>8634</v>
      </c>
      <c r="B4777">
        <v>12</v>
      </c>
      <c r="C4777">
        <v>19</v>
      </c>
      <c r="D4777">
        <v>9</v>
      </c>
      <c r="E4777" t="s">
        <v>711</v>
      </c>
      <c r="G4777" t="e">
        <f>--Blank</f>
        <v>#NAME?</v>
      </c>
    </row>
    <row r="4778" spans="1:7">
      <c r="A4778" t="s">
        <v>8635</v>
      </c>
      <c r="B4778">
        <v>12</v>
      </c>
      <c r="C4778">
        <v>19</v>
      </c>
      <c r="D4778">
        <v>10</v>
      </c>
      <c r="E4778" t="s">
        <v>711</v>
      </c>
      <c r="G4778" t="e">
        <f>--Blank</f>
        <v>#NAME?</v>
      </c>
    </row>
    <row r="4779" spans="1:7">
      <c r="A4779" t="s">
        <v>8636</v>
      </c>
      <c r="B4779">
        <v>12</v>
      </c>
      <c r="C4779">
        <v>19</v>
      </c>
      <c r="D4779">
        <v>11</v>
      </c>
      <c r="E4779" t="s">
        <v>711</v>
      </c>
      <c r="G4779" t="e">
        <f>--Blank</f>
        <v>#NAME?</v>
      </c>
    </row>
    <row r="4780" spans="1:7">
      <c r="A4780" t="s">
        <v>8637</v>
      </c>
      <c r="B4780">
        <v>12</v>
      </c>
      <c r="C4780">
        <v>19</v>
      </c>
      <c r="D4780">
        <v>12</v>
      </c>
      <c r="E4780" t="s">
        <v>711</v>
      </c>
      <c r="G4780" t="e">
        <f>--Blank</f>
        <v>#NAME?</v>
      </c>
    </row>
    <row r="4781" spans="1:7">
      <c r="A4781" t="s">
        <v>8638</v>
      </c>
      <c r="B4781">
        <v>12</v>
      </c>
      <c r="C4781">
        <v>19</v>
      </c>
      <c r="D4781">
        <v>13</v>
      </c>
      <c r="E4781" t="s">
        <v>711</v>
      </c>
      <c r="G4781" t="e">
        <f>--Blank</f>
        <v>#NAME?</v>
      </c>
    </row>
    <row r="4782" spans="1:7">
      <c r="A4782" t="s">
        <v>8639</v>
      </c>
      <c r="B4782">
        <v>12</v>
      </c>
      <c r="C4782">
        <v>19</v>
      </c>
      <c r="D4782">
        <v>14</v>
      </c>
      <c r="E4782" t="s">
        <v>711</v>
      </c>
      <c r="G4782" t="e">
        <f>--Blank</f>
        <v>#NAME?</v>
      </c>
    </row>
    <row r="4783" spans="1:7">
      <c r="A4783" t="s">
        <v>8640</v>
      </c>
      <c r="B4783">
        <v>12</v>
      </c>
      <c r="C4783">
        <v>19</v>
      </c>
      <c r="D4783">
        <v>15</v>
      </c>
      <c r="E4783" t="s">
        <v>711</v>
      </c>
      <c r="G4783" t="e">
        <f>--Blank</f>
        <v>#NAME?</v>
      </c>
    </row>
    <row r="4784" spans="1:7">
      <c r="A4784" t="s">
        <v>8641</v>
      </c>
      <c r="B4784">
        <v>12</v>
      </c>
      <c r="C4784">
        <v>19</v>
      </c>
      <c r="D4784">
        <v>16</v>
      </c>
      <c r="E4784" t="s">
        <v>711</v>
      </c>
      <c r="G4784" t="e">
        <f>--Blank</f>
        <v>#NAME?</v>
      </c>
    </row>
    <row r="4785" spans="1:7">
      <c r="A4785" t="s">
        <v>8642</v>
      </c>
      <c r="B4785">
        <v>12</v>
      </c>
      <c r="C4785">
        <v>19</v>
      </c>
      <c r="D4785">
        <v>17</v>
      </c>
      <c r="E4785" t="s">
        <v>711</v>
      </c>
      <c r="G4785" t="e">
        <f>--Blank</f>
        <v>#NAME?</v>
      </c>
    </row>
    <row r="4786" spans="1:7">
      <c r="A4786" t="s">
        <v>8643</v>
      </c>
      <c r="B4786">
        <v>12</v>
      </c>
      <c r="C4786">
        <v>19</v>
      </c>
      <c r="D4786">
        <v>18</v>
      </c>
      <c r="E4786" t="s">
        <v>711</v>
      </c>
      <c r="G4786" t="e">
        <f>--Blank</f>
        <v>#NAME?</v>
      </c>
    </row>
    <row r="4787" spans="1:7">
      <c r="A4787" t="s">
        <v>8644</v>
      </c>
      <c r="B4787">
        <v>12</v>
      </c>
      <c r="C4787">
        <v>19</v>
      </c>
      <c r="D4787">
        <v>19</v>
      </c>
      <c r="E4787" t="s">
        <v>711</v>
      </c>
      <c r="G4787" t="e">
        <f>--Blank</f>
        <v>#NAME?</v>
      </c>
    </row>
    <row r="4788" spans="1:7">
      <c r="A4788" t="s">
        <v>8645</v>
      </c>
      <c r="B4788">
        <v>12</v>
      </c>
      <c r="C4788">
        <v>19</v>
      </c>
      <c r="D4788">
        <v>20</v>
      </c>
      <c r="E4788" t="s">
        <v>711</v>
      </c>
      <c r="G4788" t="e">
        <f>--Blank</f>
        <v>#NAME?</v>
      </c>
    </row>
    <row r="4789" spans="1:7">
      <c r="A4789" t="s">
        <v>8646</v>
      </c>
      <c r="B4789">
        <v>12</v>
      </c>
      <c r="C4789">
        <v>20</v>
      </c>
      <c r="D4789">
        <v>1</v>
      </c>
      <c r="E4789" t="s">
        <v>711</v>
      </c>
      <c r="G4789" t="e">
        <f>--Blank</f>
        <v>#NAME?</v>
      </c>
    </row>
    <row r="4790" spans="1:7">
      <c r="A4790" t="s">
        <v>8647</v>
      </c>
      <c r="B4790">
        <v>12</v>
      </c>
      <c r="C4790">
        <v>20</v>
      </c>
      <c r="D4790">
        <v>2</v>
      </c>
      <c r="E4790" t="s">
        <v>711</v>
      </c>
      <c r="G4790" t="e">
        <f>--Blank</f>
        <v>#NAME?</v>
      </c>
    </row>
    <row r="4791" spans="1:7">
      <c r="A4791" t="s">
        <v>8648</v>
      </c>
      <c r="B4791">
        <v>12</v>
      </c>
      <c r="C4791">
        <v>20</v>
      </c>
      <c r="D4791">
        <v>3</v>
      </c>
      <c r="E4791" t="s">
        <v>711</v>
      </c>
      <c r="G4791" t="e">
        <f>--Blank</f>
        <v>#NAME?</v>
      </c>
    </row>
    <row r="4792" spans="1:7">
      <c r="A4792" t="s">
        <v>8649</v>
      </c>
      <c r="B4792">
        <v>12</v>
      </c>
      <c r="C4792">
        <v>20</v>
      </c>
      <c r="D4792">
        <v>4</v>
      </c>
      <c r="E4792" t="s">
        <v>711</v>
      </c>
      <c r="G4792" t="e">
        <f>--Blank</f>
        <v>#NAME?</v>
      </c>
    </row>
    <row r="4793" spans="1:7">
      <c r="A4793" t="s">
        <v>8650</v>
      </c>
      <c r="B4793">
        <v>12</v>
      </c>
      <c r="C4793">
        <v>20</v>
      </c>
      <c r="D4793">
        <v>5</v>
      </c>
      <c r="E4793" t="s">
        <v>711</v>
      </c>
      <c r="G4793" t="e">
        <f>--Blank</f>
        <v>#NAME?</v>
      </c>
    </row>
    <row r="4794" spans="1:7">
      <c r="A4794" t="s">
        <v>8651</v>
      </c>
      <c r="B4794">
        <v>12</v>
      </c>
      <c r="C4794">
        <v>20</v>
      </c>
      <c r="D4794">
        <v>6</v>
      </c>
      <c r="E4794" t="s">
        <v>711</v>
      </c>
      <c r="G4794" t="e">
        <f>--Blank</f>
        <v>#NAME?</v>
      </c>
    </row>
    <row r="4795" spans="1:7">
      <c r="A4795" t="s">
        <v>8652</v>
      </c>
      <c r="B4795">
        <v>12</v>
      </c>
      <c r="C4795">
        <v>20</v>
      </c>
      <c r="D4795">
        <v>7</v>
      </c>
      <c r="E4795" t="s">
        <v>711</v>
      </c>
      <c r="G4795" t="e">
        <f>--Blank</f>
        <v>#NAME?</v>
      </c>
    </row>
    <row r="4796" spans="1:7">
      <c r="A4796" t="s">
        <v>8653</v>
      </c>
      <c r="B4796">
        <v>12</v>
      </c>
      <c r="C4796">
        <v>20</v>
      </c>
      <c r="D4796">
        <v>8</v>
      </c>
      <c r="E4796" t="s">
        <v>711</v>
      </c>
      <c r="G4796" t="e">
        <f>--Blank</f>
        <v>#NAME?</v>
      </c>
    </row>
    <row r="4797" spans="1:7">
      <c r="A4797" t="s">
        <v>8654</v>
      </c>
      <c r="B4797">
        <v>12</v>
      </c>
      <c r="C4797">
        <v>20</v>
      </c>
      <c r="D4797">
        <v>9</v>
      </c>
      <c r="E4797" t="s">
        <v>711</v>
      </c>
      <c r="G4797" t="e">
        <f>--Blank</f>
        <v>#NAME?</v>
      </c>
    </row>
    <row r="4798" spans="1:7">
      <c r="A4798" t="s">
        <v>8655</v>
      </c>
      <c r="B4798">
        <v>12</v>
      </c>
      <c r="C4798">
        <v>20</v>
      </c>
      <c r="D4798">
        <v>10</v>
      </c>
      <c r="E4798" t="s">
        <v>711</v>
      </c>
      <c r="G4798" t="e">
        <f>--Blank</f>
        <v>#NAME?</v>
      </c>
    </row>
    <row r="4799" spans="1:7">
      <c r="A4799" t="s">
        <v>8656</v>
      </c>
      <c r="B4799">
        <v>12</v>
      </c>
      <c r="C4799">
        <v>20</v>
      </c>
      <c r="D4799">
        <v>11</v>
      </c>
      <c r="E4799" t="s">
        <v>711</v>
      </c>
      <c r="G4799" t="e">
        <f>--Blank</f>
        <v>#NAME?</v>
      </c>
    </row>
    <row r="4800" spans="1:7">
      <c r="A4800" t="s">
        <v>8657</v>
      </c>
      <c r="B4800">
        <v>12</v>
      </c>
      <c r="C4800">
        <v>20</v>
      </c>
      <c r="D4800">
        <v>12</v>
      </c>
      <c r="E4800" t="s">
        <v>711</v>
      </c>
      <c r="G4800" t="e">
        <f>--Blank</f>
        <v>#NAME?</v>
      </c>
    </row>
    <row r="4801" spans="1:7">
      <c r="A4801" t="s">
        <v>8658</v>
      </c>
      <c r="B4801">
        <v>12</v>
      </c>
      <c r="C4801">
        <v>20</v>
      </c>
      <c r="D4801">
        <v>13</v>
      </c>
      <c r="E4801" t="s">
        <v>711</v>
      </c>
      <c r="G4801" t="e">
        <f>--Blank</f>
        <v>#NAME?</v>
      </c>
    </row>
    <row r="4802" spans="1:7">
      <c r="A4802" t="s">
        <v>8659</v>
      </c>
      <c r="B4802">
        <v>12</v>
      </c>
      <c r="C4802">
        <v>20</v>
      </c>
      <c r="D4802">
        <v>14</v>
      </c>
      <c r="E4802" t="s">
        <v>711</v>
      </c>
      <c r="G4802" t="e">
        <f>--Blank</f>
        <v>#NAME?</v>
      </c>
    </row>
    <row r="4803" spans="1:7">
      <c r="A4803" t="s">
        <v>8660</v>
      </c>
      <c r="B4803">
        <v>12</v>
      </c>
      <c r="C4803">
        <v>20</v>
      </c>
      <c r="D4803">
        <v>15</v>
      </c>
      <c r="E4803" t="s">
        <v>711</v>
      </c>
      <c r="G4803" t="e">
        <f>--Blank</f>
        <v>#NAME?</v>
      </c>
    </row>
    <row r="4804" spans="1:7">
      <c r="A4804" t="s">
        <v>8661</v>
      </c>
      <c r="B4804">
        <v>12</v>
      </c>
      <c r="C4804">
        <v>20</v>
      </c>
      <c r="D4804">
        <v>16</v>
      </c>
      <c r="E4804" t="s">
        <v>711</v>
      </c>
      <c r="G4804" t="e">
        <f>--Blank</f>
        <v>#NAME?</v>
      </c>
    </row>
    <row r="4805" spans="1:7">
      <c r="A4805" t="s">
        <v>8662</v>
      </c>
      <c r="B4805">
        <v>12</v>
      </c>
      <c r="C4805">
        <v>20</v>
      </c>
      <c r="D4805">
        <v>17</v>
      </c>
      <c r="E4805" t="s">
        <v>711</v>
      </c>
      <c r="G4805" t="e">
        <f>--Blank</f>
        <v>#NAME?</v>
      </c>
    </row>
    <row r="4806" spans="1:7">
      <c r="A4806" t="s">
        <v>8663</v>
      </c>
      <c r="B4806">
        <v>12</v>
      </c>
      <c r="C4806">
        <v>20</v>
      </c>
      <c r="D4806">
        <v>18</v>
      </c>
      <c r="E4806" t="s">
        <v>711</v>
      </c>
      <c r="G4806" t="e">
        <f>--Blank</f>
        <v>#NAME?</v>
      </c>
    </row>
    <row r="4807" spans="1:7">
      <c r="A4807" t="s">
        <v>8664</v>
      </c>
      <c r="B4807">
        <v>12</v>
      </c>
      <c r="C4807">
        <v>20</v>
      </c>
      <c r="D4807">
        <v>19</v>
      </c>
      <c r="E4807" t="s">
        <v>711</v>
      </c>
      <c r="G4807" t="e">
        <f>--Blank</f>
        <v>#NAME?</v>
      </c>
    </row>
    <row r="4808" spans="1:7">
      <c r="A4808" t="s">
        <v>8665</v>
      </c>
      <c r="B4808">
        <v>12</v>
      </c>
      <c r="C4808">
        <v>20</v>
      </c>
      <c r="D4808">
        <v>20</v>
      </c>
      <c r="E4808" t="s">
        <v>711</v>
      </c>
      <c r="G4808" t="e">
        <f>--Blank</f>
        <v>#NAME?</v>
      </c>
    </row>
    <row r="4809" spans="1:7">
      <c r="A4809" t="s">
        <v>8666</v>
      </c>
      <c r="B4809">
        <v>13</v>
      </c>
      <c r="C4809">
        <v>1</v>
      </c>
      <c r="D4809">
        <v>1</v>
      </c>
      <c r="E4809" t="s">
        <v>15</v>
      </c>
      <c r="G4809" t="s">
        <v>16</v>
      </c>
    </row>
    <row r="4810" spans="1:7">
      <c r="A4810" t="s">
        <v>8667</v>
      </c>
      <c r="B4810">
        <v>13</v>
      </c>
      <c r="C4810">
        <v>1</v>
      </c>
      <c r="D4810">
        <v>2</v>
      </c>
      <c r="E4810" t="s">
        <v>15</v>
      </c>
      <c r="G4810" t="s">
        <v>16</v>
      </c>
    </row>
    <row r="4811" spans="1:7">
      <c r="A4811" t="s">
        <v>8668</v>
      </c>
      <c r="B4811">
        <v>13</v>
      </c>
      <c r="C4811">
        <v>1</v>
      </c>
      <c r="D4811">
        <v>3</v>
      </c>
      <c r="E4811" t="s">
        <v>19</v>
      </c>
      <c r="G4811" t="s">
        <v>20</v>
      </c>
    </row>
    <row r="4812" spans="1:7">
      <c r="A4812" t="s">
        <v>8669</v>
      </c>
      <c r="B4812">
        <v>13</v>
      </c>
      <c r="C4812">
        <v>1</v>
      </c>
      <c r="D4812">
        <v>4</v>
      </c>
      <c r="E4812" t="s">
        <v>19</v>
      </c>
      <c r="G4812" t="s">
        <v>20</v>
      </c>
    </row>
    <row r="4813" spans="1:7">
      <c r="A4813" t="s">
        <v>8670</v>
      </c>
      <c r="B4813">
        <v>13</v>
      </c>
      <c r="C4813">
        <v>1</v>
      </c>
      <c r="D4813">
        <v>5</v>
      </c>
      <c r="E4813" t="s">
        <v>23</v>
      </c>
      <c r="G4813" t="s">
        <v>24</v>
      </c>
    </row>
    <row r="4814" spans="1:7">
      <c r="A4814" t="s">
        <v>8671</v>
      </c>
      <c r="B4814">
        <v>13</v>
      </c>
      <c r="C4814">
        <v>1</v>
      </c>
      <c r="D4814">
        <v>6</v>
      </c>
      <c r="E4814" t="s">
        <v>23</v>
      </c>
      <c r="G4814" t="s">
        <v>24</v>
      </c>
    </row>
    <row r="4815" spans="1:7">
      <c r="A4815" t="s">
        <v>8672</v>
      </c>
      <c r="B4815">
        <v>13</v>
      </c>
      <c r="C4815">
        <v>1</v>
      </c>
      <c r="D4815">
        <v>7</v>
      </c>
      <c r="E4815" t="s">
        <v>27</v>
      </c>
      <c r="G4815" t="s">
        <v>28</v>
      </c>
    </row>
    <row r="4816" spans="1:7">
      <c r="A4816" t="s">
        <v>8673</v>
      </c>
      <c r="B4816">
        <v>13</v>
      </c>
      <c r="C4816">
        <v>1</v>
      </c>
      <c r="D4816">
        <v>8</v>
      </c>
      <c r="E4816" t="s">
        <v>27</v>
      </c>
      <c r="G4816" t="s">
        <v>28</v>
      </c>
    </row>
    <row r="4817" spans="1:7">
      <c r="A4817" t="s">
        <v>8674</v>
      </c>
      <c r="B4817">
        <v>13</v>
      </c>
      <c r="C4817">
        <v>1</v>
      </c>
      <c r="D4817">
        <v>9</v>
      </c>
      <c r="E4817" t="s">
        <v>31</v>
      </c>
      <c r="G4817" t="s">
        <v>32</v>
      </c>
    </row>
    <row r="4818" spans="1:7">
      <c r="A4818" t="s">
        <v>8675</v>
      </c>
      <c r="B4818">
        <v>13</v>
      </c>
      <c r="C4818">
        <v>1</v>
      </c>
      <c r="D4818">
        <v>10</v>
      </c>
      <c r="E4818" t="s">
        <v>31</v>
      </c>
      <c r="G4818" t="s">
        <v>32</v>
      </c>
    </row>
    <row r="4819" spans="1:7">
      <c r="A4819" t="s">
        <v>8676</v>
      </c>
      <c r="B4819">
        <v>13</v>
      </c>
      <c r="C4819">
        <v>1</v>
      </c>
      <c r="D4819">
        <v>11</v>
      </c>
      <c r="E4819" t="s">
        <v>35</v>
      </c>
      <c r="G4819" t="s">
        <v>36</v>
      </c>
    </row>
    <row r="4820" spans="1:7">
      <c r="A4820" t="s">
        <v>8677</v>
      </c>
      <c r="B4820">
        <v>13</v>
      </c>
      <c r="C4820">
        <v>1</v>
      </c>
      <c r="D4820">
        <v>12</v>
      </c>
      <c r="E4820" t="s">
        <v>35</v>
      </c>
      <c r="G4820" t="s">
        <v>36</v>
      </c>
    </row>
    <row r="4821" spans="1:7">
      <c r="A4821" t="s">
        <v>8678</v>
      </c>
      <c r="B4821">
        <v>13</v>
      </c>
      <c r="C4821">
        <v>1</v>
      </c>
      <c r="D4821">
        <v>13</v>
      </c>
      <c r="E4821" t="s">
        <v>39</v>
      </c>
      <c r="G4821" t="s">
        <v>40</v>
      </c>
    </row>
    <row r="4822" spans="1:7">
      <c r="A4822" t="s">
        <v>8679</v>
      </c>
      <c r="B4822">
        <v>13</v>
      </c>
      <c r="C4822">
        <v>1</v>
      </c>
      <c r="D4822">
        <v>14</v>
      </c>
      <c r="E4822" t="s">
        <v>39</v>
      </c>
      <c r="G4822" t="s">
        <v>40</v>
      </c>
    </row>
    <row r="4823" spans="1:7">
      <c r="A4823" t="s">
        <v>8680</v>
      </c>
      <c r="B4823">
        <v>13</v>
      </c>
      <c r="C4823">
        <v>1</v>
      </c>
      <c r="D4823">
        <v>15</v>
      </c>
      <c r="E4823" t="s">
        <v>43</v>
      </c>
      <c r="G4823" t="s">
        <v>44</v>
      </c>
    </row>
    <row r="4824" spans="1:7">
      <c r="A4824" t="s">
        <v>8681</v>
      </c>
      <c r="B4824">
        <v>13</v>
      </c>
      <c r="C4824">
        <v>1</v>
      </c>
      <c r="D4824">
        <v>16</v>
      </c>
      <c r="E4824" t="s">
        <v>43</v>
      </c>
      <c r="G4824" t="s">
        <v>44</v>
      </c>
    </row>
    <row r="4825" spans="1:7">
      <c r="A4825" t="s">
        <v>8682</v>
      </c>
      <c r="B4825">
        <v>13</v>
      </c>
      <c r="C4825">
        <v>1</v>
      </c>
      <c r="D4825">
        <v>17</v>
      </c>
      <c r="E4825" t="s">
        <v>47</v>
      </c>
      <c r="G4825" t="s">
        <v>48</v>
      </c>
    </row>
    <row r="4826" spans="1:7">
      <c r="A4826" t="s">
        <v>8683</v>
      </c>
      <c r="B4826">
        <v>13</v>
      </c>
      <c r="C4826">
        <v>1</v>
      </c>
      <c r="D4826">
        <v>18</v>
      </c>
      <c r="E4826" t="s">
        <v>47</v>
      </c>
      <c r="G4826" t="s">
        <v>48</v>
      </c>
    </row>
    <row r="4827" spans="1:7">
      <c r="A4827" t="s">
        <v>8684</v>
      </c>
      <c r="B4827">
        <v>13</v>
      </c>
      <c r="C4827">
        <v>1</v>
      </c>
      <c r="D4827">
        <v>19</v>
      </c>
      <c r="E4827" t="s">
        <v>51</v>
      </c>
      <c r="G4827" t="s">
        <v>52</v>
      </c>
    </row>
    <row r="4828" spans="1:7">
      <c r="A4828" t="s">
        <v>8685</v>
      </c>
      <c r="B4828">
        <v>13</v>
      </c>
      <c r="C4828">
        <v>1</v>
      </c>
      <c r="D4828">
        <v>20</v>
      </c>
      <c r="E4828" t="s">
        <v>51</v>
      </c>
      <c r="G4828" t="s">
        <v>52</v>
      </c>
    </row>
    <row r="4829" spans="1:7">
      <c r="A4829" t="s">
        <v>8686</v>
      </c>
      <c r="B4829">
        <v>13</v>
      </c>
      <c r="C4829">
        <v>2</v>
      </c>
      <c r="D4829">
        <v>1</v>
      </c>
      <c r="E4829" t="s">
        <v>55</v>
      </c>
      <c r="G4829" t="s">
        <v>56</v>
      </c>
    </row>
    <row r="4830" spans="1:7">
      <c r="A4830" t="s">
        <v>8687</v>
      </c>
      <c r="B4830">
        <v>13</v>
      </c>
      <c r="C4830">
        <v>2</v>
      </c>
      <c r="D4830">
        <v>2</v>
      </c>
      <c r="E4830" t="s">
        <v>55</v>
      </c>
      <c r="G4830" t="s">
        <v>56</v>
      </c>
    </row>
    <row r="4831" spans="1:7">
      <c r="A4831" t="s">
        <v>8688</v>
      </c>
      <c r="B4831">
        <v>13</v>
      </c>
      <c r="C4831">
        <v>2</v>
      </c>
      <c r="D4831">
        <v>3</v>
      </c>
      <c r="E4831" t="s">
        <v>59</v>
      </c>
      <c r="G4831" t="s">
        <v>60</v>
      </c>
    </row>
    <row r="4832" spans="1:7">
      <c r="A4832" t="s">
        <v>8689</v>
      </c>
      <c r="B4832">
        <v>13</v>
      </c>
      <c r="C4832">
        <v>2</v>
      </c>
      <c r="D4832">
        <v>4</v>
      </c>
      <c r="E4832" t="s">
        <v>59</v>
      </c>
      <c r="G4832" t="s">
        <v>60</v>
      </c>
    </row>
    <row r="4833" spans="1:7">
      <c r="A4833" t="s">
        <v>8690</v>
      </c>
      <c r="B4833">
        <v>13</v>
      </c>
      <c r="C4833">
        <v>2</v>
      </c>
      <c r="D4833">
        <v>5</v>
      </c>
      <c r="E4833" t="s">
        <v>63</v>
      </c>
      <c r="G4833" t="s">
        <v>64</v>
      </c>
    </row>
    <row r="4834" spans="1:7">
      <c r="A4834" t="s">
        <v>8691</v>
      </c>
      <c r="B4834">
        <v>13</v>
      </c>
      <c r="C4834">
        <v>2</v>
      </c>
      <c r="D4834">
        <v>6</v>
      </c>
      <c r="E4834" t="s">
        <v>63</v>
      </c>
      <c r="G4834" t="s">
        <v>64</v>
      </c>
    </row>
    <row r="4835" spans="1:7">
      <c r="A4835" t="s">
        <v>8692</v>
      </c>
      <c r="B4835">
        <v>13</v>
      </c>
      <c r="C4835">
        <v>2</v>
      </c>
      <c r="D4835">
        <v>7</v>
      </c>
      <c r="E4835" t="s">
        <v>67</v>
      </c>
      <c r="G4835" t="s">
        <v>68</v>
      </c>
    </row>
    <row r="4836" spans="1:7">
      <c r="A4836" t="s">
        <v>8693</v>
      </c>
      <c r="B4836">
        <v>13</v>
      </c>
      <c r="C4836">
        <v>2</v>
      </c>
      <c r="D4836">
        <v>8</v>
      </c>
      <c r="E4836" t="s">
        <v>67</v>
      </c>
      <c r="G4836" t="s">
        <v>68</v>
      </c>
    </row>
    <row r="4837" spans="1:7">
      <c r="A4837" t="s">
        <v>8694</v>
      </c>
      <c r="B4837">
        <v>13</v>
      </c>
      <c r="C4837">
        <v>2</v>
      </c>
      <c r="D4837">
        <v>9</v>
      </c>
      <c r="E4837" t="s">
        <v>71</v>
      </c>
      <c r="G4837" t="s">
        <v>72</v>
      </c>
    </row>
    <row r="4838" spans="1:7">
      <c r="A4838" t="s">
        <v>8695</v>
      </c>
      <c r="B4838">
        <v>13</v>
      </c>
      <c r="C4838">
        <v>2</v>
      </c>
      <c r="D4838">
        <v>10</v>
      </c>
      <c r="E4838" t="s">
        <v>71</v>
      </c>
      <c r="G4838" t="s">
        <v>72</v>
      </c>
    </row>
    <row r="4839" spans="1:7">
      <c r="A4839" t="s">
        <v>8696</v>
      </c>
      <c r="B4839">
        <v>13</v>
      </c>
      <c r="C4839">
        <v>2</v>
      </c>
      <c r="D4839">
        <v>11</v>
      </c>
      <c r="E4839" t="s">
        <v>75</v>
      </c>
      <c r="G4839" t="s">
        <v>76</v>
      </c>
    </row>
    <row r="4840" spans="1:7">
      <c r="A4840" t="s">
        <v>8697</v>
      </c>
      <c r="B4840">
        <v>13</v>
      </c>
      <c r="C4840">
        <v>2</v>
      </c>
      <c r="D4840">
        <v>12</v>
      </c>
      <c r="E4840" t="s">
        <v>75</v>
      </c>
      <c r="G4840" t="s">
        <v>76</v>
      </c>
    </row>
    <row r="4841" spans="1:7">
      <c r="A4841" t="s">
        <v>8698</v>
      </c>
      <c r="B4841">
        <v>13</v>
      </c>
      <c r="C4841">
        <v>2</v>
      </c>
      <c r="D4841">
        <v>13</v>
      </c>
      <c r="E4841" t="s">
        <v>8699</v>
      </c>
      <c r="F4841" t="s">
        <v>8700</v>
      </c>
    </row>
    <row r="4842" spans="1:7">
      <c r="A4842" t="s">
        <v>8701</v>
      </c>
      <c r="B4842">
        <v>13</v>
      </c>
      <c r="C4842">
        <v>2</v>
      </c>
      <c r="D4842">
        <v>14</v>
      </c>
      <c r="E4842" t="s">
        <v>8702</v>
      </c>
      <c r="F4842" t="s">
        <v>8700</v>
      </c>
    </row>
    <row r="4843" spans="1:7">
      <c r="A4843" t="s">
        <v>8703</v>
      </c>
      <c r="B4843">
        <v>13</v>
      </c>
      <c r="C4843">
        <v>2</v>
      </c>
      <c r="D4843">
        <v>15</v>
      </c>
      <c r="E4843" t="s">
        <v>8704</v>
      </c>
      <c r="F4843" t="s">
        <v>8705</v>
      </c>
    </row>
    <row r="4844" spans="1:7">
      <c r="A4844" t="s">
        <v>8706</v>
      </c>
      <c r="B4844">
        <v>13</v>
      </c>
      <c r="C4844">
        <v>2</v>
      </c>
      <c r="D4844">
        <v>16</v>
      </c>
      <c r="E4844" t="s">
        <v>8707</v>
      </c>
      <c r="F4844" t="s">
        <v>8705</v>
      </c>
    </row>
    <row r="4845" spans="1:7">
      <c r="A4845" t="s">
        <v>8708</v>
      </c>
      <c r="B4845">
        <v>13</v>
      </c>
      <c r="C4845">
        <v>2</v>
      </c>
      <c r="D4845">
        <v>17</v>
      </c>
      <c r="E4845" t="s">
        <v>8709</v>
      </c>
      <c r="F4845" t="s">
        <v>8710</v>
      </c>
    </row>
    <row r="4846" spans="1:7">
      <c r="A4846" t="s">
        <v>8711</v>
      </c>
      <c r="B4846">
        <v>13</v>
      </c>
      <c r="C4846">
        <v>2</v>
      </c>
      <c r="D4846">
        <v>18</v>
      </c>
      <c r="E4846" t="s">
        <v>8712</v>
      </c>
      <c r="F4846" t="s">
        <v>8710</v>
      </c>
    </row>
    <row r="4847" spans="1:7">
      <c r="A4847" t="s">
        <v>8713</v>
      </c>
      <c r="B4847">
        <v>13</v>
      </c>
      <c r="C4847">
        <v>2</v>
      </c>
      <c r="D4847">
        <v>19</v>
      </c>
      <c r="E4847" t="s">
        <v>8714</v>
      </c>
      <c r="F4847" t="s">
        <v>8715</v>
      </c>
    </row>
    <row r="4848" spans="1:7">
      <c r="A4848" t="s">
        <v>8716</v>
      </c>
      <c r="B4848">
        <v>13</v>
      </c>
      <c r="C4848">
        <v>2</v>
      </c>
      <c r="D4848">
        <v>20</v>
      </c>
      <c r="E4848" t="s">
        <v>8717</v>
      </c>
      <c r="F4848" t="s">
        <v>8715</v>
      </c>
    </row>
    <row r="4849" spans="1:6">
      <c r="A4849" t="s">
        <v>8718</v>
      </c>
      <c r="B4849">
        <v>13</v>
      </c>
      <c r="C4849">
        <v>3</v>
      </c>
      <c r="D4849">
        <v>1</v>
      </c>
      <c r="E4849" t="s">
        <v>8719</v>
      </c>
      <c r="F4849" t="s">
        <v>8720</v>
      </c>
    </row>
    <row r="4850" spans="1:6">
      <c r="A4850" t="s">
        <v>8721</v>
      </c>
      <c r="B4850">
        <v>13</v>
      </c>
      <c r="C4850">
        <v>3</v>
      </c>
      <c r="D4850">
        <v>2</v>
      </c>
      <c r="E4850" t="s">
        <v>8722</v>
      </c>
      <c r="F4850" t="s">
        <v>8720</v>
      </c>
    </row>
    <row r="4851" spans="1:6">
      <c r="A4851" t="s">
        <v>8723</v>
      </c>
      <c r="B4851">
        <v>13</v>
      </c>
      <c r="C4851">
        <v>3</v>
      </c>
      <c r="D4851">
        <v>3</v>
      </c>
      <c r="E4851" t="s">
        <v>8724</v>
      </c>
      <c r="F4851" t="s">
        <v>8725</v>
      </c>
    </row>
    <row r="4852" spans="1:6">
      <c r="A4852" t="s">
        <v>8726</v>
      </c>
      <c r="B4852">
        <v>13</v>
      </c>
      <c r="C4852">
        <v>3</v>
      </c>
      <c r="D4852">
        <v>4</v>
      </c>
      <c r="E4852" t="s">
        <v>8727</v>
      </c>
      <c r="F4852" t="s">
        <v>8725</v>
      </c>
    </row>
    <row r="4853" spans="1:6">
      <c r="A4853" t="s">
        <v>8728</v>
      </c>
      <c r="B4853">
        <v>13</v>
      </c>
      <c r="C4853">
        <v>3</v>
      </c>
      <c r="D4853">
        <v>5</v>
      </c>
      <c r="E4853" t="s">
        <v>8729</v>
      </c>
      <c r="F4853" t="s">
        <v>8730</v>
      </c>
    </row>
    <row r="4854" spans="1:6">
      <c r="A4854" t="s">
        <v>8731</v>
      </c>
      <c r="B4854">
        <v>13</v>
      </c>
      <c r="C4854">
        <v>3</v>
      </c>
      <c r="D4854">
        <v>6</v>
      </c>
      <c r="E4854" t="s">
        <v>8732</v>
      </c>
      <c r="F4854" t="s">
        <v>8730</v>
      </c>
    </row>
    <row r="4855" spans="1:6">
      <c r="A4855" t="s">
        <v>8733</v>
      </c>
      <c r="B4855">
        <v>13</v>
      </c>
      <c r="C4855">
        <v>3</v>
      </c>
      <c r="D4855">
        <v>7</v>
      </c>
      <c r="E4855" t="s">
        <v>8734</v>
      </c>
      <c r="F4855" t="s">
        <v>8735</v>
      </c>
    </row>
    <row r="4856" spans="1:6">
      <c r="A4856" t="s">
        <v>8736</v>
      </c>
      <c r="B4856">
        <v>13</v>
      </c>
      <c r="C4856">
        <v>3</v>
      </c>
      <c r="D4856">
        <v>8</v>
      </c>
      <c r="E4856" t="s">
        <v>8737</v>
      </c>
      <c r="F4856" t="s">
        <v>8735</v>
      </c>
    </row>
    <row r="4857" spans="1:6">
      <c r="A4857" t="s">
        <v>8738</v>
      </c>
      <c r="B4857">
        <v>13</v>
      </c>
      <c r="C4857">
        <v>3</v>
      </c>
      <c r="D4857">
        <v>9</v>
      </c>
      <c r="E4857" t="s">
        <v>8739</v>
      </c>
      <c r="F4857" t="s">
        <v>8740</v>
      </c>
    </row>
    <row r="4858" spans="1:6">
      <c r="A4858" t="s">
        <v>8741</v>
      </c>
      <c r="B4858">
        <v>13</v>
      </c>
      <c r="C4858">
        <v>3</v>
      </c>
      <c r="D4858">
        <v>10</v>
      </c>
      <c r="E4858" t="s">
        <v>8742</v>
      </c>
      <c r="F4858" t="s">
        <v>8740</v>
      </c>
    </row>
    <row r="4859" spans="1:6">
      <c r="A4859" t="s">
        <v>8743</v>
      </c>
      <c r="B4859">
        <v>13</v>
      </c>
      <c r="C4859">
        <v>3</v>
      </c>
      <c r="D4859">
        <v>11</v>
      </c>
      <c r="E4859" t="s">
        <v>8744</v>
      </c>
      <c r="F4859" t="s">
        <v>8745</v>
      </c>
    </row>
    <row r="4860" spans="1:6">
      <c r="A4860" t="s">
        <v>8746</v>
      </c>
      <c r="B4860">
        <v>13</v>
      </c>
      <c r="C4860">
        <v>3</v>
      </c>
      <c r="D4860">
        <v>12</v>
      </c>
      <c r="E4860" t="s">
        <v>8747</v>
      </c>
      <c r="F4860" t="s">
        <v>8745</v>
      </c>
    </row>
    <row r="4861" spans="1:6">
      <c r="A4861" t="s">
        <v>8748</v>
      </c>
      <c r="B4861">
        <v>13</v>
      </c>
      <c r="C4861">
        <v>3</v>
      </c>
      <c r="D4861">
        <v>13</v>
      </c>
      <c r="E4861" t="s">
        <v>8749</v>
      </c>
      <c r="F4861" t="s">
        <v>8750</v>
      </c>
    </row>
    <row r="4862" spans="1:6">
      <c r="A4862" t="s">
        <v>8751</v>
      </c>
      <c r="B4862">
        <v>13</v>
      </c>
      <c r="C4862">
        <v>3</v>
      </c>
      <c r="D4862">
        <v>14</v>
      </c>
      <c r="E4862" t="s">
        <v>8752</v>
      </c>
      <c r="F4862" t="s">
        <v>8750</v>
      </c>
    </row>
    <row r="4863" spans="1:6">
      <c r="A4863" t="s">
        <v>8753</v>
      </c>
      <c r="B4863">
        <v>13</v>
      </c>
      <c r="C4863">
        <v>3</v>
      </c>
      <c r="D4863">
        <v>15</v>
      </c>
      <c r="E4863" t="s">
        <v>8754</v>
      </c>
      <c r="F4863" t="s">
        <v>8755</v>
      </c>
    </row>
    <row r="4864" spans="1:6">
      <c r="A4864" t="s">
        <v>8756</v>
      </c>
      <c r="B4864">
        <v>13</v>
      </c>
      <c r="C4864">
        <v>3</v>
      </c>
      <c r="D4864">
        <v>16</v>
      </c>
      <c r="E4864" t="s">
        <v>8757</v>
      </c>
      <c r="F4864" t="s">
        <v>8755</v>
      </c>
    </row>
    <row r="4865" spans="1:6">
      <c r="A4865" t="s">
        <v>8758</v>
      </c>
      <c r="B4865">
        <v>13</v>
      </c>
      <c r="C4865">
        <v>3</v>
      </c>
      <c r="D4865">
        <v>17</v>
      </c>
      <c r="E4865" t="s">
        <v>8759</v>
      </c>
      <c r="F4865" t="s">
        <v>8760</v>
      </c>
    </row>
    <row r="4866" spans="1:6">
      <c r="A4866" t="s">
        <v>8761</v>
      </c>
      <c r="B4866">
        <v>13</v>
      </c>
      <c r="C4866">
        <v>3</v>
      </c>
      <c r="D4866">
        <v>18</v>
      </c>
      <c r="E4866" t="s">
        <v>8762</v>
      </c>
      <c r="F4866" t="s">
        <v>8760</v>
      </c>
    </row>
    <row r="4867" spans="1:6">
      <c r="A4867" t="s">
        <v>8763</v>
      </c>
      <c r="B4867">
        <v>13</v>
      </c>
      <c r="C4867">
        <v>3</v>
      </c>
      <c r="D4867">
        <v>19</v>
      </c>
      <c r="E4867" t="s">
        <v>8764</v>
      </c>
      <c r="F4867" t="s">
        <v>8765</v>
      </c>
    </row>
    <row r="4868" spans="1:6">
      <c r="A4868" t="s">
        <v>8766</v>
      </c>
      <c r="B4868">
        <v>13</v>
      </c>
      <c r="C4868">
        <v>3</v>
      </c>
      <c r="D4868">
        <v>20</v>
      </c>
      <c r="E4868" t="s">
        <v>8767</v>
      </c>
      <c r="F4868" t="s">
        <v>8765</v>
      </c>
    </row>
    <row r="4869" spans="1:6">
      <c r="A4869" t="s">
        <v>8768</v>
      </c>
      <c r="B4869">
        <v>13</v>
      </c>
      <c r="C4869">
        <v>4</v>
      </c>
      <c r="D4869">
        <v>1</v>
      </c>
      <c r="E4869" t="s">
        <v>8769</v>
      </c>
      <c r="F4869" t="s">
        <v>8770</v>
      </c>
    </row>
    <row r="4870" spans="1:6">
      <c r="A4870" t="s">
        <v>8771</v>
      </c>
      <c r="B4870">
        <v>13</v>
      </c>
      <c r="C4870">
        <v>4</v>
      </c>
      <c r="D4870">
        <v>2</v>
      </c>
      <c r="E4870" t="s">
        <v>8772</v>
      </c>
      <c r="F4870" t="s">
        <v>8770</v>
      </c>
    </row>
    <row r="4871" spans="1:6">
      <c r="A4871" t="s">
        <v>8773</v>
      </c>
      <c r="B4871">
        <v>13</v>
      </c>
      <c r="C4871">
        <v>4</v>
      </c>
      <c r="D4871">
        <v>3</v>
      </c>
      <c r="E4871" t="s">
        <v>8774</v>
      </c>
      <c r="F4871" t="s">
        <v>8775</v>
      </c>
    </row>
    <row r="4872" spans="1:6">
      <c r="A4872" t="s">
        <v>8776</v>
      </c>
      <c r="B4872">
        <v>13</v>
      </c>
      <c r="C4872">
        <v>4</v>
      </c>
      <c r="D4872">
        <v>4</v>
      </c>
      <c r="E4872" t="s">
        <v>8777</v>
      </c>
      <c r="F4872" t="s">
        <v>8775</v>
      </c>
    </row>
    <row r="4873" spans="1:6">
      <c r="A4873" t="s">
        <v>8778</v>
      </c>
      <c r="B4873">
        <v>13</v>
      </c>
      <c r="C4873">
        <v>4</v>
      </c>
      <c r="D4873">
        <v>5</v>
      </c>
      <c r="E4873" t="s">
        <v>8779</v>
      </c>
      <c r="F4873" t="s">
        <v>8780</v>
      </c>
    </row>
    <row r="4874" spans="1:6">
      <c r="A4874" t="s">
        <v>8781</v>
      </c>
      <c r="B4874">
        <v>13</v>
      </c>
      <c r="C4874">
        <v>4</v>
      </c>
      <c r="D4874">
        <v>6</v>
      </c>
      <c r="E4874" t="s">
        <v>8782</v>
      </c>
      <c r="F4874" t="s">
        <v>8780</v>
      </c>
    </row>
    <row r="4875" spans="1:6">
      <c r="A4875" t="s">
        <v>8783</v>
      </c>
      <c r="B4875">
        <v>13</v>
      </c>
      <c r="C4875">
        <v>4</v>
      </c>
      <c r="D4875">
        <v>7</v>
      </c>
      <c r="E4875" t="s">
        <v>8784</v>
      </c>
      <c r="F4875" t="s">
        <v>8785</v>
      </c>
    </row>
    <row r="4876" spans="1:6">
      <c r="A4876" t="s">
        <v>8786</v>
      </c>
      <c r="B4876">
        <v>13</v>
      </c>
      <c r="C4876">
        <v>4</v>
      </c>
      <c r="D4876">
        <v>8</v>
      </c>
      <c r="E4876" t="s">
        <v>8787</v>
      </c>
      <c r="F4876" t="s">
        <v>8785</v>
      </c>
    </row>
    <row r="4877" spans="1:6">
      <c r="A4877" t="s">
        <v>8788</v>
      </c>
      <c r="B4877">
        <v>13</v>
      </c>
      <c r="C4877">
        <v>4</v>
      </c>
      <c r="D4877">
        <v>9</v>
      </c>
      <c r="E4877" t="s">
        <v>8789</v>
      </c>
      <c r="F4877" t="s">
        <v>8790</v>
      </c>
    </row>
    <row r="4878" spans="1:6">
      <c r="A4878" t="s">
        <v>8791</v>
      </c>
      <c r="B4878">
        <v>13</v>
      </c>
      <c r="C4878">
        <v>4</v>
      </c>
      <c r="D4878">
        <v>10</v>
      </c>
      <c r="E4878" t="s">
        <v>8792</v>
      </c>
      <c r="F4878" t="s">
        <v>8790</v>
      </c>
    </row>
    <row r="4879" spans="1:6">
      <c r="A4879" t="s">
        <v>8793</v>
      </c>
      <c r="B4879">
        <v>13</v>
      </c>
      <c r="C4879">
        <v>4</v>
      </c>
      <c r="D4879">
        <v>11</v>
      </c>
      <c r="E4879" t="s">
        <v>8794</v>
      </c>
      <c r="F4879" t="s">
        <v>8795</v>
      </c>
    </row>
    <row r="4880" spans="1:6">
      <c r="A4880" t="s">
        <v>8796</v>
      </c>
      <c r="B4880">
        <v>13</v>
      </c>
      <c r="C4880">
        <v>4</v>
      </c>
      <c r="D4880">
        <v>12</v>
      </c>
      <c r="E4880" t="s">
        <v>8797</v>
      </c>
      <c r="F4880" t="s">
        <v>8795</v>
      </c>
    </row>
    <row r="4881" spans="1:7">
      <c r="A4881" t="s">
        <v>8798</v>
      </c>
      <c r="B4881">
        <v>13</v>
      </c>
      <c r="C4881">
        <v>4</v>
      </c>
      <c r="D4881">
        <v>13</v>
      </c>
      <c r="E4881" t="s">
        <v>8799</v>
      </c>
      <c r="F4881" t="s">
        <v>8800</v>
      </c>
    </row>
    <row r="4882" spans="1:7">
      <c r="A4882" t="s">
        <v>8801</v>
      </c>
      <c r="B4882">
        <v>13</v>
      </c>
      <c r="C4882">
        <v>4</v>
      </c>
      <c r="D4882">
        <v>14</v>
      </c>
      <c r="E4882" t="s">
        <v>8802</v>
      </c>
      <c r="F4882" t="s">
        <v>8800</v>
      </c>
    </row>
    <row r="4883" spans="1:7">
      <c r="A4883" t="s">
        <v>8803</v>
      </c>
      <c r="B4883">
        <v>13</v>
      </c>
      <c r="C4883">
        <v>4</v>
      </c>
      <c r="D4883">
        <v>15</v>
      </c>
      <c r="E4883" t="s">
        <v>8804</v>
      </c>
      <c r="F4883" t="s">
        <v>8805</v>
      </c>
    </row>
    <row r="4884" spans="1:7">
      <c r="A4884" t="s">
        <v>8806</v>
      </c>
      <c r="B4884">
        <v>13</v>
      </c>
      <c r="C4884">
        <v>4</v>
      </c>
      <c r="D4884">
        <v>16</v>
      </c>
      <c r="E4884" t="s">
        <v>8807</v>
      </c>
      <c r="F4884" t="s">
        <v>8805</v>
      </c>
    </row>
    <row r="4885" spans="1:7">
      <c r="A4885" t="s">
        <v>8808</v>
      </c>
      <c r="B4885">
        <v>13</v>
      </c>
      <c r="C4885">
        <v>4</v>
      </c>
      <c r="D4885">
        <v>17</v>
      </c>
      <c r="E4885" t="s">
        <v>8809</v>
      </c>
      <c r="F4885" t="s">
        <v>8810</v>
      </c>
    </row>
    <row r="4886" spans="1:7">
      <c r="A4886" t="s">
        <v>8811</v>
      </c>
      <c r="B4886">
        <v>13</v>
      </c>
      <c r="C4886">
        <v>4</v>
      </c>
      <c r="D4886">
        <v>18</v>
      </c>
      <c r="E4886" t="s">
        <v>8812</v>
      </c>
      <c r="F4886" t="s">
        <v>8810</v>
      </c>
    </row>
    <row r="4887" spans="1:7">
      <c r="A4887" t="s">
        <v>8813</v>
      </c>
      <c r="B4887">
        <v>13</v>
      </c>
      <c r="C4887">
        <v>4</v>
      </c>
      <c r="D4887">
        <v>19</v>
      </c>
      <c r="E4887" t="s">
        <v>8814</v>
      </c>
      <c r="F4887" t="s">
        <v>8815</v>
      </c>
    </row>
    <row r="4888" spans="1:7">
      <c r="A4888" t="s">
        <v>8816</v>
      </c>
      <c r="B4888">
        <v>13</v>
      </c>
      <c r="C4888">
        <v>4</v>
      </c>
      <c r="D4888">
        <v>20</v>
      </c>
      <c r="E4888" t="s">
        <v>8817</v>
      </c>
      <c r="F4888" t="s">
        <v>8815</v>
      </c>
    </row>
    <row r="4889" spans="1:7">
      <c r="A4889" t="s">
        <v>8818</v>
      </c>
      <c r="B4889">
        <v>13</v>
      </c>
      <c r="C4889">
        <v>5</v>
      </c>
      <c r="D4889">
        <v>1</v>
      </c>
      <c r="E4889" t="s">
        <v>8819</v>
      </c>
      <c r="G4889" t="e">
        <f>--Internal_20641</f>
        <v>#NAME?</v>
      </c>
    </row>
    <row r="4890" spans="1:7">
      <c r="A4890" t="s">
        <v>8820</v>
      </c>
      <c r="B4890">
        <v>13</v>
      </c>
      <c r="C4890">
        <v>5</v>
      </c>
      <c r="D4890">
        <v>2</v>
      </c>
      <c r="E4890" t="s">
        <v>8819</v>
      </c>
      <c r="G4890" t="e">
        <f>--Internal_20641</f>
        <v>#NAME?</v>
      </c>
    </row>
    <row r="4891" spans="1:7">
      <c r="A4891" t="s">
        <v>8821</v>
      </c>
      <c r="B4891">
        <v>13</v>
      </c>
      <c r="C4891">
        <v>5</v>
      </c>
      <c r="D4891">
        <v>3</v>
      </c>
      <c r="E4891" t="s">
        <v>8822</v>
      </c>
      <c r="F4891" t="s">
        <v>8823</v>
      </c>
    </row>
    <row r="4892" spans="1:7">
      <c r="A4892" t="s">
        <v>8824</v>
      </c>
      <c r="B4892">
        <v>13</v>
      </c>
      <c r="C4892">
        <v>5</v>
      </c>
      <c r="D4892">
        <v>4</v>
      </c>
      <c r="E4892" t="s">
        <v>8825</v>
      </c>
      <c r="F4892" t="s">
        <v>8823</v>
      </c>
    </row>
    <row r="4893" spans="1:7">
      <c r="A4893" t="s">
        <v>8826</v>
      </c>
      <c r="B4893">
        <v>13</v>
      </c>
      <c r="C4893">
        <v>5</v>
      </c>
      <c r="D4893">
        <v>5</v>
      </c>
      <c r="E4893" t="s">
        <v>8827</v>
      </c>
      <c r="F4893" t="s">
        <v>8828</v>
      </c>
    </row>
    <row r="4894" spans="1:7">
      <c r="A4894" t="s">
        <v>8829</v>
      </c>
      <c r="B4894">
        <v>13</v>
      </c>
      <c r="C4894">
        <v>5</v>
      </c>
      <c r="D4894">
        <v>6</v>
      </c>
      <c r="E4894" t="s">
        <v>8830</v>
      </c>
      <c r="F4894" t="s">
        <v>8828</v>
      </c>
    </row>
    <row r="4895" spans="1:7">
      <c r="A4895" t="s">
        <v>8831</v>
      </c>
      <c r="B4895">
        <v>13</v>
      </c>
      <c r="C4895">
        <v>5</v>
      </c>
      <c r="D4895">
        <v>7</v>
      </c>
      <c r="E4895" t="s">
        <v>8832</v>
      </c>
      <c r="F4895" t="s">
        <v>8833</v>
      </c>
    </row>
    <row r="4896" spans="1:7">
      <c r="A4896" t="s">
        <v>8834</v>
      </c>
      <c r="B4896">
        <v>13</v>
      </c>
      <c r="C4896">
        <v>5</v>
      </c>
      <c r="D4896">
        <v>8</v>
      </c>
      <c r="E4896" t="s">
        <v>8835</v>
      </c>
      <c r="F4896" t="s">
        <v>8833</v>
      </c>
    </row>
    <row r="4897" spans="1:6">
      <c r="A4897" t="s">
        <v>8836</v>
      </c>
      <c r="B4897">
        <v>13</v>
      </c>
      <c r="C4897">
        <v>5</v>
      </c>
      <c r="D4897">
        <v>9</v>
      </c>
      <c r="E4897" t="s">
        <v>8837</v>
      </c>
      <c r="F4897" t="s">
        <v>8838</v>
      </c>
    </row>
    <row r="4898" spans="1:6">
      <c r="A4898" t="s">
        <v>8839</v>
      </c>
      <c r="B4898">
        <v>13</v>
      </c>
      <c r="C4898">
        <v>5</v>
      </c>
      <c r="D4898">
        <v>10</v>
      </c>
      <c r="E4898" t="s">
        <v>8840</v>
      </c>
      <c r="F4898" t="s">
        <v>8838</v>
      </c>
    </row>
    <row r="4899" spans="1:6">
      <c r="A4899" t="s">
        <v>8841</v>
      </c>
      <c r="B4899">
        <v>13</v>
      </c>
      <c r="C4899">
        <v>5</v>
      </c>
      <c r="D4899">
        <v>11</v>
      </c>
      <c r="E4899" t="s">
        <v>8842</v>
      </c>
      <c r="F4899" t="s">
        <v>8843</v>
      </c>
    </row>
    <row r="4900" spans="1:6">
      <c r="A4900" t="s">
        <v>8844</v>
      </c>
      <c r="B4900">
        <v>13</v>
      </c>
      <c r="C4900">
        <v>5</v>
      </c>
      <c r="D4900">
        <v>12</v>
      </c>
      <c r="E4900" t="s">
        <v>8845</v>
      </c>
      <c r="F4900" t="s">
        <v>8843</v>
      </c>
    </row>
    <row r="4901" spans="1:6">
      <c r="A4901" t="s">
        <v>8846</v>
      </c>
      <c r="B4901">
        <v>13</v>
      </c>
      <c r="C4901">
        <v>5</v>
      </c>
      <c r="D4901">
        <v>13</v>
      </c>
      <c r="E4901" t="s">
        <v>8847</v>
      </c>
      <c r="F4901" t="s">
        <v>8848</v>
      </c>
    </row>
    <row r="4902" spans="1:6">
      <c r="A4902" t="s">
        <v>8849</v>
      </c>
      <c r="B4902">
        <v>13</v>
      </c>
      <c r="C4902">
        <v>5</v>
      </c>
      <c r="D4902">
        <v>14</v>
      </c>
      <c r="E4902" t="s">
        <v>8850</v>
      </c>
      <c r="F4902" t="s">
        <v>8848</v>
      </c>
    </row>
    <row r="4903" spans="1:6">
      <c r="A4903" t="s">
        <v>8851</v>
      </c>
      <c r="B4903">
        <v>13</v>
      </c>
      <c r="C4903">
        <v>5</v>
      </c>
      <c r="D4903">
        <v>15</v>
      </c>
      <c r="E4903" t="s">
        <v>8852</v>
      </c>
      <c r="F4903" t="s">
        <v>8853</v>
      </c>
    </row>
    <row r="4904" spans="1:6">
      <c r="A4904" t="s">
        <v>8854</v>
      </c>
      <c r="B4904">
        <v>13</v>
      </c>
      <c r="C4904">
        <v>5</v>
      </c>
      <c r="D4904">
        <v>16</v>
      </c>
      <c r="E4904" t="s">
        <v>8855</v>
      </c>
      <c r="F4904" t="s">
        <v>8853</v>
      </c>
    </row>
    <row r="4905" spans="1:6">
      <c r="A4905" t="s">
        <v>8856</v>
      </c>
      <c r="B4905">
        <v>13</v>
      </c>
      <c r="C4905">
        <v>5</v>
      </c>
      <c r="D4905">
        <v>17</v>
      </c>
      <c r="E4905" t="s">
        <v>8857</v>
      </c>
      <c r="F4905" t="s">
        <v>8858</v>
      </c>
    </row>
    <row r="4906" spans="1:6">
      <c r="A4906" t="s">
        <v>8859</v>
      </c>
      <c r="B4906">
        <v>13</v>
      </c>
      <c r="C4906">
        <v>5</v>
      </c>
      <c r="D4906">
        <v>18</v>
      </c>
      <c r="E4906" t="s">
        <v>8860</v>
      </c>
      <c r="F4906" t="s">
        <v>8858</v>
      </c>
    </row>
    <row r="4907" spans="1:6">
      <c r="A4907" t="s">
        <v>8861</v>
      </c>
      <c r="B4907">
        <v>13</v>
      </c>
      <c r="C4907">
        <v>5</v>
      </c>
      <c r="D4907">
        <v>19</v>
      </c>
      <c r="E4907" t="s">
        <v>8862</v>
      </c>
      <c r="F4907" t="s">
        <v>8863</v>
      </c>
    </row>
    <row r="4908" spans="1:6">
      <c r="A4908" t="s">
        <v>8864</v>
      </c>
      <c r="B4908">
        <v>13</v>
      </c>
      <c r="C4908">
        <v>5</v>
      </c>
      <c r="D4908">
        <v>20</v>
      </c>
      <c r="E4908" t="s">
        <v>8865</v>
      </c>
      <c r="F4908" t="s">
        <v>8863</v>
      </c>
    </row>
    <row r="4909" spans="1:6">
      <c r="A4909" t="s">
        <v>8866</v>
      </c>
      <c r="B4909">
        <v>13</v>
      </c>
      <c r="C4909">
        <v>6</v>
      </c>
      <c r="D4909">
        <v>1</v>
      </c>
      <c r="E4909" t="s">
        <v>8867</v>
      </c>
      <c r="F4909" t="s">
        <v>8868</v>
      </c>
    </row>
    <row r="4910" spans="1:6">
      <c r="A4910" t="s">
        <v>8869</v>
      </c>
      <c r="B4910">
        <v>13</v>
      </c>
      <c r="C4910">
        <v>6</v>
      </c>
      <c r="D4910">
        <v>2</v>
      </c>
      <c r="E4910" t="s">
        <v>8867</v>
      </c>
      <c r="F4910" t="s">
        <v>8868</v>
      </c>
    </row>
    <row r="4911" spans="1:6">
      <c r="A4911" t="s">
        <v>8870</v>
      </c>
      <c r="B4911">
        <v>13</v>
      </c>
      <c r="C4911">
        <v>6</v>
      </c>
      <c r="D4911">
        <v>3</v>
      </c>
      <c r="E4911" t="s">
        <v>8871</v>
      </c>
      <c r="F4911" t="s">
        <v>8872</v>
      </c>
    </row>
    <row r="4912" spans="1:6">
      <c r="A4912" t="s">
        <v>8873</v>
      </c>
      <c r="B4912">
        <v>13</v>
      </c>
      <c r="C4912">
        <v>6</v>
      </c>
      <c r="D4912">
        <v>4</v>
      </c>
      <c r="E4912" t="s">
        <v>8874</v>
      </c>
      <c r="F4912" t="s">
        <v>8872</v>
      </c>
    </row>
    <row r="4913" spans="1:7">
      <c r="A4913" t="s">
        <v>8875</v>
      </c>
      <c r="B4913">
        <v>13</v>
      </c>
      <c r="C4913">
        <v>6</v>
      </c>
      <c r="D4913">
        <v>5</v>
      </c>
      <c r="E4913" t="s">
        <v>8876</v>
      </c>
      <c r="F4913" t="s">
        <v>8877</v>
      </c>
    </row>
    <row r="4914" spans="1:7">
      <c r="A4914" t="s">
        <v>8878</v>
      </c>
      <c r="B4914">
        <v>13</v>
      </c>
      <c r="C4914">
        <v>6</v>
      </c>
      <c r="D4914">
        <v>6</v>
      </c>
      <c r="E4914" t="s">
        <v>8879</v>
      </c>
      <c r="F4914" t="s">
        <v>8877</v>
      </c>
    </row>
    <row r="4915" spans="1:7">
      <c r="A4915" t="s">
        <v>8880</v>
      </c>
      <c r="B4915">
        <v>13</v>
      </c>
      <c r="C4915">
        <v>6</v>
      </c>
      <c r="D4915">
        <v>7</v>
      </c>
      <c r="E4915" t="s">
        <v>8881</v>
      </c>
      <c r="F4915" t="s">
        <v>8882</v>
      </c>
    </row>
    <row r="4916" spans="1:7">
      <c r="A4916" t="s">
        <v>8883</v>
      </c>
      <c r="B4916">
        <v>13</v>
      </c>
      <c r="C4916">
        <v>6</v>
      </c>
      <c r="D4916">
        <v>8</v>
      </c>
      <c r="E4916" t="s">
        <v>8884</v>
      </c>
      <c r="F4916" t="s">
        <v>8882</v>
      </c>
    </row>
    <row r="4917" spans="1:7">
      <c r="A4917" t="s">
        <v>8885</v>
      </c>
      <c r="B4917">
        <v>13</v>
      </c>
      <c r="C4917">
        <v>6</v>
      </c>
      <c r="D4917">
        <v>9</v>
      </c>
      <c r="E4917" t="s">
        <v>8886</v>
      </c>
      <c r="G4917" t="e">
        <f>--Internal_13923</f>
        <v>#NAME?</v>
      </c>
    </row>
    <row r="4918" spans="1:7">
      <c r="A4918" t="s">
        <v>8887</v>
      </c>
      <c r="B4918">
        <v>13</v>
      </c>
      <c r="C4918">
        <v>6</v>
      </c>
      <c r="D4918">
        <v>10</v>
      </c>
      <c r="E4918" t="s">
        <v>8886</v>
      </c>
      <c r="G4918" t="e">
        <f>--Internal_13923</f>
        <v>#NAME?</v>
      </c>
    </row>
    <row r="4919" spans="1:7">
      <c r="A4919" t="s">
        <v>8888</v>
      </c>
      <c r="B4919">
        <v>13</v>
      </c>
      <c r="C4919">
        <v>6</v>
      </c>
      <c r="D4919">
        <v>11</v>
      </c>
      <c r="E4919" t="s">
        <v>8889</v>
      </c>
      <c r="F4919" t="s">
        <v>8890</v>
      </c>
    </row>
    <row r="4920" spans="1:7">
      <c r="A4920" t="s">
        <v>8891</v>
      </c>
      <c r="B4920">
        <v>13</v>
      </c>
      <c r="C4920">
        <v>6</v>
      </c>
      <c r="D4920">
        <v>12</v>
      </c>
      <c r="E4920" t="s">
        <v>8892</v>
      </c>
      <c r="F4920" t="s">
        <v>8890</v>
      </c>
    </row>
    <row r="4921" spans="1:7">
      <c r="A4921" t="s">
        <v>8893</v>
      </c>
      <c r="B4921">
        <v>13</v>
      </c>
      <c r="C4921">
        <v>6</v>
      </c>
      <c r="D4921">
        <v>13</v>
      </c>
      <c r="E4921" t="s">
        <v>8894</v>
      </c>
      <c r="F4921" t="s">
        <v>8895</v>
      </c>
    </row>
    <row r="4922" spans="1:7">
      <c r="A4922" t="s">
        <v>8896</v>
      </c>
      <c r="B4922">
        <v>13</v>
      </c>
      <c r="C4922">
        <v>6</v>
      </c>
      <c r="D4922">
        <v>14</v>
      </c>
      <c r="E4922" t="s">
        <v>8897</v>
      </c>
      <c r="F4922" t="s">
        <v>8895</v>
      </c>
    </row>
    <row r="4923" spans="1:7">
      <c r="A4923" t="s">
        <v>8898</v>
      </c>
      <c r="B4923">
        <v>13</v>
      </c>
      <c r="C4923">
        <v>6</v>
      </c>
      <c r="D4923">
        <v>15</v>
      </c>
      <c r="E4923" t="s">
        <v>8899</v>
      </c>
      <c r="F4923" t="s">
        <v>8900</v>
      </c>
    </row>
    <row r="4924" spans="1:7">
      <c r="A4924" t="s">
        <v>8901</v>
      </c>
      <c r="B4924">
        <v>13</v>
      </c>
      <c r="C4924">
        <v>6</v>
      </c>
      <c r="D4924">
        <v>16</v>
      </c>
      <c r="E4924" t="s">
        <v>8902</v>
      </c>
      <c r="F4924" t="s">
        <v>8900</v>
      </c>
    </row>
    <row r="4925" spans="1:7">
      <c r="A4925" t="s">
        <v>8903</v>
      </c>
      <c r="B4925">
        <v>13</v>
      </c>
      <c r="C4925">
        <v>6</v>
      </c>
      <c r="D4925">
        <v>17</v>
      </c>
      <c r="E4925" t="s">
        <v>8904</v>
      </c>
      <c r="F4925" t="s">
        <v>8905</v>
      </c>
    </row>
    <row r="4926" spans="1:7">
      <c r="A4926" t="s">
        <v>8906</v>
      </c>
      <c r="B4926">
        <v>13</v>
      </c>
      <c r="C4926">
        <v>6</v>
      </c>
      <c r="D4926">
        <v>18</v>
      </c>
      <c r="E4926" t="s">
        <v>8907</v>
      </c>
      <c r="F4926" t="s">
        <v>8905</v>
      </c>
    </row>
    <row r="4927" spans="1:7">
      <c r="A4927" t="s">
        <v>8908</v>
      </c>
      <c r="B4927">
        <v>13</v>
      </c>
      <c r="C4927">
        <v>6</v>
      </c>
      <c r="D4927">
        <v>19</v>
      </c>
      <c r="E4927" t="s">
        <v>8909</v>
      </c>
      <c r="F4927" t="s">
        <v>8910</v>
      </c>
    </row>
    <row r="4928" spans="1:7">
      <c r="A4928" t="s">
        <v>8911</v>
      </c>
      <c r="B4928">
        <v>13</v>
      </c>
      <c r="C4928">
        <v>6</v>
      </c>
      <c r="D4928">
        <v>20</v>
      </c>
      <c r="E4928" t="s">
        <v>8912</v>
      </c>
      <c r="F4928" t="s">
        <v>8910</v>
      </c>
    </row>
    <row r="4929" spans="1:7">
      <c r="A4929" t="s">
        <v>8913</v>
      </c>
      <c r="B4929">
        <v>13</v>
      </c>
      <c r="C4929">
        <v>7</v>
      </c>
      <c r="D4929">
        <v>1</v>
      </c>
      <c r="E4929" t="s">
        <v>8914</v>
      </c>
      <c r="F4929" t="s">
        <v>8915</v>
      </c>
    </row>
    <row r="4930" spans="1:7">
      <c r="A4930" t="s">
        <v>8916</v>
      </c>
      <c r="B4930">
        <v>13</v>
      </c>
      <c r="C4930">
        <v>7</v>
      </c>
      <c r="D4930">
        <v>2</v>
      </c>
      <c r="E4930" t="s">
        <v>8917</v>
      </c>
      <c r="F4930" t="s">
        <v>8915</v>
      </c>
    </row>
    <row r="4931" spans="1:7">
      <c r="A4931" t="s">
        <v>8918</v>
      </c>
      <c r="B4931">
        <v>13</v>
      </c>
      <c r="C4931">
        <v>7</v>
      </c>
      <c r="D4931">
        <v>3</v>
      </c>
      <c r="E4931" t="s">
        <v>8919</v>
      </c>
      <c r="F4931" t="s">
        <v>8920</v>
      </c>
    </row>
    <row r="4932" spans="1:7">
      <c r="A4932" t="s">
        <v>8921</v>
      </c>
      <c r="B4932">
        <v>13</v>
      </c>
      <c r="C4932">
        <v>7</v>
      </c>
      <c r="D4932">
        <v>4</v>
      </c>
      <c r="E4932" t="s">
        <v>8922</v>
      </c>
      <c r="F4932" t="s">
        <v>8920</v>
      </c>
    </row>
    <row r="4933" spans="1:7">
      <c r="A4933" t="s">
        <v>8923</v>
      </c>
      <c r="B4933">
        <v>13</v>
      </c>
      <c r="C4933">
        <v>7</v>
      </c>
      <c r="D4933">
        <v>5</v>
      </c>
      <c r="E4933" t="s">
        <v>8924</v>
      </c>
      <c r="F4933" t="s">
        <v>8925</v>
      </c>
    </row>
    <row r="4934" spans="1:7">
      <c r="A4934" t="s">
        <v>8926</v>
      </c>
      <c r="B4934">
        <v>13</v>
      </c>
      <c r="C4934">
        <v>7</v>
      </c>
      <c r="D4934">
        <v>6</v>
      </c>
      <c r="E4934" t="s">
        <v>8927</v>
      </c>
      <c r="F4934" t="s">
        <v>8925</v>
      </c>
    </row>
    <row r="4935" spans="1:7">
      <c r="A4935" t="s">
        <v>8928</v>
      </c>
      <c r="B4935">
        <v>13</v>
      </c>
      <c r="C4935">
        <v>7</v>
      </c>
      <c r="D4935">
        <v>7</v>
      </c>
      <c r="E4935" t="s">
        <v>8929</v>
      </c>
      <c r="F4935" t="s">
        <v>8930</v>
      </c>
    </row>
    <row r="4936" spans="1:7">
      <c r="A4936" t="s">
        <v>8931</v>
      </c>
      <c r="B4936">
        <v>13</v>
      </c>
      <c r="C4936">
        <v>7</v>
      </c>
      <c r="D4936">
        <v>8</v>
      </c>
      <c r="E4936" t="s">
        <v>8932</v>
      </c>
      <c r="F4936" t="s">
        <v>8930</v>
      </c>
    </row>
    <row r="4937" spans="1:7">
      <c r="A4937" t="s">
        <v>8933</v>
      </c>
      <c r="B4937">
        <v>13</v>
      </c>
      <c r="C4937">
        <v>7</v>
      </c>
      <c r="D4937">
        <v>9</v>
      </c>
      <c r="E4937" t="s">
        <v>8934</v>
      </c>
      <c r="G4937" t="e">
        <f>--Internal_29026</f>
        <v>#NAME?</v>
      </c>
    </row>
    <row r="4938" spans="1:7">
      <c r="A4938" t="s">
        <v>8935</v>
      </c>
      <c r="B4938">
        <v>13</v>
      </c>
      <c r="C4938">
        <v>7</v>
      </c>
      <c r="D4938">
        <v>10</v>
      </c>
      <c r="E4938" t="s">
        <v>8934</v>
      </c>
      <c r="G4938" t="e">
        <f>--Internal_29026</f>
        <v>#NAME?</v>
      </c>
    </row>
    <row r="4939" spans="1:7">
      <c r="A4939" t="s">
        <v>8936</v>
      </c>
      <c r="B4939">
        <v>13</v>
      </c>
      <c r="C4939">
        <v>7</v>
      </c>
      <c r="D4939">
        <v>11</v>
      </c>
      <c r="E4939" t="s">
        <v>8937</v>
      </c>
      <c r="F4939" t="s">
        <v>8938</v>
      </c>
    </row>
    <row r="4940" spans="1:7">
      <c r="A4940" t="s">
        <v>8939</v>
      </c>
      <c r="B4940">
        <v>13</v>
      </c>
      <c r="C4940">
        <v>7</v>
      </c>
      <c r="D4940">
        <v>12</v>
      </c>
      <c r="E4940" t="s">
        <v>8940</v>
      </c>
      <c r="F4940" t="s">
        <v>8938</v>
      </c>
    </row>
    <row r="4941" spans="1:7">
      <c r="A4941" t="s">
        <v>8941</v>
      </c>
      <c r="B4941">
        <v>13</v>
      </c>
      <c r="C4941">
        <v>7</v>
      </c>
      <c r="D4941">
        <v>13</v>
      </c>
      <c r="E4941" t="s">
        <v>8942</v>
      </c>
      <c r="F4941" t="s">
        <v>8943</v>
      </c>
    </row>
    <row r="4942" spans="1:7">
      <c r="A4942" t="s">
        <v>8944</v>
      </c>
      <c r="B4942">
        <v>13</v>
      </c>
      <c r="C4942">
        <v>7</v>
      </c>
      <c r="D4942">
        <v>14</v>
      </c>
      <c r="E4942" t="s">
        <v>8945</v>
      </c>
      <c r="F4942" t="s">
        <v>8943</v>
      </c>
    </row>
    <row r="4943" spans="1:7">
      <c r="A4943" t="s">
        <v>8946</v>
      </c>
      <c r="B4943">
        <v>13</v>
      </c>
      <c r="C4943">
        <v>7</v>
      </c>
      <c r="D4943">
        <v>15</v>
      </c>
      <c r="E4943" t="s">
        <v>8947</v>
      </c>
      <c r="F4943" t="s">
        <v>8948</v>
      </c>
    </row>
    <row r="4944" spans="1:7">
      <c r="A4944" t="s">
        <v>8949</v>
      </c>
      <c r="B4944">
        <v>13</v>
      </c>
      <c r="C4944">
        <v>7</v>
      </c>
      <c r="D4944">
        <v>16</v>
      </c>
      <c r="E4944" t="s">
        <v>8950</v>
      </c>
      <c r="F4944" t="s">
        <v>8948</v>
      </c>
    </row>
    <row r="4945" spans="1:6">
      <c r="A4945" t="s">
        <v>8951</v>
      </c>
      <c r="B4945">
        <v>13</v>
      </c>
      <c r="C4945">
        <v>7</v>
      </c>
      <c r="D4945">
        <v>17</v>
      </c>
      <c r="E4945" t="s">
        <v>8952</v>
      </c>
      <c r="F4945" t="s">
        <v>8953</v>
      </c>
    </row>
    <row r="4946" spans="1:6">
      <c r="A4946" t="s">
        <v>8954</v>
      </c>
      <c r="B4946">
        <v>13</v>
      </c>
      <c r="C4946">
        <v>7</v>
      </c>
      <c r="D4946">
        <v>18</v>
      </c>
      <c r="E4946" t="s">
        <v>8955</v>
      </c>
      <c r="F4946" t="s">
        <v>8953</v>
      </c>
    </row>
    <row r="4947" spans="1:6">
      <c r="A4947" t="s">
        <v>8956</v>
      </c>
      <c r="B4947">
        <v>13</v>
      </c>
      <c r="C4947">
        <v>7</v>
      </c>
      <c r="D4947">
        <v>19</v>
      </c>
      <c r="E4947" t="s">
        <v>8957</v>
      </c>
      <c r="F4947" t="s">
        <v>8958</v>
      </c>
    </row>
    <row r="4948" spans="1:6">
      <c r="A4948" t="s">
        <v>8959</v>
      </c>
      <c r="B4948">
        <v>13</v>
      </c>
      <c r="C4948">
        <v>7</v>
      </c>
      <c r="D4948">
        <v>20</v>
      </c>
      <c r="E4948" t="s">
        <v>8960</v>
      </c>
      <c r="F4948" t="s">
        <v>8958</v>
      </c>
    </row>
    <row r="4949" spans="1:6">
      <c r="A4949" t="s">
        <v>8961</v>
      </c>
      <c r="B4949">
        <v>13</v>
      </c>
      <c r="C4949">
        <v>8</v>
      </c>
      <c r="D4949">
        <v>1</v>
      </c>
      <c r="E4949" t="s">
        <v>8962</v>
      </c>
      <c r="F4949" t="s">
        <v>8963</v>
      </c>
    </row>
    <row r="4950" spans="1:6">
      <c r="A4950" t="s">
        <v>8964</v>
      </c>
      <c r="B4950">
        <v>13</v>
      </c>
      <c r="C4950">
        <v>8</v>
      </c>
      <c r="D4950">
        <v>2</v>
      </c>
      <c r="E4950" t="s">
        <v>8965</v>
      </c>
      <c r="F4950" t="s">
        <v>8963</v>
      </c>
    </row>
    <row r="4951" spans="1:6">
      <c r="A4951" t="s">
        <v>8966</v>
      </c>
      <c r="B4951">
        <v>13</v>
      </c>
      <c r="C4951">
        <v>8</v>
      </c>
      <c r="D4951">
        <v>3</v>
      </c>
      <c r="E4951" t="s">
        <v>8967</v>
      </c>
      <c r="F4951" t="s">
        <v>8968</v>
      </c>
    </row>
    <row r="4952" spans="1:6">
      <c r="A4952" t="s">
        <v>8969</v>
      </c>
      <c r="B4952">
        <v>13</v>
      </c>
      <c r="C4952">
        <v>8</v>
      </c>
      <c r="D4952">
        <v>4</v>
      </c>
      <c r="E4952" t="s">
        <v>8970</v>
      </c>
      <c r="F4952" t="s">
        <v>8968</v>
      </c>
    </row>
    <row r="4953" spans="1:6">
      <c r="A4953" t="s">
        <v>8971</v>
      </c>
      <c r="B4953">
        <v>13</v>
      </c>
      <c r="C4953">
        <v>8</v>
      </c>
      <c r="D4953">
        <v>5</v>
      </c>
      <c r="E4953" t="s">
        <v>8972</v>
      </c>
      <c r="F4953" t="s">
        <v>8973</v>
      </c>
    </row>
    <row r="4954" spans="1:6">
      <c r="A4954" t="s">
        <v>8974</v>
      </c>
      <c r="B4954">
        <v>13</v>
      </c>
      <c r="C4954">
        <v>8</v>
      </c>
      <c r="D4954">
        <v>6</v>
      </c>
      <c r="E4954" t="s">
        <v>8975</v>
      </c>
      <c r="F4954" t="s">
        <v>8973</v>
      </c>
    </row>
    <row r="4955" spans="1:6">
      <c r="A4955" t="s">
        <v>8976</v>
      </c>
      <c r="B4955">
        <v>13</v>
      </c>
      <c r="C4955">
        <v>8</v>
      </c>
      <c r="D4955">
        <v>7</v>
      </c>
      <c r="E4955" t="s">
        <v>8977</v>
      </c>
      <c r="F4955" t="s">
        <v>8978</v>
      </c>
    </row>
    <row r="4956" spans="1:6">
      <c r="A4956" t="s">
        <v>8979</v>
      </c>
      <c r="B4956">
        <v>13</v>
      </c>
      <c r="C4956">
        <v>8</v>
      </c>
      <c r="D4956">
        <v>8</v>
      </c>
      <c r="E4956" t="s">
        <v>8980</v>
      </c>
      <c r="F4956" t="s">
        <v>8978</v>
      </c>
    </row>
    <row r="4957" spans="1:6">
      <c r="A4957" t="s">
        <v>8981</v>
      </c>
      <c r="B4957">
        <v>13</v>
      </c>
      <c r="C4957">
        <v>8</v>
      </c>
      <c r="D4957">
        <v>9</v>
      </c>
      <c r="E4957" t="s">
        <v>8982</v>
      </c>
      <c r="F4957" t="s">
        <v>8983</v>
      </c>
    </row>
    <row r="4958" spans="1:6">
      <c r="A4958" t="s">
        <v>8984</v>
      </c>
      <c r="B4958">
        <v>13</v>
      </c>
      <c r="C4958">
        <v>8</v>
      </c>
      <c r="D4958">
        <v>10</v>
      </c>
      <c r="E4958" t="s">
        <v>8985</v>
      </c>
      <c r="F4958" t="s">
        <v>8983</v>
      </c>
    </row>
    <row r="4959" spans="1:6">
      <c r="A4959" t="s">
        <v>8986</v>
      </c>
      <c r="B4959">
        <v>13</v>
      </c>
      <c r="C4959">
        <v>8</v>
      </c>
      <c r="D4959">
        <v>11</v>
      </c>
      <c r="E4959" t="s">
        <v>8987</v>
      </c>
      <c r="F4959" t="s">
        <v>8988</v>
      </c>
    </row>
    <row r="4960" spans="1:6">
      <c r="A4960" t="s">
        <v>8989</v>
      </c>
      <c r="B4960">
        <v>13</v>
      </c>
      <c r="C4960">
        <v>8</v>
      </c>
      <c r="D4960">
        <v>12</v>
      </c>
      <c r="E4960" t="s">
        <v>8990</v>
      </c>
      <c r="F4960" t="s">
        <v>8988</v>
      </c>
    </row>
    <row r="4961" spans="1:7">
      <c r="A4961" t="s">
        <v>8991</v>
      </c>
      <c r="B4961">
        <v>13</v>
      </c>
      <c r="C4961">
        <v>8</v>
      </c>
      <c r="D4961">
        <v>13</v>
      </c>
      <c r="E4961" t="s">
        <v>8992</v>
      </c>
      <c r="F4961" t="s">
        <v>8993</v>
      </c>
    </row>
    <row r="4962" spans="1:7">
      <c r="A4962" t="s">
        <v>8994</v>
      </c>
      <c r="B4962">
        <v>13</v>
      </c>
      <c r="C4962">
        <v>8</v>
      </c>
      <c r="D4962">
        <v>14</v>
      </c>
      <c r="E4962" t="s">
        <v>8995</v>
      </c>
      <c r="F4962" t="s">
        <v>8993</v>
      </c>
    </row>
    <row r="4963" spans="1:7">
      <c r="A4963" t="s">
        <v>8996</v>
      </c>
      <c r="B4963">
        <v>13</v>
      </c>
      <c r="C4963">
        <v>8</v>
      </c>
      <c r="D4963">
        <v>15</v>
      </c>
      <c r="E4963" t="s">
        <v>8997</v>
      </c>
      <c r="F4963" t="s">
        <v>8998</v>
      </c>
    </row>
    <row r="4964" spans="1:7">
      <c r="A4964" t="s">
        <v>8999</v>
      </c>
      <c r="B4964">
        <v>13</v>
      </c>
      <c r="C4964">
        <v>8</v>
      </c>
      <c r="D4964">
        <v>16</v>
      </c>
      <c r="E4964" t="s">
        <v>9000</v>
      </c>
      <c r="F4964" t="s">
        <v>8998</v>
      </c>
    </row>
    <row r="4965" spans="1:7">
      <c r="A4965" t="s">
        <v>9001</v>
      </c>
      <c r="B4965">
        <v>13</v>
      </c>
      <c r="C4965">
        <v>8</v>
      </c>
      <c r="D4965">
        <v>17</v>
      </c>
      <c r="E4965" t="s">
        <v>9002</v>
      </c>
      <c r="F4965" t="s">
        <v>9003</v>
      </c>
    </row>
    <row r="4966" spans="1:7">
      <c r="A4966" t="s">
        <v>9004</v>
      </c>
      <c r="B4966">
        <v>13</v>
      </c>
      <c r="C4966">
        <v>8</v>
      </c>
      <c r="D4966">
        <v>18</v>
      </c>
      <c r="E4966" t="s">
        <v>9005</v>
      </c>
      <c r="F4966" t="s">
        <v>9003</v>
      </c>
    </row>
    <row r="4967" spans="1:7">
      <c r="A4967" t="s">
        <v>9006</v>
      </c>
      <c r="B4967">
        <v>13</v>
      </c>
      <c r="C4967">
        <v>8</v>
      </c>
      <c r="D4967">
        <v>19</v>
      </c>
      <c r="E4967" t="s">
        <v>9007</v>
      </c>
      <c r="G4967" t="e">
        <f>--Internal_201278</f>
        <v>#NAME?</v>
      </c>
    </row>
    <row r="4968" spans="1:7">
      <c r="A4968" t="s">
        <v>9008</v>
      </c>
      <c r="B4968">
        <v>13</v>
      </c>
      <c r="C4968">
        <v>8</v>
      </c>
      <c r="D4968">
        <v>20</v>
      </c>
      <c r="E4968" t="s">
        <v>9007</v>
      </c>
      <c r="G4968" t="e">
        <f>--Internal_201278</f>
        <v>#NAME?</v>
      </c>
    </row>
    <row r="4969" spans="1:7">
      <c r="A4969" t="s">
        <v>9009</v>
      </c>
      <c r="B4969">
        <v>13</v>
      </c>
      <c r="C4969">
        <v>9</v>
      </c>
      <c r="D4969">
        <v>1</v>
      </c>
      <c r="E4969" t="s">
        <v>9010</v>
      </c>
      <c r="F4969" t="s">
        <v>9011</v>
      </c>
    </row>
    <row r="4970" spans="1:7">
      <c r="A4970" t="s">
        <v>9012</v>
      </c>
      <c r="B4970">
        <v>13</v>
      </c>
      <c r="C4970">
        <v>9</v>
      </c>
      <c r="D4970">
        <v>2</v>
      </c>
      <c r="E4970" t="s">
        <v>9013</v>
      </c>
      <c r="F4970" t="s">
        <v>9011</v>
      </c>
    </row>
    <row r="4971" spans="1:7">
      <c r="A4971" t="s">
        <v>9014</v>
      </c>
      <c r="B4971">
        <v>13</v>
      </c>
      <c r="C4971">
        <v>9</v>
      </c>
      <c r="D4971">
        <v>3</v>
      </c>
      <c r="E4971" t="s">
        <v>9015</v>
      </c>
      <c r="F4971" t="s">
        <v>9016</v>
      </c>
    </row>
    <row r="4972" spans="1:7">
      <c r="A4972" t="s">
        <v>9017</v>
      </c>
      <c r="B4972">
        <v>13</v>
      </c>
      <c r="C4972">
        <v>9</v>
      </c>
      <c r="D4972">
        <v>4</v>
      </c>
      <c r="E4972" t="s">
        <v>9018</v>
      </c>
      <c r="F4972" t="s">
        <v>9016</v>
      </c>
    </row>
    <row r="4973" spans="1:7">
      <c r="A4973" t="s">
        <v>9019</v>
      </c>
      <c r="B4973">
        <v>13</v>
      </c>
      <c r="C4973">
        <v>9</v>
      </c>
      <c r="D4973">
        <v>5</v>
      </c>
      <c r="E4973" t="s">
        <v>9020</v>
      </c>
      <c r="F4973" t="s">
        <v>9021</v>
      </c>
    </row>
    <row r="4974" spans="1:7">
      <c r="A4974" t="s">
        <v>9022</v>
      </c>
      <c r="B4974">
        <v>13</v>
      </c>
      <c r="C4974">
        <v>9</v>
      </c>
      <c r="D4974">
        <v>6</v>
      </c>
      <c r="E4974" t="s">
        <v>9023</v>
      </c>
      <c r="F4974" t="s">
        <v>9021</v>
      </c>
    </row>
    <row r="4975" spans="1:7">
      <c r="A4975" t="s">
        <v>9024</v>
      </c>
      <c r="B4975">
        <v>13</v>
      </c>
      <c r="C4975">
        <v>9</v>
      </c>
      <c r="D4975">
        <v>7</v>
      </c>
      <c r="E4975" t="s">
        <v>9025</v>
      </c>
      <c r="F4975" t="s">
        <v>9026</v>
      </c>
    </row>
    <row r="4976" spans="1:7">
      <c r="A4976" t="s">
        <v>9027</v>
      </c>
      <c r="B4976">
        <v>13</v>
      </c>
      <c r="C4976">
        <v>9</v>
      </c>
      <c r="D4976">
        <v>8</v>
      </c>
      <c r="E4976" t="s">
        <v>9028</v>
      </c>
      <c r="F4976" t="s">
        <v>9026</v>
      </c>
    </row>
    <row r="4977" spans="1:6">
      <c r="A4977" t="s">
        <v>9029</v>
      </c>
      <c r="B4977">
        <v>13</v>
      </c>
      <c r="C4977">
        <v>9</v>
      </c>
      <c r="D4977">
        <v>9</v>
      </c>
      <c r="E4977" t="s">
        <v>9030</v>
      </c>
      <c r="F4977" t="s">
        <v>9031</v>
      </c>
    </row>
    <row r="4978" spans="1:6">
      <c r="A4978" t="s">
        <v>9032</v>
      </c>
      <c r="B4978">
        <v>13</v>
      </c>
      <c r="C4978">
        <v>9</v>
      </c>
      <c r="D4978">
        <v>10</v>
      </c>
      <c r="E4978" t="s">
        <v>9033</v>
      </c>
      <c r="F4978" t="s">
        <v>9031</v>
      </c>
    </row>
    <row r="4979" spans="1:6">
      <c r="A4979" t="s">
        <v>9034</v>
      </c>
      <c r="B4979">
        <v>13</v>
      </c>
      <c r="C4979">
        <v>9</v>
      </c>
      <c r="D4979">
        <v>11</v>
      </c>
      <c r="E4979" t="s">
        <v>9035</v>
      </c>
      <c r="F4979" t="s">
        <v>9036</v>
      </c>
    </row>
    <row r="4980" spans="1:6">
      <c r="A4980" t="s">
        <v>9037</v>
      </c>
      <c r="B4980">
        <v>13</v>
      </c>
      <c r="C4980">
        <v>9</v>
      </c>
      <c r="D4980">
        <v>12</v>
      </c>
      <c r="E4980" t="s">
        <v>9038</v>
      </c>
      <c r="F4980" t="s">
        <v>9036</v>
      </c>
    </row>
    <row r="4981" spans="1:6">
      <c r="A4981" t="s">
        <v>9039</v>
      </c>
      <c r="B4981">
        <v>13</v>
      </c>
      <c r="C4981">
        <v>9</v>
      </c>
      <c r="D4981">
        <v>13</v>
      </c>
      <c r="E4981" t="s">
        <v>9040</v>
      </c>
      <c r="F4981" t="s">
        <v>9041</v>
      </c>
    </row>
    <row r="4982" spans="1:6">
      <c r="A4982" t="s">
        <v>9042</v>
      </c>
      <c r="B4982">
        <v>13</v>
      </c>
      <c r="C4982">
        <v>9</v>
      </c>
      <c r="D4982">
        <v>14</v>
      </c>
      <c r="E4982" t="s">
        <v>9043</v>
      </c>
      <c r="F4982" t="s">
        <v>9041</v>
      </c>
    </row>
    <row r="4983" spans="1:6">
      <c r="A4983" t="s">
        <v>9044</v>
      </c>
      <c r="B4983">
        <v>13</v>
      </c>
      <c r="C4983">
        <v>9</v>
      </c>
      <c r="D4983">
        <v>15</v>
      </c>
      <c r="E4983" t="s">
        <v>9045</v>
      </c>
      <c r="F4983" t="s">
        <v>9046</v>
      </c>
    </row>
    <row r="4984" spans="1:6">
      <c r="A4984" t="s">
        <v>9047</v>
      </c>
      <c r="B4984">
        <v>13</v>
      </c>
      <c r="C4984">
        <v>9</v>
      </c>
      <c r="D4984">
        <v>16</v>
      </c>
      <c r="E4984" t="s">
        <v>9048</v>
      </c>
      <c r="F4984" t="s">
        <v>9046</v>
      </c>
    </row>
    <row r="4985" spans="1:6">
      <c r="A4985" t="s">
        <v>9049</v>
      </c>
      <c r="B4985">
        <v>13</v>
      </c>
      <c r="C4985">
        <v>9</v>
      </c>
      <c r="D4985">
        <v>17</v>
      </c>
      <c r="E4985" t="s">
        <v>9050</v>
      </c>
      <c r="F4985" t="s">
        <v>9051</v>
      </c>
    </row>
    <row r="4986" spans="1:6">
      <c r="A4986" t="s">
        <v>9052</v>
      </c>
      <c r="B4986">
        <v>13</v>
      </c>
      <c r="C4986">
        <v>9</v>
      </c>
      <c r="D4986">
        <v>18</v>
      </c>
      <c r="E4986" t="s">
        <v>9053</v>
      </c>
      <c r="F4986" t="s">
        <v>9051</v>
      </c>
    </row>
    <row r="4987" spans="1:6">
      <c r="A4987" t="s">
        <v>9054</v>
      </c>
      <c r="B4987">
        <v>13</v>
      </c>
      <c r="C4987">
        <v>9</v>
      </c>
      <c r="D4987">
        <v>19</v>
      </c>
      <c r="E4987" t="s">
        <v>9055</v>
      </c>
      <c r="F4987" t="s">
        <v>9056</v>
      </c>
    </row>
    <row r="4988" spans="1:6">
      <c r="A4988" t="s">
        <v>9057</v>
      </c>
      <c r="B4988">
        <v>13</v>
      </c>
      <c r="C4988">
        <v>9</v>
      </c>
      <c r="D4988">
        <v>20</v>
      </c>
      <c r="E4988" t="s">
        <v>9058</v>
      </c>
      <c r="F4988" t="s">
        <v>9056</v>
      </c>
    </row>
    <row r="4989" spans="1:6">
      <c r="A4989" t="s">
        <v>9059</v>
      </c>
      <c r="B4989">
        <v>13</v>
      </c>
      <c r="C4989">
        <v>10</v>
      </c>
      <c r="D4989">
        <v>1</v>
      </c>
      <c r="E4989" t="s">
        <v>9060</v>
      </c>
      <c r="F4989" t="s">
        <v>9061</v>
      </c>
    </row>
    <row r="4990" spans="1:6">
      <c r="A4990" t="s">
        <v>9062</v>
      </c>
      <c r="B4990">
        <v>13</v>
      </c>
      <c r="C4990">
        <v>10</v>
      </c>
      <c r="D4990">
        <v>2</v>
      </c>
      <c r="E4990" t="s">
        <v>9063</v>
      </c>
      <c r="F4990" t="s">
        <v>9061</v>
      </c>
    </row>
    <row r="4991" spans="1:6">
      <c r="A4991" t="s">
        <v>9064</v>
      </c>
      <c r="B4991">
        <v>13</v>
      </c>
      <c r="C4991">
        <v>10</v>
      </c>
      <c r="D4991">
        <v>3</v>
      </c>
      <c r="E4991" t="s">
        <v>9065</v>
      </c>
      <c r="F4991" t="s">
        <v>9066</v>
      </c>
    </row>
    <row r="4992" spans="1:6">
      <c r="A4992" t="s">
        <v>9067</v>
      </c>
      <c r="B4992">
        <v>13</v>
      </c>
      <c r="C4992">
        <v>10</v>
      </c>
      <c r="D4992">
        <v>4</v>
      </c>
      <c r="E4992" t="s">
        <v>9068</v>
      </c>
      <c r="F4992" t="s">
        <v>9066</v>
      </c>
    </row>
    <row r="4993" spans="1:6">
      <c r="A4993" t="s">
        <v>9069</v>
      </c>
      <c r="B4993">
        <v>13</v>
      </c>
      <c r="C4993">
        <v>10</v>
      </c>
      <c r="D4993">
        <v>5</v>
      </c>
      <c r="E4993" t="s">
        <v>9070</v>
      </c>
      <c r="F4993" t="s">
        <v>9071</v>
      </c>
    </row>
    <row r="4994" spans="1:6">
      <c r="A4994" t="s">
        <v>9072</v>
      </c>
      <c r="B4994">
        <v>13</v>
      </c>
      <c r="C4994">
        <v>10</v>
      </c>
      <c r="D4994">
        <v>6</v>
      </c>
      <c r="E4994" t="s">
        <v>9073</v>
      </c>
      <c r="F4994" t="s">
        <v>9071</v>
      </c>
    </row>
    <row r="4995" spans="1:6">
      <c r="A4995" t="s">
        <v>9074</v>
      </c>
      <c r="B4995">
        <v>13</v>
      </c>
      <c r="C4995">
        <v>10</v>
      </c>
      <c r="D4995">
        <v>7</v>
      </c>
      <c r="E4995" t="s">
        <v>9075</v>
      </c>
      <c r="F4995" t="s">
        <v>9076</v>
      </c>
    </row>
    <row r="4996" spans="1:6">
      <c r="A4996" t="s">
        <v>9077</v>
      </c>
      <c r="B4996">
        <v>13</v>
      </c>
      <c r="C4996">
        <v>10</v>
      </c>
      <c r="D4996">
        <v>8</v>
      </c>
      <c r="E4996" t="s">
        <v>9078</v>
      </c>
      <c r="F4996" t="s">
        <v>9076</v>
      </c>
    </row>
    <row r="4997" spans="1:6">
      <c r="A4997" t="s">
        <v>9079</v>
      </c>
      <c r="B4997">
        <v>13</v>
      </c>
      <c r="C4997">
        <v>10</v>
      </c>
      <c r="D4997">
        <v>9</v>
      </c>
      <c r="E4997" t="s">
        <v>9080</v>
      </c>
      <c r="F4997" t="s">
        <v>9081</v>
      </c>
    </row>
    <row r="4998" spans="1:6">
      <c r="A4998" t="s">
        <v>9082</v>
      </c>
      <c r="B4998">
        <v>13</v>
      </c>
      <c r="C4998">
        <v>10</v>
      </c>
      <c r="D4998">
        <v>10</v>
      </c>
      <c r="E4998" t="s">
        <v>9083</v>
      </c>
      <c r="F4998" t="s">
        <v>9081</v>
      </c>
    </row>
    <row r="4999" spans="1:6">
      <c r="A4999" t="s">
        <v>9084</v>
      </c>
      <c r="B4999">
        <v>13</v>
      </c>
      <c r="C4999">
        <v>10</v>
      </c>
      <c r="D4999">
        <v>11</v>
      </c>
      <c r="E4999" t="s">
        <v>9085</v>
      </c>
      <c r="F4999" t="s">
        <v>9086</v>
      </c>
    </row>
    <row r="5000" spans="1:6">
      <c r="A5000" t="s">
        <v>9087</v>
      </c>
      <c r="B5000">
        <v>13</v>
      </c>
      <c r="C5000">
        <v>10</v>
      </c>
      <c r="D5000">
        <v>12</v>
      </c>
      <c r="E5000" t="s">
        <v>9088</v>
      </c>
      <c r="F5000" t="s">
        <v>9086</v>
      </c>
    </row>
    <row r="5001" spans="1:6">
      <c r="A5001" t="s">
        <v>9089</v>
      </c>
      <c r="B5001">
        <v>13</v>
      </c>
      <c r="C5001">
        <v>10</v>
      </c>
      <c r="D5001">
        <v>13</v>
      </c>
      <c r="E5001" t="s">
        <v>9090</v>
      </c>
      <c r="F5001" t="s">
        <v>9091</v>
      </c>
    </row>
    <row r="5002" spans="1:6">
      <c r="A5002" t="s">
        <v>9092</v>
      </c>
      <c r="B5002">
        <v>13</v>
      </c>
      <c r="C5002">
        <v>10</v>
      </c>
      <c r="D5002">
        <v>14</v>
      </c>
      <c r="E5002" t="s">
        <v>9093</v>
      </c>
      <c r="F5002" t="s">
        <v>9091</v>
      </c>
    </row>
    <row r="5003" spans="1:6">
      <c r="A5003" t="s">
        <v>9094</v>
      </c>
      <c r="B5003">
        <v>13</v>
      </c>
      <c r="C5003">
        <v>10</v>
      </c>
      <c r="D5003">
        <v>15</v>
      </c>
      <c r="E5003" t="s">
        <v>9095</v>
      </c>
      <c r="F5003" t="s">
        <v>9096</v>
      </c>
    </row>
    <row r="5004" spans="1:6">
      <c r="A5004" t="s">
        <v>9097</v>
      </c>
      <c r="B5004">
        <v>13</v>
      </c>
      <c r="C5004">
        <v>10</v>
      </c>
      <c r="D5004">
        <v>16</v>
      </c>
      <c r="E5004" t="s">
        <v>9098</v>
      </c>
      <c r="F5004" t="s">
        <v>9096</v>
      </c>
    </row>
    <row r="5005" spans="1:6">
      <c r="A5005" t="s">
        <v>9099</v>
      </c>
      <c r="B5005">
        <v>13</v>
      </c>
      <c r="C5005">
        <v>10</v>
      </c>
      <c r="D5005">
        <v>17</v>
      </c>
      <c r="E5005" t="s">
        <v>9100</v>
      </c>
      <c r="F5005" t="s">
        <v>9101</v>
      </c>
    </row>
    <row r="5006" spans="1:6">
      <c r="A5006" t="s">
        <v>9102</v>
      </c>
      <c r="B5006">
        <v>13</v>
      </c>
      <c r="C5006">
        <v>10</v>
      </c>
      <c r="D5006">
        <v>18</v>
      </c>
      <c r="E5006" t="s">
        <v>9103</v>
      </c>
      <c r="F5006" t="s">
        <v>9101</v>
      </c>
    </row>
    <row r="5007" spans="1:6">
      <c r="A5007" t="s">
        <v>9104</v>
      </c>
      <c r="B5007">
        <v>13</v>
      </c>
      <c r="C5007">
        <v>10</v>
      </c>
      <c r="D5007">
        <v>19</v>
      </c>
      <c r="E5007" t="s">
        <v>9105</v>
      </c>
      <c r="F5007" t="s">
        <v>9106</v>
      </c>
    </row>
    <row r="5008" spans="1:6">
      <c r="A5008" t="s">
        <v>9107</v>
      </c>
      <c r="B5008">
        <v>13</v>
      </c>
      <c r="C5008">
        <v>10</v>
      </c>
      <c r="D5008">
        <v>20</v>
      </c>
      <c r="E5008" t="s">
        <v>9108</v>
      </c>
      <c r="F5008" t="s">
        <v>9106</v>
      </c>
    </row>
    <row r="5009" spans="1:6">
      <c r="A5009" t="s">
        <v>9109</v>
      </c>
      <c r="B5009">
        <v>13</v>
      </c>
      <c r="C5009">
        <v>11</v>
      </c>
      <c r="D5009">
        <v>1</v>
      </c>
      <c r="E5009" t="s">
        <v>9110</v>
      </c>
      <c r="F5009" t="s">
        <v>9111</v>
      </c>
    </row>
    <row r="5010" spans="1:6">
      <c r="A5010" t="s">
        <v>9112</v>
      </c>
      <c r="B5010">
        <v>13</v>
      </c>
      <c r="C5010">
        <v>11</v>
      </c>
      <c r="D5010">
        <v>2</v>
      </c>
      <c r="E5010" t="s">
        <v>9113</v>
      </c>
      <c r="F5010" t="s">
        <v>9111</v>
      </c>
    </row>
    <row r="5011" spans="1:6">
      <c r="A5011" t="s">
        <v>9114</v>
      </c>
      <c r="B5011">
        <v>13</v>
      </c>
      <c r="C5011">
        <v>11</v>
      </c>
      <c r="D5011">
        <v>3</v>
      </c>
      <c r="E5011" t="s">
        <v>9115</v>
      </c>
      <c r="F5011" t="s">
        <v>9116</v>
      </c>
    </row>
    <row r="5012" spans="1:6">
      <c r="A5012" t="s">
        <v>9117</v>
      </c>
      <c r="B5012">
        <v>13</v>
      </c>
      <c r="C5012">
        <v>11</v>
      </c>
      <c r="D5012">
        <v>4</v>
      </c>
      <c r="E5012" t="s">
        <v>9118</v>
      </c>
      <c r="F5012" t="s">
        <v>9116</v>
      </c>
    </row>
    <row r="5013" spans="1:6">
      <c r="A5013" t="s">
        <v>9119</v>
      </c>
      <c r="B5013">
        <v>13</v>
      </c>
      <c r="C5013">
        <v>11</v>
      </c>
      <c r="D5013">
        <v>5</v>
      </c>
      <c r="E5013" t="s">
        <v>9120</v>
      </c>
      <c r="F5013" t="s">
        <v>9121</v>
      </c>
    </row>
    <row r="5014" spans="1:6">
      <c r="A5014" t="s">
        <v>9122</v>
      </c>
      <c r="B5014">
        <v>13</v>
      </c>
      <c r="C5014">
        <v>11</v>
      </c>
      <c r="D5014">
        <v>6</v>
      </c>
      <c r="E5014" t="s">
        <v>9123</v>
      </c>
      <c r="F5014" t="s">
        <v>9121</v>
      </c>
    </row>
    <row r="5015" spans="1:6">
      <c r="A5015" t="s">
        <v>9124</v>
      </c>
      <c r="B5015">
        <v>13</v>
      </c>
      <c r="C5015">
        <v>11</v>
      </c>
      <c r="D5015">
        <v>7</v>
      </c>
      <c r="E5015" t="s">
        <v>9125</v>
      </c>
      <c r="F5015" t="s">
        <v>9126</v>
      </c>
    </row>
    <row r="5016" spans="1:6">
      <c r="A5016" t="s">
        <v>9127</v>
      </c>
      <c r="B5016">
        <v>13</v>
      </c>
      <c r="C5016">
        <v>11</v>
      </c>
      <c r="D5016">
        <v>8</v>
      </c>
      <c r="E5016" t="s">
        <v>9128</v>
      </c>
      <c r="F5016" t="s">
        <v>9126</v>
      </c>
    </row>
    <row r="5017" spans="1:6">
      <c r="A5017" t="s">
        <v>9129</v>
      </c>
      <c r="B5017">
        <v>13</v>
      </c>
      <c r="C5017">
        <v>11</v>
      </c>
      <c r="D5017">
        <v>9</v>
      </c>
      <c r="E5017" t="s">
        <v>9130</v>
      </c>
      <c r="F5017" t="s">
        <v>9131</v>
      </c>
    </row>
    <row r="5018" spans="1:6">
      <c r="A5018" t="s">
        <v>9132</v>
      </c>
      <c r="B5018">
        <v>13</v>
      </c>
      <c r="C5018">
        <v>11</v>
      </c>
      <c r="D5018">
        <v>10</v>
      </c>
      <c r="E5018" t="s">
        <v>9133</v>
      </c>
      <c r="F5018" t="s">
        <v>9131</v>
      </c>
    </row>
    <row r="5019" spans="1:6">
      <c r="A5019" t="s">
        <v>9134</v>
      </c>
      <c r="B5019">
        <v>13</v>
      </c>
      <c r="C5019">
        <v>11</v>
      </c>
      <c r="D5019">
        <v>11</v>
      </c>
      <c r="E5019" t="s">
        <v>9135</v>
      </c>
      <c r="F5019" t="s">
        <v>9136</v>
      </c>
    </row>
    <row r="5020" spans="1:6">
      <c r="A5020" t="s">
        <v>9137</v>
      </c>
      <c r="B5020">
        <v>13</v>
      </c>
      <c r="C5020">
        <v>11</v>
      </c>
      <c r="D5020">
        <v>12</v>
      </c>
      <c r="E5020" t="s">
        <v>9138</v>
      </c>
      <c r="F5020" t="s">
        <v>9136</v>
      </c>
    </row>
    <row r="5021" spans="1:6">
      <c r="A5021" t="s">
        <v>9139</v>
      </c>
      <c r="B5021">
        <v>13</v>
      </c>
      <c r="C5021">
        <v>11</v>
      </c>
      <c r="D5021">
        <v>13</v>
      </c>
      <c r="E5021" t="s">
        <v>9140</v>
      </c>
      <c r="F5021" t="s">
        <v>9141</v>
      </c>
    </row>
    <row r="5022" spans="1:6">
      <c r="A5022" t="s">
        <v>9142</v>
      </c>
      <c r="B5022">
        <v>13</v>
      </c>
      <c r="C5022">
        <v>11</v>
      </c>
      <c r="D5022">
        <v>14</v>
      </c>
      <c r="E5022" t="s">
        <v>9143</v>
      </c>
      <c r="F5022" t="s">
        <v>9141</v>
      </c>
    </row>
    <row r="5023" spans="1:6">
      <c r="A5023" t="s">
        <v>9144</v>
      </c>
      <c r="B5023">
        <v>13</v>
      </c>
      <c r="C5023">
        <v>11</v>
      </c>
      <c r="D5023">
        <v>15</v>
      </c>
      <c r="E5023" t="s">
        <v>9145</v>
      </c>
      <c r="F5023" t="s">
        <v>9146</v>
      </c>
    </row>
    <row r="5024" spans="1:6">
      <c r="A5024" t="s">
        <v>9147</v>
      </c>
      <c r="B5024">
        <v>13</v>
      </c>
      <c r="C5024">
        <v>11</v>
      </c>
      <c r="D5024">
        <v>16</v>
      </c>
      <c r="E5024" t="s">
        <v>9148</v>
      </c>
      <c r="F5024" t="s">
        <v>9146</v>
      </c>
    </row>
    <row r="5025" spans="1:7">
      <c r="A5025" t="s">
        <v>9149</v>
      </c>
      <c r="B5025">
        <v>13</v>
      </c>
      <c r="C5025">
        <v>11</v>
      </c>
      <c r="D5025">
        <v>17</v>
      </c>
      <c r="E5025" t="s">
        <v>9150</v>
      </c>
      <c r="F5025" t="s">
        <v>9151</v>
      </c>
    </row>
    <row r="5026" spans="1:7">
      <c r="A5026" t="s">
        <v>9152</v>
      </c>
      <c r="B5026">
        <v>13</v>
      </c>
      <c r="C5026">
        <v>11</v>
      </c>
      <c r="D5026">
        <v>18</v>
      </c>
      <c r="E5026" t="s">
        <v>9153</v>
      </c>
      <c r="F5026" t="s">
        <v>9151</v>
      </c>
    </row>
    <row r="5027" spans="1:7">
      <c r="A5027" t="s">
        <v>9154</v>
      </c>
      <c r="B5027">
        <v>13</v>
      </c>
      <c r="C5027">
        <v>11</v>
      </c>
      <c r="D5027">
        <v>19</v>
      </c>
      <c r="E5027" t="s">
        <v>9155</v>
      </c>
      <c r="F5027" t="s">
        <v>9156</v>
      </c>
    </row>
    <row r="5028" spans="1:7">
      <c r="A5028" t="s">
        <v>9157</v>
      </c>
      <c r="B5028">
        <v>13</v>
      </c>
      <c r="C5028">
        <v>11</v>
      </c>
      <c r="D5028">
        <v>20</v>
      </c>
      <c r="E5028" t="s">
        <v>9158</v>
      </c>
      <c r="F5028" t="s">
        <v>9156</v>
      </c>
    </row>
    <row r="5029" spans="1:7">
      <c r="A5029" t="s">
        <v>9159</v>
      </c>
      <c r="B5029">
        <v>13</v>
      </c>
      <c r="C5029">
        <v>12</v>
      </c>
      <c r="D5029">
        <v>1</v>
      </c>
      <c r="E5029" t="s">
        <v>9160</v>
      </c>
      <c r="F5029" t="s">
        <v>9161</v>
      </c>
    </row>
    <row r="5030" spans="1:7">
      <c r="A5030" t="s">
        <v>9162</v>
      </c>
      <c r="B5030">
        <v>13</v>
      </c>
      <c r="C5030">
        <v>12</v>
      </c>
      <c r="D5030">
        <v>2</v>
      </c>
      <c r="E5030" t="s">
        <v>9163</v>
      </c>
      <c r="F5030" t="s">
        <v>9161</v>
      </c>
    </row>
    <row r="5031" spans="1:7">
      <c r="A5031" t="s">
        <v>9164</v>
      </c>
      <c r="B5031">
        <v>13</v>
      </c>
      <c r="C5031">
        <v>12</v>
      </c>
      <c r="D5031">
        <v>3</v>
      </c>
      <c r="E5031" t="s">
        <v>9165</v>
      </c>
      <c r="F5031" t="s">
        <v>9166</v>
      </c>
    </row>
    <row r="5032" spans="1:7">
      <c r="A5032" t="s">
        <v>9167</v>
      </c>
      <c r="B5032">
        <v>13</v>
      </c>
      <c r="C5032">
        <v>12</v>
      </c>
      <c r="D5032">
        <v>4</v>
      </c>
      <c r="E5032" t="s">
        <v>9168</v>
      </c>
      <c r="F5032" t="s">
        <v>9166</v>
      </c>
    </row>
    <row r="5033" spans="1:7">
      <c r="A5033" t="s">
        <v>9169</v>
      </c>
      <c r="B5033">
        <v>13</v>
      </c>
      <c r="C5033">
        <v>12</v>
      </c>
      <c r="D5033">
        <v>5</v>
      </c>
      <c r="E5033" t="s">
        <v>591</v>
      </c>
      <c r="G5033" t="e">
        <f>--Empty</f>
        <v>#NAME?</v>
      </c>
    </row>
    <row r="5034" spans="1:7">
      <c r="A5034" t="s">
        <v>9170</v>
      </c>
      <c r="B5034">
        <v>13</v>
      </c>
      <c r="C5034">
        <v>12</v>
      </c>
      <c r="D5034">
        <v>6</v>
      </c>
      <c r="E5034" t="s">
        <v>591</v>
      </c>
      <c r="G5034" t="e">
        <f>--Empty</f>
        <v>#NAME?</v>
      </c>
    </row>
    <row r="5035" spans="1:7">
      <c r="A5035" t="s">
        <v>9171</v>
      </c>
      <c r="B5035">
        <v>13</v>
      </c>
      <c r="C5035">
        <v>12</v>
      </c>
      <c r="D5035">
        <v>7</v>
      </c>
      <c r="E5035" t="s">
        <v>591</v>
      </c>
      <c r="G5035" t="e">
        <f>--Empty</f>
        <v>#NAME?</v>
      </c>
    </row>
    <row r="5036" spans="1:7">
      <c r="A5036" t="s">
        <v>9172</v>
      </c>
      <c r="B5036">
        <v>13</v>
      </c>
      <c r="C5036">
        <v>12</v>
      </c>
      <c r="D5036">
        <v>8</v>
      </c>
      <c r="E5036" t="s">
        <v>591</v>
      </c>
      <c r="G5036" t="e">
        <f>--Empty</f>
        <v>#NAME?</v>
      </c>
    </row>
    <row r="5037" spans="1:7">
      <c r="A5037" t="s">
        <v>9173</v>
      </c>
      <c r="B5037">
        <v>13</v>
      </c>
      <c r="C5037">
        <v>12</v>
      </c>
      <c r="D5037">
        <v>9</v>
      </c>
      <c r="E5037" t="s">
        <v>591</v>
      </c>
      <c r="G5037" t="e">
        <f>--Empty</f>
        <v>#NAME?</v>
      </c>
    </row>
    <row r="5038" spans="1:7">
      <c r="A5038" t="s">
        <v>9174</v>
      </c>
      <c r="B5038">
        <v>13</v>
      </c>
      <c r="C5038">
        <v>12</v>
      </c>
      <c r="D5038">
        <v>10</v>
      </c>
      <c r="E5038" t="s">
        <v>591</v>
      </c>
      <c r="G5038" t="e">
        <f>--Empty</f>
        <v>#NAME?</v>
      </c>
    </row>
    <row r="5039" spans="1:7">
      <c r="A5039" t="s">
        <v>9175</v>
      </c>
      <c r="B5039">
        <v>13</v>
      </c>
      <c r="C5039">
        <v>12</v>
      </c>
      <c r="D5039">
        <v>11</v>
      </c>
      <c r="E5039" t="s">
        <v>591</v>
      </c>
      <c r="G5039" t="e">
        <f>--Empty</f>
        <v>#NAME?</v>
      </c>
    </row>
    <row r="5040" spans="1:7">
      <c r="A5040" t="s">
        <v>9176</v>
      </c>
      <c r="B5040">
        <v>13</v>
      </c>
      <c r="C5040">
        <v>12</v>
      </c>
      <c r="D5040">
        <v>12</v>
      </c>
      <c r="E5040" t="s">
        <v>591</v>
      </c>
      <c r="G5040" t="e">
        <f>--Empty</f>
        <v>#NAME?</v>
      </c>
    </row>
    <row r="5041" spans="1:6">
      <c r="A5041" t="s">
        <v>9177</v>
      </c>
      <c r="B5041">
        <v>13</v>
      </c>
      <c r="C5041">
        <v>12</v>
      </c>
      <c r="D5041">
        <v>13</v>
      </c>
      <c r="E5041" t="s">
        <v>9178</v>
      </c>
      <c r="F5041" t="s">
        <v>9179</v>
      </c>
    </row>
    <row r="5042" spans="1:6">
      <c r="A5042" t="s">
        <v>9180</v>
      </c>
      <c r="B5042">
        <v>13</v>
      </c>
      <c r="C5042">
        <v>12</v>
      </c>
      <c r="D5042">
        <v>14</v>
      </c>
      <c r="E5042" t="s">
        <v>9181</v>
      </c>
      <c r="F5042" t="s">
        <v>9179</v>
      </c>
    </row>
    <row r="5043" spans="1:6">
      <c r="A5043" t="s">
        <v>9182</v>
      </c>
      <c r="B5043">
        <v>13</v>
      </c>
      <c r="C5043">
        <v>12</v>
      </c>
      <c r="D5043">
        <v>15</v>
      </c>
      <c r="E5043" t="s">
        <v>9183</v>
      </c>
      <c r="F5043" t="s">
        <v>9184</v>
      </c>
    </row>
    <row r="5044" spans="1:6">
      <c r="A5044" t="s">
        <v>9185</v>
      </c>
      <c r="B5044">
        <v>13</v>
      </c>
      <c r="C5044">
        <v>12</v>
      </c>
      <c r="D5044">
        <v>16</v>
      </c>
      <c r="E5044" t="s">
        <v>9186</v>
      </c>
      <c r="F5044" t="s">
        <v>9184</v>
      </c>
    </row>
    <row r="5045" spans="1:6">
      <c r="A5045" t="s">
        <v>9187</v>
      </c>
      <c r="B5045">
        <v>13</v>
      </c>
      <c r="C5045">
        <v>12</v>
      </c>
      <c r="D5045">
        <v>17</v>
      </c>
      <c r="E5045" t="s">
        <v>9188</v>
      </c>
      <c r="F5045" t="s">
        <v>9189</v>
      </c>
    </row>
    <row r="5046" spans="1:6">
      <c r="A5046" t="s">
        <v>9190</v>
      </c>
      <c r="B5046">
        <v>13</v>
      </c>
      <c r="C5046">
        <v>12</v>
      </c>
      <c r="D5046">
        <v>18</v>
      </c>
      <c r="E5046" t="s">
        <v>9191</v>
      </c>
      <c r="F5046" t="s">
        <v>9189</v>
      </c>
    </row>
    <row r="5047" spans="1:6">
      <c r="A5047" t="s">
        <v>9192</v>
      </c>
      <c r="B5047">
        <v>13</v>
      </c>
      <c r="C5047">
        <v>12</v>
      </c>
      <c r="D5047">
        <v>19</v>
      </c>
      <c r="E5047" t="s">
        <v>9193</v>
      </c>
      <c r="F5047" t="s">
        <v>9194</v>
      </c>
    </row>
    <row r="5048" spans="1:6">
      <c r="A5048" t="s">
        <v>9195</v>
      </c>
      <c r="B5048">
        <v>13</v>
      </c>
      <c r="C5048">
        <v>12</v>
      </c>
      <c r="D5048">
        <v>20</v>
      </c>
      <c r="E5048" t="s">
        <v>9196</v>
      </c>
      <c r="F5048" t="s">
        <v>9194</v>
      </c>
    </row>
    <row r="5049" spans="1:6">
      <c r="A5049" t="s">
        <v>9197</v>
      </c>
      <c r="B5049">
        <v>13</v>
      </c>
      <c r="C5049">
        <v>13</v>
      </c>
      <c r="D5049">
        <v>1</v>
      </c>
      <c r="E5049" t="s">
        <v>9198</v>
      </c>
      <c r="F5049" t="s">
        <v>9199</v>
      </c>
    </row>
    <row r="5050" spans="1:6">
      <c r="A5050" t="s">
        <v>9200</v>
      </c>
      <c r="B5050">
        <v>13</v>
      </c>
      <c r="C5050">
        <v>13</v>
      </c>
      <c r="D5050">
        <v>2</v>
      </c>
      <c r="E5050" t="s">
        <v>9201</v>
      </c>
      <c r="F5050" t="s">
        <v>9199</v>
      </c>
    </row>
    <row r="5051" spans="1:6">
      <c r="A5051" t="s">
        <v>9202</v>
      </c>
      <c r="B5051">
        <v>13</v>
      </c>
      <c r="C5051">
        <v>13</v>
      </c>
      <c r="D5051">
        <v>3</v>
      </c>
      <c r="E5051" t="s">
        <v>9203</v>
      </c>
      <c r="F5051" t="s">
        <v>9204</v>
      </c>
    </row>
    <row r="5052" spans="1:6">
      <c r="A5052" t="s">
        <v>9205</v>
      </c>
      <c r="B5052">
        <v>13</v>
      </c>
      <c r="C5052">
        <v>13</v>
      </c>
      <c r="D5052">
        <v>4</v>
      </c>
      <c r="E5052" t="s">
        <v>9206</v>
      </c>
      <c r="F5052" t="s">
        <v>9204</v>
      </c>
    </row>
    <row r="5053" spans="1:6">
      <c r="A5053" t="s">
        <v>9207</v>
      </c>
      <c r="B5053">
        <v>13</v>
      </c>
      <c r="C5053">
        <v>13</v>
      </c>
      <c r="D5053">
        <v>5</v>
      </c>
      <c r="E5053" t="s">
        <v>9208</v>
      </c>
      <c r="F5053" t="s">
        <v>9209</v>
      </c>
    </row>
    <row r="5054" spans="1:6">
      <c r="A5054" t="s">
        <v>9210</v>
      </c>
      <c r="B5054">
        <v>13</v>
      </c>
      <c r="C5054">
        <v>13</v>
      </c>
      <c r="D5054">
        <v>6</v>
      </c>
      <c r="E5054" t="s">
        <v>9211</v>
      </c>
      <c r="F5054" t="s">
        <v>9209</v>
      </c>
    </row>
    <row r="5055" spans="1:6">
      <c r="A5055" t="s">
        <v>9212</v>
      </c>
      <c r="B5055">
        <v>13</v>
      </c>
      <c r="C5055">
        <v>13</v>
      </c>
      <c r="D5055">
        <v>7</v>
      </c>
      <c r="E5055" t="s">
        <v>9213</v>
      </c>
      <c r="F5055" t="s">
        <v>9214</v>
      </c>
    </row>
    <row r="5056" spans="1:6">
      <c r="A5056" t="s">
        <v>9215</v>
      </c>
      <c r="B5056">
        <v>13</v>
      </c>
      <c r="C5056">
        <v>13</v>
      </c>
      <c r="D5056">
        <v>8</v>
      </c>
      <c r="E5056" t="s">
        <v>9216</v>
      </c>
      <c r="F5056" t="s">
        <v>9214</v>
      </c>
    </row>
    <row r="5057" spans="1:6">
      <c r="A5057" t="s">
        <v>9217</v>
      </c>
      <c r="B5057">
        <v>13</v>
      </c>
      <c r="C5057">
        <v>13</v>
      </c>
      <c r="D5057">
        <v>9</v>
      </c>
      <c r="E5057" t="s">
        <v>9218</v>
      </c>
      <c r="F5057" t="s">
        <v>9219</v>
      </c>
    </row>
    <row r="5058" spans="1:6">
      <c r="A5058" t="s">
        <v>9220</v>
      </c>
      <c r="B5058">
        <v>13</v>
      </c>
      <c r="C5058">
        <v>13</v>
      </c>
      <c r="D5058">
        <v>10</v>
      </c>
      <c r="E5058" t="s">
        <v>9221</v>
      </c>
      <c r="F5058" t="s">
        <v>9219</v>
      </c>
    </row>
    <row r="5059" spans="1:6">
      <c r="A5059" t="s">
        <v>9222</v>
      </c>
      <c r="B5059">
        <v>13</v>
      </c>
      <c r="C5059">
        <v>13</v>
      </c>
      <c r="D5059">
        <v>11</v>
      </c>
      <c r="E5059" t="s">
        <v>9223</v>
      </c>
      <c r="F5059" t="s">
        <v>9224</v>
      </c>
    </row>
    <row r="5060" spans="1:6">
      <c r="A5060" t="s">
        <v>9225</v>
      </c>
      <c r="B5060">
        <v>13</v>
      </c>
      <c r="C5060">
        <v>13</v>
      </c>
      <c r="D5060">
        <v>12</v>
      </c>
      <c r="E5060" t="s">
        <v>9226</v>
      </c>
      <c r="F5060" t="s">
        <v>9224</v>
      </c>
    </row>
    <row r="5061" spans="1:6">
      <c r="A5061" t="s">
        <v>9227</v>
      </c>
      <c r="B5061">
        <v>13</v>
      </c>
      <c r="C5061">
        <v>13</v>
      </c>
      <c r="D5061">
        <v>13</v>
      </c>
      <c r="E5061" t="s">
        <v>9228</v>
      </c>
      <c r="F5061" t="s">
        <v>9229</v>
      </c>
    </row>
    <row r="5062" spans="1:6">
      <c r="A5062" t="s">
        <v>9230</v>
      </c>
      <c r="B5062">
        <v>13</v>
      </c>
      <c r="C5062">
        <v>13</v>
      </c>
      <c r="D5062">
        <v>14</v>
      </c>
      <c r="E5062" t="s">
        <v>9231</v>
      </c>
      <c r="F5062" t="s">
        <v>9229</v>
      </c>
    </row>
    <row r="5063" spans="1:6">
      <c r="A5063" t="s">
        <v>9232</v>
      </c>
      <c r="B5063">
        <v>13</v>
      </c>
      <c r="C5063">
        <v>13</v>
      </c>
      <c r="D5063">
        <v>15</v>
      </c>
      <c r="E5063" t="s">
        <v>9233</v>
      </c>
      <c r="F5063" t="s">
        <v>9234</v>
      </c>
    </row>
    <row r="5064" spans="1:6">
      <c r="A5064" t="s">
        <v>9235</v>
      </c>
      <c r="B5064">
        <v>13</v>
      </c>
      <c r="C5064">
        <v>13</v>
      </c>
      <c r="D5064">
        <v>16</v>
      </c>
      <c r="E5064" t="s">
        <v>9236</v>
      </c>
      <c r="F5064" t="s">
        <v>9234</v>
      </c>
    </row>
    <row r="5065" spans="1:6">
      <c r="A5065" t="s">
        <v>9237</v>
      </c>
      <c r="B5065">
        <v>13</v>
      </c>
      <c r="C5065">
        <v>13</v>
      </c>
      <c r="D5065">
        <v>17</v>
      </c>
      <c r="E5065" t="s">
        <v>9238</v>
      </c>
      <c r="F5065" t="s">
        <v>9239</v>
      </c>
    </row>
    <row r="5066" spans="1:6">
      <c r="A5066" t="s">
        <v>9240</v>
      </c>
      <c r="B5066">
        <v>13</v>
      </c>
      <c r="C5066">
        <v>13</v>
      </c>
      <c r="D5066">
        <v>18</v>
      </c>
      <c r="E5066" t="s">
        <v>9241</v>
      </c>
      <c r="F5066" t="s">
        <v>9239</v>
      </c>
    </row>
    <row r="5067" spans="1:6">
      <c r="A5067" t="s">
        <v>9242</v>
      </c>
      <c r="B5067">
        <v>13</v>
      </c>
      <c r="C5067">
        <v>13</v>
      </c>
      <c r="D5067">
        <v>19</v>
      </c>
      <c r="E5067" t="s">
        <v>9243</v>
      </c>
      <c r="F5067" t="s">
        <v>9244</v>
      </c>
    </row>
    <row r="5068" spans="1:6">
      <c r="A5068" t="s">
        <v>9245</v>
      </c>
      <c r="B5068">
        <v>13</v>
      </c>
      <c r="C5068">
        <v>13</v>
      </c>
      <c r="D5068">
        <v>20</v>
      </c>
      <c r="E5068" t="s">
        <v>9246</v>
      </c>
      <c r="F5068" t="s">
        <v>9244</v>
      </c>
    </row>
    <row r="5069" spans="1:6">
      <c r="A5069" t="s">
        <v>9247</v>
      </c>
      <c r="B5069">
        <v>13</v>
      </c>
      <c r="C5069">
        <v>14</v>
      </c>
      <c r="D5069">
        <v>1</v>
      </c>
      <c r="E5069" t="s">
        <v>9248</v>
      </c>
      <c r="F5069" t="s">
        <v>9249</v>
      </c>
    </row>
    <row r="5070" spans="1:6">
      <c r="A5070" t="s">
        <v>9250</v>
      </c>
      <c r="B5070">
        <v>13</v>
      </c>
      <c r="C5070">
        <v>14</v>
      </c>
      <c r="D5070">
        <v>2</v>
      </c>
      <c r="E5070" t="s">
        <v>9251</v>
      </c>
      <c r="F5070" t="s">
        <v>9249</v>
      </c>
    </row>
    <row r="5071" spans="1:6">
      <c r="A5071" t="s">
        <v>9252</v>
      </c>
      <c r="B5071">
        <v>13</v>
      </c>
      <c r="C5071">
        <v>14</v>
      </c>
      <c r="D5071">
        <v>3</v>
      </c>
      <c r="E5071" t="s">
        <v>9253</v>
      </c>
      <c r="F5071" t="s">
        <v>9254</v>
      </c>
    </row>
    <row r="5072" spans="1:6">
      <c r="A5072" t="s">
        <v>9255</v>
      </c>
      <c r="B5072">
        <v>13</v>
      </c>
      <c r="C5072">
        <v>14</v>
      </c>
      <c r="D5072">
        <v>4</v>
      </c>
      <c r="E5072" t="s">
        <v>9256</v>
      </c>
      <c r="F5072" t="s">
        <v>9254</v>
      </c>
    </row>
    <row r="5073" spans="1:7">
      <c r="A5073" t="s">
        <v>9257</v>
      </c>
      <c r="B5073">
        <v>13</v>
      </c>
      <c r="C5073">
        <v>14</v>
      </c>
      <c r="D5073">
        <v>5</v>
      </c>
      <c r="E5073" t="s">
        <v>9258</v>
      </c>
      <c r="F5073" t="s">
        <v>9259</v>
      </c>
    </row>
    <row r="5074" spans="1:7">
      <c r="A5074" t="s">
        <v>9260</v>
      </c>
      <c r="B5074">
        <v>13</v>
      </c>
      <c r="C5074">
        <v>14</v>
      </c>
      <c r="D5074">
        <v>6</v>
      </c>
      <c r="E5074" t="s">
        <v>9261</v>
      </c>
      <c r="F5074" t="s">
        <v>9259</v>
      </c>
    </row>
    <row r="5075" spans="1:7">
      <c r="A5075" t="s">
        <v>9262</v>
      </c>
      <c r="B5075">
        <v>13</v>
      </c>
      <c r="C5075">
        <v>14</v>
      </c>
      <c r="D5075">
        <v>7</v>
      </c>
      <c r="E5075" t="s">
        <v>9263</v>
      </c>
      <c r="F5075" t="s">
        <v>9264</v>
      </c>
    </row>
    <row r="5076" spans="1:7">
      <c r="A5076" t="s">
        <v>9265</v>
      </c>
      <c r="B5076">
        <v>13</v>
      </c>
      <c r="C5076">
        <v>14</v>
      </c>
      <c r="D5076">
        <v>8</v>
      </c>
      <c r="E5076" t="s">
        <v>9266</v>
      </c>
      <c r="F5076" t="s">
        <v>9264</v>
      </c>
    </row>
    <row r="5077" spans="1:7">
      <c r="A5077" t="s">
        <v>9267</v>
      </c>
      <c r="B5077">
        <v>13</v>
      </c>
      <c r="C5077">
        <v>14</v>
      </c>
      <c r="D5077">
        <v>9</v>
      </c>
      <c r="E5077" t="s">
        <v>9268</v>
      </c>
      <c r="F5077" t="s">
        <v>9269</v>
      </c>
    </row>
    <row r="5078" spans="1:7">
      <c r="A5078" t="s">
        <v>9270</v>
      </c>
      <c r="B5078">
        <v>13</v>
      </c>
      <c r="C5078">
        <v>14</v>
      </c>
      <c r="D5078">
        <v>10</v>
      </c>
      <c r="E5078" t="s">
        <v>9271</v>
      </c>
      <c r="F5078" t="s">
        <v>9269</v>
      </c>
    </row>
    <row r="5079" spans="1:7">
      <c r="A5079" t="s">
        <v>9272</v>
      </c>
      <c r="B5079">
        <v>13</v>
      </c>
      <c r="C5079">
        <v>14</v>
      </c>
      <c r="D5079">
        <v>11</v>
      </c>
      <c r="E5079" t="s">
        <v>9273</v>
      </c>
      <c r="F5079" t="s">
        <v>9274</v>
      </c>
    </row>
    <row r="5080" spans="1:7">
      <c r="A5080" t="s">
        <v>9275</v>
      </c>
      <c r="B5080">
        <v>13</v>
      </c>
      <c r="C5080">
        <v>14</v>
      </c>
      <c r="D5080">
        <v>12</v>
      </c>
      <c r="E5080" t="s">
        <v>9276</v>
      </c>
      <c r="F5080" t="s">
        <v>9274</v>
      </c>
    </row>
    <row r="5081" spans="1:7">
      <c r="A5081" t="s">
        <v>9277</v>
      </c>
      <c r="B5081">
        <v>13</v>
      </c>
      <c r="C5081">
        <v>14</v>
      </c>
      <c r="D5081">
        <v>13</v>
      </c>
      <c r="E5081" t="s">
        <v>15</v>
      </c>
      <c r="G5081" t="s">
        <v>16</v>
      </c>
    </row>
    <row r="5082" spans="1:7">
      <c r="A5082" t="s">
        <v>9278</v>
      </c>
      <c r="B5082">
        <v>13</v>
      </c>
      <c r="C5082">
        <v>14</v>
      </c>
      <c r="D5082">
        <v>14</v>
      </c>
      <c r="E5082" t="s">
        <v>15</v>
      </c>
      <c r="G5082" t="s">
        <v>16</v>
      </c>
    </row>
    <row r="5083" spans="1:7">
      <c r="A5083" t="s">
        <v>9279</v>
      </c>
      <c r="B5083">
        <v>13</v>
      </c>
      <c r="C5083">
        <v>14</v>
      </c>
      <c r="D5083">
        <v>15</v>
      </c>
      <c r="E5083" t="s">
        <v>660</v>
      </c>
      <c r="G5083" t="s">
        <v>661</v>
      </c>
    </row>
    <row r="5084" spans="1:7">
      <c r="A5084" t="s">
        <v>9280</v>
      </c>
      <c r="B5084">
        <v>13</v>
      </c>
      <c r="C5084">
        <v>14</v>
      </c>
      <c r="D5084">
        <v>16</v>
      </c>
      <c r="E5084" t="s">
        <v>660</v>
      </c>
      <c r="G5084" t="s">
        <v>661</v>
      </c>
    </row>
    <row r="5085" spans="1:7">
      <c r="A5085" t="s">
        <v>9281</v>
      </c>
      <c r="B5085">
        <v>13</v>
      </c>
      <c r="C5085">
        <v>14</v>
      </c>
      <c r="D5085">
        <v>17</v>
      </c>
      <c r="E5085" t="s">
        <v>664</v>
      </c>
      <c r="G5085" t="s">
        <v>665</v>
      </c>
    </row>
    <row r="5086" spans="1:7">
      <c r="A5086" t="s">
        <v>9282</v>
      </c>
      <c r="B5086">
        <v>13</v>
      </c>
      <c r="C5086">
        <v>14</v>
      </c>
      <c r="D5086">
        <v>18</v>
      </c>
      <c r="E5086" t="s">
        <v>664</v>
      </c>
      <c r="G5086" t="s">
        <v>665</v>
      </c>
    </row>
    <row r="5087" spans="1:7">
      <c r="A5087" t="s">
        <v>9283</v>
      </c>
      <c r="B5087">
        <v>13</v>
      </c>
      <c r="C5087">
        <v>14</v>
      </c>
      <c r="D5087">
        <v>19</v>
      </c>
      <c r="E5087" t="s">
        <v>668</v>
      </c>
      <c r="G5087" t="s">
        <v>669</v>
      </c>
    </row>
    <row r="5088" spans="1:7">
      <c r="A5088" t="s">
        <v>9284</v>
      </c>
      <c r="B5088">
        <v>13</v>
      </c>
      <c r="C5088">
        <v>14</v>
      </c>
      <c r="D5088">
        <v>20</v>
      </c>
      <c r="E5088" t="s">
        <v>668</v>
      </c>
      <c r="G5088" t="s">
        <v>669</v>
      </c>
    </row>
    <row r="5089" spans="1:7">
      <c r="A5089" t="s">
        <v>9285</v>
      </c>
      <c r="B5089">
        <v>13</v>
      </c>
      <c r="C5089">
        <v>15</v>
      </c>
      <c r="D5089">
        <v>1</v>
      </c>
      <c r="E5089" t="s">
        <v>672</v>
      </c>
      <c r="G5089" t="e">
        <f>--Buffer</f>
        <v>#NAME?</v>
      </c>
    </row>
    <row r="5090" spans="1:7">
      <c r="A5090" t="s">
        <v>9286</v>
      </c>
      <c r="B5090">
        <v>13</v>
      </c>
      <c r="C5090">
        <v>15</v>
      </c>
      <c r="D5090">
        <v>2</v>
      </c>
      <c r="E5090" t="s">
        <v>672</v>
      </c>
      <c r="G5090" t="e">
        <f>--Buffer</f>
        <v>#NAME?</v>
      </c>
    </row>
    <row r="5091" spans="1:7">
      <c r="A5091" t="s">
        <v>9287</v>
      </c>
      <c r="B5091">
        <v>13</v>
      </c>
      <c r="C5091">
        <v>15</v>
      </c>
      <c r="D5091">
        <v>3</v>
      </c>
      <c r="E5091" t="s">
        <v>675</v>
      </c>
      <c r="G5091" t="s">
        <v>676</v>
      </c>
    </row>
    <row r="5092" spans="1:7">
      <c r="A5092" t="s">
        <v>9288</v>
      </c>
      <c r="B5092">
        <v>13</v>
      </c>
      <c r="C5092">
        <v>15</v>
      </c>
      <c r="D5092">
        <v>4</v>
      </c>
      <c r="E5092" t="s">
        <v>675</v>
      </c>
      <c r="G5092" t="s">
        <v>676</v>
      </c>
    </row>
    <row r="5093" spans="1:7">
      <c r="A5093" t="s">
        <v>9289</v>
      </c>
      <c r="B5093">
        <v>13</v>
      </c>
      <c r="C5093">
        <v>15</v>
      </c>
      <c r="D5093">
        <v>5</v>
      </c>
      <c r="E5093" t="s">
        <v>679</v>
      </c>
      <c r="G5093" t="s">
        <v>680</v>
      </c>
    </row>
    <row r="5094" spans="1:7">
      <c r="A5094" t="s">
        <v>9290</v>
      </c>
      <c r="B5094">
        <v>13</v>
      </c>
      <c r="C5094">
        <v>15</v>
      </c>
      <c r="D5094">
        <v>6</v>
      </c>
      <c r="E5094" t="s">
        <v>679</v>
      </c>
      <c r="G5094" t="s">
        <v>680</v>
      </c>
    </row>
    <row r="5095" spans="1:7">
      <c r="A5095" t="s">
        <v>9291</v>
      </c>
      <c r="B5095">
        <v>13</v>
      </c>
      <c r="C5095">
        <v>15</v>
      </c>
      <c r="D5095">
        <v>7</v>
      </c>
      <c r="E5095" t="s">
        <v>683</v>
      </c>
      <c r="G5095" t="s">
        <v>684</v>
      </c>
    </row>
    <row r="5096" spans="1:7">
      <c r="A5096" t="s">
        <v>9292</v>
      </c>
      <c r="B5096">
        <v>13</v>
      </c>
      <c r="C5096">
        <v>15</v>
      </c>
      <c r="D5096">
        <v>8</v>
      </c>
      <c r="E5096" t="s">
        <v>683</v>
      </c>
      <c r="G5096" t="s">
        <v>684</v>
      </c>
    </row>
    <row r="5097" spans="1:7">
      <c r="A5097" t="s">
        <v>9293</v>
      </c>
      <c r="B5097">
        <v>13</v>
      </c>
      <c r="C5097">
        <v>15</v>
      </c>
      <c r="D5097">
        <v>9</v>
      </c>
      <c r="E5097" t="s">
        <v>672</v>
      </c>
      <c r="G5097" t="e">
        <f>--Buffer</f>
        <v>#NAME?</v>
      </c>
    </row>
    <row r="5098" spans="1:7">
      <c r="A5098" t="s">
        <v>9294</v>
      </c>
      <c r="B5098">
        <v>13</v>
      </c>
      <c r="C5098">
        <v>15</v>
      </c>
      <c r="D5098">
        <v>10</v>
      </c>
      <c r="E5098" t="s">
        <v>672</v>
      </c>
      <c r="G5098" t="e">
        <f>--Buffer</f>
        <v>#NAME?</v>
      </c>
    </row>
    <row r="5099" spans="1:7">
      <c r="A5099" t="s">
        <v>9295</v>
      </c>
      <c r="B5099">
        <v>13</v>
      </c>
      <c r="C5099">
        <v>15</v>
      </c>
      <c r="D5099">
        <v>11</v>
      </c>
      <c r="E5099" t="s">
        <v>672</v>
      </c>
      <c r="G5099" t="e">
        <f>--Buffer</f>
        <v>#NAME?</v>
      </c>
    </row>
    <row r="5100" spans="1:7">
      <c r="A5100" t="s">
        <v>9296</v>
      </c>
      <c r="B5100">
        <v>13</v>
      </c>
      <c r="C5100">
        <v>15</v>
      </c>
      <c r="D5100">
        <v>12</v>
      </c>
      <c r="E5100" t="s">
        <v>672</v>
      </c>
      <c r="G5100" t="e">
        <f>--Buffer</f>
        <v>#NAME?</v>
      </c>
    </row>
    <row r="5101" spans="1:7">
      <c r="A5101" t="s">
        <v>9297</v>
      </c>
      <c r="B5101">
        <v>13</v>
      </c>
      <c r="C5101">
        <v>15</v>
      </c>
      <c r="D5101">
        <v>13</v>
      </c>
      <c r="E5101" t="s">
        <v>672</v>
      </c>
      <c r="G5101" t="e">
        <f>--Buffer</f>
        <v>#NAME?</v>
      </c>
    </row>
    <row r="5102" spans="1:7">
      <c r="A5102" t="s">
        <v>9298</v>
      </c>
      <c r="B5102">
        <v>13</v>
      </c>
      <c r="C5102">
        <v>15</v>
      </c>
      <c r="D5102">
        <v>14</v>
      </c>
      <c r="E5102" t="s">
        <v>672</v>
      </c>
      <c r="G5102" t="e">
        <f>--Buffer</f>
        <v>#NAME?</v>
      </c>
    </row>
    <row r="5103" spans="1:7">
      <c r="A5103" t="s">
        <v>9299</v>
      </c>
      <c r="B5103">
        <v>13</v>
      </c>
      <c r="C5103">
        <v>15</v>
      </c>
      <c r="D5103">
        <v>15</v>
      </c>
      <c r="E5103" t="s">
        <v>672</v>
      </c>
      <c r="G5103" t="e">
        <f>--Buffer</f>
        <v>#NAME?</v>
      </c>
    </row>
    <row r="5104" spans="1:7">
      <c r="A5104" t="s">
        <v>9300</v>
      </c>
      <c r="B5104">
        <v>13</v>
      </c>
      <c r="C5104">
        <v>15</v>
      </c>
      <c r="D5104">
        <v>16</v>
      </c>
      <c r="E5104" t="s">
        <v>672</v>
      </c>
      <c r="G5104" t="e">
        <f>--Buffer</f>
        <v>#NAME?</v>
      </c>
    </row>
    <row r="5105" spans="1:7">
      <c r="A5105" t="s">
        <v>9301</v>
      </c>
      <c r="B5105">
        <v>13</v>
      </c>
      <c r="C5105">
        <v>15</v>
      </c>
      <c r="D5105">
        <v>17</v>
      </c>
      <c r="E5105" t="s">
        <v>695</v>
      </c>
      <c r="G5105" t="s">
        <v>696</v>
      </c>
    </row>
    <row r="5106" spans="1:7">
      <c r="A5106" t="s">
        <v>9302</v>
      </c>
      <c r="B5106">
        <v>13</v>
      </c>
      <c r="C5106">
        <v>15</v>
      </c>
      <c r="D5106">
        <v>18</v>
      </c>
      <c r="E5106" t="s">
        <v>695</v>
      </c>
      <c r="G5106" t="s">
        <v>696</v>
      </c>
    </row>
    <row r="5107" spans="1:7">
      <c r="A5107" t="s">
        <v>9303</v>
      </c>
      <c r="B5107">
        <v>13</v>
      </c>
      <c r="C5107">
        <v>15</v>
      </c>
      <c r="D5107">
        <v>19</v>
      </c>
      <c r="E5107" t="s">
        <v>699</v>
      </c>
      <c r="G5107" t="s">
        <v>700</v>
      </c>
    </row>
    <row r="5108" spans="1:7">
      <c r="A5108" t="s">
        <v>9304</v>
      </c>
      <c r="B5108">
        <v>13</v>
      </c>
      <c r="C5108">
        <v>15</v>
      </c>
      <c r="D5108">
        <v>20</v>
      </c>
      <c r="E5108" t="s">
        <v>699</v>
      </c>
      <c r="G5108" t="s">
        <v>700</v>
      </c>
    </row>
    <row r="5109" spans="1:7">
      <c r="A5109" t="s">
        <v>9305</v>
      </c>
      <c r="B5109">
        <v>13</v>
      </c>
      <c r="C5109">
        <v>16</v>
      </c>
      <c r="D5109">
        <v>1</v>
      </c>
      <c r="E5109" t="s">
        <v>703</v>
      </c>
      <c r="G5109" t="s">
        <v>704</v>
      </c>
    </row>
    <row r="5110" spans="1:7">
      <c r="A5110" t="s">
        <v>9306</v>
      </c>
      <c r="B5110">
        <v>13</v>
      </c>
      <c r="C5110">
        <v>16</v>
      </c>
      <c r="D5110">
        <v>2</v>
      </c>
      <c r="E5110" t="s">
        <v>703</v>
      </c>
      <c r="G5110" t="s">
        <v>704</v>
      </c>
    </row>
    <row r="5111" spans="1:7">
      <c r="A5111" t="s">
        <v>9307</v>
      </c>
      <c r="B5111">
        <v>13</v>
      </c>
      <c r="C5111">
        <v>16</v>
      </c>
      <c r="D5111">
        <v>3</v>
      </c>
      <c r="E5111" t="s">
        <v>707</v>
      </c>
      <c r="G5111" t="s">
        <v>708</v>
      </c>
    </row>
    <row r="5112" spans="1:7">
      <c r="A5112" t="s">
        <v>9308</v>
      </c>
      <c r="B5112">
        <v>13</v>
      </c>
      <c r="C5112">
        <v>16</v>
      </c>
      <c r="D5112">
        <v>4</v>
      </c>
      <c r="E5112" t="s">
        <v>707</v>
      </c>
      <c r="G5112" t="s">
        <v>708</v>
      </c>
    </row>
    <row r="5113" spans="1:7">
      <c r="A5113" t="s">
        <v>9309</v>
      </c>
      <c r="B5113">
        <v>13</v>
      </c>
      <c r="C5113">
        <v>16</v>
      </c>
      <c r="D5113">
        <v>5</v>
      </c>
      <c r="E5113" t="s">
        <v>711</v>
      </c>
      <c r="G5113" t="e">
        <f>--Blank</f>
        <v>#NAME?</v>
      </c>
    </row>
    <row r="5114" spans="1:7">
      <c r="A5114" t="s">
        <v>9310</v>
      </c>
      <c r="B5114">
        <v>13</v>
      </c>
      <c r="C5114">
        <v>16</v>
      </c>
      <c r="D5114">
        <v>6</v>
      </c>
      <c r="E5114" t="s">
        <v>711</v>
      </c>
      <c r="G5114" t="e">
        <f>--Blank</f>
        <v>#NAME?</v>
      </c>
    </row>
    <row r="5115" spans="1:7">
      <c r="A5115" t="s">
        <v>9311</v>
      </c>
      <c r="B5115">
        <v>13</v>
      </c>
      <c r="C5115">
        <v>16</v>
      </c>
      <c r="D5115">
        <v>7</v>
      </c>
      <c r="E5115" t="s">
        <v>711</v>
      </c>
      <c r="G5115" t="e">
        <f>--Blank</f>
        <v>#NAME?</v>
      </c>
    </row>
    <row r="5116" spans="1:7">
      <c r="A5116" t="s">
        <v>9312</v>
      </c>
      <c r="B5116">
        <v>13</v>
      </c>
      <c r="C5116">
        <v>16</v>
      </c>
      <c r="D5116">
        <v>8</v>
      </c>
      <c r="E5116" t="s">
        <v>711</v>
      </c>
      <c r="G5116" t="e">
        <f>--Blank</f>
        <v>#NAME?</v>
      </c>
    </row>
    <row r="5117" spans="1:7">
      <c r="A5117" t="s">
        <v>9313</v>
      </c>
      <c r="B5117">
        <v>13</v>
      </c>
      <c r="C5117">
        <v>16</v>
      </c>
      <c r="D5117">
        <v>9</v>
      </c>
      <c r="E5117" t="s">
        <v>711</v>
      </c>
      <c r="G5117" t="e">
        <f>--Blank</f>
        <v>#NAME?</v>
      </c>
    </row>
    <row r="5118" spans="1:7">
      <c r="A5118" t="s">
        <v>9314</v>
      </c>
      <c r="B5118">
        <v>13</v>
      </c>
      <c r="C5118">
        <v>16</v>
      </c>
      <c r="D5118">
        <v>10</v>
      </c>
      <c r="E5118" t="s">
        <v>711</v>
      </c>
      <c r="G5118" t="e">
        <f>--Blank</f>
        <v>#NAME?</v>
      </c>
    </row>
    <row r="5119" spans="1:7">
      <c r="A5119" t="s">
        <v>9315</v>
      </c>
      <c r="B5119">
        <v>13</v>
      </c>
      <c r="C5119">
        <v>16</v>
      </c>
      <c r="D5119">
        <v>11</v>
      </c>
      <c r="E5119" t="s">
        <v>711</v>
      </c>
      <c r="G5119" t="e">
        <f>--Blank</f>
        <v>#NAME?</v>
      </c>
    </row>
    <row r="5120" spans="1:7">
      <c r="A5120" t="s">
        <v>9316</v>
      </c>
      <c r="B5120">
        <v>13</v>
      </c>
      <c r="C5120">
        <v>16</v>
      </c>
      <c r="D5120">
        <v>12</v>
      </c>
      <c r="E5120" t="s">
        <v>711</v>
      </c>
      <c r="G5120" t="e">
        <f>--Blank</f>
        <v>#NAME?</v>
      </c>
    </row>
    <row r="5121" spans="1:7">
      <c r="A5121" t="s">
        <v>9317</v>
      </c>
      <c r="B5121">
        <v>13</v>
      </c>
      <c r="C5121">
        <v>16</v>
      </c>
      <c r="D5121">
        <v>13</v>
      </c>
      <c r="E5121" t="s">
        <v>711</v>
      </c>
      <c r="G5121" t="e">
        <f>--Blank</f>
        <v>#NAME?</v>
      </c>
    </row>
    <row r="5122" spans="1:7">
      <c r="A5122" t="s">
        <v>9318</v>
      </c>
      <c r="B5122">
        <v>13</v>
      </c>
      <c r="C5122">
        <v>16</v>
      </c>
      <c r="D5122">
        <v>14</v>
      </c>
      <c r="E5122" t="s">
        <v>711</v>
      </c>
      <c r="G5122" t="e">
        <f>--Blank</f>
        <v>#NAME?</v>
      </c>
    </row>
    <row r="5123" spans="1:7">
      <c r="A5123" t="s">
        <v>9319</v>
      </c>
      <c r="B5123">
        <v>13</v>
      </c>
      <c r="C5123">
        <v>16</v>
      </c>
      <c r="D5123">
        <v>15</v>
      </c>
      <c r="E5123" t="s">
        <v>711</v>
      </c>
      <c r="G5123" t="e">
        <f>--Blank</f>
        <v>#NAME?</v>
      </c>
    </row>
    <row r="5124" spans="1:7">
      <c r="A5124" t="s">
        <v>9320</v>
      </c>
      <c r="B5124">
        <v>13</v>
      </c>
      <c r="C5124">
        <v>16</v>
      </c>
      <c r="D5124">
        <v>16</v>
      </c>
      <c r="E5124" t="s">
        <v>711</v>
      </c>
      <c r="G5124" t="e">
        <f>--Blank</f>
        <v>#NAME?</v>
      </c>
    </row>
    <row r="5125" spans="1:7">
      <c r="A5125" t="s">
        <v>9321</v>
      </c>
      <c r="B5125">
        <v>13</v>
      </c>
      <c r="C5125">
        <v>16</v>
      </c>
      <c r="D5125">
        <v>17</v>
      </c>
      <c r="E5125" t="s">
        <v>711</v>
      </c>
      <c r="G5125" t="e">
        <f>--Blank</f>
        <v>#NAME?</v>
      </c>
    </row>
    <row r="5126" spans="1:7">
      <c r="A5126" t="s">
        <v>9322</v>
      </c>
      <c r="B5126">
        <v>13</v>
      </c>
      <c r="C5126">
        <v>16</v>
      </c>
      <c r="D5126">
        <v>18</v>
      </c>
      <c r="E5126" t="s">
        <v>711</v>
      </c>
      <c r="G5126" t="e">
        <f>--Blank</f>
        <v>#NAME?</v>
      </c>
    </row>
    <row r="5127" spans="1:7">
      <c r="A5127" t="s">
        <v>9323</v>
      </c>
      <c r="B5127">
        <v>13</v>
      </c>
      <c r="C5127">
        <v>16</v>
      </c>
      <c r="D5127">
        <v>19</v>
      </c>
      <c r="E5127" t="s">
        <v>711</v>
      </c>
      <c r="G5127" t="e">
        <f>--Blank</f>
        <v>#NAME?</v>
      </c>
    </row>
    <row r="5128" spans="1:7">
      <c r="A5128" t="s">
        <v>9324</v>
      </c>
      <c r="B5128">
        <v>13</v>
      </c>
      <c r="C5128">
        <v>16</v>
      </c>
      <c r="D5128">
        <v>20</v>
      </c>
      <c r="E5128" t="s">
        <v>711</v>
      </c>
      <c r="G5128" t="e">
        <f>--Blank</f>
        <v>#NAME?</v>
      </c>
    </row>
    <row r="5129" spans="1:7">
      <c r="A5129" t="s">
        <v>9325</v>
      </c>
      <c r="B5129">
        <v>13</v>
      </c>
      <c r="C5129">
        <v>17</v>
      </c>
      <c r="D5129">
        <v>1</v>
      </c>
      <c r="E5129" t="s">
        <v>711</v>
      </c>
      <c r="G5129" t="e">
        <f>--Blank</f>
        <v>#NAME?</v>
      </c>
    </row>
    <row r="5130" spans="1:7">
      <c r="A5130" t="s">
        <v>9326</v>
      </c>
      <c r="B5130">
        <v>13</v>
      </c>
      <c r="C5130">
        <v>17</v>
      </c>
      <c r="D5130">
        <v>2</v>
      </c>
      <c r="E5130" t="s">
        <v>711</v>
      </c>
      <c r="G5130" t="e">
        <f>--Blank</f>
        <v>#NAME?</v>
      </c>
    </row>
    <row r="5131" spans="1:7">
      <c r="A5131" t="s">
        <v>9327</v>
      </c>
      <c r="B5131">
        <v>13</v>
      </c>
      <c r="C5131">
        <v>17</v>
      </c>
      <c r="D5131">
        <v>3</v>
      </c>
      <c r="E5131" t="s">
        <v>711</v>
      </c>
      <c r="G5131" t="e">
        <f>--Blank</f>
        <v>#NAME?</v>
      </c>
    </row>
    <row r="5132" spans="1:7">
      <c r="A5132" t="s">
        <v>9328</v>
      </c>
      <c r="B5132">
        <v>13</v>
      </c>
      <c r="C5132">
        <v>17</v>
      </c>
      <c r="D5132">
        <v>4</v>
      </c>
      <c r="E5132" t="s">
        <v>711</v>
      </c>
      <c r="G5132" t="e">
        <f>--Blank</f>
        <v>#NAME?</v>
      </c>
    </row>
    <row r="5133" spans="1:7">
      <c r="A5133" t="s">
        <v>9329</v>
      </c>
      <c r="B5133">
        <v>13</v>
      </c>
      <c r="C5133">
        <v>17</v>
      </c>
      <c r="D5133">
        <v>5</v>
      </c>
      <c r="E5133" t="s">
        <v>711</v>
      </c>
      <c r="G5133" t="e">
        <f>--Blank</f>
        <v>#NAME?</v>
      </c>
    </row>
    <row r="5134" spans="1:7">
      <c r="A5134" t="s">
        <v>9330</v>
      </c>
      <c r="B5134">
        <v>13</v>
      </c>
      <c r="C5134">
        <v>17</v>
      </c>
      <c r="D5134">
        <v>6</v>
      </c>
      <c r="E5134" t="s">
        <v>711</v>
      </c>
      <c r="G5134" t="e">
        <f>--Blank</f>
        <v>#NAME?</v>
      </c>
    </row>
    <row r="5135" spans="1:7">
      <c r="A5135" t="s">
        <v>9331</v>
      </c>
      <c r="B5135">
        <v>13</v>
      </c>
      <c r="C5135">
        <v>17</v>
      </c>
      <c r="D5135">
        <v>7</v>
      </c>
      <c r="E5135" t="s">
        <v>711</v>
      </c>
      <c r="G5135" t="e">
        <f>--Blank</f>
        <v>#NAME?</v>
      </c>
    </row>
    <row r="5136" spans="1:7">
      <c r="A5136" t="s">
        <v>9332</v>
      </c>
      <c r="B5136">
        <v>13</v>
      </c>
      <c r="C5136">
        <v>17</v>
      </c>
      <c r="D5136">
        <v>8</v>
      </c>
      <c r="E5136" t="s">
        <v>711</v>
      </c>
      <c r="G5136" t="e">
        <f>--Blank</f>
        <v>#NAME?</v>
      </c>
    </row>
    <row r="5137" spans="1:7">
      <c r="A5137" t="s">
        <v>9333</v>
      </c>
      <c r="B5137">
        <v>13</v>
      </c>
      <c r="C5137">
        <v>17</v>
      </c>
      <c r="D5137">
        <v>9</v>
      </c>
      <c r="E5137" t="s">
        <v>711</v>
      </c>
      <c r="G5137" t="e">
        <f>--Blank</f>
        <v>#NAME?</v>
      </c>
    </row>
    <row r="5138" spans="1:7">
      <c r="A5138" t="s">
        <v>9334</v>
      </c>
      <c r="B5138">
        <v>13</v>
      </c>
      <c r="C5138">
        <v>17</v>
      </c>
      <c r="D5138">
        <v>10</v>
      </c>
      <c r="E5138" t="s">
        <v>711</v>
      </c>
      <c r="G5138" t="e">
        <f>--Blank</f>
        <v>#NAME?</v>
      </c>
    </row>
    <row r="5139" spans="1:7">
      <c r="A5139" t="s">
        <v>9335</v>
      </c>
      <c r="B5139">
        <v>13</v>
      </c>
      <c r="C5139">
        <v>17</v>
      </c>
      <c r="D5139">
        <v>11</v>
      </c>
      <c r="E5139" t="s">
        <v>711</v>
      </c>
      <c r="G5139" t="e">
        <f>--Blank</f>
        <v>#NAME?</v>
      </c>
    </row>
    <row r="5140" spans="1:7">
      <c r="A5140" t="s">
        <v>9336</v>
      </c>
      <c r="B5140">
        <v>13</v>
      </c>
      <c r="C5140">
        <v>17</v>
      </c>
      <c r="D5140">
        <v>12</v>
      </c>
      <c r="E5140" t="s">
        <v>711</v>
      </c>
      <c r="G5140" t="e">
        <f>--Blank</f>
        <v>#NAME?</v>
      </c>
    </row>
    <row r="5141" spans="1:7">
      <c r="A5141" t="s">
        <v>9337</v>
      </c>
      <c r="B5141">
        <v>13</v>
      </c>
      <c r="C5141">
        <v>17</v>
      </c>
      <c r="D5141">
        <v>13</v>
      </c>
      <c r="E5141" t="s">
        <v>711</v>
      </c>
      <c r="G5141" t="e">
        <f>--Blank</f>
        <v>#NAME?</v>
      </c>
    </row>
    <row r="5142" spans="1:7">
      <c r="A5142" t="s">
        <v>9338</v>
      </c>
      <c r="B5142">
        <v>13</v>
      </c>
      <c r="C5142">
        <v>17</v>
      </c>
      <c r="D5142">
        <v>14</v>
      </c>
      <c r="E5142" t="s">
        <v>711</v>
      </c>
      <c r="G5142" t="e">
        <f>--Blank</f>
        <v>#NAME?</v>
      </c>
    </row>
    <row r="5143" spans="1:7">
      <c r="A5143" t="s">
        <v>9339</v>
      </c>
      <c r="B5143">
        <v>13</v>
      </c>
      <c r="C5143">
        <v>17</v>
      </c>
      <c r="D5143">
        <v>15</v>
      </c>
      <c r="E5143" t="s">
        <v>711</v>
      </c>
      <c r="G5143" t="e">
        <f>--Blank</f>
        <v>#NAME?</v>
      </c>
    </row>
    <row r="5144" spans="1:7">
      <c r="A5144" t="s">
        <v>9340</v>
      </c>
      <c r="B5144">
        <v>13</v>
      </c>
      <c r="C5144">
        <v>17</v>
      </c>
      <c r="D5144">
        <v>16</v>
      </c>
      <c r="E5144" t="s">
        <v>711</v>
      </c>
      <c r="G5144" t="e">
        <f>--Blank</f>
        <v>#NAME?</v>
      </c>
    </row>
    <row r="5145" spans="1:7">
      <c r="A5145" t="s">
        <v>9341</v>
      </c>
      <c r="B5145">
        <v>13</v>
      </c>
      <c r="C5145">
        <v>17</v>
      </c>
      <c r="D5145">
        <v>17</v>
      </c>
      <c r="E5145" t="s">
        <v>711</v>
      </c>
      <c r="G5145" t="e">
        <f>--Blank</f>
        <v>#NAME?</v>
      </c>
    </row>
    <row r="5146" spans="1:7">
      <c r="A5146" t="s">
        <v>9342</v>
      </c>
      <c r="B5146">
        <v>13</v>
      </c>
      <c r="C5146">
        <v>17</v>
      </c>
      <c r="D5146">
        <v>18</v>
      </c>
      <c r="E5146" t="s">
        <v>711</v>
      </c>
      <c r="G5146" t="e">
        <f>--Blank</f>
        <v>#NAME?</v>
      </c>
    </row>
    <row r="5147" spans="1:7">
      <c r="A5147" t="s">
        <v>9343</v>
      </c>
      <c r="B5147">
        <v>13</v>
      </c>
      <c r="C5147">
        <v>17</v>
      </c>
      <c r="D5147">
        <v>19</v>
      </c>
      <c r="E5147" t="s">
        <v>711</v>
      </c>
      <c r="G5147" t="e">
        <f>--Blank</f>
        <v>#NAME?</v>
      </c>
    </row>
    <row r="5148" spans="1:7">
      <c r="A5148" t="s">
        <v>9344</v>
      </c>
      <c r="B5148">
        <v>13</v>
      </c>
      <c r="C5148">
        <v>17</v>
      </c>
      <c r="D5148">
        <v>20</v>
      </c>
      <c r="E5148" t="s">
        <v>711</v>
      </c>
      <c r="G5148" t="e">
        <f>--Blank</f>
        <v>#NAME?</v>
      </c>
    </row>
    <row r="5149" spans="1:7">
      <c r="A5149" t="s">
        <v>9345</v>
      </c>
      <c r="B5149">
        <v>13</v>
      </c>
      <c r="C5149">
        <v>18</v>
      </c>
      <c r="D5149">
        <v>1</v>
      </c>
      <c r="E5149" t="s">
        <v>711</v>
      </c>
      <c r="G5149" t="e">
        <f>--Blank</f>
        <v>#NAME?</v>
      </c>
    </row>
    <row r="5150" spans="1:7">
      <c r="A5150" t="s">
        <v>9346</v>
      </c>
      <c r="B5150">
        <v>13</v>
      </c>
      <c r="C5150">
        <v>18</v>
      </c>
      <c r="D5150">
        <v>2</v>
      </c>
      <c r="E5150" t="s">
        <v>711</v>
      </c>
      <c r="G5150" t="e">
        <f>--Blank</f>
        <v>#NAME?</v>
      </c>
    </row>
    <row r="5151" spans="1:7">
      <c r="A5151" t="s">
        <v>9347</v>
      </c>
      <c r="B5151">
        <v>13</v>
      </c>
      <c r="C5151">
        <v>18</v>
      </c>
      <c r="D5151">
        <v>3</v>
      </c>
      <c r="E5151" t="s">
        <v>711</v>
      </c>
      <c r="G5151" t="e">
        <f>--Blank</f>
        <v>#NAME?</v>
      </c>
    </row>
    <row r="5152" spans="1:7">
      <c r="A5152" t="s">
        <v>9348</v>
      </c>
      <c r="B5152">
        <v>13</v>
      </c>
      <c r="C5152">
        <v>18</v>
      </c>
      <c r="D5152">
        <v>4</v>
      </c>
      <c r="E5152" t="s">
        <v>711</v>
      </c>
      <c r="G5152" t="e">
        <f>--Blank</f>
        <v>#NAME?</v>
      </c>
    </row>
    <row r="5153" spans="1:7">
      <c r="A5153" t="s">
        <v>9349</v>
      </c>
      <c r="B5153">
        <v>13</v>
      </c>
      <c r="C5153">
        <v>18</v>
      </c>
      <c r="D5153">
        <v>5</v>
      </c>
      <c r="E5153" t="s">
        <v>711</v>
      </c>
      <c r="G5153" t="e">
        <f>--Blank</f>
        <v>#NAME?</v>
      </c>
    </row>
    <row r="5154" spans="1:7">
      <c r="A5154" t="s">
        <v>9350</v>
      </c>
      <c r="B5154">
        <v>13</v>
      </c>
      <c r="C5154">
        <v>18</v>
      </c>
      <c r="D5154">
        <v>6</v>
      </c>
      <c r="E5154" t="s">
        <v>711</v>
      </c>
      <c r="G5154" t="e">
        <f>--Blank</f>
        <v>#NAME?</v>
      </c>
    </row>
    <row r="5155" spans="1:7">
      <c r="A5155" t="s">
        <v>9351</v>
      </c>
      <c r="B5155">
        <v>13</v>
      </c>
      <c r="C5155">
        <v>18</v>
      </c>
      <c r="D5155">
        <v>7</v>
      </c>
      <c r="E5155" t="s">
        <v>711</v>
      </c>
      <c r="G5155" t="e">
        <f>--Blank</f>
        <v>#NAME?</v>
      </c>
    </row>
    <row r="5156" spans="1:7">
      <c r="A5156" t="s">
        <v>9352</v>
      </c>
      <c r="B5156">
        <v>13</v>
      </c>
      <c r="C5156">
        <v>18</v>
      </c>
      <c r="D5156">
        <v>8</v>
      </c>
      <c r="E5156" t="s">
        <v>711</v>
      </c>
      <c r="G5156" t="e">
        <f>--Blank</f>
        <v>#NAME?</v>
      </c>
    </row>
    <row r="5157" spans="1:7">
      <c r="A5157" t="s">
        <v>9353</v>
      </c>
      <c r="B5157">
        <v>13</v>
      </c>
      <c r="C5157">
        <v>18</v>
      </c>
      <c r="D5157">
        <v>9</v>
      </c>
      <c r="E5157" t="s">
        <v>711</v>
      </c>
      <c r="G5157" t="e">
        <f>--Blank</f>
        <v>#NAME?</v>
      </c>
    </row>
    <row r="5158" spans="1:7">
      <c r="A5158" t="s">
        <v>9354</v>
      </c>
      <c r="B5158">
        <v>13</v>
      </c>
      <c r="C5158">
        <v>18</v>
      </c>
      <c r="D5158">
        <v>10</v>
      </c>
      <c r="E5158" t="s">
        <v>711</v>
      </c>
      <c r="G5158" t="e">
        <f>--Blank</f>
        <v>#NAME?</v>
      </c>
    </row>
    <row r="5159" spans="1:7">
      <c r="A5159" t="s">
        <v>9355</v>
      </c>
      <c r="B5159">
        <v>13</v>
      </c>
      <c r="C5159">
        <v>18</v>
      </c>
      <c r="D5159">
        <v>11</v>
      </c>
      <c r="E5159" t="s">
        <v>711</v>
      </c>
      <c r="G5159" t="e">
        <f>--Blank</f>
        <v>#NAME?</v>
      </c>
    </row>
    <row r="5160" spans="1:7">
      <c r="A5160" t="s">
        <v>9356</v>
      </c>
      <c r="B5160">
        <v>13</v>
      </c>
      <c r="C5160">
        <v>18</v>
      </c>
      <c r="D5160">
        <v>12</v>
      </c>
      <c r="E5160" t="s">
        <v>711</v>
      </c>
      <c r="G5160" t="e">
        <f>--Blank</f>
        <v>#NAME?</v>
      </c>
    </row>
    <row r="5161" spans="1:7">
      <c r="A5161" t="s">
        <v>9357</v>
      </c>
      <c r="B5161">
        <v>13</v>
      </c>
      <c r="C5161">
        <v>18</v>
      </c>
      <c r="D5161">
        <v>13</v>
      </c>
      <c r="E5161" t="s">
        <v>711</v>
      </c>
      <c r="G5161" t="e">
        <f>--Blank</f>
        <v>#NAME?</v>
      </c>
    </row>
    <row r="5162" spans="1:7">
      <c r="A5162" t="s">
        <v>9358</v>
      </c>
      <c r="B5162">
        <v>13</v>
      </c>
      <c r="C5162">
        <v>18</v>
      </c>
      <c r="D5162">
        <v>14</v>
      </c>
      <c r="E5162" t="s">
        <v>711</v>
      </c>
      <c r="G5162" t="e">
        <f>--Blank</f>
        <v>#NAME?</v>
      </c>
    </row>
    <row r="5163" spans="1:7">
      <c r="A5163" t="s">
        <v>9359</v>
      </c>
      <c r="B5163">
        <v>13</v>
      </c>
      <c r="C5163">
        <v>18</v>
      </c>
      <c r="D5163">
        <v>15</v>
      </c>
      <c r="E5163" t="s">
        <v>711</v>
      </c>
      <c r="G5163" t="e">
        <f>--Blank</f>
        <v>#NAME?</v>
      </c>
    </row>
    <row r="5164" spans="1:7">
      <c r="A5164" t="s">
        <v>9360</v>
      </c>
      <c r="B5164">
        <v>13</v>
      </c>
      <c r="C5164">
        <v>18</v>
      </c>
      <c r="D5164">
        <v>16</v>
      </c>
      <c r="E5164" t="s">
        <v>711</v>
      </c>
      <c r="G5164" t="e">
        <f>--Blank</f>
        <v>#NAME?</v>
      </c>
    </row>
    <row r="5165" spans="1:7">
      <c r="A5165" t="s">
        <v>9361</v>
      </c>
      <c r="B5165">
        <v>13</v>
      </c>
      <c r="C5165">
        <v>18</v>
      </c>
      <c r="D5165">
        <v>17</v>
      </c>
      <c r="E5165" t="s">
        <v>711</v>
      </c>
      <c r="G5165" t="e">
        <f>--Blank</f>
        <v>#NAME?</v>
      </c>
    </row>
    <row r="5166" spans="1:7">
      <c r="A5166" t="s">
        <v>9362</v>
      </c>
      <c r="B5166">
        <v>13</v>
      </c>
      <c r="C5166">
        <v>18</v>
      </c>
      <c r="D5166">
        <v>18</v>
      </c>
      <c r="E5166" t="s">
        <v>711</v>
      </c>
      <c r="G5166" t="e">
        <f>--Blank</f>
        <v>#NAME?</v>
      </c>
    </row>
    <row r="5167" spans="1:7">
      <c r="A5167" t="s">
        <v>9363</v>
      </c>
      <c r="B5167">
        <v>13</v>
      </c>
      <c r="C5167">
        <v>18</v>
      </c>
      <c r="D5167">
        <v>19</v>
      </c>
      <c r="E5167" t="s">
        <v>711</v>
      </c>
      <c r="G5167" t="e">
        <f>--Blank</f>
        <v>#NAME?</v>
      </c>
    </row>
    <row r="5168" spans="1:7">
      <c r="A5168" t="s">
        <v>9364</v>
      </c>
      <c r="B5168">
        <v>13</v>
      </c>
      <c r="C5168">
        <v>18</v>
      </c>
      <c r="D5168">
        <v>20</v>
      </c>
      <c r="E5168" t="s">
        <v>711</v>
      </c>
      <c r="G5168" t="e">
        <f>--Blank</f>
        <v>#NAME?</v>
      </c>
    </row>
    <row r="5169" spans="1:7">
      <c r="A5169" t="s">
        <v>9365</v>
      </c>
      <c r="B5169">
        <v>13</v>
      </c>
      <c r="C5169">
        <v>19</v>
      </c>
      <c r="D5169">
        <v>1</v>
      </c>
      <c r="E5169" t="s">
        <v>711</v>
      </c>
      <c r="G5169" t="e">
        <f>--Blank</f>
        <v>#NAME?</v>
      </c>
    </row>
    <row r="5170" spans="1:7">
      <c r="A5170" t="s">
        <v>9366</v>
      </c>
      <c r="B5170">
        <v>13</v>
      </c>
      <c r="C5170">
        <v>19</v>
      </c>
      <c r="D5170">
        <v>2</v>
      </c>
      <c r="E5170" t="s">
        <v>711</v>
      </c>
      <c r="G5170" t="e">
        <f>--Blank</f>
        <v>#NAME?</v>
      </c>
    </row>
    <row r="5171" spans="1:7">
      <c r="A5171" t="s">
        <v>9367</v>
      </c>
      <c r="B5171">
        <v>13</v>
      </c>
      <c r="C5171">
        <v>19</v>
      </c>
      <c r="D5171">
        <v>3</v>
      </c>
      <c r="E5171" t="s">
        <v>711</v>
      </c>
      <c r="G5171" t="e">
        <f>--Blank</f>
        <v>#NAME?</v>
      </c>
    </row>
    <row r="5172" spans="1:7">
      <c r="A5172" t="s">
        <v>9368</v>
      </c>
      <c r="B5172">
        <v>13</v>
      </c>
      <c r="C5172">
        <v>19</v>
      </c>
      <c r="D5172">
        <v>4</v>
      </c>
      <c r="E5172" t="s">
        <v>711</v>
      </c>
      <c r="G5172" t="e">
        <f>--Blank</f>
        <v>#NAME?</v>
      </c>
    </row>
    <row r="5173" spans="1:7">
      <c r="A5173" t="s">
        <v>9369</v>
      </c>
      <c r="B5173">
        <v>13</v>
      </c>
      <c r="C5173">
        <v>19</v>
      </c>
      <c r="D5173">
        <v>5</v>
      </c>
      <c r="E5173" t="s">
        <v>711</v>
      </c>
      <c r="G5173" t="e">
        <f>--Blank</f>
        <v>#NAME?</v>
      </c>
    </row>
    <row r="5174" spans="1:7">
      <c r="A5174" t="s">
        <v>9370</v>
      </c>
      <c r="B5174">
        <v>13</v>
      </c>
      <c r="C5174">
        <v>19</v>
      </c>
      <c r="D5174">
        <v>6</v>
      </c>
      <c r="E5174" t="s">
        <v>711</v>
      </c>
      <c r="G5174" t="e">
        <f>--Blank</f>
        <v>#NAME?</v>
      </c>
    </row>
    <row r="5175" spans="1:7">
      <c r="A5175" t="s">
        <v>9371</v>
      </c>
      <c r="B5175">
        <v>13</v>
      </c>
      <c r="C5175">
        <v>19</v>
      </c>
      <c r="D5175">
        <v>7</v>
      </c>
      <c r="E5175" t="s">
        <v>711</v>
      </c>
      <c r="G5175" t="e">
        <f>--Blank</f>
        <v>#NAME?</v>
      </c>
    </row>
    <row r="5176" spans="1:7">
      <c r="A5176" t="s">
        <v>9372</v>
      </c>
      <c r="B5176">
        <v>13</v>
      </c>
      <c r="C5176">
        <v>19</v>
      </c>
      <c r="D5176">
        <v>8</v>
      </c>
      <c r="E5176" t="s">
        <v>711</v>
      </c>
      <c r="G5176" t="e">
        <f>--Blank</f>
        <v>#NAME?</v>
      </c>
    </row>
    <row r="5177" spans="1:7">
      <c r="A5177" t="s">
        <v>9373</v>
      </c>
      <c r="B5177">
        <v>13</v>
      </c>
      <c r="C5177">
        <v>19</v>
      </c>
      <c r="D5177">
        <v>9</v>
      </c>
      <c r="E5177" t="s">
        <v>711</v>
      </c>
      <c r="G5177" t="e">
        <f>--Blank</f>
        <v>#NAME?</v>
      </c>
    </row>
    <row r="5178" spans="1:7">
      <c r="A5178" t="s">
        <v>9374</v>
      </c>
      <c r="B5178">
        <v>13</v>
      </c>
      <c r="C5178">
        <v>19</v>
      </c>
      <c r="D5178">
        <v>10</v>
      </c>
      <c r="E5178" t="s">
        <v>711</v>
      </c>
      <c r="G5178" t="e">
        <f>--Blank</f>
        <v>#NAME?</v>
      </c>
    </row>
    <row r="5179" spans="1:7">
      <c r="A5179" t="s">
        <v>9375</v>
      </c>
      <c r="B5179">
        <v>13</v>
      </c>
      <c r="C5179">
        <v>19</v>
      </c>
      <c r="D5179">
        <v>11</v>
      </c>
      <c r="E5179" t="s">
        <v>711</v>
      </c>
      <c r="G5179" t="e">
        <f>--Blank</f>
        <v>#NAME?</v>
      </c>
    </row>
    <row r="5180" spans="1:7">
      <c r="A5180" t="s">
        <v>9376</v>
      </c>
      <c r="B5180">
        <v>13</v>
      </c>
      <c r="C5180">
        <v>19</v>
      </c>
      <c r="D5180">
        <v>12</v>
      </c>
      <c r="E5180" t="s">
        <v>711</v>
      </c>
      <c r="G5180" t="e">
        <f>--Blank</f>
        <v>#NAME?</v>
      </c>
    </row>
    <row r="5181" spans="1:7">
      <c r="A5181" t="s">
        <v>9377</v>
      </c>
      <c r="B5181">
        <v>13</v>
      </c>
      <c r="C5181">
        <v>19</v>
      </c>
      <c r="D5181">
        <v>13</v>
      </c>
      <c r="E5181" t="s">
        <v>711</v>
      </c>
      <c r="G5181" t="e">
        <f>--Blank</f>
        <v>#NAME?</v>
      </c>
    </row>
    <row r="5182" spans="1:7">
      <c r="A5182" t="s">
        <v>9378</v>
      </c>
      <c r="B5182">
        <v>13</v>
      </c>
      <c r="C5182">
        <v>19</v>
      </c>
      <c r="D5182">
        <v>14</v>
      </c>
      <c r="E5182" t="s">
        <v>711</v>
      </c>
      <c r="G5182" t="e">
        <f>--Blank</f>
        <v>#NAME?</v>
      </c>
    </row>
    <row r="5183" spans="1:7">
      <c r="A5183" t="s">
        <v>9379</v>
      </c>
      <c r="B5183">
        <v>13</v>
      </c>
      <c r="C5183">
        <v>19</v>
      </c>
      <c r="D5183">
        <v>15</v>
      </c>
      <c r="E5183" t="s">
        <v>711</v>
      </c>
      <c r="G5183" t="e">
        <f>--Blank</f>
        <v>#NAME?</v>
      </c>
    </row>
    <row r="5184" spans="1:7">
      <c r="A5184" t="s">
        <v>9380</v>
      </c>
      <c r="B5184">
        <v>13</v>
      </c>
      <c r="C5184">
        <v>19</v>
      </c>
      <c r="D5184">
        <v>16</v>
      </c>
      <c r="E5184" t="s">
        <v>711</v>
      </c>
      <c r="G5184" t="e">
        <f>--Blank</f>
        <v>#NAME?</v>
      </c>
    </row>
    <row r="5185" spans="1:7">
      <c r="A5185" t="s">
        <v>9381</v>
      </c>
      <c r="B5185">
        <v>13</v>
      </c>
      <c r="C5185">
        <v>19</v>
      </c>
      <c r="D5185">
        <v>17</v>
      </c>
      <c r="E5185" t="s">
        <v>711</v>
      </c>
      <c r="G5185" t="e">
        <f>--Blank</f>
        <v>#NAME?</v>
      </c>
    </row>
    <row r="5186" spans="1:7">
      <c r="A5186" t="s">
        <v>9382</v>
      </c>
      <c r="B5186">
        <v>13</v>
      </c>
      <c r="C5186">
        <v>19</v>
      </c>
      <c r="D5186">
        <v>18</v>
      </c>
      <c r="E5186" t="s">
        <v>711</v>
      </c>
      <c r="G5186" t="e">
        <f>--Blank</f>
        <v>#NAME?</v>
      </c>
    </row>
    <row r="5187" spans="1:7">
      <c r="A5187" t="s">
        <v>9383</v>
      </c>
      <c r="B5187">
        <v>13</v>
      </c>
      <c r="C5187">
        <v>19</v>
      </c>
      <c r="D5187">
        <v>19</v>
      </c>
      <c r="E5187" t="s">
        <v>711</v>
      </c>
      <c r="G5187" t="e">
        <f>--Blank</f>
        <v>#NAME?</v>
      </c>
    </row>
    <row r="5188" spans="1:7">
      <c r="A5188" t="s">
        <v>9384</v>
      </c>
      <c r="B5188">
        <v>13</v>
      </c>
      <c r="C5188">
        <v>19</v>
      </c>
      <c r="D5188">
        <v>20</v>
      </c>
      <c r="E5188" t="s">
        <v>711</v>
      </c>
      <c r="G5188" t="e">
        <f>--Blank</f>
        <v>#NAME?</v>
      </c>
    </row>
    <row r="5189" spans="1:7">
      <c r="A5189" t="s">
        <v>9385</v>
      </c>
      <c r="B5189">
        <v>13</v>
      </c>
      <c r="C5189">
        <v>20</v>
      </c>
      <c r="D5189">
        <v>1</v>
      </c>
      <c r="E5189" t="s">
        <v>711</v>
      </c>
      <c r="G5189" t="e">
        <f>--Blank</f>
        <v>#NAME?</v>
      </c>
    </row>
    <row r="5190" spans="1:7">
      <c r="A5190" t="s">
        <v>9386</v>
      </c>
      <c r="B5190">
        <v>13</v>
      </c>
      <c r="C5190">
        <v>20</v>
      </c>
      <c r="D5190">
        <v>2</v>
      </c>
      <c r="E5190" t="s">
        <v>711</v>
      </c>
      <c r="G5190" t="e">
        <f>--Blank</f>
        <v>#NAME?</v>
      </c>
    </row>
    <row r="5191" spans="1:7">
      <c r="A5191" t="s">
        <v>9387</v>
      </c>
      <c r="B5191">
        <v>13</v>
      </c>
      <c r="C5191">
        <v>20</v>
      </c>
      <c r="D5191">
        <v>3</v>
      </c>
      <c r="E5191" t="s">
        <v>711</v>
      </c>
      <c r="G5191" t="e">
        <f>--Blank</f>
        <v>#NAME?</v>
      </c>
    </row>
    <row r="5192" spans="1:7">
      <c r="A5192" t="s">
        <v>9388</v>
      </c>
      <c r="B5192">
        <v>13</v>
      </c>
      <c r="C5192">
        <v>20</v>
      </c>
      <c r="D5192">
        <v>4</v>
      </c>
      <c r="E5192" t="s">
        <v>711</v>
      </c>
      <c r="G5192" t="e">
        <f>--Blank</f>
        <v>#NAME?</v>
      </c>
    </row>
    <row r="5193" spans="1:7">
      <c r="A5193" t="s">
        <v>9389</v>
      </c>
      <c r="B5193">
        <v>13</v>
      </c>
      <c r="C5193">
        <v>20</v>
      </c>
      <c r="D5193">
        <v>5</v>
      </c>
      <c r="E5193" t="s">
        <v>711</v>
      </c>
      <c r="G5193" t="e">
        <f>--Blank</f>
        <v>#NAME?</v>
      </c>
    </row>
    <row r="5194" spans="1:7">
      <c r="A5194" t="s">
        <v>9390</v>
      </c>
      <c r="B5194">
        <v>13</v>
      </c>
      <c r="C5194">
        <v>20</v>
      </c>
      <c r="D5194">
        <v>6</v>
      </c>
      <c r="E5194" t="s">
        <v>711</v>
      </c>
      <c r="G5194" t="e">
        <f>--Blank</f>
        <v>#NAME?</v>
      </c>
    </row>
    <row r="5195" spans="1:7">
      <c r="A5195" t="s">
        <v>9391</v>
      </c>
      <c r="B5195">
        <v>13</v>
      </c>
      <c r="C5195">
        <v>20</v>
      </c>
      <c r="D5195">
        <v>7</v>
      </c>
      <c r="E5195" t="s">
        <v>711</v>
      </c>
      <c r="G5195" t="e">
        <f>--Blank</f>
        <v>#NAME?</v>
      </c>
    </row>
    <row r="5196" spans="1:7">
      <c r="A5196" t="s">
        <v>9392</v>
      </c>
      <c r="B5196">
        <v>13</v>
      </c>
      <c r="C5196">
        <v>20</v>
      </c>
      <c r="D5196">
        <v>8</v>
      </c>
      <c r="E5196" t="s">
        <v>711</v>
      </c>
      <c r="G5196" t="e">
        <f>--Blank</f>
        <v>#NAME?</v>
      </c>
    </row>
    <row r="5197" spans="1:7">
      <c r="A5197" t="s">
        <v>9393</v>
      </c>
      <c r="B5197">
        <v>13</v>
      </c>
      <c r="C5197">
        <v>20</v>
      </c>
      <c r="D5197">
        <v>9</v>
      </c>
      <c r="E5197" t="s">
        <v>711</v>
      </c>
      <c r="G5197" t="e">
        <f>--Blank</f>
        <v>#NAME?</v>
      </c>
    </row>
    <row r="5198" spans="1:7">
      <c r="A5198" t="s">
        <v>9394</v>
      </c>
      <c r="B5198">
        <v>13</v>
      </c>
      <c r="C5198">
        <v>20</v>
      </c>
      <c r="D5198">
        <v>10</v>
      </c>
      <c r="E5198" t="s">
        <v>711</v>
      </c>
      <c r="G5198" t="e">
        <f>--Blank</f>
        <v>#NAME?</v>
      </c>
    </row>
    <row r="5199" spans="1:7">
      <c r="A5199" t="s">
        <v>9395</v>
      </c>
      <c r="B5199">
        <v>13</v>
      </c>
      <c r="C5199">
        <v>20</v>
      </c>
      <c r="D5199">
        <v>11</v>
      </c>
      <c r="E5199" t="s">
        <v>711</v>
      </c>
      <c r="G5199" t="e">
        <f>--Blank</f>
        <v>#NAME?</v>
      </c>
    </row>
    <row r="5200" spans="1:7">
      <c r="A5200" t="s">
        <v>9396</v>
      </c>
      <c r="B5200">
        <v>13</v>
      </c>
      <c r="C5200">
        <v>20</v>
      </c>
      <c r="D5200">
        <v>12</v>
      </c>
      <c r="E5200" t="s">
        <v>711</v>
      </c>
      <c r="G5200" t="e">
        <f>--Blank</f>
        <v>#NAME?</v>
      </c>
    </row>
    <row r="5201" spans="1:7">
      <c r="A5201" t="s">
        <v>9397</v>
      </c>
      <c r="B5201">
        <v>13</v>
      </c>
      <c r="C5201">
        <v>20</v>
      </c>
      <c r="D5201">
        <v>13</v>
      </c>
      <c r="E5201" t="s">
        <v>711</v>
      </c>
      <c r="G5201" t="e">
        <f>--Blank</f>
        <v>#NAME?</v>
      </c>
    </row>
    <row r="5202" spans="1:7">
      <c r="A5202" t="s">
        <v>9398</v>
      </c>
      <c r="B5202">
        <v>13</v>
      </c>
      <c r="C5202">
        <v>20</v>
      </c>
      <c r="D5202">
        <v>14</v>
      </c>
      <c r="E5202" t="s">
        <v>711</v>
      </c>
      <c r="G5202" t="e">
        <f>--Blank</f>
        <v>#NAME?</v>
      </c>
    </row>
    <row r="5203" spans="1:7">
      <c r="A5203" t="s">
        <v>9399</v>
      </c>
      <c r="B5203">
        <v>13</v>
      </c>
      <c r="C5203">
        <v>20</v>
      </c>
      <c r="D5203">
        <v>15</v>
      </c>
      <c r="E5203" t="s">
        <v>711</v>
      </c>
      <c r="G5203" t="e">
        <f>--Blank</f>
        <v>#NAME?</v>
      </c>
    </row>
    <row r="5204" spans="1:7">
      <c r="A5204" t="s">
        <v>9400</v>
      </c>
      <c r="B5204">
        <v>13</v>
      </c>
      <c r="C5204">
        <v>20</v>
      </c>
      <c r="D5204">
        <v>16</v>
      </c>
      <c r="E5204" t="s">
        <v>711</v>
      </c>
      <c r="G5204" t="e">
        <f>--Blank</f>
        <v>#NAME?</v>
      </c>
    </row>
    <row r="5205" spans="1:7">
      <c r="A5205" t="s">
        <v>9401</v>
      </c>
      <c r="B5205">
        <v>13</v>
      </c>
      <c r="C5205">
        <v>20</v>
      </c>
      <c r="D5205">
        <v>17</v>
      </c>
      <c r="E5205" t="s">
        <v>711</v>
      </c>
      <c r="G5205" t="e">
        <f>--Blank</f>
        <v>#NAME?</v>
      </c>
    </row>
    <row r="5206" spans="1:7">
      <c r="A5206" t="s">
        <v>9402</v>
      </c>
      <c r="B5206">
        <v>13</v>
      </c>
      <c r="C5206">
        <v>20</v>
      </c>
      <c r="D5206">
        <v>18</v>
      </c>
      <c r="E5206" t="s">
        <v>711</v>
      </c>
      <c r="G5206" t="e">
        <f>--Blank</f>
        <v>#NAME?</v>
      </c>
    </row>
    <row r="5207" spans="1:7">
      <c r="A5207" t="s">
        <v>9403</v>
      </c>
      <c r="B5207">
        <v>13</v>
      </c>
      <c r="C5207">
        <v>20</v>
      </c>
      <c r="D5207">
        <v>19</v>
      </c>
      <c r="E5207" t="s">
        <v>711</v>
      </c>
      <c r="G5207" t="e">
        <f>--Blank</f>
        <v>#NAME?</v>
      </c>
    </row>
    <row r="5208" spans="1:7">
      <c r="A5208" t="s">
        <v>9404</v>
      </c>
      <c r="B5208">
        <v>13</v>
      </c>
      <c r="C5208">
        <v>20</v>
      </c>
      <c r="D5208">
        <v>20</v>
      </c>
      <c r="E5208" t="s">
        <v>711</v>
      </c>
      <c r="G5208" t="e">
        <f>--Blank</f>
        <v>#NAME?</v>
      </c>
    </row>
    <row r="5209" spans="1:7">
      <c r="A5209" t="s">
        <v>9405</v>
      </c>
      <c r="B5209">
        <v>14</v>
      </c>
      <c r="C5209">
        <v>1</v>
      </c>
      <c r="D5209">
        <v>1</v>
      </c>
      <c r="E5209" t="s">
        <v>15</v>
      </c>
      <c r="G5209" t="s">
        <v>16</v>
      </c>
    </row>
    <row r="5210" spans="1:7">
      <c r="A5210" t="s">
        <v>9406</v>
      </c>
      <c r="B5210">
        <v>14</v>
      </c>
      <c r="C5210">
        <v>1</v>
      </c>
      <c r="D5210">
        <v>2</v>
      </c>
      <c r="E5210" t="s">
        <v>15</v>
      </c>
      <c r="G5210" t="s">
        <v>16</v>
      </c>
    </row>
    <row r="5211" spans="1:7">
      <c r="A5211" t="s">
        <v>9407</v>
      </c>
      <c r="B5211">
        <v>14</v>
      </c>
      <c r="C5211">
        <v>1</v>
      </c>
      <c r="D5211">
        <v>3</v>
      </c>
      <c r="E5211" t="s">
        <v>19</v>
      </c>
      <c r="G5211" t="s">
        <v>20</v>
      </c>
    </row>
    <row r="5212" spans="1:7">
      <c r="A5212" t="s">
        <v>9408</v>
      </c>
      <c r="B5212">
        <v>14</v>
      </c>
      <c r="C5212">
        <v>1</v>
      </c>
      <c r="D5212">
        <v>4</v>
      </c>
      <c r="E5212" t="s">
        <v>19</v>
      </c>
      <c r="G5212" t="s">
        <v>20</v>
      </c>
    </row>
    <row r="5213" spans="1:7">
      <c r="A5213" t="s">
        <v>9409</v>
      </c>
      <c r="B5213">
        <v>14</v>
      </c>
      <c r="C5213">
        <v>1</v>
      </c>
      <c r="D5213">
        <v>5</v>
      </c>
      <c r="E5213" t="s">
        <v>23</v>
      </c>
      <c r="G5213" t="s">
        <v>24</v>
      </c>
    </row>
    <row r="5214" spans="1:7">
      <c r="A5214" t="s">
        <v>9410</v>
      </c>
      <c r="B5214">
        <v>14</v>
      </c>
      <c r="C5214">
        <v>1</v>
      </c>
      <c r="D5214">
        <v>6</v>
      </c>
      <c r="E5214" t="s">
        <v>23</v>
      </c>
      <c r="G5214" t="s">
        <v>24</v>
      </c>
    </row>
    <row r="5215" spans="1:7">
      <c r="A5215" t="s">
        <v>9411</v>
      </c>
      <c r="B5215">
        <v>14</v>
      </c>
      <c r="C5215">
        <v>1</v>
      </c>
      <c r="D5215">
        <v>7</v>
      </c>
      <c r="E5215" t="s">
        <v>27</v>
      </c>
      <c r="G5215" t="s">
        <v>28</v>
      </c>
    </row>
    <row r="5216" spans="1:7">
      <c r="A5216" t="s">
        <v>9412</v>
      </c>
      <c r="B5216">
        <v>14</v>
      </c>
      <c r="C5216">
        <v>1</v>
      </c>
      <c r="D5216">
        <v>8</v>
      </c>
      <c r="E5216" t="s">
        <v>27</v>
      </c>
      <c r="G5216" t="s">
        <v>28</v>
      </c>
    </row>
    <row r="5217" spans="1:7">
      <c r="A5217" t="s">
        <v>9413</v>
      </c>
      <c r="B5217">
        <v>14</v>
      </c>
      <c r="C5217">
        <v>1</v>
      </c>
      <c r="D5217">
        <v>9</v>
      </c>
      <c r="E5217" t="s">
        <v>31</v>
      </c>
      <c r="G5217" t="s">
        <v>32</v>
      </c>
    </row>
    <row r="5218" spans="1:7">
      <c r="A5218" t="s">
        <v>9414</v>
      </c>
      <c r="B5218">
        <v>14</v>
      </c>
      <c r="C5218">
        <v>1</v>
      </c>
      <c r="D5218">
        <v>10</v>
      </c>
      <c r="E5218" t="s">
        <v>31</v>
      </c>
      <c r="G5218" t="s">
        <v>32</v>
      </c>
    </row>
    <row r="5219" spans="1:7">
      <c r="A5219" t="s">
        <v>9415</v>
      </c>
      <c r="B5219">
        <v>14</v>
      </c>
      <c r="C5219">
        <v>1</v>
      </c>
      <c r="D5219">
        <v>11</v>
      </c>
      <c r="E5219" t="s">
        <v>35</v>
      </c>
      <c r="G5219" t="s">
        <v>36</v>
      </c>
    </row>
    <row r="5220" spans="1:7">
      <c r="A5220" t="s">
        <v>9416</v>
      </c>
      <c r="B5220">
        <v>14</v>
      </c>
      <c r="C5220">
        <v>1</v>
      </c>
      <c r="D5220">
        <v>12</v>
      </c>
      <c r="E5220" t="s">
        <v>35</v>
      </c>
      <c r="G5220" t="s">
        <v>36</v>
      </c>
    </row>
    <row r="5221" spans="1:7">
      <c r="A5221" t="s">
        <v>9417</v>
      </c>
      <c r="B5221">
        <v>14</v>
      </c>
      <c r="C5221">
        <v>1</v>
      </c>
      <c r="D5221">
        <v>13</v>
      </c>
      <c r="E5221" t="s">
        <v>39</v>
      </c>
      <c r="G5221" t="s">
        <v>40</v>
      </c>
    </row>
    <row r="5222" spans="1:7">
      <c r="A5222" t="s">
        <v>9418</v>
      </c>
      <c r="B5222">
        <v>14</v>
      </c>
      <c r="C5222">
        <v>1</v>
      </c>
      <c r="D5222">
        <v>14</v>
      </c>
      <c r="E5222" t="s">
        <v>39</v>
      </c>
      <c r="G5222" t="s">
        <v>40</v>
      </c>
    </row>
    <row r="5223" spans="1:7">
      <c r="A5223" t="s">
        <v>9419</v>
      </c>
      <c r="B5223">
        <v>14</v>
      </c>
      <c r="C5223">
        <v>1</v>
      </c>
      <c r="D5223">
        <v>15</v>
      </c>
      <c r="E5223" t="s">
        <v>43</v>
      </c>
      <c r="G5223" t="s">
        <v>44</v>
      </c>
    </row>
    <row r="5224" spans="1:7">
      <c r="A5224" t="s">
        <v>9420</v>
      </c>
      <c r="B5224">
        <v>14</v>
      </c>
      <c r="C5224">
        <v>1</v>
      </c>
      <c r="D5224">
        <v>16</v>
      </c>
      <c r="E5224" t="s">
        <v>43</v>
      </c>
      <c r="G5224" t="s">
        <v>44</v>
      </c>
    </row>
    <row r="5225" spans="1:7">
      <c r="A5225" t="s">
        <v>9421</v>
      </c>
      <c r="B5225">
        <v>14</v>
      </c>
      <c r="C5225">
        <v>1</v>
      </c>
      <c r="D5225">
        <v>17</v>
      </c>
      <c r="E5225" t="s">
        <v>47</v>
      </c>
      <c r="G5225" t="s">
        <v>48</v>
      </c>
    </row>
    <row r="5226" spans="1:7">
      <c r="A5226" t="s">
        <v>9422</v>
      </c>
      <c r="B5226">
        <v>14</v>
      </c>
      <c r="C5226">
        <v>1</v>
      </c>
      <c r="D5226">
        <v>18</v>
      </c>
      <c r="E5226" t="s">
        <v>47</v>
      </c>
      <c r="G5226" t="s">
        <v>48</v>
      </c>
    </row>
    <row r="5227" spans="1:7">
      <c r="A5227" t="s">
        <v>9423</v>
      </c>
      <c r="B5227">
        <v>14</v>
      </c>
      <c r="C5227">
        <v>1</v>
      </c>
      <c r="D5227">
        <v>19</v>
      </c>
      <c r="E5227" t="s">
        <v>51</v>
      </c>
      <c r="G5227" t="s">
        <v>52</v>
      </c>
    </row>
    <row r="5228" spans="1:7">
      <c r="A5228" t="s">
        <v>9424</v>
      </c>
      <c r="B5228">
        <v>14</v>
      </c>
      <c r="C5228">
        <v>1</v>
      </c>
      <c r="D5228">
        <v>20</v>
      </c>
      <c r="E5228" t="s">
        <v>51</v>
      </c>
      <c r="G5228" t="s">
        <v>52</v>
      </c>
    </row>
    <row r="5229" spans="1:7">
      <c r="A5229" t="s">
        <v>9425</v>
      </c>
      <c r="B5229">
        <v>14</v>
      </c>
      <c r="C5229">
        <v>2</v>
      </c>
      <c r="D5229">
        <v>1</v>
      </c>
      <c r="E5229" t="s">
        <v>55</v>
      </c>
      <c r="G5229" t="s">
        <v>56</v>
      </c>
    </row>
    <row r="5230" spans="1:7">
      <c r="A5230" t="s">
        <v>9426</v>
      </c>
      <c r="B5230">
        <v>14</v>
      </c>
      <c r="C5230">
        <v>2</v>
      </c>
      <c r="D5230">
        <v>2</v>
      </c>
      <c r="E5230" t="s">
        <v>55</v>
      </c>
      <c r="G5230" t="s">
        <v>56</v>
      </c>
    </row>
    <row r="5231" spans="1:7">
      <c r="A5231" t="s">
        <v>9427</v>
      </c>
      <c r="B5231">
        <v>14</v>
      </c>
      <c r="C5231">
        <v>2</v>
      </c>
      <c r="D5231">
        <v>3</v>
      </c>
      <c r="E5231" t="s">
        <v>59</v>
      </c>
      <c r="G5231" t="s">
        <v>60</v>
      </c>
    </row>
    <row r="5232" spans="1:7">
      <c r="A5232" t="s">
        <v>9428</v>
      </c>
      <c r="B5232">
        <v>14</v>
      </c>
      <c r="C5232">
        <v>2</v>
      </c>
      <c r="D5232">
        <v>4</v>
      </c>
      <c r="E5232" t="s">
        <v>59</v>
      </c>
      <c r="G5232" t="s">
        <v>60</v>
      </c>
    </row>
    <row r="5233" spans="1:7">
      <c r="A5233" t="s">
        <v>9429</v>
      </c>
      <c r="B5233">
        <v>14</v>
      </c>
      <c r="C5233">
        <v>2</v>
      </c>
      <c r="D5233">
        <v>5</v>
      </c>
      <c r="E5233" t="s">
        <v>63</v>
      </c>
      <c r="G5233" t="s">
        <v>64</v>
      </c>
    </row>
    <row r="5234" spans="1:7">
      <c r="A5234" t="s">
        <v>9430</v>
      </c>
      <c r="B5234">
        <v>14</v>
      </c>
      <c r="C5234">
        <v>2</v>
      </c>
      <c r="D5234">
        <v>6</v>
      </c>
      <c r="E5234" t="s">
        <v>63</v>
      </c>
      <c r="G5234" t="s">
        <v>64</v>
      </c>
    </row>
    <row r="5235" spans="1:7">
      <c r="A5235" t="s">
        <v>9431</v>
      </c>
      <c r="B5235">
        <v>14</v>
      </c>
      <c r="C5235">
        <v>2</v>
      </c>
      <c r="D5235">
        <v>7</v>
      </c>
      <c r="E5235" t="s">
        <v>67</v>
      </c>
      <c r="G5235" t="s">
        <v>68</v>
      </c>
    </row>
    <row r="5236" spans="1:7">
      <c r="A5236" t="s">
        <v>9432</v>
      </c>
      <c r="B5236">
        <v>14</v>
      </c>
      <c r="C5236">
        <v>2</v>
      </c>
      <c r="D5236">
        <v>8</v>
      </c>
      <c r="E5236" t="s">
        <v>67</v>
      </c>
      <c r="G5236" t="s">
        <v>68</v>
      </c>
    </row>
    <row r="5237" spans="1:7">
      <c r="A5237" t="s">
        <v>9433</v>
      </c>
      <c r="B5237">
        <v>14</v>
      </c>
      <c r="C5237">
        <v>2</v>
      </c>
      <c r="D5237">
        <v>9</v>
      </c>
      <c r="E5237" t="s">
        <v>71</v>
      </c>
      <c r="G5237" t="s">
        <v>72</v>
      </c>
    </row>
    <row r="5238" spans="1:7">
      <c r="A5238" t="s">
        <v>9434</v>
      </c>
      <c r="B5238">
        <v>14</v>
      </c>
      <c r="C5238">
        <v>2</v>
      </c>
      <c r="D5238">
        <v>10</v>
      </c>
      <c r="E5238" t="s">
        <v>71</v>
      </c>
      <c r="G5238" t="s">
        <v>72</v>
      </c>
    </row>
    <row r="5239" spans="1:7">
      <c r="A5239" t="s">
        <v>9435</v>
      </c>
      <c r="B5239">
        <v>14</v>
      </c>
      <c r="C5239">
        <v>2</v>
      </c>
      <c r="D5239">
        <v>11</v>
      </c>
      <c r="E5239" t="s">
        <v>75</v>
      </c>
      <c r="G5239" t="s">
        <v>76</v>
      </c>
    </row>
    <row r="5240" spans="1:7">
      <c r="A5240" t="s">
        <v>9436</v>
      </c>
      <c r="B5240">
        <v>14</v>
      </c>
      <c r="C5240">
        <v>2</v>
      </c>
      <c r="D5240">
        <v>12</v>
      </c>
      <c r="E5240" t="s">
        <v>75</v>
      </c>
      <c r="G5240" t="s">
        <v>76</v>
      </c>
    </row>
    <row r="5241" spans="1:7">
      <c r="A5241" t="s">
        <v>9437</v>
      </c>
      <c r="B5241">
        <v>14</v>
      </c>
      <c r="C5241">
        <v>2</v>
      </c>
      <c r="D5241">
        <v>13</v>
      </c>
      <c r="E5241" t="s">
        <v>9438</v>
      </c>
      <c r="F5241" t="s">
        <v>9439</v>
      </c>
    </row>
    <row r="5242" spans="1:7">
      <c r="A5242" t="s">
        <v>9440</v>
      </c>
      <c r="B5242">
        <v>14</v>
      </c>
      <c r="C5242">
        <v>2</v>
      </c>
      <c r="D5242">
        <v>14</v>
      </c>
      <c r="E5242" t="s">
        <v>9441</v>
      </c>
      <c r="F5242" t="s">
        <v>9439</v>
      </c>
    </row>
    <row r="5243" spans="1:7">
      <c r="A5243" t="s">
        <v>9442</v>
      </c>
      <c r="B5243">
        <v>14</v>
      </c>
      <c r="C5243">
        <v>2</v>
      </c>
      <c r="D5243">
        <v>15</v>
      </c>
      <c r="E5243" t="s">
        <v>9443</v>
      </c>
      <c r="F5243" t="s">
        <v>9444</v>
      </c>
    </row>
    <row r="5244" spans="1:7">
      <c r="A5244" t="s">
        <v>9445</v>
      </c>
      <c r="B5244">
        <v>14</v>
      </c>
      <c r="C5244">
        <v>2</v>
      </c>
      <c r="D5244">
        <v>16</v>
      </c>
      <c r="E5244" t="s">
        <v>9446</v>
      </c>
      <c r="F5244" t="s">
        <v>9444</v>
      </c>
    </row>
    <row r="5245" spans="1:7">
      <c r="A5245" t="s">
        <v>9447</v>
      </c>
      <c r="B5245">
        <v>14</v>
      </c>
      <c r="C5245">
        <v>2</v>
      </c>
      <c r="D5245">
        <v>17</v>
      </c>
      <c r="E5245" t="s">
        <v>9448</v>
      </c>
      <c r="F5245" t="s">
        <v>9449</v>
      </c>
    </row>
    <row r="5246" spans="1:7">
      <c r="A5246" t="s">
        <v>9450</v>
      </c>
      <c r="B5246">
        <v>14</v>
      </c>
      <c r="C5246">
        <v>2</v>
      </c>
      <c r="D5246">
        <v>18</v>
      </c>
      <c r="E5246" t="s">
        <v>9451</v>
      </c>
      <c r="F5246" t="s">
        <v>9449</v>
      </c>
    </row>
    <row r="5247" spans="1:7">
      <c r="A5247" t="s">
        <v>9452</v>
      </c>
      <c r="B5247">
        <v>14</v>
      </c>
      <c r="C5247">
        <v>2</v>
      </c>
      <c r="D5247">
        <v>19</v>
      </c>
      <c r="E5247" t="s">
        <v>9453</v>
      </c>
      <c r="F5247" t="s">
        <v>9454</v>
      </c>
    </row>
    <row r="5248" spans="1:7">
      <c r="A5248" t="s">
        <v>9455</v>
      </c>
      <c r="B5248">
        <v>14</v>
      </c>
      <c r="C5248">
        <v>2</v>
      </c>
      <c r="D5248">
        <v>20</v>
      </c>
      <c r="E5248" t="s">
        <v>9456</v>
      </c>
      <c r="F5248" t="s">
        <v>9454</v>
      </c>
    </row>
    <row r="5249" spans="1:6">
      <c r="A5249" t="s">
        <v>9457</v>
      </c>
      <c r="B5249">
        <v>14</v>
      </c>
      <c r="C5249">
        <v>3</v>
      </c>
      <c r="D5249">
        <v>1</v>
      </c>
      <c r="E5249" t="s">
        <v>9458</v>
      </c>
      <c r="F5249" t="s">
        <v>9459</v>
      </c>
    </row>
    <row r="5250" spans="1:6">
      <c r="A5250" t="s">
        <v>9460</v>
      </c>
      <c r="B5250">
        <v>14</v>
      </c>
      <c r="C5250">
        <v>3</v>
      </c>
      <c r="D5250">
        <v>2</v>
      </c>
      <c r="E5250" t="s">
        <v>9461</v>
      </c>
      <c r="F5250" t="s">
        <v>9459</v>
      </c>
    </row>
    <row r="5251" spans="1:6">
      <c r="A5251" t="s">
        <v>9462</v>
      </c>
      <c r="B5251">
        <v>14</v>
      </c>
      <c r="C5251">
        <v>3</v>
      </c>
      <c r="D5251">
        <v>3</v>
      </c>
      <c r="E5251" t="s">
        <v>9463</v>
      </c>
      <c r="F5251" t="s">
        <v>9464</v>
      </c>
    </row>
    <row r="5252" spans="1:6">
      <c r="A5252" t="s">
        <v>9465</v>
      </c>
      <c r="B5252">
        <v>14</v>
      </c>
      <c r="C5252">
        <v>3</v>
      </c>
      <c r="D5252">
        <v>4</v>
      </c>
      <c r="E5252" t="s">
        <v>9466</v>
      </c>
      <c r="F5252" t="s">
        <v>9464</v>
      </c>
    </row>
    <row r="5253" spans="1:6">
      <c r="A5253" t="s">
        <v>9467</v>
      </c>
      <c r="B5253">
        <v>14</v>
      </c>
      <c r="C5253">
        <v>3</v>
      </c>
      <c r="D5253">
        <v>5</v>
      </c>
      <c r="E5253" t="s">
        <v>9468</v>
      </c>
      <c r="F5253" t="s">
        <v>9469</v>
      </c>
    </row>
    <row r="5254" spans="1:6">
      <c r="A5254" t="s">
        <v>9470</v>
      </c>
      <c r="B5254">
        <v>14</v>
      </c>
      <c r="C5254">
        <v>3</v>
      </c>
      <c r="D5254">
        <v>6</v>
      </c>
      <c r="E5254" t="s">
        <v>9471</v>
      </c>
      <c r="F5254" t="s">
        <v>9469</v>
      </c>
    </row>
    <row r="5255" spans="1:6">
      <c r="A5255" t="s">
        <v>9472</v>
      </c>
      <c r="B5255">
        <v>14</v>
      </c>
      <c r="C5255">
        <v>3</v>
      </c>
      <c r="D5255">
        <v>7</v>
      </c>
      <c r="E5255" t="s">
        <v>9473</v>
      </c>
      <c r="F5255" t="s">
        <v>9474</v>
      </c>
    </row>
    <row r="5256" spans="1:6">
      <c r="A5256" t="s">
        <v>9475</v>
      </c>
      <c r="B5256">
        <v>14</v>
      </c>
      <c r="C5256">
        <v>3</v>
      </c>
      <c r="D5256">
        <v>8</v>
      </c>
      <c r="E5256" t="s">
        <v>9476</v>
      </c>
      <c r="F5256" t="s">
        <v>9474</v>
      </c>
    </row>
    <row r="5257" spans="1:6">
      <c r="A5257" t="s">
        <v>9477</v>
      </c>
      <c r="B5257">
        <v>14</v>
      </c>
      <c r="C5257">
        <v>3</v>
      </c>
      <c r="D5257">
        <v>9</v>
      </c>
      <c r="E5257" t="s">
        <v>9478</v>
      </c>
      <c r="F5257" t="s">
        <v>9479</v>
      </c>
    </row>
    <row r="5258" spans="1:6">
      <c r="A5258" t="s">
        <v>9480</v>
      </c>
      <c r="B5258">
        <v>14</v>
      </c>
      <c r="C5258">
        <v>3</v>
      </c>
      <c r="D5258">
        <v>10</v>
      </c>
      <c r="E5258" t="s">
        <v>9481</v>
      </c>
      <c r="F5258" t="s">
        <v>9479</v>
      </c>
    </row>
    <row r="5259" spans="1:6">
      <c r="A5259" t="s">
        <v>9482</v>
      </c>
      <c r="B5259">
        <v>14</v>
      </c>
      <c r="C5259">
        <v>3</v>
      </c>
      <c r="D5259">
        <v>11</v>
      </c>
      <c r="E5259" t="s">
        <v>9483</v>
      </c>
      <c r="F5259" t="s">
        <v>9484</v>
      </c>
    </row>
    <row r="5260" spans="1:6">
      <c r="A5260" t="s">
        <v>9485</v>
      </c>
      <c r="B5260">
        <v>14</v>
      </c>
      <c r="C5260">
        <v>3</v>
      </c>
      <c r="D5260">
        <v>12</v>
      </c>
      <c r="E5260" t="s">
        <v>9486</v>
      </c>
      <c r="F5260" t="s">
        <v>9484</v>
      </c>
    </row>
    <row r="5261" spans="1:6">
      <c r="A5261" t="s">
        <v>9487</v>
      </c>
      <c r="B5261">
        <v>14</v>
      </c>
      <c r="C5261">
        <v>3</v>
      </c>
      <c r="D5261">
        <v>13</v>
      </c>
      <c r="E5261" t="s">
        <v>9488</v>
      </c>
      <c r="F5261" t="s">
        <v>9489</v>
      </c>
    </row>
    <row r="5262" spans="1:6">
      <c r="A5262" t="s">
        <v>9490</v>
      </c>
      <c r="B5262">
        <v>14</v>
      </c>
      <c r="C5262">
        <v>3</v>
      </c>
      <c r="D5262">
        <v>14</v>
      </c>
      <c r="E5262" t="s">
        <v>9491</v>
      </c>
      <c r="F5262" t="s">
        <v>9489</v>
      </c>
    </row>
    <row r="5263" spans="1:6">
      <c r="A5263" t="s">
        <v>9492</v>
      </c>
      <c r="B5263">
        <v>14</v>
      </c>
      <c r="C5263">
        <v>3</v>
      </c>
      <c r="D5263">
        <v>15</v>
      </c>
      <c r="E5263" t="s">
        <v>9493</v>
      </c>
      <c r="F5263" t="s">
        <v>9494</v>
      </c>
    </row>
    <row r="5264" spans="1:6">
      <c r="A5264" t="s">
        <v>9495</v>
      </c>
      <c r="B5264">
        <v>14</v>
      </c>
      <c r="C5264">
        <v>3</v>
      </c>
      <c r="D5264">
        <v>16</v>
      </c>
      <c r="E5264" t="s">
        <v>9496</v>
      </c>
      <c r="F5264" t="s">
        <v>9494</v>
      </c>
    </row>
    <row r="5265" spans="1:7">
      <c r="A5265" t="s">
        <v>9497</v>
      </c>
      <c r="B5265">
        <v>14</v>
      </c>
      <c r="C5265">
        <v>3</v>
      </c>
      <c r="D5265">
        <v>17</v>
      </c>
      <c r="E5265" t="s">
        <v>9498</v>
      </c>
      <c r="F5265" t="s">
        <v>9499</v>
      </c>
    </row>
    <row r="5266" spans="1:7">
      <c r="A5266" t="s">
        <v>9500</v>
      </c>
      <c r="B5266">
        <v>14</v>
      </c>
      <c r="C5266">
        <v>3</v>
      </c>
      <c r="D5266">
        <v>18</v>
      </c>
      <c r="E5266" t="s">
        <v>9501</v>
      </c>
      <c r="F5266" t="s">
        <v>9499</v>
      </c>
    </row>
    <row r="5267" spans="1:7">
      <c r="A5267" t="s">
        <v>9502</v>
      </c>
      <c r="B5267">
        <v>14</v>
      </c>
      <c r="C5267">
        <v>3</v>
      </c>
      <c r="D5267">
        <v>19</v>
      </c>
      <c r="E5267" t="s">
        <v>9503</v>
      </c>
      <c r="F5267" t="s">
        <v>9504</v>
      </c>
    </row>
    <row r="5268" spans="1:7">
      <c r="A5268" t="s">
        <v>9505</v>
      </c>
      <c r="B5268">
        <v>14</v>
      </c>
      <c r="C5268">
        <v>3</v>
      </c>
      <c r="D5268">
        <v>20</v>
      </c>
      <c r="E5268" t="s">
        <v>9506</v>
      </c>
      <c r="F5268" t="s">
        <v>9504</v>
      </c>
    </row>
    <row r="5269" spans="1:7">
      <c r="A5269" t="s">
        <v>9507</v>
      </c>
      <c r="B5269">
        <v>14</v>
      </c>
      <c r="C5269">
        <v>4</v>
      </c>
      <c r="D5269">
        <v>1</v>
      </c>
      <c r="E5269" t="s">
        <v>9508</v>
      </c>
      <c r="F5269" t="s">
        <v>9509</v>
      </c>
    </row>
    <row r="5270" spans="1:7">
      <c r="A5270" t="s">
        <v>9510</v>
      </c>
      <c r="B5270">
        <v>14</v>
      </c>
      <c r="C5270">
        <v>4</v>
      </c>
      <c r="D5270">
        <v>2</v>
      </c>
      <c r="E5270" t="s">
        <v>9511</v>
      </c>
      <c r="F5270" t="s">
        <v>9509</v>
      </c>
    </row>
    <row r="5271" spans="1:7">
      <c r="A5271" t="s">
        <v>9512</v>
      </c>
      <c r="B5271">
        <v>14</v>
      </c>
      <c r="C5271">
        <v>4</v>
      </c>
      <c r="D5271">
        <v>3</v>
      </c>
      <c r="E5271" t="s">
        <v>9513</v>
      </c>
      <c r="F5271" t="s">
        <v>9514</v>
      </c>
    </row>
    <row r="5272" spans="1:7">
      <c r="A5272" t="s">
        <v>9515</v>
      </c>
      <c r="B5272">
        <v>14</v>
      </c>
      <c r="C5272">
        <v>4</v>
      </c>
      <c r="D5272">
        <v>4</v>
      </c>
      <c r="E5272" t="s">
        <v>9516</v>
      </c>
      <c r="F5272" t="s">
        <v>9514</v>
      </c>
    </row>
    <row r="5273" spans="1:7">
      <c r="A5273" t="s">
        <v>9517</v>
      </c>
      <c r="B5273">
        <v>14</v>
      </c>
      <c r="C5273">
        <v>4</v>
      </c>
      <c r="D5273">
        <v>5</v>
      </c>
      <c r="E5273" t="s">
        <v>9518</v>
      </c>
      <c r="G5273" t="e">
        <f>--Internal_4383</f>
        <v>#NAME?</v>
      </c>
    </row>
    <row r="5274" spans="1:7">
      <c r="A5274" t="s">
        <v>9519</v>
      </c>
      <c r="B5274">
        <v>14</v>
      </c>
      <c r="C5274">
        <v>4</v>
      </c>
      <c r="D5274">
        <v>6</v>
      </c>
      <c r="E5274" t="s">
        <v>9518</v>
      </c>
      <c r="G5274" t="e">
        <f>--Internal_4383</f>
        <v>#NAME?</v>
      </c>
    </row>
    <row r="5275" spans="1:7">
      <c r="A5275" t="s">
        <v>9520</v>
      </c>
      <c r="B5275">
        <v>14</v>
      </c>
      <c r="C5275">
        <v>4</v>
      </c>
      <c r="D5275">
        <v>7</v>
      </c>
      <c r="E5275" t="s">
        <v>9521</v>
      </c>
      <c r="F5275" t="s">
        <v>9522</v>
      </c>
    </row>
    <row r="5276" spans="1:7">
      <c r="A5276" t="s">
        <v>9523</v>
      </c>
      <c r="B5276">
        <v>14</v>
      </c>
      <c r="C5276">
        <v>4</v>
      </c>
      <c r="D5276">
        <v>8</v>
      </c>
      <c r="E5276" t="s">
        <v>9524</v>
      </c>
      <c r="F5276" t="s">
        <v>9522</v>
      </c>
    </row>
    <row r="5277" spans="1:7">
      <c r="A5277" t="s">
        <v>9525</v>
      </c>
      <c r="B5277">
        <v>14</v>
      </c>
      <c r="C5277">
        <v>4</v>
      </c>
      <c r="D5277">
        <v>9</v>
      </c>
      <c r="E5277" t="s">
        <v>9526</v>
      </c>
      <c r="F5277" t="s">
        <v>9527</v>
      </c>
    </row>
    <row r="5278" spans="1:7">
      <c r="A5278" t="s">
        <v>9528</v>
      </c>
      <c r="B5278">
        <v>14</v>
      </c>
      <c r="C5278">
        <v>4</v>
      </c>
      <c r="D5278">
        <v>10</v>
      </c>
      <c r="E5278" t="s">
        <v>9529</v>
      </c>
      <c r="F5278" t="s">
        <v>9527</v>
      </c>
    </row>
    <row r="5279" spans="1:7">
      <c r="A5279" t="s">
        <v>9530</v>
      </c>
      <c r="B5279">
        <v>14</v>
      </c>
      <c r="C5279">
        <v>4</v>
      </c>
      <c r="D5279">
        <v>11</v>
      </c>
      <c r="E5279" t="s">
        <v>9531</v>
      </c>
      <c r="F5279" t="s">
        <v>9532</v>
      </c>
    </row>
    <row r="5280" spans="1:7">
      <c r="A5280" t="s">
        <v>9533</v>
      </c>
      <c r="B5280">
        <v>14</v>
      </c>
      <c r="C5280">
        <v>4</v>
      </c>
      <c r="D5280">
        <v>12</v>
      </c>
      <c r="E5280" t="s">
        <v>9534</v>
      </c>
      <c r="F5280" t="s">
        <v>9532</v>
      </c>
    </row>
    <row r="5281" spans="1:7">
      <c r="A5281" t="s">
        <v>9535</v>
      </c>
      <c r="B5281">
        <v>14</v>
      </c>
      <c r="C5281">
        <v>4</v>
      </c>
      <c r="D5281">
        <v>13</v>
      </c>
      <c r="E5281" t="s">
        <v>9536</v>
      </c>
      <c r="G5281" t="e">
        <f>--Internal_15390</f>
        <v>#NAME?</v>
      </c>
    </row>
    <row r="5282" spans="1:7">
      <c r="A5282" t="s">
        <v>9537</v>
      </c>
      <c r="B5282">
        <v>14</v>
      </c>
      <c r="C5282">
        <v>4</v>
      </c>
      <c r="D5282">
        <v>14</v>
      </c>
      <c r="E5282" t="s">
        <v>9536</v>
      </c>
      <c r="G5282" t="e">
        <f>--Internal_15390</f>
        <v>#NAME?</v>
      </c>
    </row>
    <row r="5283" spans="1:7">
      <c r="A5283" t="s">
        <v>9538</v>
      </c>
      <c r="B5283">
        <v>14</v>
      </c>
      <c r="C5283">
        <v>4</v>
      </c>
      <c r="D5283">
        <v>15</v>
      </c>
      <c r="E5283" t="s">
        <v>9539</v>
      </c>
      <c r="F5283" t="s">
        <v>9540</v>
      </c>
    </row>
    <row r="5284" spans="1:7">
      <c r="A5284" t="s">
        <v>9541</v>
      </c>
      <c r="B5284">
        <v>14</v>
      </c>
      <c r="C5284">
        <v>4</v>
      </c>
      <c r="D5284">
        <v>16</v>
      </c>
      <c r="E5284" t="s">
        <v>9542</v>
      </c>
      <c r="F5284" t="s">
        <v>9540</v>
      </c>
    </row>
    <row r="5285" spans="1:7">
      <c r="A5285" t="s">
        <v>9543</v>
      </c>
      <c r="B5285">
        <v>14</v>
      </c>
      <c r="C5285">
        <v>4</v>
      </c>
      <c r="D5285">
        <v>17</v>
      </c>
      <c r="E5285" t="s">
        <v>9544</v>
      </c>
      <c r="F5285" t="s">
        <v>9545</v>
      </c>
    </row>
    <row r="5286" spans="1:7">
      <c r="A5286" t="s">
        <v>9546</v>
      </c>
      <c r="B5286">
        <v>14</v>
      </c>
      <c r="C5286">
        <v>4</v>
      </c>
      <c r="D5286">
        <v>18</v>
      </c>
      <c r="E5286" t="s">
        <v>9547</v>
      </c>
      <c r="F5286" t="s">
        <v>9545</v>
      </c>
    </row>
    <row r="5287" spans="1:7">
      <c r="A5287" t="s">
        <v>9548</v>
      </c>
      <c r="B5287">
        <v>14</v>
      </c>
      <c r="C5287">
        <v>4</v>
      </c>
      <c r="D5287">
        <v>19</v>
      </c>
      <c r="E5287" t="s">
        <v>9549</v>
      </c>
      <c r="F5287" t="s">
        <v>9550</v>
      </c>
    </row>
    <row r="5288" spans="1:7">
      <c r="A5288" t="s">
        <v>9551</v>
      </c>
      <c r="B5288">
        <v>14</v>
      </c>
      <c r="C5288">
        <v>4</v>
      </c>
      <c r="D5288">
        <v>20</v>
      </c>
      <c r="E5288" t="s">
        <v>9552</v>
      </c>
      <c r="F5288" t="s">
        <v>9550</v>
      </c>
    </row>
    <row r="5289" spans="1:7">
      <c r="A5289" t="s">
        <v>9553</v>
      </c>
      <c r="B5289">
        <v>14</v>
      </c>
      <c r="C5289">
        <v>5</v>
      </c>
      <c r="D5289">
        <v>1</v>
      </c>
      <c r="E5289" t="s">
        <v>9554</v>
      </c>
      <c r="F5289" t="s">
        <v>9555</v>
      </c>
    </row>
    <row r="5290" spans="1:7">
      <c r="A5290" t="s">
        <v>9556</v>
      </c>
      <c r="B5290">
        <v>14</v>
      </c>
      <c r="C5290">
        <v>5</v>
      </c>
      <c r="D5290">
        <v>2</v>
      </c>
      <c r="E5290" t="s">
        <v>9557</v>
      </c>
      <c r="F5290" t="s">
        <v>9555</v>
      </c>
    </row>
    <row r="5291" spans="1:7">
      <c r="A5291" t="s">
        <v>9558</v>
      </c>
      <c r="B5291">
        <v>14</v>
      </c>
      <c r="C5291">
        <v>5</v>
      </c>
      <c r="D5291">
        <v>3</v>
      </c>
      <c r="E5291" t="s">
        <v>9559</v>
      </c>
      <c r="F5291" t="s">
        <v>9560</v>
      </c>
    </row>
    <row r="5292" spans="1:7">
      <c r="A5292" t="s">
        <v>9561</v>
      </c>
      <c r="B5292">
        <v>14</v>
      </c>
      <c r="C5292">
        <v>5</v>
      </c>
      <c r="D5292">
        <v>4</v>
      </c>
      <c r="E5292" t="s">
        <v>9562</v>
      </c>
      <c r="F5292" t="s">
        <v>9560</v>
      </c>
    </row>
    <row r="5293" spans="1:7">
      <c r="A5293" t="s">
        <v>9563</v>
      </c>
      <c r="B5293">
        <v>14</v>
      </c>
      <c r="C5293">
        <v>5</v>
      </c>
      <c r="D5293">
        <v>5</v>
      </c>
      <c r="E5293" t="s">
        <v>9564</v>
      </c>
      <c r="F5293" t="s">
        <v>9565</v>
      </c>
    </row>
    <row r="5294" spans="1:7">
      <c r="A5294" t="s">
        <v>9566</v>
      </c>
      <c r="B5294">
        <v>14</v>
      </c>
      <c r="C5294">
        <v>5</v>
      </c>
      <c r="D5294">
        <v>6</v>
      </c>
      <c r="E5294" t="s">
        <v>9567</v>
      </c>
      <c r="F5294" t="s">
        <v>9565</v>
      </c>
    </row>
    <row r="5295" spans="1:7">
      <c r="A5295" t="s">
        <v>9568</v>
      </c>
      <c r="B5295">
        <v>14</v>
      </c>
      <c r="C5295">
        <v>5</v>
      </c>
      <c r="D5295">
        <v>7</v>
      </c>
      <c r="E5295" t="s">
        <v>9569</v>
      </c>
      <c r="F5295" t="s">
        <v>9570</v>
      </c>
    </row>
    <row r="5296" spans="1:7">
      <c r="A5296" t="s">
        <v>9571</v>
      </c>
      <c r="B5296">
        <v>14</v>
      </c>
      <c r="C5296">
        <v>5</v>
      </c>
      <c r="D5296">
        <v>8</v>
      </c>
      <c r="E5296" t="s">
        <v>9572</v>
      </c>
      <c r="F5296" t="s">
        <v>9570</v>
      </c>
    </row>
    <row r="5297" spans="1:7">
      <c r="A5297" t="s">
        <v>9573</v>
      </c>
      <c r="B5297">
        <v>14</v>
      </c>
      <c r="C5297">
        <v>5</v>
      </c>
      <c r="D5297">
        <v>9</v>
      </c>
      <c r="E5297" t="s">
        <v>9574</v>
      </c>
      <c r="F5297" t="s">
        <v>9575</v>
      </c>
    </row>
    <row r="5298" spans="1:7">
      <c r="A5298" t="s">
        <v>9576</v>
      </c>
      <c r="B5298">
        <v>14</v>
      </c>
      <c r="C5298">
        <v>5</v>
      </c>
      <c r="D5298">
        <v>10</v>
      </c>
      <c r="E5298" t="s">
        <v>9577</v>
      </c>
      <c r="F5298" t="s">
        <v>9575</v>
      </c>
    </row>
    <row r="5299" spans="1:7">
      <c r="A5299" t="s">
        <v>9578</v>
      </c>
      <c r="B5299">
        <v>14</v>
      </c>
      <c r="C5299">
        <v>5</v>
      </c>
      <c r="D5299">
        <v>11</v>
      </c>
      <c r="E5299" t="s">
        <v>9579</v>
      </c>
      <c r="F5299" t="s">
        <v>9580</v>
      </c>
    </row>
    <row r="5300" spans="1:7">
      <c r="A5300" t="s">
        <v>9581</v>
      </c>
      <c r="B5300">
        <v>14</v>
      </c>
      <c r="C5300">
        <v>5</v>
      </c>
      <c r="D5300">
        <v>12</v>
      </c>
      <c r="E5300" t="s">
        <v>9582</v>
      </c>
      <c r="F5300" t="s">
        <v>9580</v>
      </c>
    </row>
    <row r="5301" spans="1:7">
      <c r="A5301" t="s">
        <v>9583</v>
      </c>
      <c r="B5301">
        <v>14</v>
      </c>
      <c r="C5301">
        <v>5</v>
      </c>
      <c r="D5301">
        <v>13</v>
      </c>
      <c r="E5301" t="s">
        <v>9584</v>
      </c>
      <c r="F5301" t="s">
        <v>9585</v>
      </c>
    </row>
    <row r="5302" spans="1:7">
      <c r="A5302" t="s">
        <v>9586</v>
      </c>
      <c r="B5302">
        <v>14</v>
      </c>
      <c r="C5302">
        <v>5</v>
      </c>
      <c r="D5302">
        <v>14</v>
      </c>
      <c r="E5302" t="s">
        <v>9587</v>
      </c>
      <c r="F5302" t="s">
        <v>9585</v>
      </c>
    </row>
    <row r="5303" spans="1:7">
      <c r="A5303" t="s">
        <v>9588</v>
      </c>
      <c r="B5303">
        <v>14</v>
      </c>
      <c r="C5303">
        <v>5</v>
      </c>
      <c r="D5303">
        <v>15</v>
      </c>
      <c r="E5303" t="s">
        <v>9589</v>
      </c>
      <c r="F5303" t="s">
        <v>9590</v>
      </c>
    </row>
    <row r="5304" spans="1:7">
      <c r="A5304" t="s">
        <v>9591</v>
      </c>
      <c r="B5304">
        <v>14</v>
      </c>
      <c r="C5304">
        <v>5</v>
      </c>
      <c r="D5304">
        <v>16</v>
      </c>
      <c r="E5304" t="s">
        <v>9592</v>
      </c>
      <c r="F5304" t="s">
        <v>9590</v>
      </c>
    </row>
    <row r="5305" spans="1:7">
      <c r="A5305" t="s">
        <v>9593</v>
      </c>
      <c r="B5305">
        <v>14</v>
      </c>
      <c r="C5305">
        <v>5</v>
      </c>
      <c r="D5305">
        <v>17</v>
      </c>
      <c r="E5305" t="s">
        <v>9594</v>
      </c>
      <c r="F5305" t="s">
        <v>9595</v>
      </c>
    </row>
    <row r="5306" spans="1:7">
      <c r="A5306" t="s">
        <v>9596</v>
      </c>
      <c r="B5306">
        <v>14</v>
      </c>
      <c r="C5306">
        <v>5</v>
      </c>
      <c r="D5306">
        <v>18</v>
      </c>
      <c r="E5306" t="s">
        <v>9597</v>
      </c>
      <c r="F5306" t="s">
        <v>9595</v>
      </c>
    </row>
    <row r="5307" spans="1:7">
      <c r="A5307" t="s">
        <v>9598</v>
      </c>
      <c r="B5307">
        <v>14</v>
      </c>
      <c r="C5307">
        <v>5</v>
      </c>
      <c r="D5307">
        <v>19</v>
      </c>
      <c r="E5307" t="s">
        <v>591</v>
      </c>
      <c r="G5307" t="e">
        <f>--Empty</f>
        <v>#NAME?</v>
      </c>
    </row>
    <row r="5308" spans="1:7">
      <c r="A5308" t="s">
        <v>9599</v>
      </c>
      <c r="B5308">
        <v>14</v>
      </c>
      <c r="C5308">
        <v>5</v>
      </c>
      <c r="D5308">
        <v>20</v>
      </c>
      <c r="E5308" t="s">
        <v>591</v>
      </c>
      <c r="G5308" t="e">
        <f>--Empty</f>
        <v>#NAME?</v>
      </c>
    </row>
    <row r="5309" spans="1:7">
      <c r="A5309" t="s">
        <v>9600</v>
      </c>
      <c r="B5309">
        <v>14</v>
      </c>
      <c r="C5309">
        <v>6</v>
      </c>
      <c r="D5309">
        <v>1</v>
      </c>
      <c r="E5309" t="s">
        <v>591</v>
      </c>
      <c r="G5309" t="e">
        <f>--Empty</f>
        <v>#NAME?</v>
      </c>
    </row>
    <row r="5310" spans="1:7">
      <c r="A5310" t="s">
        <v>9601</v>
      </c>
      <c r="B5310">
        <v>14</v>
      </c>
      <c r="C5310">
        <v>6</v>
      </c>
      <c r="D5310">
        <v>2</v>
      </c>
      <c r="E5310" t="s">
        <v>591</v>
      </c>
      <c r="G5310" t="e">
        <f>--Empty</f>
        <v>#NAME?</v>
      </c>
    </row>
    <row r="5311" spans="1:7">
      <c r="A5311" t="s">
        <v>9602</v>
      </c>
      <c r="B5311">
        <v>14</v>
      </c>
      <c r="C5311">
        <v>6</v>
      </c>
      <c r="D5311">
        <v>3</v>
      </c>
      <c r="E5311" t="s">
        <v>591</v>
      </c>
      <c r="G5311" t="e">
        <f>--Empty</f>
        <v>#NAME?</v>
      </c>
    </row>
    <row r="5312" spans="1:7">
      <c r="A5312" t="s">
        <v>9603</v>
      </c>
      <c r="B5312">
        <v>14</v>
      </c>
      <c r="C5312">
        <v>6</v>
      </c>
      <c r="D5312">
        <v>4</v>
      </c>
      <c r="E5312" t="s">
        <v>591</v>
      </c>
      <c r="G5312" t="e">
        <f>--Empty</f>
        <v>#NAME?</v>
      </c>
    </row>
    <row r="5313" spans="1:7">
      <c r="A5313" t="s">
        <v>9604</v>
      </c>
      <c r="B5313">
        <v>14</v>
      </c>
      <c r="C5313">
        <v>6</v>
      </c>
      <c r="D5313">
        <v>5</v>
      </c>
      <c r="E5313" t="s">
        <v>9605</v>
      </c>
      <c r="F5313" t="s">
        <v>9606</v>
      </c>
    </row>
    <row r="5314" spans="1:7">
      <c r="A5314" t="s">
        <v>9607</v>
      </c>
      <c r="B5314">
        <v>14</v>
      </c>
      <c r="C5314">
        <v>6</v>
      </c>
      <c r="D5314">
        <v>6</v>
      </c>
      <c r="E5314" t="s">
        <v>9608</v>
      </c>
      <c r="F5314" t="s">
        <v>9606</v>
      </c>
    </row>
    <row r="5315" spans="1:7">
      <c r="A5315" t="s">
        <v>9609</v>
      </c>
      <c r="B5315">
        <v>14</v>
      </c>
      <c r="C5315">
        <v>6</v>
      </c>
      <c r="D5315">
        <v>7</v>
      </c>
      <c r="E5315" t="s">
        <v>9610</v>
      </c>
      <c r="F5315" t="s">
        <v>9611</v>
      </c>
    </row>
    <row r="5316" spans="1:7">
      <c r="A5316" t="s">
        <v>9612</v>
      </c>
      <c r="B5316">
        <v>14</v>
      </c>
      <c r="C5316">
        <v>6</v>
      </c>
      <c r="D5316">
        <v>8</v>
      </c>
      <c r="E5316" t="s">
        <v>9613</v>
      </c>
      <c r="F5316" t="s">
        <v>9611</v>
      </c>
    </row>
    <row r="5317" spans="1:7">
      <c r="A5317" t="s">
        <v>9614</v>
      </c>
      <c r="B5317">
        <v>14</v>
      </c>
      <c r="C5317">
        <v>6</v>
      </c>
      <c r="D5317">
        <v>9</v>
      </c>
      <c r="E5317" t="s">
        <v>591</v>
      </c>
      <c r="G5317" t="e">
        <f>--Empty</f>
        <v>#NAME?</v>
      </c>
    </row>
    <row r="5318" spans="1:7">
      <c r="A5318" t="s">
        <v>9615</v>
      </c>
      <c r="B5318">
        <v>14</v>
      </c>
      <c r="C5318">
        <v>6</v>
      </c>
      <c r="D5318">
        <v>10</v>
      </c>
      <c r="E5318" t="s">
        <v>591</v>
      </c>
      <c r="G5318" t="e">
        <f>--Empty</f>
        <v>#NAME?</v>
      </c>
    </row>
    <row r="5319" spans="1:7">
      <c r="A5319" t="s">
        <v>9616</v>
      </c>
      <c r="B5319">
        <v>14</v>
      </c>
      <c r="C5319">
        <v>6</v>
      </c>
      <c r="D5319">
        <v>11</v>
      </c>
      <c r="E5319" t="s">
        <v>591</v>
      </c>
      <c r="G5319" t="e">
        <f>--Empty</f>
        <v>#NAME?</v>
      </c>
    </row>
    <row r="5320" spans="1:7">
      <c r="A5320" t="s">
        <v>9617</v>
      </c>
      <c r="B5320">
        <v>14</v>
      </c>
      <c r="C5320">
        <v>6</v>
      </c>
      <c r="D5320">
        <v>12</v>
      </c>
      <c r="E5320" t="s">
        <v>591</v>
      </c>
      <c r="G5320" t="e">
        <f>--Empty</f>
        <v>#NAME?</v>
      </c>
    </row>
    <row r="5321" spans="1:7">
      <c r="A5321" t="s">
        <v>9618</v>
      </c>
      <c r="B5321">
        <v>14</v>
      </c>
      <c r="C5321">
        <v>6</v>
      </c>
      <c r="D5321">
        <v>13</v>
      </c>
      <c r="E5321" t="s">
        <v>9619</v>
      </c>
      <c r="F5321" t="s">
        <v>9620</v>
      </c>
    </row>
    <row r="5322" spans="1:7">
      <c r="A5322" t="s">
        <v>9621</v>
      </c>
      <c r="B5322">
        <v>14</v>
      </c>
      <c r="C5322">
        <v>6</v>
      </c>
      <c r="D5322">
        <v>14</v>
      </c>
      <c r="E5322" t="s">
        <v>9622</v>
      </c>
      <c r="F5322" t="s">
        <v>9620</v>
      </c>
    </row>
    <row r="5323" spans="1:7">
      <c r="A5323" t="s">
        <v>9623</v>
      </c>
      <c r="B5323">
        <v>14</v>
      </c>
      <c r="C5323">
        <v>6</v>
      </c>
      <c r="D5323">
        <v>15</v>
      </c>
      <c r="E5323" t="s">
        <v>9624</v>
      </c>
      <c r="F5323" t="s">
        <v>9625</v>
      </c>
    </row>
    <row r="5324" spans="1:7">
      <c r="A5324" t="s">
        <v>9626</v>
      </c>
      <c r="B5324">
        <v>14</v>
      </c>
      <c r="C5324">
        <v>6</v>
      </c>
      <c r="D5324">
        <v>16</v>
      </c>
      <c r="E5324" t="s">
        <v>9627</v>
      </c>
      <c r="F5324" t="s">
        <v>9625</v>
      </c>
    </row>
    <row r="5325" spans="1:7">
      <c r="A5325" t="s">
        <v>9628</v>
      </c>
      <c r="B5325">
        <v>14</v>
      </c>
      <c r="C5325">
        <v>6</v>
      </c>
      <c r="D5325">
        <v>17</v>
      </c>
      <c r="E5325" t="s">
        <v>9629</v>
      </c>
      <c r="F5325" t="s">
        <v>9630</v>
      </c>
    </row>
    <row r="5326" spans="1:7">
      <c r="A5326" t="s">
        <v>9631</v>
      </c>
      <c r="B5326">
        <v>14</v>
      </c>
      <c r="C5326">
        <v>6</v>
      </c>
      <c r="D5326">
        <v>18</v>
      </c>
      <c r="E5326" t="s">
        <v>9632</v>
      </c>
      <c r="F5326" t="s">
        <v>9630</v>
      </c>
    </row>
    <row r="5327" spans="1:7">
      <c r="A5327" t="s">
        <v>9633</v>
      </c>
      <c r="B5327">
        <v>14</v>
      </c>
      <c r="C5327">
        <v>6</v>
      </c>
      <c r="D5327">
        <v>19</v>
      </c>
      <c r="E5327" t="s">
        <v>9634</v>
      </c>
      <c r="F5327" t="s">
        <v>9635</v>
      </c>
    </row>
    <row r="5328" spans="1:7">
      <c r="A5328" t="s">
        <v>9636</v>
      </c>
      <c r="B5328">
        <v>14</v>
      </c>
      <c r="C5328">
        <v>6</v>
      </c>
      <c r="D5328">
        <v>20</v>
      </c>
      <c r="E5328" t="s">
        <v>9637</v>
      </c>
      <c r="F5328" t="s">
        <v>9635</v>
      </c>
    </row>
    <row r="5329" spans="1:7">
      <c r="A5329" t="s">
        <v>9638</v>
      </c>
      <c r="B5329">
        <v>14</v>
      </c>
      <c r="C5329">
        <v>7</v>
      </c>
      <c r="D5329">
        <v>1</v>
      </c>
      <c r="E5329" t="s">
        <v>9639</v>
      </c>
      <c r="F5329" t="s">
        <v>9640</v>
      </c>
    </row>
    <row r="5330" spans="1:7">
      <c r="A5330" t="s">
        <v>9641</v>
      </c>
      <c r="B5330">
        <v>14</v>
      </c>
      <c r="C5330">
        <v>7</v>
      </c>
      <c r="D5330">
        <v>2</v>
      </c>
      <c r="E5330" t="s">
        <v>9642</v>
      </c>
      <c r="F5330" t="s">
        <v>9640</v>
      </c>
    </row>
    <row r="5331" spans="1:7">
      <c r="A5331" t="s">
        <v>9643</v>
      </c>
      <c r="B5331">
        <v>14</v>
      </c>
      <c r="C5331">
        <v>7</v>
      </c>
      <c r="D5331">
        <v>3</v>
      </c>
      <c r="E5331" t="s">
        <v>9644</v>
      </c>
      <c r="F5331" t="s">
        <v>9645</v>
      </c>
    </row>
    <row r="5332" spans="1:7">
      <c r="A5332" t="s">
        <v>9646</v>
      </c>
      <c r="B5332">
        <v>14</v>
      </c>
      <c r="C5332">
        <v>7</v>
      </c>
      <c r="D5332">
        <v>4</v>
      </c>
      <c r="E5332" t="s">
        <v>9647</v>
      </c>
      <c r="F5332" t="s">
        <v>9645</v>
      </c>
    </row>
    <row r="5333" spans="1:7">
      <c r="A5333" t="s">
        <v>9648</v>
      </c>
      <c r="B5333">
        <v>14</v>
      </c>
      <c r="C5333">
        <v>7</v>
      </c>
      <c r="D5333">
        <v>5</v>
      </c>
      <c r="E5333" t="s">
        <v>9649</v>
      </c>
      <c r="F5333" t="s">
        <v>9650</v>
      </c>
    </row>
    <row r="5334" spans="1:7">
      <c r="A5334" t="s">
        <v>9651</v>
      </c>
      <c r="B5334">
        <v>14</v>
      </c>
      <c r="C5334">
        <v>7</v>
      </c>
      <c r="D5334">
        <v>6</v>
      </c>
      <c r="E5334" t="s">
        <v>9652</v>
      </c>
      <c r="F5334" t="s">
        <v>9650</v>
      </c>
    </row>
    <row r="5335" spans="1:7">
      <c r="A5335" t="s">
        <v>9653</v>
      </c>
      <c r="B5335">
        <v>14</v>
      </c>
      <c r="C5335">
        <v>7</v>
      </c>
      <c r="D5335">
        <v>7</v>
      </c>
      <c r="E5335" t="s">
        <v>9654</v>
      </c>
      <c r="F5335" t="s">
        <v>9655</v>
      </c>
    </row>
    <row r="5336" spans="1:7">
      <c r="A5336" t="s">
        <v>9656</v>
      </c>
      <c r="B5336">
        <v>14</v>
      </c>
      <c r="C5336">
        <v>7</v>
      </c>
      <c r="D5336">
        <v>8</v>
      </c>
      <c r="E5336" t="s">
        <v>9657</v>
      </c>
      <c r="F5336" t="s">
        <v>9655</v>
      </c>
    </row>
    <row r="5337" spans="1:7">
      <c r="A5337" t="s">
        <v>9658</v>
      </c>
      <c r="B5337">
        <v>14</v>
      </c>
      <c r="C5337">
        <v>7</v>
      </c>
      <c r="D5337">
        <v>9</v>
      </c>
      <c r="E5337" t="s">
        <v>9659</v>
      </c>
      <c r="F5337" t="s">
        <v>9660</v>
      </c>
    </row>
    <row r="5338" spans="1:7">
      <c r="A5338" t="s">
        <v>9661</v>
      </c>
      <c r="B5338">
        <v>14</v>
      </c>
      <c r="C5338">
        <v>7</v>
      </c>
      <c r="D5338">
        <v>10</v>
      </c>
      <c r="E5338" t="s">
        <v>9662</v>
      </c>
      <c r="F5338" t="s">
        <v>9660</v>
      </c>
    </row>
    <row r="5339" spans="1:7">
      <c r="A5339" t="s">
        <v>9663</v>
      </c>
      <c r="B5339">
        <v>14</v>
      </c>
      <c r="C5339">
        <v>7</v>
      </c>
      <c r="D5339">
        <v>11</v>
      </c>
      <c r="E5339" t="s">
        <v>9664</v>
      </c>
      <c r="G5339" t="e">
        <f>--Internal_30166</f>
        <v>#NAME?</v>
      </c>
    </row>
    <row r="5340" spans="1:7">
      <c r="A5340" t="s">
        <v>9665</v>
      </c>
      <c r="B5340">
        <v>14</v>
      </c>
      <c r="C5340">
        <v>7</v>
      </c>
      <c r="D5340">
        <v>12</v>
      </c>
      <c r="E5340" t="s">
        <v>9664</v>
      </c>
      <c r="G5340" t="e">
        <f>--Internal_30166</f>
        <v>#NAME?</v>
      </c>
    </row>
    <row r="5341" spans="1:7">
      <c r="A5341" t="s">
        <v>9666</v>
      </c>
      <c r="B5341">
        <v>14</v>
      </c>
      <c r="C5341">
        <v>7</v>
      </c>
      <c r="D5341">
        <v>13</v>
      </c>
      <c r="E5341" t="s">
        <v>9667</v>
      </c>
      <c r="F5341" t="s">
        <v>9668</v>
      </c>
    </row>
    <row r="5342" spans="1:7">
      <c r="A5342" t="s">
        <v>9669</v>
      </c>
      <c r="B5342">
        <v>14</v>
      </c>
      <c r="C5342">
        <v>7</v>
      </c>
      <c r="D5342">
        <v>14</v>
      </c>
      <c r="E5342" t="s">
        <v>9670</v>
      </c>
      <c r="F5342" t="s">
        <v>9668</v>
      </c>
    </row>
    <row r="5343" spans="1:7">
      <c r="A5343" t="s">
        <v>9671</v>
      </c>
      <c r="B5343">
        <v>14</v>
      </c>
      <c r="C5343">
        <v>7</v>
      </c>
      <c r="D5343">
        <v>15</v>
      </c>
      <c r="E5343" t="s">
        <v>9672</v>
      </c>
      <c r="F5343" t="s">
        <v>9673</v>
      </c>
    </row>
    <row r="5344" spans="1:7">
      <c r="A5344" t="s">
        <v>9674</v>
      </c>
      <c r="B5344">
        <v>14</v>
      </c>
      <c r="C5344">
        <v>7</v>
      </c>
      <c r="D5344">
        <v>16</v>
      </c>
      <c r="E5344" t="s">
        <v>9675</v>
      </c>
      <c r="F5344" t="s">
        <v>9673</v>
      </c>
    </row>
    <row r="5345" spans="1:7">
      <c r="A5345" t="s">
        <v>9676</v>
      </c>
      <c r="B5345">
        <v>14</v>
      </c>
      <c r="C5345">
        <v>7</v>
      </c>
      <c r="D5345">
        <v>17</v>
      </c>
      <c r="E5345" t="s">
        <v>9677</v>
      </c>
      <c r="F5345" t="s">
        <v>9678</v>
      </c>
    </row>
    <row r="5346" spans="1:7">
      <c r="A5346" t="s">
        <v>9679</v>
      </c>
      <c r="B5346">
        <v>14</v>
      </c>
      <c r="C5346">
        <v>7</v>
      </c>
      <c r="D5346">
        <v>18</v>
      </c>
      <c r="E5346" t="s">
        <v>9680</v>
      </c>
      <c r="F5346" t="s">
        <v>9678</v>
      </c>
    </row>
    <row r="5347" spans="1:7">
      <c r="A5347" t="s">
        <v>9681</v>
      </c>
      <c r="B5347">
        <v>14</v>
      </c>
      <c r="C5347">
        <v>7</v>
      </c>
      <c r="D5347">
        <v>19</v>
      </c>
      <c r="E5347" t="s">
        <v>9682</v>
      </c>
      <c r="F5347" t="s">
        <v>9683</v>
      </c>
    </row>
    <row r="5348" spans="1:7">
      <c r="A5348" t="s">
        <v>9684</v>
      </c>
      <c r="B5348">
        <v>14</v>
      </c>
      <c r="C5348">
        <v>7</v>
      </c>
      <c r="D5348">
        <v>20</v>
      </c>
      <c r="E5348" t="s">
        <v>9685</v>
      </c>
      <c r="F5348" t="s">
        <v>9683</v>
      </c>
    </row>
    <row r="5349" spans="1:7">
      <c r="A5349" t="s">
        <v>9686</v>
      </c>
      <c r="B5349">
        <v>14</v>
      </c>
      <c r="C5349">
        <v>8</v>
      </c>
      <c r="D5349">
        <v>1</v>
      </c>
      <c r="E5349" t="s">
        <v>9687</v>
      </c>
      <c r="F5349" t="s">
        <v>9688</v>
      </c>
    </row>
    <row r="5350" spans="1:7">
      <c r="A5350" t="s">
        <v>9689</v>
      </c>
      <c r="B5350">
        <v>14</v>
      </c>
      <c r="C5350">
        <v>8</v>
      </c>
      <c r="D5350">
        <v>2</v>
      </c>
      <c r="E5350" t="s">
        <v>9690</v>
      </c>
      <c r="F5350" t="s">
        <v>9688</v>
      </c>
    </row>
    <row r="5351" spans="1:7">
      <c r="A5351" t="s">
        <v>9691</v>
      </c>
      <c r="B5351">
        <v>14</v>
      </c>
      <c r="C5351">
        <v>8</v>
      </c>
      <c r="D5351">
        <v>3</v>
      </c>
      <c r="E5351" t="s">
        <v>9692</v>
      </c>
      <c r="F5351" t="s">
        <v>9693</v>
      </c>
    </row>
    <row r="5352" spans="1:7">
      <c r="A5352" t="s">
        <v>9694</v>
      </c>
      <c r="B5352">
        <v>14</v>
      </c>
      <c r="C5352">
        <v>8</v>
      </c>
      <c r="D5352">
        <v>4</v>
      </c>
      <c r="E5352" t="s">
        <v>9695</v>
      </c>
      <c r="F5352" t="s">
        <v>9693</v>
      </c>
    </row>
    <row r="5353" spans="1:7">
      <c r="A5353" t="s">
        <v>9696</v>
      </c>
      <c r="B5353">
        <v>14</v>
      </c>
      <c r="C5353">
        <v>8</v>
      </c>
      <c r="D5353">
        <v>5</v>
      </c>
      <c r="E5353" t="s">
        <v>9697</v>
      </c>
      <c r="F5353" t="s">
        <v>9698</v>
      </c>
    </row>
    <row r="5354" spans="1:7">
      <c r="A5354" t="s">
        <v>9699</v>
      </c>
      <c r="B5354">
        <v>14</v>
      </c>
      <c r="C5354">
        <v>8</v>
      </c>
      <c r="D5354">
        <v>6</v>
      </c>
      <c r="E5354" t="s">
        <v>9700</v>
      </c>
      <c r="F5354" t="s">
        <v>9698</v>
      </c>
    </row>
    <row r="5355" spans="1:7">
      <c r="A5355" t="s">
        <v>9701</v>
      </c>
      <c r="B5355">
        <v>14</v>
      </c>
      <c r="C5355">
        <v>8</v>
      </c>
      <c r="D5355">
        <v>7</v>
      </c>
      <c r="E5355" t="s">
        <v>9702</v>
      </c>
      <c r="F5355" t="s">
        <v>9703</v>
      </c>
    </row>
    <row r="5356" spans="1:7">
      <c r="A5356" t="s">
        <v>9704</v>
      </c>
      <c r="B5356">
        <v>14</v>
      </c>
      <c r="C5356">
        <v>8</v>
      </c>
      <c r="D5356">
        <v>8</v>
      </c>
      <c r="E5356" t="s">
        <v>9705</v>
      </c>
      <c r="F5356" t="s">
        <v>9703</v>
      </c>
    </row>
    <row r="5357" spans="1:7">
      <c r="A5357" t="s">
        <v>9706</v>
      </c>
      <c r="B5357">
        <v>14</v>
      </c>
      <c r="C5357">
        <v>8</v>
      </c>
      <c r="D5357">
        <v>9</v>
      </c>
      <c r="E5357" t="s">
        <v>9707</v>
      </c>
      <c r="F5357" t="s">
        <v>9708</v>
      </c>
    </row>
    <row r="5358" spans="1:7">
      <c r="A5358" t="s">
        <v>9709</v>
      </c>
      <c r="B5358">
        <v>14</v>
      </c>
      <c r="C5358">
        <v>8</v>
      </c>
      <c r="D5358">
        <v>10</v>
      </c>
      <c r="E5358" t="s">
        <v>9710</v>
      </c>
      <c r="F5358" t="s">
        <v>9708</v>
      </c>
    </row>
    <row r="5359" spans="1:7">
      <c r="A5359" t="s">
        <v>9711</v>
      </c>
      <c r="B5359">
        <v>14</v>
      </c>
      <c r="C5359">
        <v>8</v>
      </c>
      <c r="D5359">
        <v>11</v>
      </c>
      <c r="E5359" t="s">
        <v>3977</v>
      </c>
      <c r="G5359" t="s">
        <v>3978</v>
      </c>
    </row>
    <row r="5360" spans="1:7">
      <c r="A5360" t="s">
        <v>9712</v>
      </c>
      <c r="B5360">
        <v>14</v>
      </c>
      <c r="C5360">
        <v>8</v>
      </c>
      <c r="D5360">
        <v>12</v>
      </c>
      <c r="E5360" t="s">
        <v>3977</v>
      </c>
      <c r="G5360" t="s">
        <v>3978</v>
      </c>
    </row>
    <row r="5361" spans="1:6">
      <c r="A5361" t="s">
        <v>9713</v>
      </c>
      <c r="B5361">
        <v>14</v>
      </c>
      <c r="C5361">
        <v>8</v>
      </c>
      <c r="D5361">
        <v>13</v>
      </c>
      <c r="E5361" t="s">
        <v>9714</v>
      </c>
      <c r="F5361" t="s">
        <v>9715</v>
      </c>
    </row>
    <row r="5362" spans="1:6">
      <c r="A5362" t="s">
        <v>9716</v>
      </c>
      <c r="B5362">
        <v>14</v>
      </c>
      <c r="C5362">
        <v>8</v>
      </c>
      <c r="D5362">
        <v>14</v>
      </c>
      <c r="E5362" t="s">
        <v>9717</v>
      </c>
      <c r="F5362" t="s">
        <v>9715</v>
      </c>
    </row>
    <row r="5363" spans="1:6">
      <c r="A5363" t="s">
        <v>9718</v>
      </c>
      <c r="B5363">
        <v>14</v>
      </c>
      <c r="C5363">
        <v>8</v>
      </c>
      <c r="D5363">
        <v>15</v>
      </c>
      <c r="E5363" t="s">
        <v>9719</v>
      </c>
      <c r="F5363" t="s">
        <v>9720</v>
      </c>
    </row>
    <row r="5364" spans="1:6">
      <c r="A5364" t="s">
        <v>9721</v>
      </c>
      <c r="B5364">
        <v>14</v>
      </c>
      <c r="C5364">
        <v>8</v>
      </c>
      <c r="D5364">
        <v>16</v>
      </c>
      <c r="E5364" t="s">
        <v>9722</v>
      </c>
      <c r="F5364" t="s">
        <v>9720</v>
      </c>
    </row>
    <row r="5365" spans="1:6">
      <c r="A5365" t="s">
        <v>9723</v>
      </c>
      <c r="B5365">
        <v>14</v>
      </c>
      <c r="C5365">
        <v>8</v>
      </c>
      <c r="D5365">
        <v>17</v>
      </c>
      <c r="E5365" t="s">
        <v>9724</v>
      </c>
      <c r="F5365" t="s">
        <v>9725</v>
      </c>
    </row>
    <row r="5366" spans="1:6">
      <c r="A5366" t="s">
        <v>9726</v>
      </c>
      <c r="B5366">
        <v>14</v>
      </c>
      <c r="C5366">
        <v>8</v>
      </c>
      <c r="D5366">
        <v>18</v>
      </c>
      <c r="E5366" t="s">
        <v>9727</v>
      </c>
      <c r="F5366" t="s">
        <v>9725</v>
      </c>
    </row>
    <row r="5367" spans="1:6">
      <c r="A5367" t="s">
        <v>9728</v>
      </c>
      <c r="B5367">
        <v>14</v>
      </c>
      <c r="C5367">
        <v>8</v>
      </c>
      <c r="D5367">
        <v>19</v>
      </c>
      <c r="E5367" t="s">
        <v>9729</v>
      </c>
      <c r="F5367" t="s">
        <v>9730</v>
      </c>
    </row>
    <row r="5368" spans="1:6">
      <c r="A5368" t="s">
        <v>9731</v>
      </c>
      <c r="B5368">
        <v>14</v>
      </c>
      <c r="C5368">
        <v>8</v>
      </c>
      <c r="D5368">
        <v>20</v>
      </c>
      <c r="E5368" t="s">
        <v>9732</v>
      </c>
      <c r="F5368" t="s">
        <v>9730</v>
      </c>
    </row>
    <row r="5369" spans="1:6">
      <c r="A5369" t="s">
        <v>9733</v>
      </c>
      <c r="B5369">
        <v>14</v>
      </c>
      <c r="C5369">
        <v>9</v>
      </c>
      <c r="D5369">
        <v>1</v>
      </c>
      <c r="E5369" t="s">
        <v>9734</v>
      </c>
      <c r="F5369" t="s">
        <v>9735</v>
      </c>
    </row>
    <row r="5370" spans="1:6">
      <c r="A5370" t="s">
        <v>9736</v>
      </c>
      <c r="B5370">
        <v>14</v>
      </c>
      <c r="C5370">
        <v>9</v>
      </c>
      <c r="D5370">
        <v>2</v>
      </c>
      <c r="E5370" t="s">
        <v>9737</v>
      </c>
      <c r="F5370" t="s">
        <v>9735</v>
      </c>
    </row>
    <row r="5371" spans="1:6">
      <c r="A5371" t="s">
        <v>9738</v>
      </c>
      <c r="B5371">
        <v>14</v>
      </c>
      <c r="C5371">
        <v>9</v>
      </c>
      <c r="D5371">
        <v>3</v>
      </c>
      <c r="E5371" t="s">
        <v>9739</v>
      </c>
      <c r="F5371" t="s">
        <v>9740</v>
      </c>
    </row>
    <row r="5372" spans="1:6">
      <c r="A5372" t="s">
        <v>9741</v>
      </c>
      <c r="B5372">
        <v>14</v>
      </c>
      <c r="C5372">
        <v>9</v>
      </c>
      <c r="D5372">
        <v>4</v>
      </c>
      <c r="E5372" t="s">
        <v>9742</v>
      </c>
      <c r="F5372" t="s">
        <v>9740</v>
      </c>
    </row>
    <row r="5373" spans="1:6">
      <c r="A5373" t="s">
        <v>9743</v>
      </c>
      <c r="B5373">
        <v>14</v>
      </c>
      <c r="C5373">
        <v>9</v>
      </c>
      <c r="D5373">
        <v>5</v>
      </c>
      <c r="E5373" t="s">
        <v>9744</v>
      </c>
      <c r="F5373" t="s">
        <v>9745</v>
      </c>
    </row>
    <row r="5374" spans="1:6">
      <c r="A5374" t="s">
        <v>9746</v>
      </c>
      <c r="B5374">
        <v>14</v>
      </c>
      <c r="C5374">
        <v>9</v>
      </c>
      <c r="D5374">
        <v>6</v>
      </c>
      <c r="E5374" t="s">
        <v>9747</v>
      </c>
      <c r="F5374" t="s">
        <v>9745</v>
      </c>
    </row>
    <row r="5375" spans="1:6">
      <c r="A5375" t="s">
        <v>9748</v>
      </c>
      <c r="B5375">
        <v>14</v>
      </c>
      <c r="C5375">
        <v>9</v>
      </c>
      <c r="D5375">
        <v>7</v>
      </c>
      <c r="E5375" t="s">
        <v>9749</v>
      </c>
      <c r="F5375" t="s">
        <v>9750</v>
      </c>
    </row>
    <row r="5376" spans="1:6">
      <c r="A5376" t="s">
        <v>9751</v>
      </c>
      <c r="B5376">
        <v>14</v>
      </c>
      <c r="C5376">
        <v>9</v>
      </c>
      <c r="D5376">
        <v>8</v>
      </c>
      <c r="E5376" t="s">
        <v>9752</v>
      </c>
      <c r="F5376" t="s">
        <v>9750</v>
      </c>
    </row>
    <row r="5377" spans="1:6">
      <c r="A5377" t="s">
        <v>9753</v>
      </c>
      <c r="B5377">
        <v>14</v>
      </c>
      <c r="C5377">
        <v>9</v>
      </c>
      <c r="D5377">
        <v>9</v>
      </c>
      <c r="E5377" t="s">
        <v>9754</v>
      </c>
      <c r="F5377" t="s">
        <v>9755</v>
      </c>
    </row>
    <row r="5378" spans="1:6">
      <c r="A5378" t="s">
        <v>9756</v>
      </c>
      <c r="B5378">
        <v>14</v>
      </c>
      <c r="C5378">
        <v>9</v>
      </c>
      <c r="D5378">
        <v>10</v>
      </c>
      <c r="E5378" t="s">
        <v>9757</v>
      </c>
      <c r="F5378" t="s">
        <v>9755</v>
      </c>
    </row>
    <row r="5379" spans="1:6">
      <c r="A5379" t="s">
        <v>9758</v>
      </c>
      <c r="B5379">
        <v>14</v>
      </c>
      <c r="C5379">
        <v>9</v>
      </c>
      <c r="D5379">
        <v>11</v>
      </c>
      <c r="E5379" t="s">
        <v>9759</v>
      </c>
      <c r="F5379" t="s">
        <v>9760</v>
      </c>
    </row>
    <row r="5380" spans="1:6">
      <c r="A5380" t="s">
        <v>9761</v>
      </c>
      <c r="B5380">
        <v>14</v>
      </c>
      <c r="C5380">
        <v>9</v>
      </c>
      <c r="D5380">
        <v>12</v>
      </c>
      <c r="E5380" t="s">
        <v>9762</v>
      </c>
      <c r="F5380" t="s">
        <v>9760</v>
      </c>
    </row>
    <row r="5381" spans="1:6">
      <c r="A5381" t="s">
        <v>9763</v>
      </c>
      <c r="B5381">
        <v>14</v>
      </c>
      <c r="C5381">
        <v>9</v>
      </c>
      <c r="D5381">
        <v>13</v>
      </c>
      <c r="E5381" t="s">
        <v>9764</v>
      </c>
      <c r="F5381" t="s">
        <v>9765</v>
      </c>
    </row>
    <row r="5382" spans="1:6">
      <c r="A5382" t="s">
        <v>9766</v>
      </c>
      <c r="B5382">
        <v>14</v>
      </c>
      <c r="C5382">
        <v>9</v>
      </c>
      <c r="D5382">
        <v>14</v>
      </c>
      <c r="E5382" t="s">
        <v>9767</v>
      </c>
      <c r="F5382" t="s">
        <v>9765</v>
      </c>
    </row>
    <row r="5383" spans="1:6">
      <c r="A5383" t="s">
        <v>9768</v>
      </c>
      <c r="B5383">
        <v>14</v>
      </c>
      <c r="C5383">
        <v>9</v>
      </c>
      <c r="D5383">
        <v>15</v>
      </c>
      <c r="E5383" t="s">
        <v>9769</v>
      </c>
      <c r="F5383" t="s">
        <v>9770</v>
      </c>
    </row>
    <row r="5384" spans="1:6">
      <c r="A5384" t="s">
        <v>9771</v>
      </c>
      <c r="B5384">
        <v>14</v>
      </c>
      <c r="C5384">
        <v>9</v>
      </c>
      <c r="D5384">
        <v>16</v>
      </c>
      <c r="E5384" t="s">
        <v>9772</v>
      </c>
      <c r="F5384" t="s">
        <v>9770</v>
      </c>
    </row>
    <row r="5385" spans="1:6">
      <c r="A5385" t="s">
        <v>9773</v>
      </c>
      <c r="B5385">
        <v>14</v>
      </c>
      <c r="C5385">
        <v>9</v>
      </c>
      <c r="D5385">
        <v>17</v>
      </c>
      <c r="E5385" t="s">
        <v>9774</v>
      </c>
      <c r="F5385" t="s">
        <v>9775</v>
      </c>
    </row>
    <row r="5386" spans="1:6">
      <c r="A5386" t="s">
        <v>9776</v>
      </c>
      <c r="B5386">
        <v>14</v>
      </c>
      <c r="C5386">
        <v>9</v>
      </c>
      <c r="D5386">
        <v>18</v>
      </c>
      <c r="E5386" t="s">
        <v>9777</v>
      </c>
      <c r="F5386" t="s">
        <v>9775</v>
      </c>
    </row>
    <row r="5387" spans="1:6">
      <c r="A5387" t="s">
        <v>9778</v>
      </c>
      <c r="B5387">
        <v>14</v>
      </c>
      <c r="C5387">
        <v>9</v>
      </c>
      <c r="D5387">
        <v>19</v>
      </c>
      <c r="E5387" t="s">
        <v>9779</v>
      </c>
      <c r="F5387" t="s">
        <v>9780</v>
      </c>
    </row>
    <row r="5388" spans="1:6">
      <c r="A5388" t="s">
        <v>9781</v>
      </c>
      <c r="B5388">
        <v>14</v>
      </c>
      <c r="C5388">
        <v>9</v>
      </c>
      <c r="D5388">
        <v>20</v>
      </c>
      <c r="E5388" t="s">
        <v>9782</v>
      </c>
      <c r="F5388" t="s">
        <v>9780</v>
      </c>
    </row>
    <row r="5389" spans="1:6">
      <c r="A5389" t="s">
        <v>9783</v>
      </c>
      <c r="B5389">
        <v>14</v>
      </c>
      <c r="C5389">
        <v>10</v>
      </c>
      <c r="D5389">
        <v>1</v>
      </c>
      <c r="E5389" t="s">
        <v>9784</v>
      </c>
      <c r="F5389" t="s">
        <v>9785</v>
      </c>
    </row>
    <row r="5390" spans="1:6">
      <c r="A5390" t="s">
        <v>9786</v>
      </c>
      <c r="B5390">
        <v>14</v>
      </c>
      <c r="C5390">
        <v>10</v>
      </c>
      <c r="D5390">
        <v>2</v>
      </c>
      <c r="E5390" t="s">
        <v>9787</v>
      </c>
      <c r="F5390" t="s">
        <v>9785</v>
      </c>
    </row>
    <row r="5391" spans="1:6">
      <c r="A5391" t="s">
        <v>9788</v>
      </c>
      <c r="B5391">
        <v>14</v>
      </c>
      <c r="C5391">
        <v>10</v>
      </c>
      <c r="D5391">
        <v>3</v>
      </c>
      <c r="E5391" t="s">
        <v>9789</v>
      </c>
      <c r="F5391" t="s">
        <v>9790</v>
      </c>
    </row>
    <row r="5392" spans="1:6">
      <c r="A5392" t="s">
        <v>9791</v>
      </c>
      <c r="B5392">
        <v>14</v>
      </c>
      <c r="C5392">
        <v>10</v>
      </c>
      <c r="D5392">
        <v>4</v>
      </c>
      <c r="E5392" t="s">
        <v>9792</v>
      </c>
      <c r="F5392" t="s">
        <v>9790</v>
      </c>
    </row>
    <row r="5393" spans="1:6">
      <c r="A5393" t="s">
        <v>9793</v>
      </c>
      <c r="B5393">
        <v>14</v>
      </c>
      <c r="C5393">
        <v>10</v>
      </c>
      <c r="D5393">
        <v>5</v>
      </c>
      <c r="E5393" t="s">
        <v>9794</v>
      </c>
      <c r="F5393" t="s">
        <v>9795</v>
      </c>
    </row>
    <row r="5394" spans="1:6">
      <c r="A5394" t="s">
        <v>9796</v>
      </c>
      <c r="B5394">
        <v>14</v>
      </c>
      <c r="C5394">
        <v>10</v>
      </c>
      <c r="D5394">
        <v>6</v>
      </c>
      <c r="E5394" t="s">
        <v>9797</v>
      </c>
      <c r="F5394" t="s">
        <v>9795</v>
      </c>
    </row>
    <row r="5395" spans="1:6">
      <c r="A5395" t="s">
        <v>9798</v>
      </c>
      <c r="B5395">
        <v>14</v>
      </c>
      <c r="C5395">
        <v>10</v>
      </c>
      <c r="D5395">
        <v>7</v>
      </c>
      <c r="E5395" t="s">
        <v>9799</v>
      </c>
      <c r="F5395" t="s">
        <v>9800</v>
      </c>
    </row>
    <row r="5396" spans="1:6">
      <c r="A5396" t="s">
        <v>9801</v>
      </c>
      <c r="B5396">
        <v>14</v>
      </c>
      <c r="C5396">
        <v>10</v>
      </c>
      <c r="D5396">
        <v>8</v>
      </c>
      <c r="E5396" t="s">
        <v>9802</v>
      </c>
      <c r="F5396" t="s">
        <v>9800</v>
      </c>
    </row>
    <row r="5397" spans="1:6">
      <c r="A5397" t="s">
        <v>9803</v>
      </c>
      <c r="B5397">
        <v>14</v>
      </c>
      <c r="C5397">
        <v>10</v>
      </c>
      <c r="D5397">
        <v>9</v>
      </c>
      <c r="E5397" t="s">
        <v>9804</v>
      </c>
      <c r="F5397" t="s">
        <v>9805</v>
      </c>
    </row>
    <row r="5398" spans="1:6">
      <c r="A5398" t="s">
        <v>9806</v>
      </c>
      <c r="B5398">
        <v>14</v>
      </c>
      <c r="C5398">
        <v>10</v>
      </c>
      <c r="D5398">
        <v>10</v>
      </c>
      <c r="E5398" t="s">
        <v>9807</v>
      </c>
      <c r="F5398" t="s">
        <v>9805</v>
      </c>
    </row>
    <row r="5399" spans="1:6">
      <c r="A5399" t="s">
        <v>9808</v>
      </c>
      <c r="B5399">
        <v>14</v>
      </c>
      <c r="C5399">
        <v>10</v>
      </c>
      <c r="D5399">
        <v>11</v>
      </c>
      <c r="E5399" t="s">
        <v>9809</v>
      </c>
      <c r="F5399" t="s">
        <v>9810</v>
      </c>
    </row>
    <row r="5400" spans="1:6">
      <c r="A5400" t="s">
        <v>9811</v>
      </c>
      <c r="B5400">
        <v>14</v>
      </c>
      <c r="C5400">
        <v>10</v>
      </c>
      <c r="D5400">
        <v>12</v>
      </c>
      <c r="E5400" t="s">
        <v>9812</v>
      </c>
      <c r="F5400" t="s">
        <v>9810</v>
      </c>
    </row>
    <row r="5401" spans="1:6">
      <c r="A5401" t="s">
        <v>9813</v>
      </c>
      <c r="B5401">
        <v>14</v>
      </c>
      <c r="C5401">
        <v>10</v>
      </c>
      <c r="D5401">
        <v>13</v>
      </c>
      <c r="E5401" t="s">
        <v>9814</v>
      </c>
      <c r="F5401" t="s">
        <v>9815</v>
      </c>
    </row>
    <row r="5402" spans="1:6">
      <c r="A5402" t="s">
        <v>9816</v>
      </c>
      <c r="B5402">
        <v>14</v>
      </c>
      <c r="C5402">
        <v>10</v>
      </c>
      <c r="D5402">
        <v>14</v>
      </c>
      <c r="E5402" t="s">
        <v>9817</v>
      </c>
      <c r="F5402" t="s">
        <v>9815</v>
      </c>
    </row>
    <row r="5403" spans="1:6">
      <c r="A5403" t="s">
        <v>9818</v>
      </c>
      <c r="B5403">
        <v>14</v>
      </c>
      <c r="C5403">
        <v>10</v>
      </c>
      <c r="D5403">
        <v>15</v>
      </c>
      <c r="E5403" t="s">
        <v>9819</v>
      </c>
      <c r="F5403" t="s">
        <v>9820</v>
      </c>
    </row>
    <row r="5404" spans="1:6">
      <c r="A5404" t="s">
        <v>9821</v>
      </c>
      <c r="B5404">
        <v>14</v>
      </c>
      <c r="C5404">
        <v>10</v>
      </c>
      <c r="D5404">
        <v>16</v>
      </c>
      <c r="E5404" t="s">
        <v>9822</v>
      </c>
      <c r="F5404" t="s">
        <v>9820</v>
      </c>
    </row>
    <row r="5405" spans="1:6">
      <c r="A5405" t="s">
        <v>9823</v>
      </c>
      <c r="B5405">
        <v>14</v>
      </c>
      <c r="C5405">
        <v>10</v>
      </c>
      <c r="D5405">
        <v>17</v>
      </c>
      <c r="E5405" t="s">
        <v>9824</v>
      </c>
      <c r="F5405" t="s">
        <v>9825</v>
      </c>
    </row>
    <row r="5406" spans="1:6">
      <c r="A5406" t="s">
        <v>9826</v>
      </c>
      <c r="B5406">
        <v>14</v>
      </c>
      <c r="C5406">
        <v>10</v>
      </c>
      <c r="D5406">
        <v>18</v>
      </c>
      <c r="E5406" t="s">
        <v>9827</v>
      </c>
      <c r="F5406" t="s">
        <v>9825</v>
      </c>
    </row>
    <row r="5407" spans="1:6">
      <c r="A5407" t="s">
        <v>9828</v>
      </c>
      <c r="B5407">
        <v>14</v>
      </c>
      <c r="C5407">
        <v>10</v>
      </c>
      <c r="D5407">
        <v>19</v>
      </c>
      <c r="E5407" t="s">
        <v>9829</v>
      </c>
      <c r="F5407" t="s">
        <v>9830</v>
      </c>
    </row>
    <row r="5408" spans="1:6">
      <c r="A5408" t="s">
        <v>9831</v>
      </c>
      <c r="B5408">
        <v>14</v>
      </c>
      <c r="C5408">
        <v>10</v>
      </c>
      <c r="D5408">
        <v>20</v>
      </c>
      <c r="E5408" t="s">
        <v>9832</v>
      </c>
      <c r="F5408" t="s">
        <v>9830</v>
      </c>
    </row>
    <row r="5409" spans="1:6">
      <c r="A5409" t="s">
        <v>9833</v>
      </c>
      <c r="B5409">
        <v>14</v>
      </c>
      <c r="C5409">
        <v>11</v>
      </c>
      <c r="D5409">
        <v>1</v>
      </c>
      <c r="E5409" t="s">
        <v>9834</v>
      </c>
      <c r="F5409" t="s">
        <v>9835</v>
      </c>
    </row>
    <row r="5410" spans="1:6">
      <c r="A5410" t="s">
        <v>9836</v>
      </c>
      <c r="B5410">
        <v>14</v>
      </c>
      <c r="C5410">
        <v>11</v>
      </c>
      <c r="D5410">
        <v>2</v>
      </c>
      <c r="E5410" t="s">
        <v>9837</v>
      </c>
      <c r="F5410" t="s">
        <v>9835</v>
      </c>
    </row>
    <row r="5411" spans="1:6">
      <c r="A5411" t="s">
        <v>9838</v>
      </c>
      <c r="B5411">
        <v>14</v>
      </c>
      <c r="C5411">
        <v>11</v>
      </c>
      <c r="D5411">
        <v>3</v>
      </c>
      <c r="E5411" t="s">
        <v>9839</v>
      </c>
      <c r="F5411" t="s">
        <v>9840</v>
      </c>
    </row>
    <row r="5412" spans="1:6">
      <c r="A5412" t="s">
        <v>9841</v>
      </c>
      <c r="B5412">
        <v>14</v>
      </c>
      <c r="C5412">
        <v>11</v>
      </c>
      <c r="D5412">
        <v>4</v>
      </c>
      <c r="E5412" t="s">
        <v>9842</v>
      </c>
      <c r="F5412" t="s">
        <v>9840</v>
      </c>
    </row>
    <row r="5413" spans="1:6">
      <c r="A5413" t="s">
        <v>9843</v>
      </c>
      <c r="B5413">
        <v>14</v>
      </c>
      <c r="C5413">
        <v>11</v>
      </c>
      <c r="D5413">
        <v>5</v>
      </c>
      <c r="E5413" t="s">
        <v>9844</v>
      </c>
      <c r="F5413" t="s">
        <v>9845</v>
      </c>
    </row>
    <row r="5414" spans="1:6">
      <c r="A5414" t="s">
        <v>9846</v>
      </c>
      <c r="B5414">
        <v>14</v>
      </c>
      <c r="C5414">
        <v>11</v>
      </c>
      <c r="D5414">
        <v>6</v>
      </c>
      <c r="E5414" t="s">
        <v>9847</v>
      </c>
      <c r="F5414" t="s">
        <v>9845</v>
      </c>
    </row>
    <row r="5415" spans="1:6">
      <c r="A5415" t="s">
        <v>9848</v>
      </c>
      <c r="B5415">
        <v>14</v>
      </c>
      <c r="C5415">
        <v>11</v>
      </c>
      <c r="D5415">
        <v>7</v>
      </c>
      <c r="E5415" t="s">
        <v>9849</v>
      </c>
      <c r="F5415" t="s">
        <v>9850</v>
      </c>
    </row>
    <row r="5416" spans="1:6">
      <c r="A5416" t="s">
        <v>9851</v>
      </c>
      <c r="B5416">
        <v>14</v>
      </c>
      <c r="C5416">
        <v>11</v>
      </c>
      <c r="D5416">
        <v>8</v>
      </c>
      <c r="E5416" t="s">
        <v>9852</v>
      </c>
      <c r="F5416" t="s">
        <v>9850</v>
      </c>
    </row>
    <row r="5417" spans="1:6">
      <c r="A5417" t="s">
        <v>9853</v>
      </c>
      <c r="B5417">
        <v>14</v>
      </c>
      <c r="C5417">
        <v>11</v>
      </c>
      <c r="D5417">
        <v>9</v>
      </c>
      <c r="E5417" t="s">
        <v>9854</v>
      </c>
      <c r="F5417" t="s">
        <v>9855</v>
      </c>
    </row>
    <row r="5418" spans="1:6">
      <c r="A5418" t="s">
        <v>9856</v>
      </c>
      <c r="B5418">
        <v>14</v>
      </c>
      <c r="C5418">
        <v>11</v>
      </c>
      <c r="D5418">
        <v>10</v>
      </c>
      <c r="E5418" t="s">
        <v>9857</v>
      </c>
      <c r="F5418" t="s">
        <v>9855</v>
      </c>
    </row>
    <row r="5419" spans="1:6">
      <c r="A5419" t="s">
        <v>9858</v>
      </c>
      <c r="B5419">
        <v>14</v>
      </c>
      <c r="C5419">
        <v>11</v>
      </c>
      <c r="D5419">
        <v>11</v>
      </c>
      <c r="E5419" t="s">
        <v>9859</v>
      </c>
      <c r="F5419" t="s">
        <v>9860</v>
      </c>
    </row>
    <row r="5420" spans="1:6">
      <c r="A5420" t="s">
        <v>9861</v>
      </c>
      <c r="B5420">
        <v>14</v>
      </c>
      <c r="C5420">
        <v>11</v>
      </c>
      <c r="D5420">
        <v>12</v>
      </c>
      <c r="E5420" t="s">
        <v>9862</v>
      </c>
      <c r="F5420" t="s">
        <v>9860</v>
      </c>
    </row>
    <row r="5421" spans="1:6">
      <c r="A5421" t="s">
        <v>9863</v>
      </c>
      <c r="B5421">
        <v>14</v>
      </c>
      <c r="C5421">
        <v>11</v>
      </c>
      <c r="D5421">
        <v>13</v>
      </c>
      <c r="E5421" t="s">
        <v>9864</v>
      </c>
      <c r="F5421" t="s">
        <v>9865</v>
      </c>
    </row>
    <row r="5422" spans="1:6">
      <c r="A5422" t="s">
        <v>9866</v>
      </c>
      <c r="B5422">
        <v>14</v>
      </c>
      <c r="C5422">
        <v>11</v>
      </c>
      <c r="D5422">
        <v>14</v>
      </c>
      <c r="E5422" t="s">
        <v>9867</v>
      </c>
      <c r="F5422" t="s">
        <v>9865</v>
      </c>
    </row>
    <row r="5423" spans="1:6">
      <c r="A5423" t="s">
        <v>9868</v>
      </c>
      <c r="B5423">
        <v>14</v>
      </c>
      <c r="C5423">
        <v>11</v>
      </c>
      <c r="D5423">
        <v>15</v>
      </c>
      <c r="E5423" t="s">
        <v>9869</v>
      </c>
      <c r="F5423" t="s">
        <v>9870</v>
      </c>
    </row>
    <row r="5424" spans="1:6">
      <c r="A5424" t="s">
        <v>9871</v>
      </c>
      <c r="B5424">
        <v>14</v>
      </c>
      <c r="C5424">
        <v>11</v>
      </c>
      <c r="D5424">
        <v>16</v>
      </c>
      <c r="E5424" t="s">
        <v>9872</v>
      </c>
      <c r="F5424" t="s">
        <v>9870</v>
      </c>
    </row>
    <row r="5425" spans="1:6">
      <c r="A5425" t="s">
        <v>9873</v>
      </c>
      <c r="B5425">
        <v>14</v>
      </c>
      <c r="C5425">
        <v>11</v>
      </c>
      <c r="D5425">
        <v>17</v>
      </c>
      <c r="E5425" t="s">
        <v>9874</v>
      </c>
      <c r="F5425" t="s">
        <v>9875</v>
      </c>
    </row>
    <row r="5426" spans="1:6">
      <c r="A5426" t="s">
        <v>9876</v>
      </c>
      <c r="B5426">
        <v>14</v>
      </c>
      <c r="C5426">
        <v>11</v>
      </c>
      <c r="D5426">
        <v>18</v>
      </c>
      <c r="E5426" t="s">
        <v>9877</v>
      </c>
      <c r="F5426" t="s">
        <v>9875</v>
      </c>
    </row>
    <row r="5427" spans="1:6">
      <c r="A5427" t="s">
        <v>9878</v>
      </c>
      <c r="B5427">
        <v>14</v>
      </c>
      <c r="C5427">
        <v>11</v>
      </c>
      <c r="D5427">
        <v>19</v>
      </c>
      <c r="E5427" t="s">
        <v>9879</v>
      </c>
      <c r="F5427" t="s">
        <v>9880</v>
      </c>
    </row>
    <row r="5428" spans="1:6">
      <c r="A5428" t="s">
        <v>9881</v>
      </c>
      <c r="B5428">
        <v>14</v>
      </c>
      <c r="C5428">
        <v>11</v>
      </c>
      <c r="D5428">
        <v>20</v>
      </c>
      <c r="E5428" t="s">
        <v>9882</v>
      </c>
      <c r="F5428" t="s">
        <v>9880</v>
      </c>
    </row>
    <row r="5429" spans="1:6">
      <c r="A5429" t="s">
        <v>9883</v>
      </c>
      <c r="B5429">
        <v>14</v>
      </c>
      <c r="C5429">
        <v>12</v>
      </c>
      <c r="D5429">
        <v>1</v>
      </c>
      <c r="E5429" t="s">
        <v>9884</v>
      </c>
      <c r="F5429" t="s">
        <v>9885</v>
      </c>
    </row>
    <row r="5430" spans="1:6">
      <c r="A5430" t="s">
        <v>9886</v>
      </c>
      <c r="B5430">
        <v>14</v>
      </c>
      <c r="C5430">
        <v>12</v>
      </c>
      <c r="D5430">
        <v>2</v>
      </c>
      <c r="E5430" t="s">
        <v>9887</v>
      </c>
      <c r="F5430" t="s">
        <v>9885</v>
      </c>
    </row>
    <row r="5431" spans="1:6">
      <c r="A5431" t="s">
        <v>9888</v>
      </c>
      <c r="B5431">
        <v>14</v>
      </c>
      <c r="C5431">
        <v>12</v>
      </c>
      <c r="D5431">
        <v>3</v>
      </c>
      <c r="E5431" t="s">
        <v>9889</v>
      </c>
      <c r="F5431" t="s">
        <v>9890</v>
      </c>
    </row>
    <row r="5432" spans="1:6">
      <c r="A5432" t="s">
        <v>9891</v>
      </c>
      <c r="B5432">
        <v>14</v>
      </c>
      <c r="C5432">
        <v>12</v>
      </c>
      <c r="D5432">
        <v>4</v>
      </c>
      <c r="E5432" t="s">
        <v>9892</v>
      </c>
      <c r="F5432" t="s">
        <v>9890</v>
      </c>
    </row>
    <row r="5433" spans="1:6">
      <c r="A5433" t="s">
        <v>9893</v>
      </c>
      <c r="B5433">
        <v>14</v>
      </c>
      <c r="C5433">
        <v>12</v>
      </c>
      <c r="D5433">
        <v>5</v>
      </c>
      <c r="E5433" t="s">
        <v>9894</v>
      </c>
      <c r="F5433" t="s">
        <v>9895</v>
      </c>
    </row>
    <row r="5434" spans="1:6">
      <c r="A5434" t="s">
        <v>9896</v>
      </c>
      <c r="B5434">
        <v>14</v>
      </c>
      <c r="C5434">
        <v>12</v>
      </c>
      <c r="D5434">
        <v>6</v>
      </c>
      <c r="E5434" t="s">
        <v>9897</v>
      </c>
      <c r="F5434" t="s">
        <v>9895</v>
      </c>
    </row>
    <row r="5435" spans="1:6">
      <c r="A5435" t="s">
        <v>9898</v>
      </c>
      <c r="B5435">
        <v>14</v>
      </c>
      <c r="C5435">
        <v>12</v>
      </c>
      <c r="D5435">
        <v>7</v>
      </c>
      <c r="E5435" t="s">
        <v>9899</v>
      </c>
      <c r="F5435" t="s">
        <v>9900</v>
      </c>
    </row>
    <row r="5436" spans="1:6">
      <c r="A5436" t="s">
        <v>9901</v>
      </c>
      <c r="B5436">
        <v>14</v>
      </c>
      <c r="C5436">
        <v>12</v>
      </c>
      <c r="D5436">
        <v>8</v>
      </c>
      <c r="E5436" t="s">
        <v>9902</v>
      </c>
      <c r="F5436" t="s">
        <v>9900</v>
      </c>
    </row>
    <row r="5437" spans="1:6">
      <c r="A5437" t="s">
        <v>9903</v>
      </c>
      <c r="B5437">
        <v>14</v>
      </c>
      <c r="C5437">
        <v>12</v>
      </c>
      <c r="D5437">
        <v>9</v>
      </c>
      <c r="E5437" t="s">
        <v>9904</v>
      </c>
      <c r="F5437" t="s">
        <v>9905</v>
      </c>
    </row>
    <row r="5438" spans="1:6">
      <c r="A5438" t="s">
        <v>9906</v>
      </c>
      <c r="B5438">
        <v>14</v>
      </c>
      <c r="C5438">
        <v>12</v>
      </c>
      <c r="D5438">
        <v>10</v>
      </c>
      <c r="E5438" t="s">
        <v>9907</v>
      </c>
      <c r="F5438" t="s">
        <v>9905</v>
      </c>
    </row>
    <row r="5439" spans="1:6">
      <c r="A5439" t="s">
        <v>9908</v>
      </c>
      <c r="B5439">
        <v>14</v>
      </c>
      <c r="C5439">
        <v>12</v>
      </c>
      <c r="D5439">
        <v>11</v>
      </c>
      <c r="E5439" t="s">
        <v>9909</v>
      </c>
      <c r="F5439" t="s">
        <v>9910</v>
      </c>
    </row>
    <row r="5440" spans="1:6">
      <c r="A5440" t="s">
        <v>9911</v>
      </c>
      <c r="B5440">
        <v>14</v>
      </c>
      <c r="C5440">
        <v>12</v>
      </c>
      <c r="D5440">
        <v>12</v>
      </c>
      <c r="E5440" t="s">
        <v>9912</v>
      </c>
      <c r="F5440" t="s">
        <v>9910</v>
      </c>
    </row>
    <row r="5441" spans="1:7">
      <c r="A5441" t="s">
        <v>9913</v>
      </c>
      <c r="B5441">
        <v>14</v>
      </c>
      <c r="C5441">
        <v>12</v>
      </c>
      <c r="D5441">
        <v>13</v>
      </c>
      <c r="E5441" t="s">
        <v>9914</v>
      </c>
      <c r="F5441" t="s">
        <v>9915</v>
      </c>
    </row>
    <row r="5442" spans="1:7">
      <c r="A5442" t="s">
        <v>9916</v>
      </c>
      <c r="B5442">
        <v>14</v>
      </c>
      <c r="C5442">
        <v>12</v>
      </c>
      <c r="D5442">
        <v>14</v>
      </c>
      <c r="E5442" t="s">
        <v>9917</v>
      </c>
      <c r="F5442" t="s">
        <v>9915</v>
      </c>
    </row>
    <row r="5443" spans="1:7">
      <c r="A5443" t="s">
        <v>9918</v>
      </c>
      <c r="B5443">
        <v>14</v>
      </c>
      <c r="C5443">
        <v>12</v>
      </c>
      <c r="D5443">
        <v>15</v>
      </c>
      <c r="E5443" t="s">
        <v>9919</v>
      </c>
      <c r="F5443" t="s">
        <v>9920</v>
      </c>
    </row>
    <row r="5444" spans="1:7">
      <c r="A5444" t="s">
        <v>9921</v>
      </c>
      <c r="B5444">
        <v>14</v>
      </c>
      <c r="C5444">
        <v>12</v>
      </c>
      <c r="D5444">
        <v>16</v>
      </c>
      <c r="E5444" t="s">
        <v>9922</v>
      </c>
      <c r="F5444" t="s">
        <v>9920</v>
      </c>
    </row>
    <row r="5445" spans="1:7">
      <c r="A5445" t="s">
        <v>9923</v>
      </c>
      <c r="B5445">
        <v>14</v>
      </c>
      <c r="C5445">
        <v>12</v>
      </c>
      <c r="D5445">
        <v>17</v>
      </c>
      <c r="E5445" t="s">
        <v>9924</v>
      </c>
      <c r="F5445" t="s">
        <v>9925</v>
      </c>
    </row>
    <row r="5446" spans="1:7">
      <c r="A5446" t="s">
        <v>9926</v>
      </c>
      <c r="B5446">
        <v>14</v>
      </c>
      <c r="C5446">
        <v>12</v>
      </c>
      <c r="D5446">
        <v>18</v>
      </c>
      <c r="E5446" t="s">
        <v>9927</v>
      </c>
      <c r="F5446" t="s">
        <v>9925</v>
      </c>
    </row>
    <row r="5447" spans="1:7">
      <c r="A5447" t="s">
        <v>9928</v>
      </c>
      <c r="B5447">
        <v>14</v>
      </c>
      <c r="C5447">
        <v>12</v>
      </c>
      <c r="D5447">
        <v>19</v>
      </c>
      <c r="E5447" t="s">
        <v>9929</v>
      </c>
      <c r="F5447" t="s">
        <v>9930</v>
      </c>
    </row>
    <row r="5448" spans="1:7">
      <c r="A5448" t="s">
        <v>9931</v>
      </c>
      <c r="B5448">
        <v>14</v>
      </c>
      <c r="C5448">
        <v>12</v>
      </c>
      <c r="D5448">
        <v>20</v>
      </c>
      <c r="E5448" t="s">
        <v>9932</v>
      </c>
      <c r="F5448" t="s">
        <v>9930</v>
      </c>
    </row>
    <row r="5449" spans="1:7">
      <c r="A5449" t="s">
        <v>9933</v>
      </c>
      <c r="B5449">
        <v>14</v>
      </c>
      <c r="C5449">
        <v>13</v>
      </c>
      <c r="D5449">
        <v>1</v>
      </c>
      <c r="E5449" t="s">
        <v>591</v>
      </c>
      <c r="G5449" t="e">
        <f>--Empty</f>
        <v>#NAME?</v>
      </c>
    </row>
    <row r="5450" spans="1:7">
      <c r="A5450" t="s">
        <v>9934</v>
      </c>
      <c r="B5450">
        <v>14</v>
      </c>
      <c r="C5450">
        <v>13</v>
      </c>
      <c r="D5450">
        <v>2</v>
      </c>
      <c r="E5450" t="s">
        <v>591</v>
      </c>
      <c r="G5450" t="e">
        <f>--Empty</f>
        <v>#NAME?</v>
      </c>
    </row>
    <row r="5451" spans="1:7">
      <c r="A5451" t="s">
        <v>9935</v>
      </c>
      <c r="B5451">
        <v>14</v>
      </c>
      <c r="C5451">
        <v>13</v>
      </c>
      <c r="D5451">
        <v>3</v>
      </c>
      <c r="E5451" t="s">
        <v>591</v>
      </c>
      <c r="G5451" t="e">
        <f>--Empty</f>
        <v>#NAME?</v>
      </c>
    </row>
    <row r="5452" spans="1:7">
      <c r="A5452" t="s">
        <v>9936</v>
      </c>
      <c r="B5452">
        <v>14</v>
      </c>
      <c r="C5452">
        <v>13</v>
      </c>
      <c r="D5452">
        <v>4</v>
      </c>
      <c r="E5452" t="s">
        <v>591</v>
      </c>
      <c r="G5452" t="e">
        <f>--Empty</f>
        <v>#NAME?</v>
      </c>
    </row>
    <row r="5453" spans="1:7">
      <c r="A5453" t="s">
        <v>9937</v>
      </c>
      <c r="B5453">
        <v>14</v>
      </c>
      <c r="C5453">
        <v>13</v>
      </c>
      <c r="D5453">
        <v>5</v>
      </c>
      <c r="E5453" t="s">
        <v>591</v>
      </c>
      <c r="G5453" t="e">
        <f>--Empty</f>
        <v>#NAME?</v>
      </c>
    </row>
    <row r="5454" spans="1:7">
      <c r="A5454" t="s">
        <v>9938</v>
      </c>
      <c r="B5454">
        <v>14</v>
      </c>
      <c r="C5454">
        <v>13</v>
      </c>
      <c r="D5454">
        <v>6</v>
      </c>
      <c r="E5454" t="s">
        <v>591</v>
      </c>
      <c r="G5454" t="e">
        <f>--Empty</f>
        <v>#NAME?</v>
      </c>
    </row>
    <row r="5455" spans="1:7">
      <c r="A5455" t="s">
        <v>9939</v>
      </c>
      <c r="B5455">
        <v>14</v>
      </c>
      <c r="C5455">
        <v>13</v>
      </c>
      <c r="D5455">
        <v>7</v>
      </c>
      <c r="E5455" t="s">
        <v>591</v>
      </c>
      <c r="G5455" t="e">
        <f>--Empty</f>
        <v>#NAME?</v>
      </c>
    </row>
    <row r="5456" spans="1:7">
      <c r="A5456" t="s">
        <v>9940</v>
      </c>
      <c r="B5456">
        <v>14</v>
      </c>
      <c r="C5456">
        <v>13</v>
      </c>
      <c r="D5456">
        <v>8</v>
      </c>
      <c r="E5456" t="s">
        <v>591</v>
      </c>
      <c r="G5456" t="e">
        <f>--Empty</f>
        <v>#NAME?</v>
      </c>
    </row>
    <row r="5457" spans="1:7">
      <c r="A5457" t="s">
        <v>9941</v>
      </c>
      <c r="B5457">
        <v>14</v>
      </c>
      <c r="C5457">
        <v>13</v>
      </c>
      <c r="D5457">
        <v>9</v>
      </c>
      <c r="E5457" t="s">
        <v>591</v>
      </c>
      <c r="G5457" t="e">
        <f>--Empty</f>
        <v>#NAME?</v>
      </c>
    </row>
    <row r="5458" spans="1:7">
      <c r="A5458" t="s">
        <v>9942</v>
      </c>
      <c r="B5458">
        <v>14</v>
      </c>
      <c r="C5458">
        <v>13</v>
      </c>
      <c r="D5458">
        <v>10</v>
      </c>
      <c r="E5458" t="s">
        <v>591</v>
      </c>
      <c r="G5458" t="e">
        <f>--Empty</f>
        <v>#NAME?</v>
      </c>
    </row>
    <row r="5459" spans="1:7">
      <c r="A5459" t="s">
        <v>9943</v>
      </c>
      <c r="B5459">
        <v>14</v>
      </c>
      <c r="C5459">
        <v>13</v>
      </c>
      <c r="D5459">
        <v>11</v>
      </c>
      <c r="E5459" t="s">
        <v>591</v>
      </c>
      <c r="G5459" t="e">
        <f>--Empty</f>
        <v>#NAME?</v>
      </c>
    </row>
    <row r="5460" spans="1:7">
      <c r="A5460" t="s">
        <v>9944</v>
      </c>
      <c r="B5460">
        <v>14</v>
      </c>
      <c r="C5460">
        <v>13</v>
      </c>
      <c r="D5460">
        <v>12</v>
      </c>
      <c r="E5460" t="s">
        <v>591</v>
      </c>
      <c r="G5460" t="e">
        <f>--Empty</f>
        <v>#NAME?</v>
      </c>
    </row>
    <row r="5461" spans="1:7">
      <c r="A5461" t="s">
        <v>9945</v>
      </c>
      <c r="B5461">
        <v>14</v>
      </c>
      <c r="C5461">
        <v>13</v>
      </c>
      <c r="D5461">
        <v>13</v>
      </c>
      <c r="E5461" t="s">
        <v>591</v>
      </c>
      <c r="G5461" t="e">
        <f>--Empty</f>
        <v>#NAME?</v>
      </c>
    </row>
    <row r="5462" spans="1:7">
      <c r="A5462" t="s">
        <v>9946</v>
      </c>
      <c r="B5462">
        <v>14</v>
      </c>
      <c r="C5462">
        <v>13</v>
      </c>
      <c r="D5462">
        <v>14</v>
      </c>
      <c r="E5462" t="s">
        <v>591</v>
      </c>
      <c r="G5462" t="e">
        <f>--Empty</f>
        <v>#NAME?</v>
      </c>
    </row>
    <row r="5463" spans="1:7">
      <c r="A5463" t="s">
        <v>9947</v>
      </c>
      <c r="B5463">
        <v>14</v>
      </c>
      <c r="C5463">
        <v>13</v>
      </c>
      <c r="D5463">
        <v>15</v>
      </c>
      <c r="E5463" t="s">
        <v>591</v>
      </c>
      <c r="G5463" t="e">
        <f>--Empty</f>
        <v>#NAME?</v>
      </c>
    </row>
    <row r="5464" spans="1:7">
      <c r="A5464" t="s">
        <v>9948</v>
      </c>
      <c r="B5464">
        <v>14</v>
      </c>
      <c r="C5464">
        <v>13</v>
      </c>
      <c r="D5464">
        <v>16</v>
      </c>
      <c r="E5464" t="s">
        <v>591</v>
      </c>
      <c r="G5464" t="e">
        <f>--Empty</f>
        <v>#NAME?</v>
      </c>
    </row>
    <row r="5465" spans="1:7">
      <c r="A5465" t="s">
        <v>9949</v>
      </c>
      <c r="B5465">
        <v>14</v>
      </c>
      <c r="C5465">
        <v>13</v>
      </c>
      <c r="D5465">
        <v>17</v>
      </c>
      <c r="E5465" t="s">
        <v>591</v>
      </c>
      <c r="G5465" t="e">
        <f>--Empty</f>
        <v>#NAME?</v>
      </c>
    </row>
    <row r="5466" spans="1:7">
      <c r="A5466" t="s">
        <v>9950</v>
      </c>
      <c r="B5466">
        <v>14</v>
      </c>
      <c r="C5466">
        <v>13</v>
      </c>
      <c r="D5466">
        <v>18</v>
      </c>
      <c r="E5466" t="s">
        <v>591</v>
      </c>
      <c r="G5466" t="e">
        <f>--Empty</f>
        <v>#NAME?</v>
      </c>
    </row>
    <row r="5467" spans="1:7">
      <c r="A5467" t="s">
        <v>9951</v>
      </c>
      <c r="B5467">
        <v>14</v>
      </c>
      <c r="C5467">
        <v>13</v>
      </c>
      <c r="D5467">
        <v>19</v>
      </c>
      <c r="E5467" t="s">
        <v>591</v>
      </c>
      <c r="G5467" t="e">
        <f>--Empty</f>
        <v>#NAME?</v>
      </c>
    </row>
    <row r="5468" spans="1:7">
      <c r="A5468" t="s">
        <v>9952</v>
      </c>
      <c r="B5468">
        <v>14</v>
      </c>
      <c r="C5468">
        <v>13</v>
      </c>
      <c r="D5468">
        <v>20</v>
      </c>
      <c r="E5468" t="s">
        <v>591</v>
      </c>
      <c r="G5468" t="e">
        <f>--Empty</f>
        <v>#NAME?</v>
      </c>
    </row>
    <row r="5469" spans="1:7">
      <c r="A5469" t="s">
        <v>9953</v>
      </c>
      <c r="B5469">
        <v>14</v>
      </c>
      <c r="C5469">
        <v>14</v>
      </c>
      <c r="D5469">
        <v>1</v>
      </c>
      <c r="E5469" t="s">
        <v>591</v>
      </c>
      <c r="G5469" t="e">
        <f>--Empty</f>
        <v>#NAME?</v>
      </c>
    </row>
    <row r="5470" spans="1:7">
      <c r="A5470" t="s">
        <v>9954</v>
      </c>
      <c r="B5470">
        <v>14</v>
      </c>
      <c r="C5470">
        <v>14</v>
      </c>
      <c r="D5470">
        <v>2</v>
      </c>
      <c r="E5470" t="s">
        <v>591</v>
      </c>
      <c r="G5470" t="e">
        <f>--Empty</f>
        <v>#NAME?</v>
      </c>
    </row>
    <row r="5471" spans="1:7">
      <c r="A5471" t="s">
        <v>9955</v>
      </c>
      <c r="B5471">
        <v>14</v>
      </c>
      <c r="C5471">
        <v>14</v>
      </c>
      <c r="D5471">
        <v>3</v>
      </c>
      <c r="E5471" t="s">
        <v>591</v>
      </c>
      <c r="G5471" t="e">
        <f>--Empty</f>
        <v>#NAME?</v>
      </c>
    </row>
    <row r="5472" spans="1:7">
      <c r="A5472" t="s">
        <v>9956</v>
      </c>
      <c r="B5472">
        <v>14</v>
      </c>
      <c r="C5472">
        <v>14</v>
      </c>
      <c r="D5472">
        <v>4</v>
      </c>
      <c r="E5472" t="s">
        <v>591</v>
      </c>
      <c r="G5472" t="e">
        <f>--Empty</f>
        <v>#NAME?</v>
      </c>
    </row>
    <row r="5473" spans="1:7">
      <c r="A5473" t="s">
        <v>9957</v>
      </c>
      <c r="B5473">
        <v>14</v>
      </c>
      <c r="C5473">
        <v>14</v>
      </c>
      <c r="D5473">
        <v>5</v>
      </c>
      <c r="E5473" t="s">
        <v>9958</v>
      </c>
      <c r="F5473" t="s">
        <v>9959</v>
      </c>
    </row>
    <row r="5474" spans="1:7">
      <c r="A5474" t="s">
        <v>9960</v>
      </c>
      <c r="B5474">
        <v>14</v>
      </c>
      <c r="C5474">
        <v>14</v>
      </c>
      <c r="D5474">
        <v>6</v>
      </c>
      <c r="E5474" t="s">
        <v>9961</v>
      </c>
      <c r="F5474" t="s">
        <v>9959</v>
      </c>
    </row>
    <row r="5475" spans="1:7">
      <c r="A5475" t="s">
        <v>9962</v>
      </c>
      <c r="B5475">
        <v>14</v>
      </c>
      <c r="C5475">
        <v>14</v>
      </c>
      <c r="D5475">
        <v>7</v>
      </c>
      <c r="E5475" t="s">
        <v>9963</v>
      </c>
      <c r="F5475" t="s">
        <v>9964</v>
      </c>
    </row>
    <row r="5476" spans="1:7">
      <c r="A5476" t="s">
        <v>9965</v>
      </c>
      <c r="B5476">
        <v>14</v>
      </c>
      <c r="C5476">
        <v>14</v>
      </c>
      <c r="D5476">
        <v>8</v>
      </c>
      <c r="E5476" t="s">
        <v>9966</v>
      </c>
      <c r="F5476" t="s">
        <v>9964</v>
      </c>
    </row>
    <row r="5477" spans="1:7">
      <c r="A5477" t="s">
        <v>9967</v>
      </c>
      <c r="B5477">
        <v>14</v>
      </c>
      <c r="C5477">
        <v>14</v>
      </c>
      <c r="D5477">
        <v>9</v>
      </c>
      <c r="E5477" t="s">
        <v>9968</v>
      </c>
      <c r="F5477" t="s">
        <v>9969</v>
      </c>
    </row>
    <row r="5478" spans="1:7">
      <c r="A5478" t="s">
        <v>9970</v>
      </c>
      <c r="B5478">
        <v>14</v>
      </c>
      <c r="C5478">
        <v>14</v>
      </c>
      <c r="D5478">
        <v>10</v>
      </c>
      <c r="E5478" t="s">
        <v>9971</v>
      </c>
      <c r="F5478" t="s">
        <v>9969</v>
      </c>
    </row>
    <row r="5479" spans="1:7">
      <c r="A5479" t="s">
        <v>9972</v>
      </c>
      <c r="B5479">
        <v>14</v>
      </c>
      <c r="C5479">
        <v>14</v>
      </c>
      <c r="D5479">
        <v>11</v>
      </c>
      <c r="E5479" t="s">
        <v>9973</v>
      </c>
      <c r="F5479" t="s">
        <v>9974</v>
      </c>
    </row>
    <row r="5480" spans="1:7">
      <c r="A5480" t="s">
        <v>9975</v>
      </c>
      <c r="B5480">
        <v>14</v>
      </c>
      <c r="C5480">
        <v>14</v>
      </c>
      <c r="D5480">
        <v>12</v>
      </c>
      <c r="E5480" t="s">
        <v>9976</v>
      </c>
      <c r="F5480" t="s">
        <v>9974</v>
      </c>
    </row>
    <row r="5481" spans="1:7">
      <c r="A5481" t="s">
        <v>9977</v>
      </c>
      <c r="B5481">
        <v>14</v>
      </c>
      <c r="C5481">
        <v>14</v>
      </c>
      <c r="D5481">
        <v>13</v>
      </c>
      <c r="E5481" t="s">
        <v>15</v>
      </c>
      <c r="G5481" t="s">
        <v>16</v>
      </c>
    </row>
    <row r="5482" spans="1:7">
      <c r="A5482" t="s">
        <v>9978</v>
      </c>
      <c r="B5482">
        <v>14</v>
      </c>
      <c r="C5482">
        <v>14</v>
      </c>
      <c r="D5482">
        <v>14</v>
      </c>
      <c r="E5482" t="s">
        <v>15</v>
      </c>
      <c r="G5482" t="s">
        <v>16</v>
      </c>
    </row>
    <row r="5483" spans="1:7">
      <c r="A5483" t="s">
        <v>9979</v>
      </c>
      <c r="B5483">
        <v>14</v>
      </c>
      <c r="C5483">
        <v>14</v>
      </c>
      <c r="D5483">
        <v>15</v>
      </c>
      <c r="E5483" t="s">
        <v>660</v>
      </c>
      <c r="G5483" t="s">
        <v>661</v>
      </c>
    </row>
    <row r="5484" spans="1:7">
      <c r="A5484" t="s">
        <v>9980</v>
      </c>
      <c r="B5484">
        <v>14</v>
      </c>
      <c r="C5484">
        <v>14</v>
      </c>
      <c r="D5484">
        <v>16</v>
      </c>
      <c r="E5484" t="s">
        <v>660</v>
      </c>
      <c r="G5484" t="s">
        <v>661</v>
      </c>
    </row>
    <row r="5485" spans="1:7">
      <c r="A5485" t="s">
        <v>9981</v>
      </c>
      <c r="B5485">
        <v>14</v>
      </c>
      <c r="C5485">
        <v>14</v>
      </c>
      <c r="D5485">
        <v>17</v>
      </c>
      <c r="E5485" t="s">
        <v>664</v>
      </c>
      <c r="G5485" t="s">
        <v>665</v>
      </c>
    </row>
    <row r="5486" spans="1:7">
      <c r="A5486" t="s">
        <v>9982</v>
      </c>
      <c r="B5486">
        <v>14</v>
      </c>
      <c r="C5486">
        <v>14</v>
      </c>
      <c r="D5486">
        <v>18</v>
      </c>
      <c r="E5486" t="s">
        <v>664</v>
      </c>
      <c r="G5486" t="s">
        <v>665</v>
      </c>
    </row>
    <row r="5487" spans="1:7">
      <c r="A5487" t="s">
        <v>9983</v>
      </c>
      <c r="B5487">
        <v>14</v>
      </c>
      <c r="C5487">
        <v>14</v>
      </c>
      <c r="D5487">
        <v>19</v>
      </c>
      <c r="E5487" t="s">
        <v>668</v>
      </c>
      <c r="G5487" t="s">
        <v>669</v>
      </c>
    </row>
    <row r="5488" spans="1:7">
      <c r="A5488" t="s">
        <v>9984</v>
      </c>
      <c r="B5488">
        <v>14</v>
      </c>
      <c r="C5488">
        <v>14</v>
      </c>
      <c r="D5488">
        <v>20</v>
      </c>
      <c r="E5488" t="s">
        <v>668</v>
      </c>
      <c r="G5488" t="s">
        <v>669</v>
      </c>
    </row>
    <row r="5489" spans="1:7">
      <c r="A5489" t="s">
        <v>9985</v>
      </c>
      <c r="B5489">
        <v>14</v>
      </c>
      <c r="C5489">
        <v>15</v>
      </c>
      <c r="D5489">
        <v>1</v>
      </c>
      <c r="E5489" t="s">
        <v>672</v>
      </c>
      <c r="G5489" t="e">
        <f>--Buffer</f>
        <v>#NAME?</v>
      </c>
    </row>
    <row r="5490" spans="1:7">
      <c r="A5490" t="s">
        <v>9986</v>
      </c>
      <c r="B5490">
        <v>14</v>
      </c>
      <c r="C5490">
        <v>15</v>
      </c>
      <c r="D5490">
        <v>2</v>
      </c>
      <c r="E5490" t="s">
        <v>672</v>
      </c>
      <c r="G5490" t="e">
        <f>--Buffer</f>
        <v>#NAME?</v>
      </c>
    </row>
    <row r="5491" spans="1:7">
      <c r="A5491" t="s">
        <v>9987</v>
      </c>
      <c r="B5491">
        <v>14</v>
      </c>
      <c r="C5491">
        <v>15</v>
      </c>
      <c r="D5491">
        <v>3</v>
      </c>
      <c r="E5491" t="s">
        <v>675</v>
      </c>
      <c r="G5491" t="s">
        <v>676</v>
      </c>
    </row>
    <row r="5492" spans="1:7">
      <c r="A5492" t="s">
        <v>9988</v>
      </c>
      <c r="B5492">
        <v>14</v>
      </c>
      <c r="C5492">
        <v>15</v>
      </c>
      <c r="D5492">
        <v>4</v>
      </c>
      <c r="E5492" t="s">
        <v>675</v>
      </c>
      <c r="G5492" t="s">
        <v>676</v>
      </c>
    </row>
    <row r="5493" spans="1:7">
      <c r="A5493" t="s">
        <v>9989</v>
      </c>
      <c r="B5493">
        <v>14</v>
      </c>
      <c r="C5493">
        <v>15</v>
      </c>
      <c r="D5493">
        <v>5</v>
      </c>
      <c r="E5493" t="s">
        <v>679</v>
      </c>
      <c r="G5493" t="s">
        <v>680</v>
      </c>
    </row>
    <row r="5494" spans="1:7">
      <c r="A5494" t="s">
        <v>9990</v>
      </c>
      <c r="B5494">
        <v>14</v>
      </c>
      <c r="C5494">
        <v>15</v>
      </c>
      <c r="D5494">
        <v>6</v>
      </c>
      <c r="E5494" t="s">
        <v>679</v>
      </c>
      <c r="G5494" t="s">
        <v>680</v>
      </c>
    </row>
    <row r="5495" spans="1:7">
      <c r="A5495" t="s">
        <v>9991</v>
      </c>
      <c r="B5495">
        <v>14</v>
      </c>
      <c r="C5495">
        <v>15</v>
      </c>
      <c r="D5495">
        <v>7</v>
      </c>
      <c r="E5495" t="s">
        <v>683</v>
      </c>
      <c r="G5495" t="s">
        <v>684</v>
      </c>
    </row>
    <row r="5496" spans="1:7">
      <c r="A5496" t="s">
        <v>9992</v>
      </c>
      <c r="B5496">
        <v>14</v>
      </c>
      <c r="C5496">
        <v>15</v>
      </c>
      <c r="D5496">
        <v>8</v>
      </c>
      <c r="E5496" t="s">
        <v>683</v>
      </c>
      <c r="G5496" t="s">
        <v>684</v>
      </c>
    </row>
    <row r="5497" spans="1:7">
      <c r="A5497" t="s">
        <v>9993</v>
      </c>
      <c r="B5497">
        <v>14</v>
      </c>
      <c r="C5497">
        <v>15</v>
      </c>
      <c r="D5497">
        <v>9</v>
      </c>
      <c r="E5497" t="s">
        <v>672</v>
      </c>
      <c r="G5497" t="e">
        <f>--Buffer</f>
        <v>#NAME?</v>
      </c>
    </row>
    <row r="5498" spans="1:7">
      <c r="A5498" t="s">
        <v>9994</v>
      </c>
      <c r="B5498">
        <v>14</v>
      </c>
      <c r="C5498">
        <v>15</v>
      </c>
      <c r="D5498">
        <v>10</v>
      </c>
      <c r="E5498" t="s">
        <v>672</v>
      </c>
      <c r="G5498" t="e">
        <f>--Buffer</f>
        <v>#NAME?</v>
      </c>
    </row>
    <row r="5499" spans="1:7">
      <c r="A5499" t="s">
        <v>9995</v>
      </c>
      <c r="B5499">
        <v>14</v>
      </c>
      <c r="C5499">
        <v>15</v>
      </c>
      <c r="D5499">
        <v>11</v>
      </c>
      <c r="E5499" t="s">
        <v>672</v>
      </c>
      <c r="G5499" t="e">
        <f>--Buffer</f>
        <v>#NAME?</v>
      </c>
    </row>
    <row r="5500" spans="1:7">
      <c r="A5500" t="s">
        <v>9996</v>
      </c>
      <c r="B5500">
        <v>14</v>
      </c>
      <c r="C5500">
        <v>15</v>
      </c>
      <c r="D5500">
        <v>12</v>
      </c>
      <c r="E5500" t="s">
        <v>672</v>
      </c>
      <c r="G5500" t="e">
        <f>--Buffer</f>
        <v>#NAME?</v>
      </c>
    </row>
    <row r="5501" spans="1:7">
      <c r="A5501" t="s">
        <v>9997</v>
      </c>
      <c r="B5501">
        <v>14</v>
      </c>
      <c r="C5501">
        <v>15</v>
      </c>
      <c r="D5501">
        <v>13</v>
      </c>
      <c r="E5501" t="s">
        <v>672</v>
      </c>
      <c r="G5501" t="e">
        <f>--Buffer</f>
        <v>#NAME?</v>
      </c>
    </row>
    <row r="5502" spans="1:7">
      <c r="A5502" t="s">
        <v>9998</v>
      </c>
      <c r="B5502">
        <v>14</v>
      </c>
      <c r="C5502">
        <v>15</v>
      </c>
      <c r="D5502">
        <v>14</v>
      </c>
      <c r="E5502" t="s">
        <v>672</v>
      </c>
      <c r="G5502" t="e">
        <f>--Buffer</f>
        <v>#NAME?</v>
      </c>
    </row>
    <row r="5503" spans="1:7">
      <c r="A5503" t="s">
        <v>9999</v>
      </c>
      <c r="B5503">
        <v>14</v>
      </c>
      <c r="C5503">
        <v>15</v>
      </c>
      <c r="D5503">
        <v>15</v>
      </c>
      <c r="E5503" t="s">
        <v>672</v>
      </c>
      <c r="G5503" t="e">
        <f>--Buffer</f>
        <v>#NAME?</v>
      </c>
    </row>
    <row r="5504" spans="1:7">
      <c r="A5504" t="s">
        <v>10000</v>
      </c>
      <c r="B5504">
        <v>14</v>
      </c>
      <c r="C5504">
        <v>15</v>
      </c>
      <c r="D5504">
        <v>16</v>
      </c>
      <c r="E5504" t="s">
        <v>672</v>
      </c>
      <c r="G5504" t="e">
        <f>--Buffer</f>
        <v>#NAME?</v>
      </c>
    </row>
    <row r="5505" spans="1:7">
      <c r="A5505" t="s">
        <v>10001</v>
      </c>
      <c r="B5505">
        <v>14</v>
      </c>
      <c r="C5505">
        <v>15</v>
      </c>
      <c r="D5505">
        <v>17</v>
      </c>
      <c r="E5505" t="s">
        <v>695</v>
      </c>
      <c r="G5505" t="s">
        <v>696</v>
      </c>
    </row>
    <row r="5506" spans="1:7">
      <c r="A5506" t="s">
        <v>10002</v>
      </c>
      <c r="B5506">
        <v>14</v>
      </c>
      <c r="C5506">
        <v>15</v>
      </c>
      <c r="D5506">
        <v>18</v>
      </c>
      <c r="E5506" t="s">
        <v>695</v>
      </c>
      <c r="G5506" t="s">
        <v>696</v>
      </c>
    </row>
    <row r="5507" spans="1:7">
      <c r="A5507" t="s">
        <v>10003</v>
      </c>
      <c r="B5507">
        <v>14</v>
      </c>
      <c r="C5507">
        <v>15</v>
      </c>
      <c r="D5507">
        <v>19</v>
      </c>
      <c r="E5507" t="s">
        <v>699</v>
      </c>
      <c r="G5507" t="s">
        <v>700</v>
      </c>
    </row>
    <row r="5508" spans="1:7">
      <c r="A5508" t="s">
        <v>10004</v>
      </c>
      <c r="B5508">
        <v>14</v>
      </c>
      <c r="C5508">
        <v>15</v>
      </c>
      <c r="D5508">
        <v>20</v>
      </c>
      <c r="E5508" t="s">
        <v>699</v>
      </c>
      <c r="G5508" t="s">
        <v>700</v>
      </c>
    </row>
    <row r="5509" spans="1:7">
      <c r="A5509" t="s">
        <v>10005</v>
      </c>
      <c r="B5509">
        <v>14</v>
      </c>
      <c r="C5509">
        <v>16</v>
      </c>
      <c r="D5509">
        <v>1</v>
      </c>
      <c r="E5509" t="s">
        <v>703</v>
      </c>
      <c r="G5509" t="s">
        <v>704</v>
      </c>
    </row>
    <row r="5510" spans="1:7">
      <c r="A5510" t="s">
        <v>10006</v>
      </c>
      <c r="B5510">
        <v>14</v>
      </c>
      <c r="C5510">
        <v>16</v>
      </c>
      <c r="D5510">
        <v>2</v>
      </c>
      <c r="E5510" t="s">
        <v>703</v>
      </c>
      <c r="G5510" t="s">
        <v>704</v>
      </c>
    </row>
    <row r="5511" spans="1:7">
      <c r="A5511" t="s">
        <v>10007</v>
      </c>
      <c r="B5511">
        <v>14</v>
      </c>
      <c r="C5511">
        <v>16</v>
      </c>
      <c r="D5511">
        <v>3</v>
      </c>
      <c r="E5511" t="s">
        <v>707</v>
      </c>
      <c r="G5511" t="s">
        <v>708</v>
      </c>
    </row>
    <row r="5512" spans="1:7">
      <c r="A5512" t="s">
        <v>10008</v>
      </c>
      <c r="B5512">
        <v>14</v>
      </c>
      <c r="C5512">
        <v>16</v>
      </c>
      <c r="D5512">
        <v>4</v>
      </c>
      <c r="E5512" t="s">
        <v>707</v>
      </c>
      <c r="G5512" t="s">
        <v>708</v>
      </c>
    </row>
    <row r="5513" spans="1:7">
      <c r="A5513" t="s">
        <v>10009</v>
      </c>
      <c r="B5513">
        <v>14</v>
      </c>
      <c r="C5513">
        <v>16</v>
      </c>
      <c r="D5513">
        <v>5</v>
      </c>
      <c r="E5513" t="s">
        <v>711</v>
      </c>
      <c r="G5513" t="e">
        <f>--Blank</f>
        <v>#NAME?</v>
      </c>
    </row>
    <row r="5514" spans="1:7">
      <c r="A5514" t="s">
        <v>10010</v>
      </c>
      <c r="B5514">
        <v>14</v>
      </c>
      <c r="C5514">
        <v>16</v>
      </c>
      <c r="D5514">
        <v>6</v>
      </c>
      <c r="E5514" t="s">
        <v>711</v>
      </c>
      <c r="G5514" t="e">
        <f>--Blank</f>
        <v>#NAME?</v>
      </c>
    </row>
    <row r="5515" spans="1:7">
      <c r="A5515" t="s">
        <v>10011</v>
      </c>
      <c r="B5515">
        <v>14</v>
      </c>
      <c r="C5515">
        <v>16</v>
      </c>
      <c r="D5515">
        <v>7</v>
      </c>
      <c r="E5515" t="s">
        <v>711</v>
      </c>
      <c r="G5515" t="e">
        <f>--Blank</f>
        <v>#NAME?</v>
      </c>
    </row>
    <row r="5516" spans="1:7">
      <c r="A5516" t="s">
        <v>10012</v>
      </c>
      <c r="B5516">
        <v>14</v>
      </c>
      <c r="C5516">
        <v>16</v>
      </c>
      <c r="D5516">
        <v>8</v>
      </c>
      <c r="E5516" t="s">
        <v>711</v>
      </c>
      <c r="G5516" t="e">
        <f>--Blank</f>
        <v>#NAME?</v>
      </c>
    </row>
    <row r="5517" spans="1:7">
      <c r="A5517" t="s">
        <v>10013</v>
      </c>
      <c r="B5517">
        <v>14</v>
      </c>
      <c r="C5517">
        <v>16</v>
      </c>
      <c r="D5517">
        <v>9</v>
      </c>
      <c r="E5517" t="s">
        <v>711</v>
      </c>
      <c r="G5517" t="e">
        <f>--Blank</f>
        <v>#NAME?</v>
      </c>
    </row>
    <row r="5518" spans="1:7">
      <c r="A5518" t="s">
        <v>10014</v>
      </c>
      <c r="B5518">
        <v>14</v>
      </c>
      <c r="C5518">
        <v>16</v>
      </c>
      <c r="D5518">
        <v>10</v>
      </c>
      <c r="E5518" t="s">
        <v>711</v>
      </c>
      <c r="G5518" t="e">
        <f>--Blank</f>
        <v>#NAME?</v>
      </c>
    </row>
    <row r="5519" spans="1:7">
      <c r="A5519" t="s">
        <v>10015</v>
      </c>
      <c r="B5519">
        <v>14</v>
      </c>
      <c r="C5519">
        <v>16</v>
      </c>
      <c r="D5519">
        <v>11</v>
      </c>
      <c r="E5519" t="s">
        <v>711</v>
      </c>
      <c r="G5519" t="e">
        <f>--Blank</f>
        <v>#NAME?</v>
      </c>
    </row>
    <row r="5520" spans="1:7">
      <c r="A5520" t="s">
        <v>10016</v>
      </c>
      <c r="B5520">
        <v>14</v>
      </c>
      <c r="C5520">
        <v>16</v>
      </c>
      <c r="D5520">
        <v>12</v>
      </c>
      <c r="E5520" t="s">
        <v>711</v>
      </c>
      <c r="G5520" t="e">
        <f>--Blank</f>
        <v>#NAME?</v>
      </c>
    </row>
    <row r="5521" spans="1:7">
      <c r="A5521" t="s">
        <v>10017</v>
      </c>
      <c r="B5521">
        <v>14</v>
      </c>
      <c r="C5521">
        <v>16</v>
      </c>
      <c r="D5521">
        <v>13</v>
      </c>
      <c r="E5521" t="s">
        <v>711</v>
      </c>
      <c r="G5521" t="e">
        <f>--Blank</f>
        <v>#NAME?</v>
      </c>
    </row>
    <row r="5522" spans="1:7">
      <c r="A5522" t="s">
        <v>10018</v>
      </c>
      <c r="B5522">
        <v>14</v>
      </c>
      <c r="C5522">
        <v>16</v>
      </c>
      <c r="D5522">
        <v>14</v>
      </c>
      <c r="E5522" t="s">
        <v>711</v>
      </c>
      <c r="G5522" t="e">
        <f>--Blank</f>
        <v>#NAME?</v>
      </c>
    </row>
    <row r="5523" spans="1:7">
      <c r="A5523" t="s">
        <v>10019</v>
      </c>
      <c r="B5523">
        <v>14</v>
      </c>
      <c r="C5523">
        <v>16</v>
      </c>
      <c r="D5523">
        <v>15</v>
      </c>
      <c r="E5523" t="s">
        <v>711</v>
      </c>
      <c r="G5523" t="e">
        <f>--Blank</f>
        <v>#NAME?</v>
      </c>
    </row>
    <row r="5524" spans="1:7">
      <c r="A5524" t="s">
        <v>10020</v>
      </c>
      <c r="B5524">
        <v>14</v>
      </c>
      <c r="C5524">
        <v>16</v>
      </c>
      <c r="D5524">
        <v>16</v>
      </c>
      <c r="E5524" t="s">
        <v>711</v>
      </c>
      <c r="G5524" t="e">
        <f>--Blank</f>
        <v>#NAME?</v>
      </c>
    </row>
    <row r="5525" spans="1:7">
      <c r="A5525" t="s">
        <v>10021</v>
      </c>
      <c r="B5525">
        <v>14</v>
      </c>
      <c r="C5525">
        <v>16</v>
      </c>
      <c r="D5525">
        <v>17</v>
      </c>
      <c r="E5525" t="s">
        <v>711</v>
      </c>
      <c r="G5525" t="e">
        <f>--Blank</f>
        <v>#NAME?</v>
      </c>
    </row>
    <row r="5526" spans="1:7">
      <c r="A5526" t="s">
        <v>10022</v>
      </c>
      <c r="B5526">
        <v>14</v>
      </c>
      <c r="C5526">
        <v>16</v>
      </c>
      <c r="D5526">
        <v>18</v>
      </c>
      <c r="E5526" t="s">
        <v>711</v>
      </c>
      <c r="G5526" t="e">
        <f>--Blank</f>
        <v>#NAME?</v>
      </c>
    </row>
    <row r="5527" spans="1:7">
      <c r="A5527" t="s">
        <v>10023</v>
      </c>
      <c r="B5527">
        <v>14</v>
      </c>
      <c r="C5527">
        <v>16</v>
      </c>
      <c r="D5527">
        <v>19</v>
      </c>
      <c r="E5527" t="s">
        <v>711</v>
      </c>
      <c r="G5527" t="e">
        <f>--Blank</f>
        <v>#NAME?</v>
      </c>
    </row>
    <row r="5528" spans="1:7">
      <c r="A5528" t="s">
        <v>10024</v>
      </c>
      <c r="B5528">
        <v>14</v>
      </c>
      <c r="C5528">
        <v>16</v>
      </c>
      <c r="D5528">
        <v>20</v>
      </c>
      <c r="E5528" t="s">
        <v>711</v>
      </c>
      <c r="G5528" t="e">
        <f>--Blank</f>
        <v>#NAME?</v>
      </c>
    </row>
    <row r="5529" spans="1:7">
      <c r="A5529" t="s">
        <v>10025</v>
      </c>
      <c r="B5529">
        <v>14</v>
      </c>
      <c r="C5529">
        <v>17</v>
      </c>
      <c r="D5529">
        <v>1</v>
      </c>
      <c r="E5529" t="s">
        <v>711</v>
      </c>
      <c r="G5529" t="e">
        <f>--Blank</f>
        <v>#NAME?</v>
      </c>
    </row>
    <row r="5530" spans="1:7">
      <c r="A5530" t="s">
        <v>10026</v>
      </c>
      <c r="B5530">
        <v>14</v>
      </c>
      <c r="C5530">
        <v>17</v>
      </c>
      <c r="D5530">
        <v>2</v>
      </c>
      <c r="E5530" t="s">
        <v>711</v>
      </c>
      <c r="G5530" t="e">
        <f>--Blank</f>
        <v>#NAME?</v>
      </c>
    </row>
    <row r="5531" spans="1:7">
      <c r="A5531" t="s">
        <v>10027</v>
      </c>
      <c r="B5531">
        <v>14</v>
      </c>
      <c r="C5531">
        <v>17</v>
      </c>
      <c r="D5531">
        <v>3</v>
      </c>
      <c r="E5531" t="s">
        <v>711</v>
      </c>
      <c r="G5531" t="e">
        <f>--Blank</f>
        <v>#NAME?</v>
      </c>
    </row>
    <row r="5532" spans="1:7">
      <c r="A5532" t="s">
        <v>10028</v>
      </c>
      <c r="B5532">
        <v>14</v>
      </c>
      <c r="C5532">
        <v>17</v>
      </c>
      <c r="D5532">
        <v>4</v>
      </c>
      <c r="E5532" t="s">
        <v>711</v>
      </c>
      <c r="G5532" t="e">
        <f>--Blank</f>
        <v>#NAME?</v>
      </c>
    </row>
    <row r="5533" spans="1:7">
      <c r="A5533" t="s">
        <v>10029</v>
      </c>
      <c r="B5533">
        <v>14</v>
      </c>
      <c r="C5533">
        <v>17</v>
      </c>
      <c r="D5533">
        <v>5</v>
      </c>
      <c r="E5533" t="s">
        <v>711</v>
      </c>
      <c r="G5533" t="e">
        <f>--Blank</f>
        <v>#NAME?</v>
      </c>
    </row>
    <row r="5534" spans="1:7">
      <c r="A5534" t="s">
        <v>10030</v>
      </c>
      <c r="B5534">
        <v>14</v>
      </c>
      <c r="C5534">
        <v>17</v>
      </c>
      <c r="D5534">
        <v>6</v>
      </c>
      <c r="E5534" t="s">
        <v>711</v>
      </c>
      <c r="G5534" t="e">
        <f>--Blank</f>
        <v>#NAME?</v>
      </c>
    </row>
    <row r="5535" spans="1:7">
      <c r="A5535" t="s">
        <v>10031</v>
      </c>
      <c r="B5535">
        <v>14</v>
      </c>
      <c r="C5535">
        <v>17</v>
      </c>
      <c r="D5535">
        <v>7</v>
      </c>
      <c r="E5535" t="s">
        <v>711</v>
      </c>
      <c r="G5535" t="e">
        <f>--Blank</f>
        <v>#NAME?</v>
      </c>
    </row>
    <row r="5536" spans="1:7">
      <c r="A5536" t="s">
        <v>10032</v>
      </c>
      <c r="B5536">
        <v>14</v>
      </c>
      <c r="C5536">
        <v>17</v>
      </c>
      <c r="D5536">
        <v>8</v>
      </c>
      <c r="E5536" t="s">
        <v>711</v>
      </c>
      <c r="G5536" t="e">
        <f>--Blank</f>
        <v>#NAME?</v>
      </c>
    </row>
    <row r="5537" spans="1:7">
      <c r="A5537" t="s">
        <v>10033</v>
      </c>
      <c r="B5537">
        <v>14</v>
      </c>
      <c r="C5537">
        <v>17</v>
      </c>
      <c r="D5537">
        <v>9</v>
      </c>
      <c r="E5537" t="s">
        <v>711</v>
      </c>
      <c r="G5537" t="e">
        <f>--Blank</f>
        <v>#NAME?</v>
      </c>
    </row>
    <row r="5538" spans="1:7">
      <c r="A5538" t="s">
        <v>10034</v>
      </c>
      <c r="B5538">
        <v>14</v>
      </c>
      <c r="C5538">
        <v>17</v>
      </c>
      <c r="D5538">
        <v>10</v>
      </c>
      <c r="E5538" t="s">
        <v>711</v>
      </c>
      <c r="G5538" t="e">
        <f>--Blank</f>
        <v>#NAME?</v>
      </c>
    </row>
    <row r="5539" spans="1:7">
      <c r="A5539" t="s">
        <v>10035</v>
      </c>
      <c r="B5539">
        <v>14</v>
      </c>
      <c r="C5539">
        <v>17</v>
      </c>
      <c r="D5539">
        <v>11</v>
      </c>
      <c r="E5539" t="s">
        <v>711</v>
      </c>
      <c r="G5539" t="e">
        <f>--Blank</f>
        <v>#NAME?</v>
      </c>
    </row>
    <row r="5540" spans="1:7">
      <c r="A5540" t="s">
        <v>10036</v>
      </c>
      <c r="B5540">
        <v>14</v>
      </c>
      <c r="C5540">
        <v>17</v>
      </c>
      <c r="D5540">
        <v>12</v>
      </c>
      <c r="E5540" t="s">
        <v>711</v>
      </c>
      <c r="G5540" t="e">
        <f>--Blank</f>
        <v>#NAME?</v>
      </c>
    </row>
    <row r="5541" spans="1:7">
      <c r="A5541" t="s">
        <v>10037</v>
      </c>
      <c r="B5541">
        <v>14</v>
      </c>
      <c r="C5541">
        <v>17</v>
      </c>
      <c r="D5541">
        <v>13</v>
      </c>
      <c r="E5541" t="s">
        <v>711</v>
      </c>
      <c r="G5541" t="e">
        <f>--Blank</f>
        <v>#NAME?</v>
      </c>
    </row>
    <row r="5542" spans="1:7">
      <c r="A5542" t="s">
        <v>10038</v>
      </c>
      <c r="B5542">
        <v>14</v>
      </c>
      <c r="C5542">
        <v>17</v>
      </c>
      <c r="D5542">
        <v>14</v>
      </c>
      <c r="E5542" t="s">
        <v>711</v>
      </c>
      <c r="G5542" t="e">
        <f>--Blank</f>
        <v>#NAME?</v>
      </c>
    </row>
    <row r="5543" spans="1:7">
      <c r="A5543" t="s">
        <v>10039</v>
      </c>
      <c r="B5543">
        <v>14</v>
      </c>
      <c r="C5543">
        <v>17</v>
      </c>
      <c r="D5543">
        <v>15</v>
      </c>
      <c r="E5543" t="s">
        <v>711</v>
      </c>
      <c r="G5543" t="e">
        <f>--Blank</f>
        <v>#NAME?</v>
      </c>
    </row>
    <row r="5544" spans="1:7">
      <c r="A5544" t="s">
        <v>10040</v>
      </c>
      <c r="B5544">
        <v>14</v>
      </c>
      <c r="C5544">
        <v>17</v>
      </c>
      <c r="D5544">
        <v>16</v>
      </c>
      <c r="E5544" t="s">
        <v>711</v>
      </c>
      <c r="G5544" t="e">
        <f>--Blank</f>
        <v>#NAME?</v>
      </c>
    </row>
    <row r="5545" spans="1:7">
      <c r="A5545" t="s">
        <v>10041</v>
      </c>
      <c r="B5545">
        <v>14</v>
      </c>
      <c r="C5545">
        <v>17</v>
      </c>
      <c r="D5545">
        <v>17</v>
      </c>
      <c r="E5545" t="s">
        <v>711</v>
      </c>
      <c r="G5545" t="e">
        <f>--Blank</f>
        <v>#NAME?</v>
      </c>
    </row>
    <row r="5546" spans="1:7">
      <c r="A5546" t="s">
        <v>10042</v>
      </c>
      <c r="B5546">
        <v>14</v>
      </c>
      <c r="C5546">
        <v>17</v>
      </c>
      <c r="D5546">
        <v>18</v>
      </c>
      <c r="E5546" t="s">
        <v>711</v>
      </c>
      <c r="G5546" t="e">
        <f>--Blank</f>
        <v>#NAME?</v>
      </c>
    </row>
    <row r="5547" spans="1:7">
      <c r="A5547" t="s">
        <v>10043</v>
      </c>
      <c r="B5547">
        <v>14</v>
      </c>
      <c r="C5547">
        <v>17</v>
      </c>
      <c r="D5547">
        <v>19</v>
      </c>
      <c r="E5547" t="s">
        <v>711</v>
      </c>
      <c r="G5547" t="e">
        <f>--Blank</f>
        <v>#NAME?</v>
      </c>
    </row>
    <row r="5548" spans="1:7">
      <c r="A5548" t="s">
        <v>10044</v>
      </c>
      <c r="B5548">
        <v>14</v>
      </c>
      <c r="C5548">
        <v>17</v>
      </c>
      <c r="D5548">
        <v>20</v>
      </c>
      <c r="E5548" t="s">
        <v>711</v>
      </c>
      <c r="G5548" t="e">
        <f>--Blank</f>
        <v>#NAME?</v>
      </c>
    </row>
    <row r="5549" spans="1:7">
      <c r="A5549" t="s">
        <v>10045</v>
      </c>
      <c r="B5549">
        <v>14</v>
      </c>
      <c r="C5549">
        <v>18</v>
      </c>
      <c r="D5549">
        <v>1</v>
      </c>
      <c r="E5549" t="s">
        <v>711</v>
      </c>
      <c r="G5549" t="e">
        <f>--Blank</f>
        <v>#NAME?</v>
      </c>
    </row>
    <row r="5550" spans="1:7">
      <c r="A5550" t="s">
        <v>10046</v>
      </c>
      <c r="B5550">
        <v>14</v>
      </c>
      <c r="C5550">
        <v>18</v>
      </c>
      <c r="D5550">
        <v>2</v>
      </c>
      <c r="E5550" t="s">
        <v>711</v>
      </c>
      <c r="G5550" t="e">
        <f>--Blank</f>
        <v>#NAME?</v>
      </c>
    </row>
    <row r="5551" spans="1:7">
      <c r="A5551" t="s">
        <v>10047</v>
      </c>
      <c r="B5551">
        <v>14</v>
      </c>
      <c r="C5551">
        <v>18</v>
      </c>
      <c r="D5551">
        <v>3</v>
      </c>
      <c r="E5551" t="s">
        <v>711</v>
      </c>
      <c r="G5551" t="e">
        <f>--Blank</f>
        <v>#NAME?</v>
      </c>
    </row>
    <row r="5552" spans="1:7">
      <c r="A5552" t="s">
        <v>10048</v>
      </c>
      <c r="B5552">
        <v>14</v>
      </c>
      <c r="C5552">
        <v>18</v>
      </c>
      <c r="D5552">
        <v>4</v>
      </c>
      <c r="E5552" t="s">
        <v>711</v>
      </c>
      <c r="G5552" t="e">
        <f>--Blank</f>
        <v>#NAME?</v>
      </c>
    </row>
    <row r="5553" spans="1:7">
      <c r="A5553" t="s">
        <v>10049</v>
      </c>
      <c r="B5553">
        <v>14</v>
      </c>
      <c r="C5553">
        <v>18</v>
      </c>
      <c r="D5553">
        <v>5</v>
      </c>
      <c r="E5553" t="s">
        <v>711</v>
      </c>
      <c r="G5553" t="e">
        <f>--Blank</f>
        <v>#NAME?</v>
      </c>
    </row>
    <row r="5554" spans="1:7">
      <c r="A5554" t="s">
        <v>10050</v>
      </c>
      <c r="B5554">
        <v>14</v>
      </c>
      <c r="C5554">
        <v>18</v>
      </c>
      <c r="D5554">
        <v>6</v>
      </c>
      <c r="E5554" t="s">
        <v>711</v>
      </c>
      <c r="G5554" t="e">
        <f>--Blank</f>
        <v>#NAME?</v>
      </c>
    </row>
    <row r="5555" spans="1:7">
      <c r="A5555" t="s">
        <v>10051</v>
      </c>
      <c r="B5555">
        <v>14</v>
      </c>
      <c r="C5555">
        <v>18</v>
      </c>
      <c r="D5555">
        <v>7</v>
      </c>
      <c r="E5555" t="s">
        <v>711</v>
      </c>
      <c r="G5555" t="e">
        <f>--Blank</f>
        <v>#NAME?</v>
      </c>
    </row>
    <row r="5556" spans="1:7">
      <c r="A5556" t="s">
        <v>10052</v>
      </c>
      <c r="B5556">
        <v>14</v>
      </c>
      <c r="C5556">
        <v>18</v>
      </c>
      <c r="D5556">
        <v>8</v>
      </c>
      <c r="E5556" t="s">
        <v>711</v>
      </c>
      <c r="G5556" t="e">
        <f>--Blank</f>
        <v>#NAME?</v>
      </c>
    </row>
    <row r="5557" spans="1:7">
      <c r="A5557" t="s">
        <v>10053</v>
      </c>
      <c r="B5557">
        <v>14</v>
      </c>
      <c r="C5557">
        <v>18</v>
      </c>
      <c r="D5557">
        <v>9</v>
      </c>
      <c r="E5557" t="s">
        <v>711</v>
      </c>
      <c r="G5557" t="e">
        <f>--Blank</f>
        <v>#NAME?</v>
      </c>
    </row>
    <row r="5558" spans="1:7">
      <c r="A5558" t="s">
        <v>10054</v>
      </c>
      <c r="B5558">
        <v>14</v>
      </c>
      <c r="C5558">
        <v>18</v>
      </c>
      <c r="D5558">
        <v>10</v>
      </c>
      <c r="E5558" t="s">
        <v>711</v>
      </c>
      <c r="G5558" t="e">
        <f>--Blank</f>
        <v>#NAME?</v>
      </c>
    </row>
    <row r="5559" spans="1:7">
      <c r="A5559" t="s">
        <v>10055</v>
      </c>
      <c r="B5559">
        <v>14</v>
      </c>
      <c r="C5559">
        <v>18</v>
      </c>
      <c r="D5559">
        <v>11</v>
      </c>
      <c r="E5559" t="s">
        <v>711</v>
      </c>
      <c r="G5559" t="e">
        <f>--Blank</f>
        <v>#NAME?</v>
      </c>
    </row>
    <row r="5560" spans="1:7">
      <c r="A5560" t="s">
        <v>10056</v>
      </c>
      <c r="B5560">
        <v>14</v>
      </c>
      <c r="C5560">
        <v>18</v>
      </c>
      <c r="D5560">
        <v>12</v>
      </c>
      <c r="E5560" t="s">
        <v>711</v>
      </c>
      <c r="G5560" t="e">
        <f>--Blank</f>
        <v>#NAME?</v>
      </c>
    </row>
    <row r="5561" spans="1:7">
      <c r="A5561" t="s">
        <v>10057</v>
      </c>
      <c r="B5561">
        <v>14</v>
      </c>
      <c r="C5561">
        <v>18</v>
      </c>
      <c r="D5561">
        <v>13</v>
      </c>
      <c r="E5561" t="s">
        <v>711</v>
      </c>
      <c r="G5561" t="e">
        <f>--Blank</f>
        <v>#NAME?</v>
      </c>
    </row>
    <row r="5562" spans="1:7">
      <c r="A5562" t="s">
        <v>10058</v>
      </c>
      <c r="B5562">
        <v>14</v>
      </c>
      <c r="C5562">
        <v>18</v>
      </c>
      <c r="D5562">
        <v>14</v>
      </c>
      <c r="E5562" t="s">
        <v>711</v>
      </c>
      <c r="G5562" t="e">
        <f>--Blank</f>
        <v>#NAME?</v>
      </c>
    </row>
    <row r="5563" spans="1:7">
      <c r="A5563" t="s">
        <v>10059</v>
      </c>
      <c r="B5563">
        <v>14</v>
      </c>
      <c r="C5563">
        <v>18</v>
      </c>
      <c r="D5563">
        <v>15</v>
      </c>
      <c r="E5563" t="s">
        <v>711</v>
      </c>
      <c r="G5563" t="e">
        <f>--Blank</f>
        <v>#NAME?</v>
      </c>
    </row>
    <row r="5564" spans="1:7">
      <c r="A5564" t="s">
        <v>10060</v>
      </c>
      <c r="B5564">
        <v>14</v>
      </c>
      <c r="C5564">
        <v>18</v>
      </c>
      <c r="D5564">
        <v>16</v>
      </c>
      <c r="E5564" t="s">
        <v>711</v>
      </c>
      <c r="G5564" t="e">
        <f>--Blank</f>
        <v>#NAME?</v>
      </c>
    </row>
    <row r="5565" spans="1:7">
      <c r="A5565" t="s">
        <v>10061</v>
      </c>
      <c r="B5565">
        <v>14</v>
      </c>
      <c r="C5565">
        <v>18</v>
      </c>
      <c r="D5565">
        <v>17</v>
      </c>
      <c r="E5565" t="s">
        <v>711</v>
      </c>
      <c r="G5565" t="e">
        <f>--Blank</f>
        <v>#NAME?</v>
      </c>
    </row>
    <row r="5566" spans="1:7">
      <c r="A5566" t="s">
        <v>10062</v>
      </c>
      <c r="B5566">
        <v>14</v>
      </c>
      <c r="C5566">
        <v>18</v>
      </c>
      <c r="D5566">
        <v>18</v>
      </c>
      <c r="E5566" t="s">
        <v>711</v>
      </c>
      <c r="G5566" t="e">
        <f>--Blank</f>
        <v>#NAME?</v>
      </c>
    </row>
    <row r="5567" spans="1:7">
      <c r="A5567" t="s">
        <v>10063</v>
      </c>
      <c r="B5567">
        <v>14</v>
      </c>
      <c r="C5567">
        <v>18</v>
      </c>
      <c r="D5567">
        <v>19</v>
      </c>
      <c r="E5567" t="s">
        <v>711</v>
      </c>
      <c r="G5567" t="e">
        <f>--Blank</f>
        <v>#NAME?</v>
      </c>
    </row>
    <row r="5568" spans="1:7">
      <c r="A5568" t="s">
        <v>10064</v>
      </c>
      <c r="B5568">
        <v>14</v>
      </c>
      <c r="C5568">
        <v>18</v>
      </c>
      <c r="D5568">
        <v>20</v>
      </c>
      <c r="E5568" t="s">
        <v>711</v>
      </c>
      <c r="G5568" t="e">
        <f>--Blank</f>
        <v>#NAME?</v>
      </c>
    </row>
    <row r="5569" spans="1:7">
      <c r="A5569" t="s">
        <v>10065</v>
      </c>
      <c r="B5569">
        <v>14</v>
      </c>
      <c r="C5569">
        <v>19</v>
      </c>
      <c r="D5569">
        <v>1</v>
      </c>
      <c r="E5569" t="s">
        <v>711</v>
      </c>
      <c r="G5569" t="e">
        <f>--Blank</f>
        <v>#NAME?</v>
      </c>
    </row>
    <row r="5570" spans="1:7">
      <c r="A5570" t="s">
        <v>10066</v>
      </c>
      <c r="B5570">
        <v>14</v>
      </c>
      <c r="C5570">
        <v>19</v>
      </c>
      <c r="D5570">
        <v>2</v>
      </c>
      <c r="E5570" t="s">
        <v>711</v>
      </c>
      <c r="G5570" t="e">
        <f>--Blank</f>
        <v>#NAME?</v>
      </c>
    </row>
    <row r="5571" spans="1:7">
      <c r="A5571" t="s">
        <v>10067</v>
      </c>
      <c r="B5571">
        <v>14</v>
      </c>
      <c r="C5571">
        <v>19</v>
      </c>
      <c r="D5571">
        <v>3</v>
      </c>
      <c r="E5571" t="s">
        <v>711</v>
      </c>
      <c r="G5571" t="e">
        <f>--Blank</f>
        <v>#NAME?</v>
      </c>
    </row>
    <row r="5572" spans="1:7">
      <c r="A5572" t="s">
        <v>10068</v>
      </c>
      <c r="B5572">
        <v>14</v>
      </c>
      <c r="C5572">
        <v>19</v>
      </c>
      <c r="D5572">
        <v>4</v>
      </c>
      <c r="E5572" t="s">
        <v>711</v>
      </c>
      <c r="G5572" t="e">
        <f>--Blank</f>
        <v>#NAME?</v>
      </c>
    </row>
    <row r="5573" spans="1:7">
      <c r="A5573" t="s">
        <v>10069</v>
      </c>
      <c r="B5573">
        <v>14</v>
      </c>
      <c r="C5573">
        <v>19</v>
      </c>
      <c r="D5573">
        <v>5</v>
      </c>
      <c r="E5573" t="s">
        <v>711</v>
      </c>
      <c r="G5573" t="e">
        <f>--Blank</f>
        <v>#NAME?</v>
      </c>
    </row>
    <row r="5574" spans="1:7">
      <c r="A5574" t="s">
        <v>10070</v>
      </c>
      <c r="B5574">
        <v>14</v>
      </c>
      <c r="C5574">
        <v>19</v>
      </c>
      <c r="D5574">
        <v>6</v>
      </c>
      <c r="E5574" t="s">
        <v>711</v>
      </c>
      <c r="G5574" t="e">
        <f>--Blank</f>
        <v>#NAME?</v>
      </c>
    </row>
    <row r="5575" spans="1:7">
      <c r="A5575" t="s">
        <v>10071</v>
      </c>
      <c r="B5575">
        <v>14</v>
      </c>
      <c r="C5575">
        <v>19</v>
      </c>
      <c r="D5575">
        <v>7</v>
      </c>
      <c r="E5575" t="s">
        <v>711</v>
      </c>
      <c r="G5575" t="e">
        <f>--Blank</f>
        <v>#NAME?</v>
      </c>
    </row>
    <row r="5576" spans="1:7">
      <c r="A5576" t="s">
        <v>10072</v>
      </c>
      <c r="B5576">
        <v>14</v>
      </c>
      <c r="C5576">
        <v>19</v>
      </c>
      <c r="D5576">
        <v>8</v>
      </c>
      <c r="E5576" t="s">
        <v>711</v>
      </c>
      <c r="G5576" t="e">
        <f>--Blank</f>
        <v>#NAME?</v>
      </c>
    </row>
    <row r="5577" spans="1:7">
      <c r="A5577" t="s">
        <v>10073</v>
      </c>
      <c r="B5577">
        <v>14</v>
      </c>
      <c r="C5577">
        <v>19</v>
      </c>
      <c r="D5577">
        <v>9</v>
      </c>
      <c r="E5577" t="s">
        <v>711</v>
      </c>
      <c r="G5577" t="e">
        <f>--Blank</f>
        <v>#NAME?</v>
      </c>
    </row>
    <row r="5578" spans="1:7">
      <c r="A5578" t="s">
        <v>10074</v>
      </c>
      <c r="B5578">
        <v>14</v>
      </c>
      <c r="C5578">
        <v>19</v>
      </c>
      <c r="D5578">
        <v>10</v>
      </c>
      <c r="E5578" t="s">
        <v>711</v>
      </c>
      <c r="G5578" t="e">
        <f>--Blank</f>
        <v>#NAME?</v>
      </c>
    </row>
    <row r="5579" spans="1:7">
      <c r="A5579" t="s">
        <v>10075</v>
      </c>
      <c r="B5579">
        <v>14</v>
      </c>
      <c r="C5579">
        <v>19</v>
      </c>
      <c r="D5579">
        <v>11</v>
      </c>
      <c r="E5579" t="s">
        <v>711</v>
      </c>
      <c r="G5579" t="e">
        <f>--Blank</f>
        <v>#NAME?</v>
      </c>
    </row>
    <row r="5580" spans="1:7">
      <c r="A5580" t="s">
        <v>10076</v>
      </c>
      <c r="B5580">
        <v>14</v>
      </c>
      <c r="C5580">
        <v>19</v>
      </c>
      <c r="D5580">
        <v>12</v>
      </c>
      <c r="E5580" t="s">
        <v>711</v>
      </c>
      <c r="G5580" t="e">
        <f>--Blank</f>
        <v>#NAME?</v>
      </c>
    </row>
    <row r="5581" spans="1:7">
      <c r="A5581" t="s">
        <v>10077</v>
      </c>
      <c r="B5581">
        <v>14</v>
      </c>
      <c r="C5581">
        <v>19</v>
      </c>
      <c r="D5581">
        <v>13</v>
      </c>
      <c r="E5581" t="s">
        <v>711</v>
      </c>
      <c r="G5581" t="e">
        <f>--Blank</f>
        <v>#NAME?</v>
      </c>
    </row>
    <row r="5582" spans="1:7">
      <c r="A5582" t="s">
        <v>10078</v>
      </c>
      <c r="B5582">
        <v>14</v>
      </c>
      <c r="C5582">
        <v>19</v>
      </c>
      <c r="D5582">
        <v>14</v>
      </c>
      <c r="E5582" t="s">
        <v>711</v>
      </c>
      <c r="G5582" t="e">
        <f>--Blank</f>
        <v>#NAME?</v>
      </c>
    </row>
    <row r="5583" spans="1:7">
      <c r="A5583" t="s">
        <v>10079</v>
      </c>
      <c r="B5583">
        <v>14</v>
      </c>
      <c r="C5583">
        <v>19</v>
      </c>
      <c r="D5583">
        <v>15</v>
      </c>
      <c r="E5583" t="s">
        <v>711</v>
      </c>
      <c r="G5583" t="e">
        <f>--Blank</f>
        <v>#NAME?</v>
      </c>
    </row>
    <row r="5584" spans="1:7">
      <c r="A5584" t="s">
        <v>10080</v>
      </c>
      <c r="B5584">
        <v>14</v>
      </c>
      <c r="C5584">
        <v>19</v>
      </c>
      <c r="D5584">
        <v>16</v>
      </c>
      <c r="E5584" t="s">
        <v>711</v>
      </c>
      <c r="G5584" t="e">
        <f>--Blank</f>
        <v>#NAME?</v>
      </c>
    </row>
    <row r="5585" spans="1:7">
      <c r="A5585" t="s">
        <v>10081</v>
      </c>
      <c r="B5585">
        <v>14</v>
      </c>
      <c r="C5585">
        <v>19</v>
      </c>
      <c r="D5585">
        <v>17</v>
      </c>
      <c r="E5585" t="s">
        <v>711</v>
      </c>
      <c r="G5585" t="e">
        <f>--Blank</f>
        <v>#NAME?</v>
      </c>
    </row>
    <row r="5586" spans="1:7">
      <c r="A5586" t="s">
        <v>10082</v>
      </c>
      <c r="B5586">
        <v>14</v>
      </c>
      <c r="C5586">
        <v>19</v>
      </c>
      <c r="D5586">
        <v>18</v>
      </c>
      <c r="E5586" t="s">
        <v>711</v>
      </c>
      <c r="G5586" t="e">
        <f>--Blank</f>
        <v>#NAME?</v>
      </c>
    </row>
    <row r="5587" spans="1:7">
      <c r="A5587" t="s">
        <v>10083</v>
      </c>
      <c r="B5587">
        <v>14</v>
      </c>
      <c r="C5587">
        <v>19</v>
      </c>
      <c r="D5587">
        <v>19</v>
      </c>
      <c r="E5587" t="s">
        <v>711</v>
      </c>
      <c r="G5587" t="e">
        <f>--Blank</f>
        <v>#NAME?</v>
      </c>
    </row>
    <row r="5588" spans="1:7">
      <c r="A5588" t="s">
        <v>10084</v>
      </c>
      <c r="B5588">
        <v>14</v>
      </c>
      <c r="C5588">
        <v>19</v>
      </c>
      <c r="D5588">
        <v>20</v>
      </c>
      <c r="E5588" t="s">
        <v>711</v>
      </c>
      <c r="G5588" t="e">
        <f>--Blank</f>
        <v>#NAME?</v>
      </c>
    </row>
    <row r="5589" spans="1:7">
      <c r="A5589" t="s">
        <v>10085</v>
      </c>
      <c r="B5589">
        <v>14</v>
      </c>
      <c r="C5589">
        <v>20</v>
      </c>
      <c r="D5589">
        <v>1</v>
      </c>
      <c r="E5589" t="s">
        <v>711</v>
      </c>
      <c r="G5589" t="e">
        <f>--Blank</f>
        <v>#NAME?</v>
      </c>
    </row>
    <row r="5590" spans="1:7">
      <c r="A5590" t="s">
        <v>10086</v>
      </c>
      <c r="B5590">
        <v>14</v>
      </c>
      <c r="C5590">
        <v>20</v>
      </c>
      <c r="D5590">
        <v>2</v>
      </c>
      <c r="E5590" t="s">
        <v>711</v>
      </c>
      <c r="G5590" t="e">
        <f>--Blank</f>
        <v>#NAME?</v>
      </c>
    </row>
    <row r="5591" spans="1:7">
      <c r="A5591" t="s">
        <v>10087</v>
      </c>
      <c r="B5591">
        <v>14</v>
      </c>
      <c r="C5591">
        <v>20</v>
      </c>
      <c r="D5591">
        <v>3</v>
      </c>
      <c r="E5591" t="s">
        <v>711</v>
      </c>
      <c r="G5591" t="e">
        <f>--Blank</f>
        <v>#NAME?</v>
      </c>
    </row>
    <row r="5592" spans="1:7">
      <c r="A5592" t="s">
        <v>10088</v>
      </c>
      <c r="B5592">
        <v>14</v>
      </c>
      <c r="C5592">
        <v>20</v>
      </c>
      <c r="D5592">
        <v>4</v>
      </c>
      <c r="E5592" t="s">
        <v>711</v>
      </c>
      <c r="G5592" t="e">
        <f>--Blank</f>
        <v>#NAME?</v>
      </c>
    </row>
    <row r="5593" spans="1:7">
      <c r="A5593" t="s">
        <v>10089</v>
      </c>
      <c r="B5593">
        <v>14</v>
      </c>
      <c r="C5593">
        <v>20</v>
      </c>
      <c r="D5593">
        <v>5</v>
      </c>
      <c r="E5593" t="s">
        <v>711</v>
      </c>
      <c r="G5593" t="e">
        <f>--Blank</f>
        <v>#NAME?</v>
      </c>
    </row>
    <row r="5594" spans="1:7">
      <c r="A5594" t="s">
        <v>10090</v>
      </c>
      <c r="B5594">
        <v>14</v>
      </c>
      <c r="C5594">
        <v>20</v>
      </c>
      <c r="D5594">
        <v>6</v>
      </c>
      <c r="E5594" t="s">
        <v>711</v>
      </c>
      <c r="G5594" t="e">
        <f>--Blank</f>
        <v>#NAME?</v>
      </c>
    </row>
    <row r="5595" spans="1:7">
      <c r="A5595" t="s">
        <v>10091</v>
      </c>
      <c r="B5595">
        <v>14</v>
      </c>
      <c r="C5595">
        <v>20</v>
      </c>
      <c r="D5595">
        <v>7</v>
      </c>
      <c r="E5595" t="s">
        <v>711</v>
      </c>
      <c r="G5595" t="e">
        <f>--Blank</f>
        <v>#NAME?</v>
      </c>
    </row>
    <row r="5596" spans="1:7">
      <c r="A5596" t="s">
        <v>10092</v>
      </c>
      <c r="B5596">
        <v>14</v>
      </c>
      <c r="C5596">
        <v>20</v>
      </c>
      <c r="D5596">
        <v>8</v>
      </c>
      <c r="E5596" t="s">
        <v>711</v>
      </c>
      <c r="G5596" t="e">
        <f>--Blank</f>
        <v>#NAME?</v>
      </c>
    </row>
    <row r="5597" spans="1:7">
      <c r="A5597" t="s">
        <v>10093</v>
      </c>
      <c r="B5597">
        <v>14</v>
      </c>
      <c r="C5597">
        <v>20</v>
      </c>
      <c r="D5597">
        <v>9</v>
      </c>
      <c r="E5597" t="s">
        <v>711</v>
      </c>
      <c r="G5597" t="e">
        <f>--Blank</f>
        <v>#NAME?</v>
      </c>
    </row>
    <row r="5598" spans="1:7">
      <c r="A5598" t="s">
        <v>10094</v>
      </c>
      <c r="B5598">
        <v>14</v>
      </c>
      <c r="C5598">
        <v>20</v>
      </c>
      <c r="D5598">
        <v>10</v>
      </c>
      <c r="E5598" t="s">
        <v>711</v>
      </c>
      <c r="G5598" t="e">
        <f>--Blank</f>
        <v>#NAME?</v>
      </c>
    </row>
    <row r="5599" spans="1:7">
      <c r="A5599" t="s">
        <v>10095</v>
      </c>
      <c r="B5599">
        <v>14</v>
      </c>
      <c r="C5599">
        <v>20</v>
      </c>
      <c r="D5599">
        <v>11</v>
      </c>
      <c r="E5599" t="s">
        <v>711</v>
      </c>
      <c r="G5599" t="e">
        <f>--Blank</f>
        <v>#NAME?</v>
      </c>
    </row>
    <row r="5600" spans="1:7">
      <c r="A5600" t="s">
        <v>10096</v>
      </c>
      <c r="B5600">
        <v>14</v>
      </c>
      <c r="C5600">
        <v>20</v>
      </c>
      <c r="D5600">
        <v>12</v>
      </c>
      <c r="E5600" t="s">
        <v>711</v>
      </c>
      <c r="G5600" t="e">
        <f>--Blank</f>
        <v>#NAME?</v>
      </c>
    </row>
    <row r="5601" spans="1:7">
      <c r="A5601" t="s">
        <v>10097</v>
      </c>
      <c r="B5601">
        <v>14</v>
      </c>
      <c r="C5601">
        <v>20</v>
      </c>
      <c r="D5601">
        <v>13</v>
      </c>
      <c r="E5601" t="s">
        <v>711</v>
      </c>
      <c r="G5601" t="e">
        <f>--Blank</f>
        <v>#NAME?</v>
      </c>
    </row>
    <row r="5602" spans="1:7">
      <c r="A5602" t="s">
        <v>10098</v>
      </c>
      <c r="B5602">
        <v>14</v>
      </c>
      <c r="C5602">
        <v>20</v>
      </c>
      <c r="D5602">
        <v>14</v>
      </c>
      <c r="E5602" t="s">
        <v>711</v>
      </c>
      <c r="G5602" t="e">
        <f>--Blank</f>
        <v>#NAME?</v>
      </c>
    </row>
    <row r="5603" spans="1:7">
      <c r="A5603" t="s">
        <v>10099</v>
      </c>
      <c r="B5603">
        <v>14</v>
      </c>
      <c r="C5603">
        <v>20</v>
      </c>
      <c r="D5603">
        <v>15</v>
      </c>
      <c r="E5603" t="s">
        <v>711</v>
      </c>
      <c r="G5603" t="e">
        <f>--Blank</f>
        <v>#NAME?</v>
      </c>
    </row>
    <row r="5604" spans="1:7">
      <c r="A5604" t="s">
        <v>10100</v>
      </c>
      <c r="B5604">
        <v>14</v>
      </c>
      <c r="C5604">
        <v>20</v>
      </c>
      <c r="D5604">
        <v>16</v>
      </c>
      <c r="E5604" t="s">
        <v>711</v>
      </c>
      <c r="G5604" t="e">
        <f>--Blank</f>
        <v>#NAME?</v>
      </c>
    </row>
    <row r="5605" spans="1:7">
      <c r="A5605" t="s">
        <v>10101</v>
      </c>
      <c r="B5605">
        <v>14</v>
      </c>
      <c r="C5605">
        <v>20</v>
      </c>
      <c r="D5605">
        <v>17</v>
      </c>
      <c r="E5605" t="s">
        <v>711</v>
      </c>
      <c r="G5605" t="e">
        <f>--Blank</f>
        <v>#NAME?</v>
      </c>
    </row>
    <row r="5606" spans="1:7">
      <c r="A5606" t="s">
        <v>10102</v>
      </c>
      <c r="B5606">
        <v>14</v>
      </c>
      <c r="C5606">
        <v>20</v>
      </c>
      <c r="D5606">
        <v>18</v>
      </c>
      <c r="E5606" t="s">
        <v>711</v>
      </c>
      <c r="G5606" t="e">
        <f>--Blank</f>
        <v>#NAME?</v>
      </c>
    </row>
    <row r="5607" spans="1:7">
      <c r="A5607" t="s">
        <v>10103</v>
      </c>
      <c r="B5607">
        <v>14</v>
      </c>
      <c r="C5607">
        <v>20</v>
      </c>
      <c r="D5607">
        <v>19</v>
      </c>
      <c r="E5607" t="s">
        <v>711</v>
      </c>
      <c r="G5607" t="e">
        <f>--Blank</f>
        <v>#NAME?</v>
      </c>
    </row>
    <row r="5608" spans="1:7">
      <c r="A5608" t="s">
        <v>10104</v>
      </c>
      <c r="B5608">
        <v>14</v>
      </c>
      <c r="C5608">
        <v>20</v>
      </c>
      <c r="D5608">
        <v>20</v>
      </c>
      <c r="E5608" t="s">
        <v>711</v>
      </c>
      <c r="G5608" t="e">
        <f>--Blank</f>
        <v>#NAME?</v>
      </c>
    </row>
    <row r="5609" spans="1:7">
      <c r="A5609" t="s">
        <v>10105</v>
      </c>
      <c r="B5609">
        <v>15</v>
      </c>
      <c r="C5609">
        <v>1</v>
      </c>
      <c r="D5609">
        <v>1</v>
      </c>
      <c r="E5609" t="s">
        <v>15</v>
      </c>
      <c r="G5609" t="s">
        <v>16</v>
      </c>
    </row>
    <row r="5610" spans="1:7">
      <c r="A5610" t="s">
        <v>10106</v>
      </c>
      <c r="B5610">
        <v>15</v>
      </c>
      <c r="C5610">
        <v>1</v>
      </c>
      <c r="D5610">
        <v>2</v>
      </c>
      <c r="E5610" t="s">
        <v>15</v>
      </c>
      <c r="G5610" t="s">
        <v>16</v>
      </c>
    </row>
    <row r="5611" spans="1:7">
      <c r="A5611" t="s">
        <v>10107</v>
      </c>
      <c r="B5611">
        <v>15</v>
      </c>
      <c r="C5611">
        <v>1</v>
      </c>
      <c r="D5611">
        <v>3</v>
      </c>
      <c r="E5611" t="s">
        <v>19</v>
      </c>
      <c r="G5611" t="s">
        <v>20</v>
      </c>
    </row>
    <row r="5612" spans="1:7">
      <c r="A5612" t="s">
        <v>10108</v>
      </c>
      <c r="B5612">
        <v>15</v>
      </c>
      <c r="C5612">
        <v>1</v>
      </c>
      <c r="D5612">
        <v>4</v>
      </c>
      <c r="E5612" t="s">
        <v>19</v>
      </c>
      <c r="G5612" t="s">
        <v>20</v>
      </c>
    </row>
    <row r="5613" spans="1:7">
      <c r="A5613" t="s">
        <v>10109</v>
      </c>
      <c r="B5613">
        <v>15</v>
      </c>
      <c r="C5613">
        <v>1</v>
      </c>
      <c r="D5613">
        <v>5</v>
      </c>
      <c r="E5613" t="s">
        <v>23</v>
      </c>
      <c r="G5613" t="s">
        <v>24</v>
      </c>
    </row>
    <row r="5614" spans="1:7">
      <c r="A5614" t="s">
        <v>10110</v>
      </c>
      <c r="B5614">
        <v>15</v>
      </c>
      <c r="C5614">
        <v>1</v>
      </c>
      <c r="D5614">
        <v>6</v>
      </c>
      <c r="E5614" t="s">
        <v>23</v>
      </c>
      <c r="G5614" t="s">
        <v>24</v>
      </c>
    </row>
    <row r="5615" spans="1:7">
      <c r="A5615" t="s">
        <v>10111</v>
      </c>
      <c r="B5615">
        <v>15</v>
      </c>
      <c r="C5615">
        <v>1</v>
      </c>
      <c r="D5615">
        <v>7</v>
      </c>
      <c r="E5615" t="s">
        <v>27</v>
      </c>
      <c r="G5615" t="s">
        <v>28</v>
      </c>
    </row>
    <row r="5616" spans="1:7">
      <c r="A5616" t="s">
        <v>10112</v>
      </c>
      <c r="B5616">
        <v>15</v>
      </c>
      <c r="C5616">
        <v>1</v>
      </c>
      <c r="D5616">
        <v>8</v>
      </c>
      <c r="E5616" t="s">
        <v>27</v>
      </c>
      <c r="G5616" t="s">
        <v>28</v>
      </c>
    </row>
    <row r="5617" spans="1:7">
      <c r="A5617" t="s">
        <v>10113</v>
      </c>
      <c r="B5617">
        <v>15</v>
      </c>
      <c r="C5617">
        <v>1</v>
      </c>
      <c r="D5617">
        <v>9</v>
      </c>
      <c r="E5617" t="s">
        <v>31</v>
      </c>
      <c r="G5617" t="s">
        <v>32</v>
      </c>
    </row>
    <row r="5618" spans="1:7">
      <c r="A5618" t="s">
        <v>10114</v>
      </c>
      <c r="B5618">
        <v>15</v>
      </c>
      <c r="C5618">
        <v>1</v>
      </c>
      <c r="D5618">
        <v>10</v>
      </c>
      <c r="E5618" t="s">
        <v>31</v>
      </c>
      <c r="G5618" t="s">
        <v>32</v>
      </c>
    </row>
    <row r="5619" spans="1:7">
      <c r="A5619" t="s">
        <v>10115</v>
      </c>
      <c r="B5619">
        <v>15</v>
      </c>
      <c r="C5619">
        <v>1</v>
      </c>
      <c r="D5619">
        <v>11</v>
      </c>
      <c r="E5619" t="s">
        <v>35</v>
      </c>
      <c r="G5619" t="s">
        <v>36</v>
      </c>
    </row>
    <row r="5620" spans="1:7">
      <c r="A5620" t="s">
        <v>10116</v>
      </c>
      <c r="B5620">
        <v>15</v>
      </c>
      <c r="C5620">
        <v>1</v>
      </c>
      <c r="D5620">
        <v>12</v>
      </c>
      <c r="E5620" t="s">
        <v>35</v>
      </c>
      <c r="G5620" t="s">
        <v>36</v>
      </c>
    </row>
    <row r="5621" spans="1:7">
      <c r="A5621" t="s">
        <v>10117</v>
      </c>
      <c r="B5621">
        <v>15</v>
      </c>
      <c r="C5621">
        <v>1</v>
      </c>
      <c r="D5621">
        <v>13</v>
      </c>
      <c r="E5621" t="s">
        <v>39</v>
      </c>
      <c r="G5621" t="s">
        <v>40</v>
      </c>
    </row>
    <row r="5622" spans="1:7">
      <c r="A5622" t="s">
        <v>10118</v>
      </c>
      <c r="B5622">
        <v>15</v>
      </c>
      <c r="C5622">
        <v>1</v>
      </c>
      <c r="D5622">
        <v>14</v>
      </c>
      <c r="E5622" t="s">
        <v>39</v>
      </c>
      <c r="G5622" t="s">
        <v>40</v>
      </c>
    </row>
    <row r="5623" spans="1:7">
      <c r="A5623" t="s">
        <v>10119</v>
      </c>
      <c r="B5623">
        <v>15</v>
      </c>
      <c r="C5623">
        <v>1</v>
      </c>
      <c r="D5623">
        <v>15</v>
      </c>
      <c r="E5623" t="s">
        <v>43</v>
      </c>
      <c r="G5623" t="s">
        <v>44</v>
      </c>
    </row>
    <row r="5624" spans="1:7">
      <c r="A5624" t="s">
        <v>10120</v>
      </c>
      <c r="B5624">
        <v>15</v>
      </c>
      <c r="C5624">
        <v>1</v>
      </c>
      <c r="D5624">
        <v>16</v>
      </c>
      <c r="E5624" t="s">
        <v>43</v>
      </c>
      <c r="G5624" t="s">
        <v>44</v>
      </c>
    </row>
    <row r="5625" spans="1:7">
      <c r="A5625" t="s">
        <v>10121</v>
      </c>
      <c r="B5625">
        <v>15</v>
      </c>
      <c r="C5625">
        <v>1</v>
      </c>
      <c r="D5625">
        <v>17</v>
      </c>
      <c r="E5625" t="s">
        <v>47</v>
      </c>
      <c r="G5625" t="s">
        <v>48</v>
      </c>
    </row>
    <row r="5626" spans="1:7">
      <c r="A5626" t="s">
        <v>10122</v>
      </c>
      <c r="B5626">
        <v>15</v>
      </c>
      <c r="C5626">
        <v>1</v>
      </c>
      <c r="D5626">
        <v>18</v>
      </c>
      <c r="E5626" t="s">
        <v>47</v>
      </c>
      <c r="G5626" t="s">
        <v>48</v>
      </c>
    </row>
    <row r="5627" spans="1:7">
      <c r="A5627" t="s">
        <v>10123</v>
      </c>
      <c r="B5627">
        <v>15</v>
      </c>
      <c r="C5627">
        <v>1</v>
      </c>
      <c r="D5627">
        <v>19</v>
      </c>
      <c r="E5627" t="s">
        <v>51</v>
      </c>
      <c r="G5627" t="s">
        <v>52</v>
      </c>
    </row>
    <row r="5628" spans="1:7">
      <c r="A5628" t="s">
        <v>10124</v>
      </c>
      <c r="B5628">
        <v>15</v>
      </c>
      <c r="C5628">
        <v>1</v>
      </c>
      <c r="D5628">
        <v>20</v>
      </c>
      <c r="E5628" t="s">
        <v>51</v>
      </c>
      <c r="G5628" t="s">
        <v>52</v>
      </c>
    </row>
    <row r="5629" spans="1:7">
      <c r="A5629" t="s">
        <v>10125</v>
      </c>
      <c r="B5629">
        <v>15</v>
      </c>
      <c r="C5629">
        <v>2</v>
      </c>
      <c r="D5629">
        <v>1</v>
      </c>
      <c r="E5629" t="s">
        <v>55</v>
      </c>
      <c r="G5629" t="s">
        <v>56</v>
      </c>
    </row>
    <row r="5630" spans="1:7">
      <c r="A5630" t="s">
        <v>10126</v>
      </c>
      <c r="B5630">
        <v>15</v>
      </c>
      <c r="C5630">
        <v>2</v>
      </c>
      <c r="D5630">
        <v>2</v>
      </c>
      <c r="E5630" t="s">
        <v>55</v>
      </c>
      <c r="G5630" t="s">
        <v>56</v>
      </c>
    </row>
    <row r="5631" spans="1:7">
      <c r="A5631" t="s">
        <v>10127</v>
      </c>
      <c r="B5631">
        <v>15</v>
      </c>
      <c r="C5631">
        <v>2</v>
      </c>
      <c r="D5631">
        <v>3</v>
      </c>
      <c r="E5631" t="s">
        <v>59</v>
      </c>
      <c r="G5631" t="s">
        <v>60</v>
      </c>
    </row>
    <row r="5632" spans="1:7">
      <c r="A5632" t="s">
        <v>10128</v>
      </c>
      <c r="B5632">
        <v>15</v>
      </c>
      <c r="C5632">
        <v>2</v>
      </c>
      <c r="D5632">
        <v>4</v>
      </c>
      <c r="E5632" t="s">
        <v>59</v>
      </c>
      <c r="G5632" t="s">
        <v>60</v>
      </c>
    </row>
    <row r="5633" spans="1:7">
      <c r="A5633" t="s">
        <v>10129</v>
      </c>
      <c r="B5633">
        <v>15</v>
      </c>
      <c r="C5633">
        <v>2</v>
      </c>
      <c r="D5633">
        <v>5</v>
      </c>
      <c r="E5633" t="s">
        <v>63</v>
      </c>
      <c r="G5633" t="s">
        <v>64</v>
      </c>
    </row>
    <row r="5634" spans="1:7">
      <c r="A5634" t="s">
        <v>10130</v>
      </c>
      <c r="B5634">
        <v>15</v>
      </c>
      <c r="C5634">
        <v>2</v>
      </c>
      <c r="D5634">
        <v>6</v>
      </c>
      <c r="E5634" t="s">
        <v>63</v>
      </c>
      <c r="G5634" t="s">
        <v>64</v>
      </c>
    </row>
    <row r="5635" spans="1:7">
      <c r="A5635" t="s">
        <v>10131</v>
      </c>
      <c r="B5635">
        <v>15</v>
      </c>
      <c r="C5635">
        <v>2</v>
      </c>
      <c r="D5635">
        <v>7</v>
      </c>
      <c r="E5635" t="s">
        <v>67</v>
      </c>
      <c r="G5635" t="s">
        <v>68</v>
      </c>
    </row>
    <row r="5636" spans="1:7">
      <c r="A5636" t="s">
        <v>10132</v>
      </c>
      <c r="B5636">
        <v>15</v>
      </c>
      <c r="C5636">
        <v>2</v>
      </c>
      <c r="D5636">
        <v>8</v>
      </c>
      <c r="E5636" t="s">
        <v>67</v>
      </c>
      <c r="G5636" t="s">
        <v>68</v>
      </c>
    </row>
    <row r="5637" spans="1:7">
      <c r="A5637" t="s">
        <v>10133</v>
      </c>
      <c r="B5637">
        <v>15</v>
      </c>
      <c r="C5637">
        <v>2</v>
      </c>
      <c r="D5637">
        <v>9</v>
      </c>
      <c r="E5637" t="s">
        <v>71</v>
      </c>
      <c r="G5637" t="s">
        <v>72</v>
      </c>
    </row>
    <row r="5638" spans="1:7">
      <c r="A5638" t="s">
        <v>10134</v>
      </c>
      <c r="B5638">
        <v>15</v>
      </c>
      <c r="C5638">
        <v>2</v>
      </c>
      <c r="D5638">
        <v>10</v>
      </c>
      <c r="E5638" t="s">
        <v>71</v>
      </c>
      <c r="G5638" t="s">
        <v>72</v>
      </c>
    </row>
    <row r="5639" spans="1:7">
      <c r="A5639" t="s">
        <v>10135</v>
      </c>
      <c r="B5639">
        <v>15</v>
      </c>
      <c r="C5639">
        <v>2</v>
      </c>
      <c r="D5639">
        <v>11</v>
      </c>
      <c r="E5639" t="s">
        <v>75</v>
      </c>
      <c r="G5639" t="s">
        <v>76</v>
      </c>
    </row>
    <row r="5640" spans="1:7">
      <c r="A5640" t="s">
        <v>10136</v>
      </c>
      <c r="B5640">
        <v>15</v>
      </c>
      <c r="C5640">
        <v>2</v>
      </c>
      <c r="D5640">
        <v>12</v>
      </c>
      <c r="E5640" t="s">
        <v>75</v>
      </c>
      <c r="G5640" t="s">
        <v>76</v>
      </c>
    </row>
    <row r="5641" spans="1:7">
      <c r="A5641" t="s">
        <v>10137</v>
      </c>
      <c r="B5641">
        <v>15</v>
      </c>
      <c r="C5641">
        <v>2</v>
      </c>
      <c r="D5641">
        <v>13</v>
      </c>
      <c r="E5641" t="s">
        <v>10138</v>
      </c>
      <c r="F5641" t="s">
        <v>10139</v>
      </c>
    </row>
    <row r="5642" spans="1:7">
      <c r="A5642" t="s">
        <v>10140</v>
      </c>
      <c r="B5642">
        <v>15</v>
      </c>
      <c r="C5642">
        <v>2</v>
      </c>
      <c r="D5642">
        <v>14</v>
      </c>
      <c r="E5642" t="s">
        <v>10141</v>
      </c>
      <c r="F5642" t="s">
        <v>10139</v>
      </c>
    </row>
    <row r="5643" spans="1:7">
      <c r="A5643" t="s">
        <v>10142</v>
      </c>
      <c r="B5643">
        <v>15</v>
      </c>
      <c r="C5643">
        <v>2</v>
      </c>
      <c r="D5643">
        <v>15</v>
      </c>
      <c r="E5643" t="s">
        <v>10143</v>
      </c>
      <c r="F5643" t="s">
        <v>10144</v>
      </c>
    </row>
    <row r="5644" spans="1:7">
      <c r="A5644" t="s">
        <v>10145</v>
      </c>
      <c r="B5644">
        <v>15</v>
      </c>
      <c r="C5644">
        <v>2</v>
      </c>
      <c r="D5644">
        <v>16</v>
      </c>
      <c r="E5644" t="s">
        <v>10146</v>
      </c>
      <c r="F5644" t="s">
        <v>10144</v>
      </c>
    </row>
    <row r="5645" spans="1:7">
      <c r="A5645" t="s">
        <v>10147</v>
      </c>
      <c r="B5645">
        <v>15</v>
      </c>
      <c r="C5645">
        <v>2</v>
      </c>
      <c r="D5645">
        <v>17</v>
      </c>
      <c r="E5645" t="s">
        <v>10148</v>
      </c>
      <c r="F5645" t="s">
        <v>10149</v>
      </c>
    </row>
    <row r="5646" spans="1:7">
      <c r="A5646" t="s">
        <v>10150</v>
      </c>
      <c r="B5646">
        <v>15</v>
      </c>
      <c r="C5646">
        <v>2</v>
      </c>
      <c r="D5646">
        <v>18</v>
      </c>
      <c r="E5646" t="s">
        <v>10151</v>
      </c>
      <c r="F5646" t="s">
        <v>10149</v>
      </c>
    </row>
    <row r="5647" spans="1:7">
      <c r="A5647" t="s">
        <v>10152</v>
      </c>
      <c r="B5647">
        <v>15</v>
      </c>
      <c r="C5647">
        <v>2</v>
      </c>
      <c r="D5647">
        <v>19</v>
      </c>
      <c r="E5647" t="s">
        <v>10153</v>
      </c>
      <c r="F5647" t="s">
        <v>10154</v>
      </c>
    </row>
    <row r="5648" spans="1:7">
      <c r="A5648" t="s">
        <v>10155</v>
      </c>
      <c r="B5648">
        <v>15</v>
      </c>
      <c r="C5648">
        <v>2</v>
      </c>
      <c r="D5648">
        <v>20</v>
      </c>
      <c r="E5648" t="s">
        <v>10156</v>
      </c>
      <c r="F5648" t="s">
        <v>10154</v>
      </c>
    </row>
    <row r="5649" spans="1:6">
      <c r="A5649" t="s">
        <v>10157</v>
      </c>
      <c r="B5649">
        <v>15</v>
      </c>
      <c r="C5649">
        <v>3</v>
      </c>
      <c r="D5649">
        <v>1</v>
      </c>
      <c r="E5649" t="s">
        <v>10158</v>
      </c>
      <c r="F5649" t="s">
        <v>10159</v>
      </c>
    </row>
    <row r="5650" spans="1:6">
      <c r="A5650" t="s">
        <v>10160</v>
      </c>
      <c r="B5650">
        <v>15</v>
      </c>
      <c r="C5650">
        <v>3</v>
      </c>
      <c r="D5650">
        <v>2</v>
      </c>
      <c r="E5650" t="s">
        <v>10161</v>
      </c>
      <c r="F5650" t="s">
        <v>10159</v>
      </c>
    </row>
    <row r="5651" spans="1:6">
      <c r="A5651" t="s">
        <v>10162</v>
      </c>
      <c r="B5651">
        <v>15</v>
      </c>
      <c r="C5651">
        <v>3</v>
      </c>
      <c r="D5651">
        <v>3</v>
      </c>
      <c r="E5651" t="s">
        <v>10163</v>
      </c>
      <c r="F5651" t="s">
        <v>10164</v>
      </c>
    </row>
    <row r="5652" spans="1:6">
      <c r="A5652" t="s">
        <v>10165</v>
      </c>
      <c r="B5652">
        <v>15</v>
      </c>
      <c r="C5652">
        <v>3</v>
      </c>
      <c r="D5652">
        <v>4</v>
      </c>
      <c r="E5652" t="s">
        <v>10166</v>
      </c>
      <c r="F5652" t="s">
        <v>10164</v>
      </c>
    </row>
    <row r="5653" spans="1:6">
      <c r="A5653" t="s">
        <v>10167</v>
      </c>
      <c r="B5653">
        <v>15</v>
      </c>
      <c r="C5653">
        <v>3</v>
      </c>
      <c r="D5653">
        <v>5</v>
      </c>
      <c r="E5653" t="s">
        <v>10168</v>
      </c>
      <c r="F5653" t="s">
        <v>10169</v>
      </c>
    </row>
    <row r="5654" spans="1:6">
      <c r="A5654" t="s">
        <v>10170</v>
      </c>
      <c r="B5654">
        <v>15</v>
      </c>
      <c r="C5654">
        <v>3</v>
      </c>
      <c r="D5654">
        <v>6</v>
      </c>
      <c r="E5654" t="s">
        <v>10171</v>
      </c>
      <c r="F5654" t="s">
        <v>10169</v>
      </c>
    </row>
    <row r="5655" spans="1:6">
      <c r="A5655" t="s">
        <v>10172</v>
      </c>
      <c r="B5655">
        <v>15</v>
      </c>
      <c r="C5655">
        <v>3</v>
      </c>
      <c r="D5655">
        <v>7</v>
      </c>
      <c r="E5655" t="s">
        <v>10173</v>
      </c>
      <c r="F5655" t="s">
        <v>10174</v>
      </c>
    </row>
    <row r="5656" spans="1:6">
      <c r="A5656" t="s">
        <v>10175</v>
      </c>
      <c r="B5656">
        <v>15</v>
      </c>
      <c r="C5656">
        <v>3</v>
      </c>
      <c r="D5656">
        <v>8</v>
      </c>
      <c r="E5656" t="s">
        <v>10176</v>
      </c>
      <c r="F5656" t="s">
        <v>10174</v>
      </c>
    </row>
    <row r="5657" spans="1:6">
      <c r="A5657" t="s">
        <v>10177</v>
      </c>
      <c r="B5657">
        <v>15</v>
      </c>
      <c r="C5657">
        <v>3</v>
      </c>
      <c r="D5657">
        <v>9</v>
      </c>
      <c r="E5657" t="s">
        <v>10178</v>
      </c>
      <c r="F5657" t="s">
        <v>10179</v>
      </c>
    </row>
    <row r="5658" spans="1:6">
      <c r="A5658" t="s">
        <v>10180</v>
      </c>
      <c r="B5658">
        <v>15</v>
      </c>
      <c r="C5658">
        <v>3</v>
      </c>
      <c r="D5658">
        <v>10</v>
      </c>
      <c r="E5658" t="s">
        <v>10181</v>
      </c>
      <c r="F5658" t="s">
        <v>10179</v>
      </c>
    </row>
    <row r="5659" spans="1:6">
      <c r="A5659" t="s">
        <v>10182</v>
      </c>
      <c r="B5659">
        <v>15</v>
      </c>
      <c r="C5659">
        <v>3</v>
      </c>
      <c r="D5659">
        <v>11</v>
      </c>
      <c r="E5659" t="s">
        <v>10183</v>
      </c>
      <c r="F5659" t="s">
        <v>10184</v>
      </c>
    </row>
    <row r="5660" spans="1:6">
      <c r="A5660" t="s">
        <v>10185</v>
      </c>
      <c r="B5660">
        <v>15</v>
      </c>
      <c r="C5660">
        <v>3</v>
      </c>
      <c r="D5660">
        <v>12</v>
      </c>
      <c r="E5660" t="s">
        <v>10186</v>
      </c>
      <c r="F5660" t="s">
        <v>10184</v>
      </c>
    </row>
    <row r="5661" spans="1:6">
      <c r="A5661" t="s">
        <v>10187</v>
      </c>
      <c r="B5661">
        <v>15</v>
      </c>
      <c r="C5661">
        <v>3</v>
      </c>
      <c r="D5661">
        <v>13</v>
      </c>
      <c r="E5661" t="s">
        <v>10188</v>
      </c>
      <c r="F5661" t="s">
        <v>10189</v>
      </c>
    </row>
    <row r="5662" spans="1:6">
      <c r="A5662" t="s">
        <v>10190</v>
      </c>
      <c r="B5662">
        <v>15</v>
      </c>
      <c r="C5662">
        <v>3</v>
      </c>
      <c r="D5662">
        <v>14</v>
      </c>
      <c r="E5662" t="s">
        <v>10191</v>
      </c>
      <c r="F5662" t="s">
        <v>10189</v>
      </c>
    </row>
    <row r="5663" spans="1:6">
      <c r="A5663" t="s">
        <v>10192</v>
      </c>
      <c r="B5663">
        <v>15</v>
      </c>
      <c r="C5663">
        <v>3</v>
      </c>
      <c r="D5663">
        <v>15</v>
      </c>
      <c r="E5663" t="s">
        <v>10193</v>
      </c>
      <c r="F5663" t="s">
        <v>10194</v>
      </c>
    </row>
    <row r="5664" spans="1:6">
      <c r="A5664" t="s">
        <v>10195</v>
      </c>
      <c r="B5664">
        <v>15</v>
      </c>
      <c r="C5664">
        <v>3</v>
      </c>
      <c r="D5664">
        <v>16</v>
      </c>
      <c r="E5664" t="s">
        <v>10196</v>
      </c>
      <c r="F5664" t="s">
        <v>10194</v>
      </c>
    </row>
    <row r="5665" spans="1:7">
      <c r="A5665" t="s">
        <v>10197</v>
      </c>
      <c r="B5665">
        <v>15</v>
      </c>
      <c r="C5665">
        <v>3</v>
      </c>
      <c r="D5665">
        <v>17</v>
      </c>
      <c r="E5665" t="s">
        <v>10198</v>
      </c>
      <c r="F5665" t="s">
        <v>10199</v>
      </c>
    </row>
    <row r="5666" spans="1:7">
      <c r="A5666" t="s">
        <v>10200</v>
      </c>
      <c r="B5666">
        <v>15</v>
      </c>
      <c r="C5666">
        <v>3</v>
      </c>
      <c r="D5666">
        <v>18</v>
      </c>
      <c r="E5666" t="s">
        <v>10201</v>
      </c>
      <c r="F5666" t="s">
        <v>10199</v>
      </c>
    </row>
    <row r="5667" spans="1:7">
      <c r="A5667" t="s">
        <v>10202</v>
      </c>
      <c r="B5667">
        <v>15</v>
      </c>
      <c r="C5667">
        <v>3</v>
      </c>
      <c r="D5667">
        <v>19</v>
      </c>
      <c r="E5667" t="s">
        <v>10203</v>
      </c>
      <c r="F5667" t="s">
        <v>10204</v>
      </c>
    </row>
    <row r="5668" spans="1:7">
      <c r="A5668" t="s">
        <v>10205</v>
      </c>
      <c r="B5668">
        <v>15</v>
      </c>
      <c r="C5668">
        <v>3</v>
      </c>
      <c r="D5668">
        <v>20</v>
      </c>
      <c r="E5668" t="s">
        <v>10206</v>
      </c>
      <c r="F5668" t="s">
        <v>10204</v>
      </c>
    </row>
    <row r="5669" spans="1:7">
      <c r="A5669" t="s">
        <v>10207</v>
      </c>
      <c r="B5669">
        <v>15</v>
      </c>
      <c r="C5669">
        <v>4</v>
      </c>
      <c r="D5669">
        <v>1</v>
      </c>
      <c r="E5669" t="s">
        <v>10208</v>
      </c>
      <c r="F5669" t="s">
        <v>10209</v>
      </c>
    </row>
    <row r="5670" spans="1:7">
      <c r="A5670" t="s">
        <v>10210</v>
      </c>
      <c r="B5670">
        <v>15</v>
      </c>
      <c r="C5670">
        <v>4</v>
      </c>
      <c r="D5670">
        <v>2</v>
      </c>
      <c r="E5670" t="s">
        <v>10211</v>
      </c>
      <c r="F5670" t="s">
        <v>10209</v>
      </c>
    </row>
    <row r="5671" spans="1:7">
      <c r="A5671" t="s">
        <v>10212</v>
      </c>
      <c r="B5671">
        <v>15</v>
      </c>
      <c r="C5671">
        <v>4</v>
      </c>
      <c r="D5671">
        <v>3</v>
      </c>
      <c r="E5671" t="s">
        <v>10213</v>
      </c>
      <c r="F5671" t="s">
        <v>10214</v>
      </c>
    </row>
    <row r="5672" spans="1:7">
      <c r="A5672" t="s">
        <v>10215</v>
      </c>
      <c r="B5672">
        <v>15</v>
      </c>
      <c r="C5672">
        <v>4</v>
      </c>
      <c r="D5672">
        <v>4</v>
      </c>
      <c r="E5672" t="s">
        <v>10216</v>
      </c>
      <c r="F5672" t="s">
        <v>10214</v>
      </c>
    </row>
    <row r="5673" spans="1:7">
      <c r="A5673" t="s">
        <v>10217</v>
      </c>
      <c r="B5673">
        <v>15</v>
      </c>
      <c r="C5673">
        <v>4</v>
      </c>
      <c r="D5673">
        <v>5</v>
      </c>
      <c r="E5673" t="s">
        <v>10218</v>
      </c>
      <c r="F5673" t="s">
        <v>10219</v>
      </c>
    </row>
    <row r="5674" spans="1:7">
      <c r="A5674" t="s">
        <v>10220</v>
      </c>
      <c r="B5674">
        <v>15</v>
      </c>
      <c r="C5674">
        <v>4</v>
      </c>
      <c r="D5674">
        <v>6</v>
      </c>
      <c r="E5674" t="s">
        <v>10221</v>
      </c>
      <c r="F5674" t="s">
        <v>10219</v>
      </c>
    </row>
    <row r="5675" spans="1:7">
      <c r="A5675" t="s">
        <v>10222</v>
      </c>
      <c r="B5675">
        <v>15</v>
      </c>
      <c r="C5675">
        <v>4</v>
      </c>
      <c r="D5675">
        <v>7</v>
      </c>
      <c r="E5675" t="s">
        <v>10223</v>
      </c>
      <c r="F5675" t="s">
        <v>10224</v>
      </c>
    </row>
    <row r="5676" spans="1:7">
      <c r="A5676" t="s">
        <v>10225</v>
      </c>
      <c r="B5676">
        <v>15</v>
      </c>
      <c r="C5676">
        <v>4</v>
      </c>
      <c r="D5676">
        <v>8</v>
      </c>
      <c r="E5676" t="s">
        <v>10226</v>
      </c>
      <c r="F5676" t="s">
        <v>10224</v>
      </c>
    </row>
    <row r="5677" spans="1:7">
      <c r="A5677" t="s">
        <v>10227</v>
      </c>
      <c r="B5677">
        <v>15</v>
      </c>
      <c r="C5677">
        <v>4</v>
      </c>
      <c r="D5677">
        <v>9</v>
      </c>
      <c r="E5677" t="s">
        <v>10228</v>
      </c>
      <c r="G5677" t="e">
        <f>--Internal_200986</f>
        <v>#NAME?</v>
      </c>
    </row>
    <row r="5678" spans="1:7">
      <c r="A5678" t="s">
        <v>10229</v>
      </c>
      <c r="B5678">
        <v>15</v>
      </c>
      <c r="C5678">
        <v>4</v>
      </c>
      <c r="D5678">
        <v>10</v>
      </c>
      <c r="E5678" t="s">
        <v>10228</v>
      </c>
      <c r="G5678" t="e">
        <f>--Internal_200986</f>
        <v>#NAME?</v>
      </c>
    </row>
    <row r="5679" spans="1:7">
      <c r="A5679" t="s">
        <v>10230</v>
      </c>
      <c r="B5679">
        <v>15</v>
      </c>
      <c r="C5679">
        <v>4</v>
      </c>
      <c r="D5679">
        <v>11</v>
      </c>
      <c r="E5679" t="s">
        <v>10231</v>
      </c>
      <c r="F5679" t="s">
        <v>10232</v>
      </c>
    </row>
    <row r="5680" spans="1:7">
      <c r="A5680" t="s">
        <v>10233</v>
      </c>
      <c r="B5680">
        <v>15</v>
      </c>
      <c r="C5680">
        <v>4</v>
      </c>
      <c r="D5680">
        <v>12</v>
      </c>
      <c r="E5680" t="s">
        <v>10234</v>
      </c>
      <c r="F5680" t="s">
        <v>10232</v>
      </c>
    </row>
    <row r="5681" spans="1:6">
      <c r="A5681" t="s">
        <v>10235</v>
      </c>
      <c r="B5681">
        <v>15</v>
      </c>
      <c r="C5681">
        <v>4</v>
      </c>
      <c r="D5681">
        <v>13</v>
      </c>
      <c r="E5681" t="s">
        <v>10236</v>
      </c>
      <c r="F5681" t="s">
        <v>10237</v>
      </c>
    </row>
    <row r="5682" spans="1:6">
      <c r="A5682" t="s">
        <v>10238</v>
      </c>
      <c r="B5682">
        <v>15</v>
      </c>
      <c r="C5682">
        <v>4</v>
      </c>
      <c r="D5682">
        <v>14</v>
      </c>
      <c r="E5682" t="s">
        <v>10239</v>
      </c>
      <c r="F5682" t="s">
        <v>10237</v>
      </c>
    </row>
    <row r="5683" spans="1:6">
      <c r="A5683" t="s">
        <v>10240</v>
      </c>
      <c r="B5683">
        <v>15</v>
      </c>
      <c r="C5683">
        <v>4</v>
      </c>
      <c r="D5683">
        <v>15</v>
      </c>
      <c r="E5683" t="s">
        <v>10241</v>
      </c>
      <c r="F5683" t="s">
        <v>10242</v>
      </c>
    </row>
    <row r="5684" spans="1:6">
      <c r="A5684" t="s">
        <v>10243</v>
      </c>
      <c r="B5684">
        <v>15</v>
      </c>
      <c r="C5684">
        <v>4</v>
      </c>
      <c r="D5684">
        <v>16</v>
      </c>
      <c r="E5684" t="s">
        <v>10244</v>
      </c>
      <c r="F5684" t="s">
        <v>10242</v>
      </c>
    </row>
    <row r="5685" spans="1:6">
      <c r="A5685" t="s">
        <v>10245</v>
      </c>
      <c r="B5685">
        <v>15</v>
      </c>
      <c r="C5685">
        <v>4</v>
      </c>
      <c r="D5685">
        <v>17</v>
      </c>
      <c r="E5685" t="s">
        <v>10246</v>
      </c>
      <c r="F5685" t="s">
        <v>10247</v>
      </c>
    </row>
    <row r="5686" spans="1:6">
      <c r="A5686" t="s">
        <v>10248</v>
      </c>
      <c r="B5686">
        <v>15</v>
      </c>
      <c r="C5686">
        <v>4</v>
      </c>
      <c r="D5686">
        <v>18</v>
      </c>
      <c r="E5686" t="s">
        <v>10249</v>
      </c>
      <c r="F5686" t="s">
        <v>10247</v>
      </c>
    </row>
    <row r="5687" spans="1:6">
      <c r="A5687" t="s">
        <v>10250</v>
      </c>
      <c r="B5687">
        <v>15</v>
      </c>
      <c r="C5687">
        <v>4</v>
      </c>
      <c r="D5687">
        <v>19</v>
      </c>
      <c r="E5687" t="s">
        <v>10251</v>
      </c>
      <c r="F5687" t="s">
        <v>10252</v>
      </c>
    </row>
    <row r="5688" spans="1:6">
      <c r="A5688" t="s">
        <v>10253</v>
      </c>
      <c r="B5688">
        <v>15</v>
      </c>
      <c r="C5688">
        <v>4</v>
      </c>
      <c r="D5688">
        <v>20</v>
      </c>
      <c r="E5688" t="s">
        <v>10254</v>
      </c>
      <c r="F5688" t="s">
        <v>10252</v>
      </c>
    </row>
    <row r="5689" spans="1:6">
      <c r="A5689" t="s">
        <v>10255</v>
      </c>
      <c r="B5689">
        <v>15</v>
      </c>
      <c r="C5689">
        <v>5</v>
      </c>
      <c r="D5689">
        <v>1</v>
      </c>
      <c r="E5689" t="s">
        <v>10256</v>
      </c>
      <c r="F5689" t="s">
        <v>10257</v>
      </c>
    </row>
    <row r="5690" spans="1:6">
      <c r="A5690" t="s">
        <v>10258</v>
      </c>
      <c r="B5690">
        <v>15</v>
      </c>
      <c r="C5690">
        <v>5</v>
      </c>
      <c r="D5690">
        <v>2</v>
      </c>
      <c r="E5690" t="s">
        <v>10259</v>
      </c>
      <c r="F5690" t="s">
        <v>10257</v>
      </c>
    </row>
    <row r="5691" spans="1:6">
      <c r="A5691" t="s">
        <v>10260</v>
      </c>
      <c r="B5691">
        <v>15</v>
      </c>
      <c r="C5691">
        <v>5</v>
      </c>
      <c r="D5691">
        <v>3</v>
      </c>
      <c r="E5691" t="s">
        <v>10261</v>
      </c>
      <c r="F5691" t="s">
        <v>10262</v>
      </c>
    </row>
    <row r="5692" spans="1:6">
      <c r="A5692" t="s">
        <v>10263</v>
      </c>
      <c r="B5692">
        <v>15</v>
      </c>
      <c r="C5692">
        <v>5</v>
      </c>
      <c r="D5692">
        <v>4</v>
      </c>
      <c r="E5692" t="s">
        <v>10264</v>
      </c>
      <c r="F5692" t="s">
        <v>10262</v>
      </c>
    </row>
    <row r="5693" spans="1:6">
      <c r="A5693" t="s">
        <v>10265</v>
      </c>
      <c r="B5693">
        <v>15</v>
      </c>
      <c r="C5693">
        <v>5</v>
      </c>
      <c r="D5693">
        <v>5</v>
      </c>
      <c r="E5693" t="s">
        <v>10266</v>
      </c>
      <c r="F5693" t="s">
        <v>10267</v>
      </c>
    </row>
    <row r="5694" spans="1:6">
      <c r="A5694" t="s">
        <v>10268</v>
      </c>
      <c r="B5694">
        <v>15</v>
      </c>
      <c r="C5694">
        <v>5</v>
      </c>
      <c r="D5694">
        <v>6</v>
      </c>
      <c r="E5694" t="s">
        <v>10269</v>
      </c>
      <c r="F5694" t="s">
        <v>10267</v>
      </c>
    </row>
    <row r="5695" spans="1:6">
      <c r="A5695" t="s">
        <v>10270</v>
      </c>
      <c r="B5695">
        <v>15</v>
      </c>
      <c r="C5695">
        <v>5</v>
      </c>
      <c r="D5695">
        <v>7</v>
      </c>
      <c r="E5695" t="s">
        <v>10271</v>
      </c>
      <c r="F5695" t="s">
        <v>10272</v>
      </c>
    </row>
    <row r="5696" spans="1:6">
      <c r="A5696" t="s">
        <v>10273</v>
      </c>
      <c r="B5696">
        <v>15</v>
      </c>
      <c r="C5696">
        <v>5</v>
      </c>
      <c r="D5696">
        <v>8</v>
      </c>
      <c r="E5696" t="s">
        <v>10274</v>
      </c>
      <c r="F5696" t="s">
        <v>10272</v>
      </c>
    </row>
    <row r="5697" spans="1:7">
      <c r="A5697" t="s">
        <v>10275</v>
      </c>
      <c r="B5697">
        <v>15</v>
      </c>
      <c r="C5697">
        <v>5</v>
      </c>
      <c r="D5697">
        <v>9</v>
      </c>
      <c r="E5697" t="s">
        <v>10276</v>
      </c>
      <c r="F5697" t="s">
        <v>10277</v>
      </c>
    </row>
    <row r="5698" spans="1:7">
      <c r="A5698" t="s">
        <v>10278</v>
      </c>
      <c r="B5698">
        <v>15</v>
      </c>
      <c r="C5698">
        <v>5</v>
      </c>
      <c r="D5698">
        <v>10</v>
      </c>
      <c r="E5698" t="s">
        <v>10279</v>
      </c>
      <c r="F5698" t="s">
        <v>10277</v>
      </c>
    </row>
    <row r="5699" spans="1:7">
      <c r="A5699" t="s">
        <v>10280</v>
      </c>
      <c r="B5699">
        <v>15</v>
      </c>
      <c r="C5699">
        <v>5</v>
      </c>
      <c r="D5699">
        <v>11</v>
      </c>
      <c r="E5699" t="s">
        <v>10281</v>
      </c>
      <c r="F5699" t="s">
        <v>10282</v>
      </c>
    </row>
    <row r="5700" spans="1:7">
      <c r="A5700" t="s">
        <v>10283</v>
      </c>
      <c r="B5700">
        <v>15</v>
      </c>
      <c r="C5700">
        <v>5</v>
      </c>
      <c r="D5700">
        <v>12</v>
      </c>
      <c r="E5700" t="s">
        <v>10284</v>
      </c>
      <c r="F5700" t="s">
        <v>10282</v>
      </c>
    </row>
    <row r="5701" spans="1:7">
      <c r="A5701" t="s">
        <v>10285</v>
      </c>
      <c r="B5701">
        <v>15</v>
      </c>
      <c r="C5701">
        <v>5</v>
      </c>
      <c r="D5701">
        <v>13</v>
      </c>
      <c r="E5701" t="s">
        <v>10286</v>
      </c>
      <c r="F5701" t="s">
        <v>10287</v>
      </c>
    </row>
    <row r="5702" spans="1:7">
      <c r="A5702" t="s">
        <v>10288</v>
      </c>
      <c r="B5702">
        <v>15</v>
      </c>
      <c r="C5702">
        <v>5</v>
      </c>
      <c r="D5702">
        <v>14</v>
      </c>
      <c r="E5702" t="s">
        <v>10289</v>
      </c>
      <c r="F5702" t="s">
        <v>10287</v>
      </c>
    </row>
    <row r="5703" spans="1:7">
      <c r="A5703" t="s">
        <v>10290</v>
      </c>
      <c r="B5703">
        <v>15</v>
      </c>
      <c r="C5703">
        <v>5</v>
      </c>
      <c r="D5703">
        <v>15</v>
      </c>
      <c r="E5703" t="s">
        <v>10291</v>
      </c>
      <c r="F5703" t="s">
        <v>10292</v>
      </c>
    </row>
    <row r="5704" spans="1:7">
      <c r="A5704" t="s">
        <v>10293</v>
      </c>
      <c r="B5704">
        <v>15</v>
      </c>
      <c r="C5704">
        <v>5</v>
      </c>
      <c r="D5704">
        <v>16</v>
      </c>
      <c r="E5704" t="s">
        <v>10294</v>
      </c>
      <c r="F5704" t="s">
        <v>10292</v>
      </c>
    </row>
    <row r="5705" spans="1:7">
      <c r="A5705" t="s">
        <v>10295</v>
      </c>
      <c r="B5705">
        <v>15</v>
      </c>
      <c r="C5705">
        <v>5</v>
      </c>
      <c r="D5705">
        <v>17</v>
      </c>
      <c r="E5705" t="s">
        <v>10296</v>
      </c>
      <c r="F5705" t="s">
        <v>10297</v>
      </c>
    </row>
    <row r="5706" spans="1:7">
      <c r="A5706" t="s">
        <v>10298</v>
      </c>
      <c r="B5706">
        <v>15</v>
      </c>
      <c r="C5706">
        <v>5</v>
      </c>
      <c r="D5706">
        <v>18</v>
      </c>
      <c r="E5706" t="s">
        <v>10299</v>
      </c>
      <c r="F5706" t="s">
        <v>10297</v>
      </c>
    </row>
    <row r="5707" spans="1:7">
      <c r="A5707" t="s">
        <v>10300</v>
      </c>
      <c r="B5707">
        <v>15</v>
      </c>
      <c r="C5707">
        <v>5</v>
      </c>
      <c r="D5707">
        <v>19</v>
      </c>
      <c r="E5707" t="s">
        <v>10301</v>
      </c>
      <c r="G5707" t="e">
        <f>--Internal_2912</f>
        <v>#NAME?</v>
      </c>
    </row>
    <row r="5708" spans="1:7">
      <c r="A5708" t="s">
        <v>10302</v>
      </c>
      <c r="B5708">
        <v>15</v>
      </c>
      <c r="C5708">
        <v>5</v>
      </c>
      <c r="D5708">
        <v>20</v>
      </c>
      <c r="E5708" t="s">
        <v>10301</v>
      </c>
      <c r="G5708" t="e">
        <f>--Internal_2912</f>
        <v>#NAME?</v>
      </c>
    </row>
    <row r="5709" spans="1:7">
      <c r="A5709" t="s">
        <v>10303</v>
      </c>
      <c r="B5709">
        <v>15</v>
      </c>
      <c r="C5709">
        <v>6</v>
      </c>
      <c r="D5709">
        <v>1</v>
      </c>
      <c r="E5709" t="s">
        <v>10304</v>
      </c>
      <c r="F5709" t="s">
        <v>10305</v>
      </c>
    </row>
    <row r="5710" spans="1:7">
      <c r="A5710" t="s">
        <v>10306</v>
      </c>
      <c r="B5710">
        <v>15</v>
      </c>
      <c r="C5710">
        <v>6</v>
      </c>
      <c r="D5710">
        <v>2</v>
      </c>
      <c r="E5710" t="s">
        <v>10307</v>
      </c>
      <c r="F5710" t="s">
        <v>10305</v>
      </c>
    </row>
    <row r="5711" spans="1:7">
      <c r="A5711" t="s">
        <v>10308</v>
      </c>
      <c r="B5711">
        <v>15</v>
      </c>
      <c r="C5711">
        <v>6</v>
      </c>
      <c r="D5711">
        <v>3</v>
      </c>
      <c r="E5711" t="s">
        <v>10309</v>
      </c>
      <c r="F5711" t="s">
        <v>10310</v>
      </c>
    </row>
    <row r="5712" spans="1:7">
      <c r="A5712" t="s">
        <v>10311</v>
      </c>
      <c r="B5712">
        <v>15</v>
      </c>
      <c r="C5712">
        <v>6</v>
      </c>
      <c r="D5712">
        <v>4</v>
      </c>
      <c r="E5712" t="s">
        <v>10312</v>
      </c>
      <c r="F5712" t="s">
        <v>10310</v>
      </c>
    </row>
    <row r="5713" spans="1:7">
      <c r="A5713" t="s">
        <v>10313</v>
      </c>
      <c r="B5713">
        <v>15</v>
      </c>
      <c r="C5713">
        <v>6</v>
      </c>
      <c r="D5713">
        <v>5</v>
      </c>
      <c r="E5713" t="s">
        <v>10314</v>
      </c>
      <c r="F5713" t="s">
        <v>10315</v>
      </c>
    </row>
    <row r="5714" spans="1:7">
      <c r="A5714" t="s">
        <v>10316</v>
      </c>
      <c r="B5714">
        <v>15</v>
      </c>
      <c r="C5714">
        <v>6</v>
      </c>
      <c r="D5714">
        <v>6</v>
      </c>
      <c r="E5714" t="s">
        <v>10317</v>
      </c>
      <c r="F5714" t="s">
        <v>10315</v>
      </c>
    </row>
    <row r="5715" spans="1:7">
      <c r="A5715" t="s">
        <v>10318</v>
      </c>
      <c r="B5715">
        <v>15</v>
      </c>
      <c r="C5715">
        <v>6</v>
      </c>
      <c r="D5715">
        <v>7</v>
      </c>
      <c r="E5715" t="s">
        <v>10319</v>
      </c>
      <c r="F5715" t="s">
        <v>10320</v>
      </c>
    </row>
    <row r="5716" spans="1:7">
      <c r="A5716" t="s">
        <v>10321</v>
      </c>
      <c r="B5716">
        <v>15</v>
      </c>
      <c r="C5716">
        <v>6</v>
      </c>
      <c r="D5716">
        <v>8</v>
      </c>
      <c r="E5716" t="s">
        <v>10322</v>
      </c>
      <c r="F5716" t="s">
        <v>10320</v>
      </c>
    </row>
    <row r="5717" spans="1:7">
      <c r="A5717" t="s">
        <v>10323</v>
      </c>
      <c r="B5717">
        <v>15</v>
      </c>
      <c r="C5717">
        <v>6</v>
      </c>
      <c r="D5717">
        <v>9</v>
      </c>
      <c r="E5717" t="s">
        <v>10324</v>
      </c>
      <c r="G5717" t="e">
        <f>--Internal_11205</f>
        <v>#NAME?</v>
      </c>
    </row>
    <row r="5718" spans="1:7">
      <c r="A5718" t="s">
        <v>10325</v>
      </c>
      <c r="B5718">
        <v>15</v>
      </c>
      <c r="C5718">
        <v>6</v>
      </c>
      <c r="D5718">
        <v>10</v>
      </c>
      <c r="E5718" t="s">
        <v>10324</v>
      </c>
      <c r="G5718" t="e">
        <f>--Internal_11205</f>
        <v>#NAME?</v>
      </c>
    </row>
    <row r="5719" spans="1:7">
      <c r="A5719" t="s">
        <v>10326</v>
      </c>
      <c r="B5719">
        <v>15</v>
      </c>
      <c r="C5719">
        <v>6</v>
      </c>
      <c r="D5719">
        <v>11</v>
      </c>
      <c r="E5719" t="s">
        <v>10327</v>
      </c>
      <c r="F5719" t="s">
        <v>10328</v>
      </c>
    </row>
    <row r="5720" spans="1:7">
      <c r="A5720" t="s">
        <v>10329</v>
      </c>
      <c r="B5720">
        <v>15</v>
      </c>
      <c r="C5720">
        <v>6</v>
      </c>
      <c r="D5720">
        <v>12</v>
      </c>
      <c r="E5720" t="s">
        <v>10330</v>
      </c>
      <c r="F5720" t="s">
        <v>10328</v>
      </c>
    </row>
    <row r="5721" spans="1:7">
      <c r="A5721" t="s">
        <v>10331</v>
      </c>
      <c r="B5721">
        <v>15</v>
      </c>
      <c r="C5721">
        <v>6</v>
      </c>
      <c r="D5721">
        <v>13</v>
      </c>
      <c r="E5721" t="s">
        <v>10332</v>
      </c>
      <c r="F5721" t="s">
        <v>10333</v>
      </c>
    </row>
    <row r="5722" spans="1:7">
      <c r="A5722" t="s">
        <v>10334</v>
      </c>
      <c r="B5722">
        <v>15</v>
      </c>
      <c r="C5722">
        <v>6</v>
      </c>
      <c r="D5722">
        <v>14</v>
      </c>
      <c r="E5722" t="s">
        <v>10335</v>
      </c>
      <c r="F5722" t="s">
        <v>10333</v>
      </c>
    </row>
    <row r="5723" spans="1:7">
      <c r="A5723" t="s">
        <v>10336</v>
      </c>
      <c r="B5723">
        <v>15</v>
      </c>
      <c r="C5723">
        <v>6</v>
      </c>
      <c r="D5723">
        <v>15</v>
      </c>
      <c r="E5723" t="s">
        <v>10337</v>
      </c>
      <c r="F5723" t="s">
        <v>10338</v>
      </c>
    </row>
    <row r="5724" spans="1:7">
      <c r="A5724" t="s">
        <v>10339</v>
      </c>
      <c r="B5724">
        <v>15</v>
      </c>
      <c r="C5724">
        <v>6</v>
      </c>
      <c r="D5724">
        <v>16</v>
      </c>
      <c r="E5724" t="s">
        <v>10340</v>
      </c>
      <c r="F5724" t="s">
        <v>10338</v>
      </c>
    </row>
    <row r="5725" spans="1:7">
      <c r="A5725" t="s">
        <v>10341</v>
      </c>
      <c r="B5725">
        <v>15</v>
      </c>
      <c r="C5725">
        <v>6</v>
      </c>
      <c r="D5725">
        <v>17</v>
      </c>
      <c r="E5725" t="s">
        <v>10342</v>
      </c>
      <c r="F5725" t="s">
        <v>10343</v>
      </c>
    </row>
    <row r="5726" spans="1:7">
      <c r="A5726" t="s">
        <v>10344</v>
      </c>
      <c r="B5726">
        <v>15</v>
      </c>
      <c r="C5726">
        <v>6</v>
      </c>
      <c r="D5726">
        <v>18</v>
      </c>
      <c r="E5726" t="s">
        <v>10345</v>
      </c>
      <c r="F5726" t="s">
        <v>10343</v>
      </c>
    </row>
    <row r="5727" spans="1:7">
      <c r="A5727" t="s">
        <v>10346</v>
      </c>
      <c r="B5727">
        <v>15</v>
      </c>
      <c r="C5727">
        <v>6</v>
      </c>
      <c r="D5727">
        <v>19</v>
      </c>
      <c r="E5727" t="s">
        <v>10347</v>
      </c>
      <c r="F5727" t="s">
        <v>10348</v>
      </c>
    </row>
    <row r="5728" spans="1:7">
      <c r="A5728" t="s">
        <v>10349</v>
      </c>
      <c r="B5728">
        <v>15</v>
      </c>
      <c r="C5728">
        <v>6</v>
      </c>
      <c r="D5728">
        <v>20</v>
      </c>
      <c r="E5728" t="s">
        <v>10350</v>
      </c>
      <c r="F5728" t="s">
        <v>10348</v>
      </c>
    </row>
    <row r="5729" spans="1:7">
      <c r="A5729" t="s">
        <v>10351</v>
      </c>
      <c r="B5729">
        <v>15</v>
      </c>
      <c r="C5729">
        <v>7</v>
      </c>
      <c r="D5729">
        <v>1</v>
      </c>
      <c r="E5729" t="s">
        <v>10352</v>
      </c>
      <c r="F5729" t="s">
        <v>10353</v>
      </c>
    </row>
    <row r="5730" spans="1:7">
      <c r="A5730" t="s">
        <v>10354</v>
      </c>
      <c r="B5730">
        <v>15</v>
      </c>
      <c r="C5730">
        <v>7</v>
      </c>
      <c r="D5730">
        <v>2</v>
      </c>
      <c r="E5730" t="s">
        <v>10355</v>
      </c>
      <c r="F5730" t="s">
        <v>10353</v>
      </c>
    </row>
    <row r="5731" spans="1:7">
      <c r="A5731" t="s">
        <v>10356</v>
      </c>
      <c r="B5731">
        <v>15</v>
      </c>
      <c r="C5731">
        <v>7</v>
      </c>
      <c r="D5731">
        <v>3</v>
      </c>
      <c r="E5731" t="s">
        <v>10357</v>
      </c>
      <c r="F5731" t="s">
        <v>10358</v>
      </c>
    </row>
    <row r="5732" spans="1:7">
      <c r="A5732" t="s">
        <v>10359</v>
      </c>
      <c r="B5732">
        <v>15</v>
      </c>
      <c r="C5732">
        <v>7</v>
      </c>
      <c r="D5732">
        <v>4</v>
      </c>
      <c r="E5732" t="s">
        <v>10360</v>
      </c>
      <c r="F5732" t="s">
        <v>10358</v>
      </c>
    </row>
    <row r="5733" spans="1:7">
      <c r="A5733" t="s">
        <v>10361</v>
      </c>
      <c r="B5733">
        <v>15</v>
      </c>
      <c r="C5733">
        <v>7</v>
      </c>
      <c r="D5733">
        <v>5</v>
      </c>
      <c r="E5733" t="s">
        <v>10362</v>
      </c>
      <c r="F5733" t="s">
        <v>10363</v>
      </c>
    </row>
    <row r="5734" spans="1:7">
      <c r="A5734" t="s">
        <v>10364</v>
      </c>
      <c r="B5734">
        <v>15</v>
      </c>
      <c r="C5734">
        <v>7</v>
      </c>
      <c r="D5734">
        <v>6</v>
      </c>
      <c r="E5734" t="s">
        <v>10365</v>
      </c>
      <c r="F5734" t="s">
        <v>10363</v>
      </c>
    </row>
    <row r="5735" spans="1:7">
      <c r="A5735" t="s">
        <v>10366</v>
      </c>
      <c r="B5735">
        <v>15</v>
      </c>
      <c r="C5735">
        <v>7</v>
      </c>
      <c r="D5735">
        <v>7</v>
      </c>
      <c r="E5735" t="s">
        <v>10367</v>
      </c>
      <c r="G5735" t="e">
        <f>--Internal_19283</f>
        <v>#NAME?</v>
      </c>
    </row>
    <row r="5736" spans="1:7">
      <c r="A5736" t="s">
        <v>10368</v>
      </c>
      <c r="B5736">
        <v>15</v>
      </c>
      <c r="C5736">
        <v>7</v>
      </c>
      <c r="D5736">
        <v>8</v>
      </c>
      <c r="E5736" t="s">
        <v>10367</v>
      </c>
      <c r="G5736" t="e">
        <f>--Internal_19283</f>
        <v>#NAME?</v>
      </c>
    </row>
    <row r="5737" spans="1:7">
      <c r="A5737" t="s">
        <v>10369</v>
      </c>
      <c r="B5737">
        <v>15</v>
      </c>
      <c r="C5737">
        <v>7</v>
      </c>
      <c r="D5737">
        <v>9</v>
      </c>
      <c r="E5737" t="s">
        <v>10370</v>
      </c>
      <c r="F5737" t="s">
        <v>10371</v>
      </c>
    </row>
    <row r="5738" spans="1:7">
      <c r="A5738" t="s">
        <v>10372</v>
      </c>
      <c r="B5738">
        <v>15</v>
      </c>
      <c r="C5738">
        <v>7</v>
      </c>
      <c r="D5738">
        <v>10</v>
      </c>
      <c r="E5738" t="s">
        <v>10373</v>
      </c>
      <c r="F5738" t="s">
        <v>10371</v>
      </c>
    </row>
    <row r="5739" spans="1:7">
      <c r="A5739" t="s">
        <v>10374</v>
      </c>
      <c r="B5739">
        <v>15</v>
      </c>
      <c r="C5739">
        <v>7</v>
      </c>
      <c r="D5739">
        <v>11</v>
      </c>
      <c r="E5739" t="s">
        <v>10375</v>
      </c>
      <c r="F5739" t="s">
        <v>10376</v>
      </c>
    </row>
    <row r="5740" spans="1:7">
      <c r="A5740" t="s">
        <v>10377</v>
      </c>
      <c r="B5740">
        <v>15</v>
      </c>
      <c r="C5740">
        <v>7</v>
      </c>
      <c r="D5740">
        <v>12</v>
      </c>
      <c r="E5740" t="s">
        <v>10378</v>
      </c>
      <c r="F5740" t="s">
        <v>10376</v>
      </c>
    </row>
    <row r="5741" spans="1:7">
      <c r="A5741" t="s">
        <v>10379</v>
      </c>
      <c r="B5741">
        <v>15</v>
      </c>
      <c r="C5741">
        <v>7</v>
      </c>
      <c r="D5741">
        <v>13</v>
      </c>
      <c r="E5741" t="s">
        <v>10380</v>
      </c>
      <c r="F5741" t="s">
        <v>10381</v>
      </c>
    </row>
    <row r="5742" spans="1:7">
      <c r="A5742" t="s">
        <v>10382</v>
      </c>
      <c r="B5742">
        <v>15</v>
      </c>
      <c r="C5742">
        <v>7</v>
      </c>
      <c r="D5742">
        <v>14</v>
      </c>
      <c r="E5742" t="s">
        <v>10383</v>
      </c>
      <c r="F5742" t="s">
        <v>10381</v>
      </c>
    </row>
    <row r="5743" spans="1:7">
      <c r="A5743" t="s">
        <v>10384</v>
      </c>
      <c r="B5743">
        <v>15</v>
      </c>
      <c r="C5743">
        <v>7</v>
      </c>
      <c r="D5743">
        <v>15</v>
      </c>
      <c r="E5743" t="s">
        <v>10385</v>
      </c>
      <c r="F5743" t="s">
        <v>10386</v>
      </c>
    </row>
    <row r="5744" spans="1:7">
      <c r="A5744" t="s">
        <v>10387</v>
      </c>
      <c r="B5744">
        <v>15</v>
      </c>
      <c r="C5744">
        <v>7</v>
      </c>
      <c r="D5744">
        <v>16</v>
      </c>
      <c r="E5744" t="s">
        <v>10388</v>
      </c>
      <c r="F5744" t="s">
        <v>10386</v>
      </c>
    </row>
    <row r="5745" spans="1:6">
      <c r="A5745" t="s">
        <v>10389</v>
      </c>
      <c r="B5745">
        <v>15</v>
      </c>
      <c r="C5745">
        <v>7</v>
      </c>
      <c r="D5745">
        <v>17</v>
      </c>
      <c r="E5745" t="s">
        <v>10390</v>
      </c>
      <c r="F5745" t="s">
        <v>10391</v>
      </c>
    </row>
    <row r="5746" spans="1:6">
      <c r="A5746" t="s">
        <v>10392</v>
      </c>
      <c r="B5746">
        <v>15</v>
      </c>
      <c r="C5746">
        <v>7</v>
      </c>
      <c r="D5746">
        <v>18</v>
      </c>
      <c r="E5746" t="s">
        <v>10393</v>
      </c>
      <c r="F5746" t="s">
        <v>10391</v>
      </c>
    </row>
    <row r="5747" spans="1:6">
      <c r="A5747" t="s">
        <v>10394</v>
      </c>
      <c r="B5747">
        <v>15</v>
      </c>
      <c r="C5747">
        <v>7</v>
      </c>
      <c r="D5747">
        <v>19</v>
      </c>
      <c r="E5747" t="s">
        <v>10395</v>
      </c>
      <c r="F5747" t="s">
        <v>10396</v>
      </c>
    </row>
    <row r="5748" spans="1:6">
      <c r="A5748" t="s">
        <v>10397</v>
      </c>
      <c r="B5748">
        <v>15</v>
      </c>
      <c r="C5748">
        <v>7</v>
      </c>
      <c r="D5748">
        <v>20</v>
      </c>
      <c r="E5748" t="s">
        <v>10398</v>
      </c>
      <c r="F5748" t="s">
        <v>10396</v>
      </c>
    </row>
    <row r="5749" spans="1:6">
      <c r="A5749" t="s">
        <v>10399</v>
      </c>
      <c r="B5749">
        <v>15</v>
      </c>
      <c r="C5749">
        <v>8</v>
      </c>
      <c r="D5749">
        <v>1</v>
      </c>
      <c r="E5749" t="s">
        <v>10400</v>
      </c>
      <c r="F5749" t="s">
        <v>10401</v>
      </c>
    </row>
    <row r="5750" spans="1:6">
      <c r="A5750" t="s">
        <v>10402</v>
      </c>
      <c r="B5750">
        <v>15</v>
      </c>
      <c r="C5750">
        <v>8</v>
      </c>
      <c r="D5750">
        <v>2</v>
      </c>
      <c r="E5750" t="s">
        <v>10403</v>
      </c>
      <c r="F5750" t="s">
        <v>10401</v>
      </c>
    </row>
    <row r="5751" spans="1:6">
      <c r="A5751" t="s">
        <v>10404</v>
      </c>
      <c r="B5751">
        <v>15</v>
      </c>
      <c r="C5751">
        <v>8</v>
      </c>
      <c r="D5751">
        <v>3</v>
      </c>
      <c r="E5751" t="s">
        <v>10405</v>
      </c>
      <c r="F5751" t="s">
        <v>10406</v>
      </c>
    </row>
    <row r="5752" spans="1:6">
      <c r="A5752" t="s">
        <v>10407</v>
      </c>
      <c r="B5752">
        <v>15</v>
      </c>
      <c r="C5752">
        <v>8</v>
      </c>
      <c r="D5752">
        <v>4</v>
      </c>
      <c r="E5752" t="s">
        <v>10408</v>
      </c>
      <c r="F5752" t="s">
        <v>10406</v>
      </c>
    </row>
    <row r="5753" spans="1:6">
      <c r="A5753" t="s">
        <v>10409</v>
      </c>
      <c r="B5753">
        <v>15</v>
      </c>
      <c r="C5753">
        <v>8</v>
      </c>
      <c r="D5753">
        <v>5</v>
      </c>
      <c r="E5753" t="s">
        <v>10410</v>
      </c>
      <c r="F5753" t="s">
        <v>10411</v>
      </c>
    </row>
    <row r="5754" spans="1:6">
      <c r="A5754" t="s">
        <v>10412</v>
      </c>
      <c r="B5754">
        <v>15</v>
      </c>
      <c r="C5754">
        <v>8</v>
      </c>
      <c r="D5754">
        <v>6</v>
      </c>
      <c r="E5754" t="s">
        <v>10413</v>
      </c>
      <c r="F5754" t="s">
        <v>10411</v>
      </c>
    </row>
    <row r="5755" spans="1:6">
      <c r="A5755" t="s">
        <v>10414</v>
      </c>
      <c r="B5755">
        <v>15</v>
      </c>
      <c r="C5755">
        <v>8</v>
      </c>
      <c r="D5755">
        <v>7</v>
      </c>
      <c r="E5755" t="s">
        <v>10415</v>
      </c>
      <c r="F5755" t="s">
        <v>10416</v>
      </c>
    </row>
    <row r="5756" spans="1:6">
      <c r="A5756" t="s">
        <v>10417</v>
      </c>
      <c r="B5756">
        <v>15</v>
      </c>
      <c r="C5756">
        <v>8</v>
      </c>
      <c r="D5756">
        <v>8</v>
      </c>
      <c r="E5756" t="s">
        <v>10418</v>
      </c>
      <c r="F5756" t="s">
        <v>10416</v>
      </c>
    </row>
    <row r="5757" spans="1:6">
      <c r="A5757" t="s">
        <v>10419</v>
      </c>
      <c r="B5757">
        <v>15</v>
      </c>
      <c r="C5757">
        <v>8</v>
      </c>
      <c r="D5757">
        <v>9</v>
      </c>
      <c r="E5757" t="s">
        <v>10420</v>
      </c>
      <c r="F5757" t="s">
        <v>10421</v>
      </c>
    </row>
    <row r="5758" spans="1:6">
      <c r="A5758" t="s">
        <v>10422</v>
      </c>
      <c r="B5758">
        <v>15</v>
      </c>
      <c r="C5758">
        <v>8</v>
      </c>
      <c r="D5758">
        <v>10</v>
      </c>
      <c r="E5758" t="s">
        <v>10423</v>
      </c>
      <c r="F5758" t="s">
        <v>10421</v>
      </c>
    </row>
    <row r="5759" spans="1:6">
      <c r="A5759" t="s">
        <v>10424</v>
      </c>
      <c r="B5759">
        <v>15</v>
      </c>
      <c r="C5759">
        <v>8</v>
      </c>
      <c r="D5759">
        <v>11</v>
      </c>
      <c r="E5759" t="s">
        <v>10425</v>
      </c>
      <c r="F5759" t="s">
        <v>10426</v>
      </c>
    </row>
    <row r="5760" spans="1:6">
      <c r="A5760" t="s">
        <v>10427</v>
      </c>
      <c r="B5760">
        <v>15</v>
      </c>
      <c r="C5760">
        <v>8</v>
      </c>
      <c r="D5760">
        <v>12</v>
      </c>
      <c r="E5760" t="s">
        <v>10428</v>
      </c>
      <c r="F5760" t="s">
        <v>10426</v>
      </c>
    </row>
    <row r="5761" spans="1:6">
      <c r="A5761" t="s">
        <v>10429</v>
      </c>
      <c r="B5761">
        <v>15</v>
      </c>
      <c r="C5761">
        <v>8</v>
      </c>
      <c r="D5761">
        <v>13</v>
      </c>
      <c r="E5761" t="s">
        <v>10430</v>
      </c>
      <c r="F5761" t="s">
        <v>10431</v>
      </c>
    </row>
    <row r="5762" spans="1:6">
      <c r="A5762" t="s">
        <v>10432</v>
      </c>
      <c r="B5762">
        <v>15</v>
      </c>
      <c r="C5762">
        <v>8</v>
      </c>
      <c r="D5762">
        <v>14</v>
      </c>
      <c r="E5762" t="s">
        <v>10433</v>
      </c>
      <c r="F5762" t="s">
        <v>10431</v>
      </c>
    </row>
    <row r="5763" spans="1:6">
      <c r="A5763" t="s">
        <v>10434</v>
      </c>
      <c r="B5763">
        <v>15</v>
      </c>
      <c r="C5763">
        <v>8</v>
      </c>
      <c r="D5763">
        <v>15</v>
      </c>
      <c r="E5763" t="s">
        <v>10435</v>
      </c>
      <c r="F5763" t="s">
        <v>10436</v>
      </c>
    </row>
    <row r="5764" spans="1:6">
      <c r="A5764" t="s">
        <v>10437</v>
      </c>
      <c r="B5764">
        <v>15</v>
      </c>
      <c r="C5764">
        <v>8</v>
      </c>
      <c r="D5764">
        <v>16</v>
      </c>
      <c r="E5764" t="s">
        <v>10435</v>
      </c>
      <c r="F5764" t="s">
        <v>10436</v>
      </c>
    </row>
    <row r="5765" spans="1:6">
      <c r="A5765" t="s">
        <v>10438</v>
      </c>
      <c r="B5765">
        <v>15</v>
      </c>
      <c r="C5765">
        <v>8</v>
      </c>
      <c r="D5765">
        <v>17</v>
      </c>
      <c r="E5765" t="s">
        <v>10439</v>
      </c>
      <c r="F5765" t="s">
        <v>10440</v>
      </c>
    </row>
    <row r="5766" spans="1:6">
      <c r="A5766" t="s">
        <v>10441</v>
      </c>
      <c r="B5766">
        <v>15</v>
      </c>
      <c r="C5766">
        <v>8</v>
      </c>
      <c r="D5766">
        <v>18</v>
      </c>
      <c r="E5766" t="s">
        <v>10442</v>
      </c>
      <c r="F5766" t="s">
        <v>10440</v>
      </c>
    </row>
    <row r="5767" spans="1:6">
      <c r="A5767" t="s">
        <v>10443</v>
      </c>
      <c r="B5767">
        <v>15</v>
      </c>
      <c r="C5767">
        <v>8</v>
      </c>
      <c r="D5767">
        <v>19</v>
      </c>
      <c r="E5767" t="s">
        <v>10444</v>
      </c>
      <c r="F5767" t="s">
        <v>10445</v>
      </c>
    </row>
    <row r="5768" spans="1:6">
      <c r="A5768" t="s">
        <v>10446</v>
      </c>
      <c r="B5768">
        <v>15</v>
      </c>
      <c r="C5768">
        <v>8</v>
      </c>
      <c r="D5768">
        <v>20</v>
      </c>
      <c r="E5768" t="s">
        <v>10447</v>
      </c>
      <c r="F5768" t="s">
        <v>10445</v>
      </c>
    </row>
    <row r="5769" spans="1:6">
      <c r="A5769" t="s">
        <v>10448</v>
      </c>
      <c r="B5769">
        <v>15</v>
      </c>
      <c r="C5769">
        <v>9</v>
      </c>
      <c r="D5769">
        <v>1</v>
      </c>
      <c r="E5769" t="s">
        <v>10449</v>
      </c>
      <c r="F5769" t="s">
        <v>10450</v>
      </c>
    </row>
    <row r="5770" spans="1:6">
      <c r="A5770" t="s">
        <v>10451</v>
      </c>
      <c r="B5770">
        <v>15</v>
      </c>
      <c r="C5770">
        <v>9</v>
      </c>
      <c r="D5770">
        <v>2</v>
      </c>
      <c r="E5770" t="s">
        <v>10452</v>
      </c>
      <c r="F5770" t="s">
        <v>10450</v>
      </c>
    </row>
    <row r="5771" spans="1:6">
      <c r="A5771" t="s">
        <v>10453</v>
      </c>
      <c r="B5771">
        <v>15</v>
      </c>
      <c r="C5771">
        <v>9</v>
      </c>
      <c r="D5771">
        <v>3</v>
      </c>
      <c r="E5771" t="s">
        <v>10454</v>
      </c>
      <c r="F5771" t="s">
        <v>10455</v>
      </c>
    </row>
    <row r="5772" spans="1:6">
      <c r="A5772" t="s">
        <v>10456</v>
      </c>
      <c r="B5772">
        <v>15</v>
      </c>
      <c r="C5772">
        <v>9</v>
      </c>
      <c r="D5772">
        <v>4</v>
      </c>
      <c r="E5772" t="s">
        <v>10457</v>
      </c>
      <c r="F5772" t="s">
        <v>10455</v>
      </c>
    </row>
    <row r="5773" spans="1:6">
      <c r="A5773" t="s">
        <v>10458</v>
      </c>
      <c r="B5773">
        <v>15</v>
      </c>
      <c r="C5773">
        <v>9</v>
      </c>
      <c r="D5773">
        <v>5</v>
      </c>
      <c r="E5773" t="s">
        <v>10459</v>
      </c>
      <c r="F5773" t="s">
        <v>10460</v>
      </c>
    </row>
    <row r="5774" spans="1:6">
      <c r="A5774" t="s">
        <v>10461</v>
      </c>
      <c r="B5774">
        <v>15</v>
      </c>
      <c r="C5774">
        <v>9</v>
      </c>
      <c r="D5774">
        <v>6</v>
      </c>
      <c r="E5774" t="s">
        <v>10462</v>
      </c>
      <c r="F5774" t="s">
        <v>10460</v>
      </c>
    </row>
    <row r="5775" spans="1:6">
      <c r="A5775" t="s">
        <v>10463</v>
      </c>
      <c r="B5775">
        <v>15</v>
      </c>
      <c r="C5775">
        <v>9</v>
      </c>
      <c r="D5775">
        <v>7</v>
      </c>
      <c r="E5775" t="s">
        <v>10464</v>
      </c>
      <c r="F5775" t="s">
        <v>10465</v>
      </c>
    </row>
    <row r="5776" spans="1:6">
      <c r="A5776" t="s">
        <v>10466</v>
      </c>
      <c r="B5776">
        <v>15</v>
      </c>
      <c r="C5776">
        <v>9</v>
      </c>
      <c r="D5776">
        <v>8</v>
      </c>
      <c r="E5776" t="s">
        <v>10467</v>
      </c>
      <c r="F5776" t="s">
        <v>10465</v>
      </c>
    </row>
    <row r="5777" spans="1:6">
      <c r="A5777" t="s">
        <v>10468</v>
      </c>
      <c r="B5777">
        <v>15</v>
      </c>
      <c r="C5777">
        <v>9</v>
      </c>
      <c r="D5777">
        <v>9</v>
      </c>
      <c r="E5777" t="s">
        <v>10469</v>
      </c>
      <c r="F5777" t="s">
        <v>10470</v>
      </c>
    </row>
    <row r="5778" spans="1:6">
      <c r="A5778" t="s">
        <v>10471</v>
      </c>
      <c r="B5778">
        <v>15</v>
      </c>
      <c r="C5778">
        <v>9</v>
      </c>
      <c r="D5778">
        <v>10</v>
      </c>
      <c r="E5778" t="s">
        <v>10472</v>
      </c>
      <c r="F5778" t="s">
        <v>10470</v>
      </c>
    </row>
    <row r="5779" spans="1:6">
      <c r="A5779" t="s">
        <v>10473</v>
      </c>
      <c r="B5779">
        <v>15</v>
      </c>
      <c r="C5779">
        <v>9</v>
      </c>
      <c r="D5779">
        <v>11</v>
      </c>
      <c r="E5779" t="s">
        <v>10474</v>
      </c>
      <c r="F5779" t="s">
        <v>10475</v>
      </c>
    </row>
    <row r="5780" spans="1:6">
      <c r="A5780" t="s">
        <v>10476</v>
      </c>
      <c r="B5780">
        <v>15</v>
      </c>
      <c r="C5780">
        <v>9</v>
      </c>
      <c r="D5780">
        <v>12</v>
      </c>
      <c r="E5780" t="s">
        <v>10477</v>
      </c>
      <c r="F5780" t="s">
        <v>10475</v>
      </c>
    </row>
    <row r="5781" spans="1:6">
      <c r="A5781" t="s">
        <v>10478</v>
      </c>
      <c r="B5781">
        <v>15</v>
      </c>
      <c r="C5781">
        <v>9</v>
      </c>
      <c r="D5781">
        <v>13</v>
      </c>
      <c r="E5781" t="s">
        <v>10479</v>
      </c>
      <c r="F5781" t="s">
        <v>10480</v>
      </c>
    </row>
    <row r="5782" spans="1:6">
      <c r="A5782" t="s">
        <v>10481</v>
      </c>
      <c r="B5782">
        <v>15</v>
      </c>
      <c r="C5782">
        <v>9</v>
      </c>
      <c r="D5782">
        <v>14</v>
      </c>
      <c r="E5782" t="s">
        <v>10482</v>
      </c>
      <c r="F5782" t="s">
        <v>10480</v>
      </c>
    </row>
    <row r="5783" spans="1:6">
      <c r="A5783" t="s">
        <v>10483</v>
      </c>
      <c r="B5783">
        <v>15</v>
      </c>
      <c r="C5783">
        <v>9</v>
      </c>
      <c r="D5783">
        <v>15</v>
      </c>
      <c r="E5783" t="s">
        <v>10484</v>
      </c>
      <c r="F5783" t="s">
        <v>10485</v>
      </c>
    </row>
    <row r="5784" spans="1:6">
      <c r="A5784" t="s">
        <v>10486</v>
      </c>
      <c r="B5784">
        <v>15</v>
      </c>
      <c r="C5784">
        <v>9</v>
      </c>
      <c r="D5784">
        <v>16</v>
      </c>
      <c r="E5784" t="s">
        <v>10487</v>
      </c>
      <c r="F5784" t="s">
        <v>10485</v>
      </c>
    </row>
    <row r="5785" spans="1:6">
      <c r="A5785" t="s">
        <v>10488</v>
      </c>
      <c r="B5785">
        <v>15</v>
      </c>
      <c r="C5785">
        <v>9</v>
      </c>
      <c r="D5785">
        <v>17</v>
      </c>
      <c r="E5785" t="s">
        <v>10489</v>
      </c>
      <c r="F5785" t="s">
        <v>10490</v>
      </c>
    </row>
    <row r="5786" spans="1:6">
      <c r="A5786" t="s">
        <v>10491</v>
      </c>
      <c r="B5786">
        <v>15</v>
      </c>
      <c r="C5786">
        <v>9</v>
      </c>
      <c r="D5786">
        <v>18</v>
      </c>
      <c r="E5786" t="s">
        <v>10492</v>
      </c>
      <c r="F5786" t="s">
        <v>10490</v>
      </c>
    </row>
    <row r="5787" spans="1:6">
      <c r="A5787" t="s">
        <v>10493</v>
      </c>
      <c r="B5787">
        <v>15</v>
      </c>
      <c r="C5787">
        <v>9</v>
      </c>
      <c r="D5787">
        <v>19</v>
      </c>
      <c r="E5787" t="s">
        <v>10494</v>
      </c>
      <c r="F5787" t="s">
        <v>10495</v>
      </c>
    </row>
    <row r="5788" spans="1:6">
      <c r="A5788" t="s">
        <v>10496</v>
      </c>
      <c r="B5788">
        <v>15</v>
      </c>
      <c r="C5788">
        <v>9</v>
      </c>
      <c r="D5788">
        <v>20</v>
      </c>
      <c r="E5788" t="s">
        <v>10497</v>
      </c>
      <c r="F5788" t="s">
        <v>10495</v>
      </c>
    </row>
    <row r="5789" spans="1:6">
      <c r="A5789" t="s">
        <v>10498</v>
      </c>
      <c r="B5789">
        <v>15</v>
      </c>
      <c r="C5789">
        <v>10</v>
      </c>
      <c r="D5789">
        <v>1</v>
      </c>
      <c r="E5789" t="s">
        <v>10499</v>
      </c>
      <c r="F5789" t="s">
        <v>10500</v>
      </c>
    </row>
    <row r="5790" spans="1:6">
      <c r="A5790" t="s">
        <v>10501</v>
      </c>
      <c r="B5790">
        <v>15</v>
      </c>
      <c r="C5790">
        <v>10</v>
      </c>
      <c r="D5790">
        <v>2</v>
      </c>
      <c r="E5790" t="s">
        <v>10502</v>
      </c>
      <c r="F5790" t="s">
        <v>10500</v>
      </c>
    </row>
    <row r="5791" spans="1:6">
      <c r="A5791" t="s">
        <v>10503</v>
      </c>
      <c r="B5791">
        <v>15</v>
      </c>
      <c r="C5791">
        <v>10</v>
      </c>
      <c r="D5791">
        <v>3</v>
      </c>
      <c r="E5791" t="s">
        <v>10504</v>
      </c>
      <c r="F5791" t="s">
        <v>10505</v>
      </c>
    </row>
    <row r="5792" spans="1:6">
      <c r="A5792" t="s">
        <v>10506</v>
      </c>
      <c r="B5792">
        <v>15</v>
      </c>
      <c r="C5792">
        <v>10</v>
      </c>
      <c r="D5792">
        <v>4</v>
      </c>
      <c r="E5792" t="s">
        <v>10507</v>
      </c>
      <c r="F5792" t="s">
        <v>10505</v>
      </c>
    </row>
    <row r="5793" spans="1:6">
      <c r="A5793" t="s">
        <v>10508</v>
      </c>
      <c r="B5793">
        <v>15</v>
      </c>
      <c r="C5793">
        <v>10</v>
      </c>
      <c r="D5793">
        <v>5</v>
      </c>
      <c r="E5793" t="s">
        <v>10509</v>
      </c>
      <c r="F5793" t="s">
        <v>10510</v>
      </c>
    </row>
    <row r="5794" spans="1:6">
      <c r="A5794" t="s">
        <v>10511</v>
      </c>
      <c r="B5794">
        <v>15</v>
      </c>
      <c r="C5794">
        <v>10</v>
      </c>
      <c r="D5794">
        <v>6</v>
      </c>
      <c r="E5794" t="s">
        <v>10512</v>
      </c>
      <c r="F5794" t="s">
        <v>10510</v>
      </c>
    </row>
    <row r="5795" spans="1:6">
      <c r="A5795" t="s">
        <v>10513</v>
      </c>
      <c r="B5795">
        <v>15</v>
      </c>
      <c r="C5795">
        <v>10</v>
      </c>
      <c r="D5795">
        <v>7</v>
      </c>
      <c r="E5795" t="s">
        <v>10514</v>
      </c>
      <c r="F5795" t="s">
        <v>10515</v>
      </c>
    </row>
    <row r="5796" spans="1:6">
      <c r="A5796" t="s">
        <v>10516</v>
      </c>
      <c r="B5796">
        <v>15</v>
      </c>
      <c r="C5796">
        <v>10</v>
      </c>
      <c r="D5796">
        <v>8</v>
      </c>
      <c r="E5796" t="s">
        <v>10517</v>
      </c>
      <c r="F5796" t="s">
        <v>10515</v>
      </c>
    </row>
    <row r="5797" spans="1:6">
      <c r="A5797" t="s">
        <v>10518</v>
      </c>
      <c r="B5797">
        <v>15</v>
      </c>
      <c r="C5797">
        <v>10</v>
      </c>
      <c r="D5797">
        <v>9</v>
      </c>
      <c r="E5797" t="s">
        <v>10519</v>
      </c>
      <c r="F5797" t="s">
        <v>10520</v>
      </c>
    </row>
    <row r="5798" spans="1:6">
      <c r="A5798" t="s">
        <v>10521</v>
      </c>
      <c r="B5798">
        <v>15</v>
      </c>
      <c r="C5798">
        <v>10</v>
      </c>
      <c r="D5798">
        <v>10</v>
      </c>
      <c r="E5798" t="s">
        <v>10522</v>
      </c>
      <c r="F5798" t="s">
        <v>10520</v>
      </c>
    </row>
    <row r="5799" spans="1:6">
      <c r="A5799" t="s">
        <v>10523</v>
      </c>
      <c r="B5799">
        <v>15</v>
      </c>
      <c r="C5799">
        <v>10</v>
      </c>
      <c r="D5799">
        <v>11</v>
      </c>
      <c r="E5799" t="s">
        <v>10524</v>
      </c>
      <c r="F5799" t="s">
        <v>10525</v>
      </c>
    </row>
    <row r="5800" spans="1:6">
      <c r="A5800" t="s">
        <v>10526</v>
      </c>
      <c r="B5800">
        <v>15</v>
      </c>
      <c r="C5800">
        <v>10</v>
      </c>
      <c r="D5800">
        <v>12</v>
      </c>
      <c r="E5800" t="s">
        <v>10527</v>
      </c>
      <c r="F5800" t="s">
        <v>10525</v>
      </c>
    </row>
    <row r="5801" spans="1:6">
      <c r="A5801" t="s">
        <v>10528</v>
      </c>
      <c r="B5801">
        <v>15</v>
      </c>
      <c r="C5801">
        <v>10</v>
      </c>
      <c r="D5801">
        <v>13</v>
      </c>
      <c r="E5801" t="s">
        <v>10529</v>
      </c>
      <c r="F5801" t="s">
        <v>10530</v>
      </c>
    </row>
    <row r="5802" spans="1:6">
      <c r="A5802" t="s">
        <v>10531</v>
      </c>
      <c r="B5802">
        <v>15</v>
      </c>
      <c r="C5802">
        <v>10</v>
      </c>
      <c r="D5802">
        <v>14</v>
      </c>
      <c r="E5802" t="s">
        <v>10532</v>
      </c>
      <c r="F5802" t="s">
        <v>10530</v>
      </c>
    </row>
    <row r="5803" spans="1:6">
      <c r="A5803" t="s">
        <v>10533</v>
      </c>
      <c r="B5803">
        <v>15</v>
      </c>
      <c r="C5803">
        <v>10</v>
      </c>
      <c r="D5803">
        <v>15</v>
      </c>
      <c r="E5803" t="s">
        <v>10534</v>
      </c>
      <c r="F5803" t="s">
        <v>10535</v>
      </c>
    </row>
    <row r="5804" spans="1:6">
      <c r="A5804" t="s">
        <v>10536</v>
      </c>
      <c r="B5804">
        <v>15</v>
      </c>
      <c r="C5804">
        <v>10</v>
      </c>
      <c r="D5804">
        <v>16</v>
      </c>
      <c r="E5804" t="s">
        <v>10537</v>
      </c>
      <c r="F5804" t="s">
        <v>10535</v>
      </c>
    </row>
    <row r="5805" spans="1:6">
      <c r="A5805" t="s">
        <v>10538</v>
      </c>
      <c r="B5805">
        <v>15</v>
      </c>
      <c r="C5805">
        <v>10</v>
      </c>
      <c r="D5805">
        <v>17</v>
      </c>
      <c r="E5805" t="s">
        <v>10539</v>
      </c>
      <c r="F5805" t="s">
        <v>10540</v>
      </c>
    </row>
    <row r="5806" spans="1:6">
      <c r="A5806" t="s">
        <v>10541</v>
      </c>
      <c r="B5806">
        <v>15</v>
      </c>
      <c r="C5806">
        <v>10</v>
      </c>
      <c r="D5806">
        <v>18</v>
      </c>
      <c r="E5806" t="s">
        <v>10542</v>
      </c>
      <c r="F5806" t="s">
        <v>10540</v>
      </c>
    </row>
    <row r="5807" spans="1:6">
      <c r="A5807" t="s">
        <v>10543</v>
      </c>
      <c r="B5807">
        <v>15</v>
      </c>
      <c r="C5807">
        <v>10</v>
      </c>
      <c r="D5807">
        <v>19</v>
      </c>
      <c r="E5807" t="s">
        <v>10544</v>
      </c>
      <c r="F5807" t="s">
        <v>10545</v>
      </c>
    </row>
    <row r="5808" spans="1:6">
      <c r="A5808" t="s">
        <v>10546</v>
      </c>
      <c r="B5808">
        <v>15</v>
      </c>
      <c r="C5808">
        <v>10</v>
      </c>
      <c r="D5808">
        <v>20</v>
      </c>
      <c r="E5808" t="s">
        <v>10547</v>
      </c>
      <c r="F5808" t="s">
        <v>10545</v>
      </c>
    </row>
    <row r="5809" spans="1:6">
      <c r="A5809" t="s">
        <v>10548</v>
      </c>
      <c r="B5809">
        <v>15</v>
      </c>
      <c r="C5809">
        <v>11</v>
      </c>
      <c r="D5809">
        <v>1</v>
      </c>
      <c r="E5809" t="s">
        <v>10549</v>
      </c>
      <c r="F5809" t="s">
        <v>10550</v>
      </c>
    </row>
    <row r="5810" spans="1:6">
      <c r="A5810" t="s">
        <v>10551</v>
      </c>
      <c r="B5810">
        <v>15</v>
      </c>
      <c r="C5810">
        <v>11</v>
      </c>
      <c r="D5810">
        <v>2</v>
      </c>
      <c r="E5810" t="s">
        <v>10552</v>
      </c>
      <c r="F5810" t="s">
        <v>10550</v>
      </c>
    </row>
    <row r="5811" spans="1:6">
      <c r="A5811" t="s">
        <v>10553</v>
      </c>
      <c r="B5811">
        <v>15</v>
      </c>
      <c r="C5811">
        <v>11</v>
      </c>
      <c r="D5811">
        <v>3</v>
      </c>
      <c r="E5811" t="s">
        <v>10554</v>
      </c>
      <c r="F5811" t="s">
        <v>10555</v>
      </c>
    </row>
    <row r="5812" spans="1:6">
      <c r="A5812" t="s">
        <v>10556</v>
      </c>
      <c r="B5812">
        <v>15</v>
      </c>
      <c r="C5812">
        <v>11</v>
      </c>
      <c r="D5812">
        <v>4</v>
      </c>
      <c r="E5812" t="s">
        <v>10557</v>
      </c>
      <c r="F5812" t="s">
        <v>10555</v>
      </c>
    </row>
    <row r="5813" spans="1:6">
      <c r="A5813" t="s">
        <v>10558</v>
      </c>
      <c r="B5813">
        <v>15</v>
      </c>
      <c r="C5813">
        <v>11</v>
      </c>
      <c r="D5813">
        <v>5</v>
      </c>
      <c r="E5813" t="s">
        <v>10559</v>
      </c>
      <c r="F5813" t="s">
        <v>10560</v>
      </c>
    </row>
    <row r="5814" spans="1:6">
      <c r="A5814" t="s">
        <v>10561</v>
      </c>
      <c r="B5814">
        <v>15</v>
      </c>
      <c r="C5814">
        <v>11</v>
      </c>
      <c r="D5814">
        <v>6</v>
      </c>
      <c r="E5814" t="s">
        <v>10562</v>
      </c>
      <c r="F5814" t="s">
        <v>10560</v>
      </c>
    </row>
    <row r="5815" spans="1:6">
      <c r="A5815" t="s">
        <v>10563</v>
      </c>
      <c r="B5815">
        <v>15</v>
      </c>
      <c r="C5815">
        <v>11</v>
      </c>
      <c r="D5815">
        <v>7</v>
      </c>
      <c r="E5815" t="s">
        <v>10564</v>
      </c>
      <c r="F5815" t="s">
        <v>10565</v>
      </c>
    </row>
    <row r="5816" spans="1:6">
      <c r="A5816" t="s">
        <v>10566</v>
      </c>
      <c r="B5816">
        <v>15</v>
      </c>
      <c r="C5816">
        <v>11</v>
      </c>
      <c r="D5816">
        <v>8</v>
      </c>
      <c r="E5816" t="s">
        <v>10567</v>
      </c>
      <c r="F5816" t="s">
        <v>10565</v>
      </c>
    </row>
    <row r="5817" spans="1:6">
      <c r="A5817" t="s">
        <v>10568</v>
      </c>
      <c r="B5817">
        <v>15</v>
      </c>
      <c r="C5817">
        <v>11</v>
      </c>
      <c r="D5817">
        <v>9</v>
      </c>
      <c r="E5817" t="s">
        <v>10569</v>
      </c>
      <c r="F5817" t="s">
        <v>10570</v>
      </c>
    </row>
    <row r="5818" spans="1:6">
      <c r="A5818" t="s">
        <v>10571</v>
      </c>
      <c r="B5818">
        <v>15</v>
      </c>
      <c r="C5818">
        <v>11</v>
      </c>
      <c r="D5818">
        <v>10</v>
      </c>
      <c r="E5818" t="s">
        <v>10572</v>
      </c>
      <c r="F5818" t="s">
        <v>10570</v>
      </c>
    </row>
    <row r="5819" spans="1:6">
      <c r="A5819" t="s">
        <v>10573</v>
      </c>
      <c r="B5819">
        <v>15</v>
      </c>
      <c r="C5819">
        <v>11</v>
      </c>
      <c r="D5819">
        <v>11</v>
      </c>
      <c r="E5819" t="s">
        <v>10574</v>
      </c>
      <c r="F5819" t="s">
        <v>10575</v>
      </c>
    </row>
    <row r="5820" spans="1:6">
      <c r="A5820" t="s">
        <v>10576</v>
      </c>
      <c r="B5820">
        <v>15</v>
      </c>
      <c r="C5820">
        <v>11</v>
      </c>
      <c r="D5820">
        <v>12</v>
      </c>
      <c r="E5820" t="s">
        <v>10577</v>
      </c>
      <c r="F5820" t="s">
        <v>10575</v>
      </c>
    </row>
    <row r="5821" spans="1:6">
      <c r="A5821" t="s">
        <v>10578</v>
      </c>
      <c r="B5821">
        <v>15</v>
      </c>
      <c r="C5821">
        <v>11</v>
      </c>
      <c r="D5821">
        <v>13</v>
      </c>
      <c r="E5821" t="s">
        <v>10579</v>
      </c>
      <c r="F5821" t="s">
        <v>10580</v>
      </c>
    </row>
    <row r="5822" spans="1:6">
      <c r="A5822" t="s">
        <v>10581</v>
      </c>
      <c r="B5822">
        <v>15</v>
      </c>
      <c r="C5822">
        <v>11</v>
      </c>
      <c r="D5822">
        <v>14</v>
      </c>
      <c r="E5822" t="s">
        <v>10582</v>
      </c>
      <c r="F5822" t="s">
        <v>10580</v>
      </c>
    </row>
    <row r="5823" spans="1:6">
      <c r="A5823" t="s">
        <v>10583</v>
      </c>
      <c r="B5823">
        <v>15</v>
      </c>
      <c r="C5823">
        <v>11</v>
      </c>
      <c r="D5823">
        <v>15</v>
      </c>
      <c r="E5823" t="s">
        <v>10584</v>
      </c>
      <c r="F5823" t="s">
        <v>10585</v>
      </c>
    </row>
    <row r="5824" spans="1:6">
      <c r="A5824" t="s">
        <v>10586</v>
      </c>
      <c r="B5824">
        <v>15</v>
      </c>
      <c r="C5824">
        <v>11</v>
      </c>
      <c r="D5824">
        <v>16</v>
      </c>
      <c r="E5824" t="s">
        <v>10587</v>
      </c>
      <c r="F5824" t="s">
        <v>10585</v>
      </c>
    </row>
    <row r="5825" spans="1:7">
      <c r="A5825" t="s">
        <v>10588</v>
      </c>
      <c r="B5825">
        <v>15</v>
      </c>
      <c r="C5825">
        <v>11</v>
      </c>
      <c r="D5825">
        <v>17</v>
      </c>
      <c r="E5825" t="s">
        <v>10589</v>
      </c>
      <c r="F5825" t="s">
        <v>10590</v>
      </c>
    </row>
    <row r="5826" spans="1:7">
      <c r="A5826" t="s">
        <v>10591</v>
      </c>
      <c r="B5826">
        <v>15</v>
      </c>
      <c r="C5826">
        <v>11</v>
      </c>
      <c r="D5826">
        <v>18</v>
      </c>
      <c r="E5826" t="s">
        <v>10592</v>
      </c>
      <c r="F5826" t="s">
        <v>10590</v>
      </c>
    </row>
    <row r="5827" spans="1:7">
      <c r="A5827" t="s">
        <v>10593</v>
      </c>
      <c r="B5827">
        <v>15</v>
      </c>
      <c r="C5827">
        <v>11</v>
      </c>
      <c r="D5827">
        <v>19</v>
      </c>
      <c r="E5827" t="s">
        <v>10594</v>
      </c>
      <c r="F5827" t="s">
        <v>10595</v>
      </c>
    </row>
    <row r="5828" spans="1:7">
      <c r="A5828" t="s">
        <v>10596</v>
      </c>
      <c r="B5828">
        <v>15</v>
      </c>
      <c r="C5828">
        <v>11</v>
      </c>
      <c r="D5828">
        <v>20</v>
      </c>
      <c r="E5828" t="s">
        <v>10597</v>
      </c>
      <c r="F5828" t="s">
        <v>10595</v>
      </c>
    </row>
    <row r="5829" spans="1:7">
      <c r="A5829" t="s">
        <v>10598</v>
      </c>
      <c r="B5829">
        <v>15</v>
      </c>
      <c r="C5829">
        <v>12</v>
      </c>
      <c r="D5829">
        <v>1</v>
      </c>
      <c r="E5829" t="s">
        <v>10599</v>
      </c>
      <c r="F5829" t="s">
        <v>10600</v>
      </c>
    </row>
    <row r="5830" spans="1:7">
      <c r="A5830" t="s">
        <v>10601</v>
      </c>
      <c r="B5830">
        <v>15</v>
      </c>
      <c r="C5830">
        <v>12</v>
      </c>
      <c r="D5830">
        <v>2</v>
      </c>
      <c r="E5830" t="s">
        <v>10602</v>
      </c>
      <c r="F5830" t="s">
        <v>10600</v>
      </c>
    </row>
    <row r="5831" spans="1:7">
      <c r="A5831" t="s">
        <v>10603</v>
      </c>
      <c r="B5831">
        <v>15</v>
      </c>
      <c r="C5831">
        <v>12</v>
      </c>
      <c r="D5831">
        <v>3</v>
      </c>
      <c r="E5831" t="s">
        <v>10604</v>
      </c>
      <c r="F5831" t="s">
        <v>10605</v>
      </c>
    </row>
    <row r="5832" spans="1:7">
      <c r="A5832" t="s">
        <v>10606</v>
      </c>
      <c r="B5832">
        <v>15</v>
      </c>
      <c r="C5832">
        <v>12</v>
      </c>
      <c r="D5832">
        <v>4</v>
      </c>
      <c r="E5832" t="s">
        <v>10607</v>
      </c>
      <c r="F5832" t="s">
        <v>10605</v>
      </c>
    </row>
    <row r="5833" spans="1:7">
      <c r="A5833" t="s">
        <v>10608</v>
      </c>
      <c r="B5833">
        <v>15</v>
      </c>
      <c r="C5833">
        <v>12</v>
      </c>
      <c r="D5833">
        <v>5</v>
      </c>
      <c r="E5833" t="s">
        <v>591</v>
      </c>
      <c r="G5833" t="e">
        <f>--Empty</f>
        <v>#NAME?</v>
      </c>
    </row>
    <row r="5834" spans="1:7">
      <c r="A5834" t="s">
        <v>10609</v>
      </c>
      <c r="B5834">
        <v>15</v>
      </c>
      <c r="C5834">
        <v>12</v>
      </c>
      <c r="D5834">
        <v>6</v>
      </c>
      <c r="E5834" t="s">
        <v>591</v>
      </c>
      <c r="G5834" t="e">
        <f>--Empty</f>
        <v>#NAME?</v>
      </c>
    </row>
    <row r="5835" spans="1:7">
      <c r="A5835" t="s">
        <v>10610</v>
      </c>
      <c r="B5835">
        <v>15</v>
      </c>
      <c r="C5835">
        <v>12</v>
      </c>
      <c r="D5835">
        <v>7</v>
      </c>
      <c r="E5835" t="s">
        <v>591</v>
      </c>
      <c r="G5835" t="e">
        <f>--Empty</f>
        <v>#NAME?</v>
      </c>
    </row>
    <row r="5836" spans="1:7">
      <c r="A5836" t="s">
        <v>10611</v>
      </c>
      <c r="B5836">
        <v>15</v>
      </c>
      <c r="C5836">
        <v>12</v>
      </c>
      <c r="D5836">
        <v>8</v>
      </c>
      <c r="E5836" t="s">
        <v>591</v>
      </c>
      <c r="G5836" t="e">
        <f>--Empty</f>
        <v>#NAME?</v>
      </c>
    </row>
    <row r="5837" spans="1:7">
      <c r="A5837" t="s">
        <v>10612</v>
      </c>
      <c r="B5837">
        <v>15</v>
      </c>
      <c r="C5837">
        <v>12</v>
      </c>
      <c r="D5837">
        <v>9</v>
      </c>
      <c r="E5837" t="s">
        <v>591</v>
      </c>
      <c r="G5837" t="e">
        <f>--Empty</f>
        <v>#NAME?</v>
      </c>
    </row>
    <row r="5838" spans="1:7">
      <c r="A5838" t="s">
        <v>10613</v>
      </c>
      <c r="B5838">
        <v>15</v>
      </c>
      <c r="C5838">
        <v>12</v>
      </c>
      <c r="D5838">
        <v>10</v>
      </c>
      <c r="E5838" t="s">
        <v>591</v>
      </c>
      <c r="G5838" t="e">
        <f>--Empty</f>
        <v>#NAME?</v>
      </c>
    </row>
    <row r="5839" spans="1:7">
      <c r="A5839" t="s">
        <v>10614</v>
      </c>
      <c r="B5839">
        <v>15</v>
      </c>
      <c r="C5839">
        <v>12</v>
      </c>
      <c r="D5839">
        <v>11</v>
      </c>
      <c r="E5839" t="s">
        <v>591</v>
      </c>
      <c r="G5839" t="e">
        <f>--Empty</f>
        <v>#NAME?</v>
      </c>
    </row>
    <row r="5840" spans="1:7">
      <c r="A5840" t="s">
        <v>10615</v>
      </c>
      <c r="B5840">
        <v>15</v>
      </c>
      <c r="C5840">
        <v>12</v>
      </c>
      <c r="D5840">
        <v>12</v>
      </c>
      <c r="E5840" t="s">
        <v>591</v>
      </c>
      <c r="G5840" t="e">
        <f>--Empty</f>
        <v>#NAME?</v>
      </c>
    </row>
    <row r="5841" spans="1:6">
      <c r="A5841" t="s">
        <v>10616</v>
      </c>
      <c r="B5841">
        <v>15</v>
      </c>
      <c r="C5841">
        <v>12</v>
      </c>
      <c r="D5841">
        <v>13</v>
      </c>
      <c r="E5841" t="s">
        <v>10617</v>
      </c>
      <c r="F5841" t="s">
        <v>10618</v>
      </c>
    </row>
    <row r="5842" spans="1:6">
      <c r="A5842" t="s">
        <v>10619</v>
      </c>
      <c r="B5842">
        <v>15</v>
      </c>
      <c r="C5842">
        <v>12</v>
      </c>
      <c r="D5842">
        <v>14</v>
      </c>
      <c r="E5842" t="s">
        <v>10620</v>
      </c>
      <c r="F5842" t="s">
        <v>10618</v>
      </c>
    </row>
    <row r="5843" spans="1:6">
      <c r="A5843" t="s">
        <v>10621</v>
      </c>
      <c r="B5843">
        <v>15</v>
      </c>
      <c r="C5843">
        <v>12</v>
      </c>
      <c r="D5843">
        <v>15</v>
      </c>
      <c r="E5843" t="s">
        <v>10622</v>
      </c>
      <c r="F5843" t="s">
        <v>10623</v>
      </c>
    </row>
    <row r="5844" spans="1:6">
      <c r="A5844" t="s">
        <v>10624</v>
      </c>
      <c r="B5844">
        <v>15</v>
      </c>
      <c r="C5844">
        <v>12</v>
      </c>
      <c r="D5844">
        <v>16</v>
      </c>
      <c r="E5844" t="s">
        <v>10625</v>
      </c>
      <c r="F5844" t="s">
        <v>10623</v>
      </c>
    </row>
    <row r="5845" spans="1:6">
      <c r="A5845" t="s">
        <v>10626</v>
      </c>
      <c r="B5845">
        <v>15</v>
      </c>
      <c r="C5845">
        <v>12</v>
      </c>
      <c r="D5845">
        <v>17</v>
      </c>
      <c r="E5845" t="s">
        <v>10627</v>
      </c>
      <c r="F5845" t="s">
        <v>10628</v>
      </c>
    </row>
    <row r="5846" spans="1:6">
      <c r="A5846" t="s">
        <v>10629</v>
      </c>
      <c r="B5846">
        <v>15</v>
      </c>
      <c r="C5846">
        <v>12</v>
      </c>
      <c r="D5846">
        <v>18</v>
      </c>
      <c r="E5846" t="s">
        <v>10630</v>
      </c>
      <c r="F5846" t="s">
        <v>10628</v>
      </c>
    </row>
    <row r="5847" spans="1:6">
      <c r="A5847" t="s">
        <v>10631</v>
      </c>
      <c r="B5847">
        <v>15</v>
      </c>
      <c r="C5847">
        <v>12</v>
      </c>
      <c r="D5847">
        <v>19</v>
      </c>
      <c r="E5847" t="s">
        <v>10632</v>
      </c>
      <c r="F5847" t="s">
        <v>10633</v>
      </c>
    </row>
    <row r="5848" spans="1:6">
      <c r="A5848" t="s">
        <v>10634</v>
      </c>
      <c r="B5848">
        <v>15</v>
      </c>
      <c r="C5848">
        <v>12</v>
      </c>
      <c r="D5848">
        <v>20</v>
      </c>
      <c r="E5848" t="s">
        <v>10635</v>
      </c>
      <c r="F5848" t="s">
        <v>10633</v>
      </c>
    </row>
    <row r="5849" spans="1:6">
      <c r="A5849" t="s">
        <v>10636</v>
      </c>
      <c r="B5849">
        <v>15</v>
      </c>
      <c r="C5849">
        <v>13</v>
      </c>
      <c r="D5849">
        <v>1</v>
      </c>
      <c r="E5849" t="s">
        <v>10637</v>
      </c>
      <c r="F5849" t="s">
        <v>10638</v>
      </c>
    </row>
    <row r="5850" spans="1:6">
      <c r="A5850" t="s">
        <v>10639</v>
      </c>
      <c r="B5850">
        <v>15</v>
      </c>
      <c r="C5850">
        <v>13</v>
      </c>
      <c r="D5850">
        <v>2</v>
      </c>
      <c r="E5850" t="s">
        <v>10640</v>
      </c>
      <c r="F5850" t="s">
        <v>10638</v>
      </c>
    </row>
    <row r="5851" spans="1:6">
      <c r="A5851" t="s">
        <v>10641</v>
      </c>
      <c r="B5851">
        <v>15</v>
      </c>
      <c r="C5851">
        <v>13</v>
      </c>
      <c r="D5851">
        <v>3</v>
      </c>
      <c r="E5851" t="s">
        <v>10642</v>
      </c>
      <c r="F5851" t="s">
        <v>10643</v>
      </c>
    </row>
    <row r="5852" spans="1:6">
      <c r="A5852" t="s">
        <v>10644</v>
      </c>
      <c r="B5852">
        <v>15</v>
      </c>
      <c r="C5852">
        <v>13</v>
      </c>
      <c r="D5852">
        <v>4</v>
      </c>
      <c r="E5852" t="s">
        <v>10645</v>
      </c>
      <c r="F5852" t="s">
        <v>10643</v>
      </c>
    </row>
    <row r="5853" spans="1:6">
      <c r="A5853" t="s">
        <v>10646</v>
      </c>
      <c r="B5853">
        <v>15</v>
      </c>
      <c r="C5853">
        <v>13</v>
      </c>
      <c r="D5853">
        <v>5</v>
      </c>
      <c r="E5853" t="s">
        <v>10647</v>
      </c>
      <c r="F5853" t="s">
        <v>10648</v>
      </c>
    </row>
    <row r="5854" spans="1:6">
      <c r="A5854" t="s">
        <v>10649</v>
      </c>
      <c r="B5854">
        <v>15</v>
      </c>
      <c r="C5854">
        <v>13</v>
      </c>
      <c r="D5854">
        <v>6</v>
      </c>
      <c r="E5854" t="s">
        <v>10650</v>
      </c>
      <c r="F5854" t="s">
        <v>10648</v>
      </c>
    </row>
    <row r="5855" spans="1:6">
      <c r="A5855" t="s">
        <v>10651</v>
      </c>
      <c r="B5855">
        <v>15</v>
      </c>
      <c r="C5855">
        <v>13</v>
      </c>
      <c r="D5855">
        <v>7</v>
      </c>
      <c r="E5855" t="s">
        <v>10652</v>
      </c>
      <c r="F5855" t="s">
        <v>10653</v>
      </c>
    </row>
    <row r="5856" spans="1:6">
      <c r="A5856" t="s">
        <v>10654</v>
      </c>
      <c r="B5856">
        <v>15</v>
      </c>
      <c r="C5856">
        <v>13</v>
      </c>
      <c r="D5856">
        <v>8</v>
      </c>
      <c r="E5856" t="s">
        <v>10655</v>
      </c>
      <c r="F5856" t="s">
        <v>10653</v>
      </c>
    </row>
    <row r="5857" spans="1:6">
      <c r="A5857" t="s">
        <v>10656</v>
      </c>
      <c r="B5857">
        <v>15</v>
      </c>
      <c r="C5857">
        <v>13</v>
      </c>
      <c r="D5857">
        <v>9</v>
      </c>
      <c r="E5857" t="s">
        <v>10657</v>
      </c>
      <c r="F5857" t="s">
        <v>10658</v>
      </c>
    </row>
    <row r="5858" spans="1:6">
      <c r="A5858" t="s">
        <v>10659</v>
      </c>
      <c r="B5858">
        <v>15</v>
      </c>
      <c r="C5858">
        <v>13</v>
      </c>
      <c r="D5858">
        <v>10</v>
      </c>
      <c r="E5858" t="s">
        <v>10660</v>
      </c>
      <c r="F5858" t="s">
        <v>10658</v>
      </c>
    </row>
    <row r="5859" spans="1:6">
      <c r="A5859" t="s">
        <v>10661</v>
      </c>
      <c r="B5859">
        <v>15</v>
      </c>
      <c r="C5859">
        <v>13</v>
      </c>
      <c r="D5859">
        <v>11</v>
      </c>
      <c r="E5859" t="s">
        <v>10662</v>
      </c>
      <c r="F5859" t="s">
        <v>10663</v>
      </c>
    </row>
    <row r="5860" spans="1:6">
      <c r="A5860" t="s">
        <v>10664</v>
      </c>
      <c r="B5860">
        <v>15</v>
      </c>
      <c r="C5860">
        <v>13</v>
      </c>
      <c r="D5860">
        <v>12</v>
      </c>
      <c r="E5860" t="s">
        <v>10665</v>
      </c>
      <c r="F5860" t="s">
        <v>10663</v>
      </c>
    </row>
    <row r="5861" spans="1:6">
      <c r="A5861" t="s">
        <v>10666</v>
      </c>
      <c r="B5861">
        <v>15</v>
      </c>
      <c r="C5861">
        <v>13</v>
      </c>
      <c r="D5861">
        <v>13</v>
      </c>
      <c r="E5861" t="s">
        <v>10667</v>
      </c>
      <c r="F5861" t="s">
        <v>10668</v>
      </c>
    </row>
    <row r="5862" spans="1:6">
      <c r="A5862" t="s">
        <v>10669</v>
      </c>
      <c r="B5862">
        <v>15</v>
      </c>
      <c r="C5862">
        <v>13</v>
      </c>
      <c r="D5862">
        <v>14</v>
      </c>
      <c r="E5862" t="s">
        <v>10670</v>
      </c>
      <c r="F5862" t="s">
        <v>10668</v>
      </c>
    </row>
    <row r="5863" spans="1:6">
      <c r="A5863" t="s">
        <v>10671</v>
      </c>
      <c r="B5863">
        <v>15</v>
      </c>
      <c r="C5863">
        <v>13</v>
      </c>
      <c r="D5863">
        <v>15</v>
      </c>
      <c r="E5863" t="s">
        <v>10672</v>
      </c>
      <c r="F5863" t="s">
        <v>10673</v>
      </c>
    </row>
    <row r="5864" spans="1:6">
      <c r="A5864" t="s">
        <v>10674</v>
      </c>
      <c r="B5864">
        <v>15</v>
      </c>
      <c r="C5864">
        <v>13</v>
      </c>
      <c r="D5864">
        <v>16</v>
      </c>
      <c r="E5864" t="s">
        <v>10675</v>
      </c>
      <c r="F5864" t="s">
        <v>10673</v>
      </c>
    </row>
    <row r="5865" spans="1:6">
      <c r="A5865" t="s">
        <v>10676</v>
      </c>
      <c r="B5865">
        <v>15</v>
      </c>
      <c r="C5865">
        <v>13</v>
      </c>
      <c r="D5865">
        <v>17</v>
      </c>
      <c r="E5865" t="s">
        <v>10677</v>
      </c>
      <c r="F5865" t="s">
        <v>10678</v>
      </c>
    </row>
    <row r="5866" spans="1:6">
      <c r="A5866" t="s">
        <v>10679</v>
      </c>
      <c r="B5866">
        <v>15</v>
      </c>
      <c r="C5866">
        <v>13</v>
      </c>
      <c r="D5866">
        <v>18</v>
      </c>
      <c r="E5866" t="s">
        <v>10680</v>
      </c>
      <c r="F5866" t="s">
        <v>10678</v>
      </c>
    </row>
    <row r="5867" spans="1:6">
      <c r="A5867" t="s">
        <v>10681</v>
      </c>
      <c r="B5867">
        <v>15</v>
      </c>
      <c r="C5867">
        <v>13</v>
      </c>
      <c r="D5867">
        <v>19</v>
      </c>
      <c r="E5867" t="s">
        <v>10682</v>
      </c>
      <c r="F5867" t="s">
        <v>10683</v>
      </c>
    </row>
    <row r="5868" spans="1:6">
      <c r="A5868" t="s">
        <v>10684</v>
      </c>
      <c r="B5868">
        <v>15</v>
      </c>
      <c r="C5868">
        <v>13</v>
      </c>
      <c r="D5868">
        <v>20</v>
      </c>
      <c r="E5868" t="s">
        <v>10685</v>
      </c>
      <c r="F5868" t="s">
        <v>10683</v>
      </c>
    </row>
    <row r="5869" spans="1:6">
      <c r="A5869" t="s">
        <v>10686</v>
      </c>
      <c r="B5869">
        <v>15</v>
      </c>
      <c r="C5869">
        <v>14</v>
      </c>
      <c r="D5869">
        <v>1</v>
      </c>
      <c r="E5869" t="s">
        <v>10687</v>
      </c>
      <c r="F5869" t="s">
        <v>10688</v>
      </c>
    </row>
    <row r="5870" spans="1:6">
      <c r="A5870" t="s">
        <v>10689</v>
      </c>
      <c r="B5870">
        <v>15</v>
      </c>
      <c r="C5870">
        <v>14</v>
      </c>
      <c r="D5870">
        <v>2</v>
      </c>
      <c r="E5870" t="s">
        <v>10690</v>
      </c>
      <c r="F5870" t="s">
        <v>10688</v>
      </c>
    </row>
    <row r="5871" spans="1:6">
      <c r="A5871" t="s">
        <v>10691</v>
      </c>
      <c r="B5871">
        <v>15</v>
      </c>
      <c r="C5871">
        <v>14</v>
      </c>
      <c r="D5871">
        <v>3</v>
      </c>
      <c r="E5871" t="s">
        <v>10692</v>
      </c>
      <c r="F5871" t="s">
        <v>10693</v>
      </c>
    </row>
    <row r="5872" spans="1:6">
      <c r="A5872" t="s">
        <v>10694</v>
      </c>
      <c r="B5872">
        <v>15</v>
      </c>
      <c r="C5872">
        <v>14</v>
      </c>
      <c r="D5872">
        <v>4</v>
      </c>
      <c r="E5872" t="s">
        <v>10695</v>
      </c>
      <c r="F5872" t="s">
        <v>10693</v>
      </c>
    </row>
    <row r="5873" spans="1:7">
      <c r="A5873" t="s">
        <v>10696</v>
      </c>
      <c r="B5873">
        <v>15</v>
      </c>
      <c r="C5873">
        <v>14</v>
      </c>
      <c r="D5873">
        <v>5</v>
      </c>
      <c r="E5873" t="s">
        <v>10697</v>
      </c>
      <c r="F5873" t="s">
        <v>10698</v>
      </c>
    </row>
    <row r="5874" spans="1:7">
      <c r="A5874" t="s">
        <v>10699</v>
      </c>
      <c r="B5874">
        <v>15</v>
      </c>
      <c r="C5874">
        <v>14</v>
      </c>
      <c r="D5874">
        <v>6</v>
      </c>
      <c r="E5874" t="s">
        <v>10700</v>
      </c>
      <c r="F5874" t="s">
        <v>10698</v>
      </c>
    </row>
    <row r="5875" spans="1:7">
      <c r="A5875" t="s">
        <v>10701</v>
      </c>
      <c r="B5875">
        <v>15</v>
      </c>
      <c r="C5875">
        <v>14</v>
      </c>
      <c r="D5875">
        <v>7</v>
      </c>
      <c r="E5875" t="s">
        <v>10702</v>
      </c>
      <c r="F5875" t="s">
        <v>10703</v>
      </c>
    </row>
    <row r="5876" spans="1:7">
      <c r="A5876" t="s">
        <v>10704</v>
      </c>
      <c r="B5876">
        <v>15</v>
      </c>
      <c r="C5876">
        <v>14</v>
      </c>
      <c r="D5876">
        <v>8</v>
      </c>
      <c r="E5876" t="s">
        <v>10705</v>
      </c>
      <c r="F5876" t="s">
        <v>10703</v>
      </c>
    </row>
    <row r="5877" spans="1:7">
      <c r="A5877" t="s">
        <v>10706</v>
      </c>
      <c r="B5877">
        <v>15</v>
      </c>
      <c r="C5877">
        <v>14</v>
      </c>
      <c r="D5877">
        <v>9</v>
      </c>
      <c r="E5877" t="s">
        <v>10707</v>
      </c>
      <c r="F5877" t="s">
        <v>10708</v>
      </c>
    </row>
    <row r="5878" spans="1:7">
      <c r="A5878" t="s">
        <v>10709</v>
      </c>
      <c r="B5878">
        <v>15</v>
      </c>
      <c r="C5878">
        <v>14</v>
      </c>
      <c r="D5878">
        <v>10</v>
      </c>
      <c r="E5878" t="s">
        <v>10710</v>
      </c>
      <c r="F5878" t="s">
        <v>10708</v>
      </c>
    </row>
    <row r="5879" spans="1:7">
      <c r="A5879" t="s">
        <v>10711</v>
      </c>
      <c r="B5879">
        <v>15</v>
      </c>
      <c r="C5879">
        <v>14</v>
      </c>
      <c r="D5879">
        <v>11</v>
      </c>
      <c r="E5879" t="s">
        <v>10712</v>
      </c>
      <c r="F5879" t="s">
        <v>10713</v>
      </c>
    </row>
    <row r="5880" spans="1:7">
      <c r="A5880" t="s">
        <v>10714</v>
      </c>
      <c r="B5880">
        <v>15</v>
      </c>
      <c r="C5880">
        <v>14</v>
      </c>
      <c r="D5880">
        <v>12</v>
      </c>
      <c r="E5880" t="s">
        <v>10715</v>
      </c>
      <c r="F5880" t="s">
        <v>10713</v>
      </c>
    </row>
    <row r="5881" spans="1:7">
      <c r="A5881" t="s">
        <v>10716</v>
      </c>
      <c r="B5881">
        <v>15</v>
      </c>
      <c r="C5881">
        <v>14</v>
      </c>
      <c r="D5881">
        <v>13</v>
      </c>
      <c r="E5881" t="s">
        <v>15</v>
      </c>
      <c r="G5881" t="s">
        <v>16</v>
      </c>
    </row>
    <row r="5882" spans="1:7">
      <c r="A5882" t="s">
        <v>10717</v>
      </c>
      <c r="B5882">
        <v>15</v>
      </c>
      <c r="C5882">
        <v>14</v>
      </c>
      <c r="D5882">
        <v>14</v>
      </c>
      <c r="E5882" t="s">
        <v>15</v>
      </c>
      <c r="G5882" t="s">
        <v>16</v>
      </c>
    </row>
    <row r="5883" spans="1:7">
      <c r="A5883" t="s">
        <v>10718</v>
      </c>
      <c r="B5883">
        <v>15</v>
      </c>
      <c r="C5883">
        <v>14</v>
      </c>
      <c r="D5883">
        <v>15</v>
      </c>
      <c r="E5883" t="s">
        <v>660</v>
      </c>
      <c r="G5883" t="s">
        <v>661</v>
      </c>
    </row>
    <row r="5884" spans="1:7">
      <c r="A5884" t="s">
        <v>10719</v>
      </c>
      <c r="B5884">
        <v>15</v>
      </c>
      <c r="C5884">
        <v>14</v>
      </c>
      <c r="D5884">
        <v>16</v>
      </c>
      <c r="E5884" t="s">
        <v>660</v>
      </c>
      <c r="G5884" t="s">
        <v>661</v>
      </c>
    </row>
    <row r="5885" spans="1:7">
      <c r="A5885" t="s">
        <v>10720</v>
      </c>
      <c r="B5885">
        <v>15</v>
      </c>
      <c r="C5885">
        <v>14</v>
      </c>
      <c r="D5885">
        <v>17</v>
      </c>
      <c r="E5885" t="s">
        <v>664</v>
      </c>
      <c r="G5885" t="s">
        <v>665</v>
      </c>
    </row>
    <row r="5886" spans="1:7">
      <c r="A5886" t="s">
        <v>10721</v>
      </c>
      <c r="B5886">
        <v>15</v>
      </c>
      <c r="C5886">
        <v>14</v>
      </c>
      <c r="D5886">
        <v>18</v>
      </c>
      <c r="E5886" t="s">
        <v>664</v>
      </c>
      <c r="G5886" t="s">
        <v>665</v>
      </c>
    </row>
    <row r="5887" spans="1:7">
      <c r="A5887" t="s">
        <v>10722</v>
      </c>
      <c r="B5887">
        <v>15</v>
      </c>
      <c r="C5887">
        <v>14</v>
      </c>
      <c r="D5887">
        <v>19</v>
      </c>
      <c r="E5887" t="s">
        <v>668</v>
      </c>
      <c r="G5887" t="s">
        <v>669</v>
      </c>
    </row>
    <row r="5888" spans="1:7">
      <c r="A5888" t="s">
        <v>10723</v>
      </c>
      <c r="B5888">
        <v>15</v>
      </c>
      <c r="C5888">
        <v>14</v>
      </c>
      <c r="D5888">
        <v>20</v>
      </c>
      <c r="E5888" t="s">
        <v>668</v>
      </c>
      <c r="G5888" t="s">
        <v>669</v>
      </c>
    </row>
    <row r="5889" spans="1:7">
      <c r="A5889" t="s">
        <v>10724</v>
      </c>
      <c r="B5889">
        <v>15</v>
      </c>
      <c r="C5889">
        <v>15</v>
      </c>
      <c r="D5889">
        <v>1</v>
      </c>
      <c r="E5889" t="s">
        <v>672</v>
      </c>
      <c r="G5889" t="e">
        <f>--Buffer</f>
        <v>#NAME?</v>
      </c>
    </row>
    <row r="5890" spans="1:7">
      <c r="A5890" t="s">
        <v>10725</v>
      </c>
      <c r="B5890">
        <v>15</v>
      </c>
      <c r="C5890">
        <v>15</v>
      </c>
      <c r="D5890">
        <v>2</v>
      </c>
      <c r="E5890" t="s">
        <v>672</v>
      </c>
      <c r="G5890" t="e">
        <f>--Buffer</f>
        <v>#NAME?</v>
      </c>
    </row>
    <row r="5891" spans="1:7">
      <c r="A5891" t="s">
        <v>10726</v>
      </c>
      <c r="B5891">
        <v>15</v>
      </c>
      <c r="C5891">
        <v>15</v>
      </c>
      <c r="D5891">
        <v>3</v>
      </c>
      <c r="E5891" t="s">
        <v>675</v>
      </c>
      <c r="G5891" t="s">
        <v>676</v>
      </c>
    </row>
    <row r="5892" spans="1:7">
      <c r="A5892" t="s">
        <v>10727</v>
      </c>
      <c r="B5892">
        <v>15</v>
      </c>
      <c r="C5892">
        <v>15</v>
      </c>
      <c r="D5892">
        <v>4</v>
      </c>
      <c r="E5892" t="s">
        <v>675</v>
      </c>
      <c r="G5892" t="s">
        <v>676</v>
      </c>
    </row>
    <row r="5893" spans="1:7">
      <c r="A5893" t="s">
        <v>10728</v>
      </c>
      <c r="B5893">
        <v>15</v>
      </c>
      <c r="C5893">
        <v>15</v>
      </c>
      <c r="D5893">
        <v>5</v>
      </c>
      <c r="E5893" t="s">
        <v>679</v>
      </c>
      <c r="G5893" t="s">
        <v>680</v>
      </c>
    </row>
    <row r="5894" spans="1:7">
      <c r="A5894" t="s">
        <v>10729</v>
      </c>
      <c r="B5894">
        <v>15</v>
      </c>
      <c r="C5894">
        <v>15</v>
      </c>
      <c r="D5894">
        <v>6</v>
      </c>
      <c r="E5894" t="s">
        <v>679</v>
      </c>
      <c r="G5894" t="s">
        <v>680</v>
      </c>
    </row>
    <row r="5895" spans="1:7">
      <c r="A5895" t="s">
        <v>10730</v>
      </c>
      <c r="B5895">
        <v>15</v>
      </c>
      <c r="C5895">
        <v>15</v>
      </c>
      <c r="D5895">
        <v>7</v>
      </c>
      <c r="E5895" t="s">
        <v>683</v>
      </c>
      <c r="G5895" t="s">
        <v>684</v>
      </c>
    </row>
    <row r="5896" spans="1:7">
      <c r="A5896" t="s">
        <v>10731</v>
      </c>
      <c r="B5896">
        <v>15</v>
      </c>
      <c r="C5896">
        <v>15</v>
      </c>
      <c r="D5896">
        <v>8</v>
      </c>
      <c r="E5896" t="s">
        <v>683</v>
      </c>
      <c r="G5896" t="s">
        <v>684</v>
      </c>
    </row>
    <row r="5897" spans="1:7">
      <c r="A5897" t="s">
        <v>10732</v>
      </c>
      <c r="B5897">
        <v>15</v>
      </c>
      <c r="C5897">
        <v>15</v>
      </c>
      <c r="D5897">
        <v>9</v>
      </c>
      <c r="E5897" t="s">
        <v>672</v>
      </c>
      <c r="G5897" t="e">
        <f>--Buffer</f>
        <v>#NAME?</v>
      </c>
    </row>
    <row r="5898" spans="1:7">
      <c r="A5898" t="s">
        <v>10733</v>
      </c>
      <c r="B5898">
        <v>15</v>
      </c>
      <c r="C5898">
        <v>15</v>
      </c>
      <c r="D5898">
        <v>10</v>
      </c>
      <c r="E5898" t="s">
        <v>672</v>
      </c>
      <c r="G5898" t="e">
        <f>--Buffer</f>
        <v>#NAME?</v>
      </c>
    </row>
    <row r="5899" spans="1:7">
      <c r="A5899" t="s">
        <v>10734</v>
      </c>
      <c r="B5899">
        <v>15</v>
      </c>
      <c r="C5899">
        <v>15</v>
      </c>
      <c r="D5899">
        <v>11</v>
      </c>
      <c r="E5899" t="s">
        <v>672</v>
      </c>
      <c r="G5899" t="e">
        <f>--Buffer</f>
        <v>#NAME?</v>
      </c>
    </row>
    <row r="5900" spans="1:7">
      <c r="A5900" t="s">
        <v>10735</v>
      </c>
      <c r="B5900">
        <v>15</v>
      </c>
      <c r="C5900">
        <v>15</v>
      </c>
      <c r="D5900">
        <v>12</v>
      </c>
      <c r="E5900" t="s">
        <v>672</v>
      </c>
      <c r="G5900" t="e">
        <f>--Buffer</f>
        <v>#NAME?</v>
      </c>
    </row>
    <row r="5901" spans="1:7">
      <c r="A5901" t="s">
        <v>10736</v>
      </c>
      <c r="B5901">
        <v>15</v>
      </c>
      <c r="C5901">
        <v>15</v>
      </c>
      <c r="D5901">
        <v>13</v>
      </c>
      <c r="E5901" t="s">
        <v>672</v>
      </c>
      <c r="G5901" t="e">
        <f>--Buffer</f>
        <v>#NAME?</v>
      </c>
    </row>
    <row r="5902" spans="1:7">
      <c r="A5902" t="s">
        <v>10737</v>
      </c>
      <c r="B5902">
        <v>15</v>
      </c>
      <c r="C5902">
        <v>15</v>
      </c>
      <c r="D5902">
        <v>14</v>
      </c>
      <c r="E5902" t="s">
        <v>672</v>
      </c>
      <c r="G5902" t="e">
        <f>--Buffer</f>
        <v>#NAME?</v>
      </c>
    </row>
    <row r="5903" spans="1:7">
      <c r="A5903" t="s">
        <v>10738</v>
      </c>
      <c r="B5903">
        <v>15</v>
      </c>
      <c r="C5903">
        <v>15</v>
      </c>
      <c r="D5903">
        <v>15</v>
      </c>
      <c r="E5903" t="s">
        <v>672</v>
      </c>
      <c r="G5903" t="e">
        <f>--Buffer</f>
        <v>#NAME?</v>
      </c>
    </row>
    <row r="5904" spans="1:7">
      <c r="A5904" t="s">
        <v>10739</v>
      </c>
      <c r="B5904">
        <v>15</v>
      </c>
      <c r="C5904">
        <v>15</v>
      </c>
      <c r="D5904">
        <v>16</v>
      </c>
      <c r="E5904" t="s">
        <v>672</v>
      </c>
      <c r="G5904" t="e">
        <f>--Buffer</f>
        <v>#NAME?</v>
      </c>
    </row>
    <row r="5905" spans="1:7">
      <c r="A5905" t="s">
        <v>10740</v>
      </c>
      <c r="B5905">
        <v>15</v>
      </c>
      <c r="C5905">
        <v>15</v>
      </c>
      <c r="D5905">
        <v>17</v>
      </c>
      <c r="E5905" t="s">
        <v>695</v>
      </c>
      <c r="G5905" t="s">
        <v>696</v>
      </c>
    </row>
    <row r="5906" spans="1:7">
      <c r="A5906" t="s">
        <v>10741</v>
      </c>
      <c r="B5906">
        <v>15</v>
      </c>
      <c r="C5906">
        <v>15</v>
      </c>
      <c r="D5906">
        <v>18</v>
      </c>
      <c r="E5906" t="s">
        <v>695</v>
      </c>
      <c r="G5906" t="s">
        <v>696</v>
      </c>
    </row>
    <row r="5907" spans="1:7">
      <c r="A5907" t="s">
        <v>10742</v>
      </c>
      <c r="B5907">
        <v>15</v>
      </c>
      <c r="C5907">
        <v>15</v>
      </c>
      <c r="D5907">
        <v>19</v>
      </c>
      <c r="E5907" t="s">
        <v>699</v>
      </c>
      <c r="G5907" t="s">
        <v>700</v>
      </c>
    </row>
    <row r="5908" spans="1:7">
      <c r="A5908" t="s">
        <v>10743</v>
      </c>
      <c r="B5908">
        <v>15</v>
      </c>
      <c r="C5908">
        <v>15</v>
      </c>
      <c r="D5908">
        <v>20</v>
      </c>
      <c r="E5908" t="s">
        <v>699</v>
      </c>
      <c r="G5908" t="s">
        <v>700</v>
      </c>
    </row>
    <row r="5909" spans="1:7">
      <c r="A5909" t="s">
        <v>10744</v>
      </c>
      <c r="B5909">
        <v>15</v>
      </c>
      <c r="C5909">
        <v>16</v>
      </c>
      <c r="D5909">
        <v>1</v>
      </c>
      <c r="E5909" t="s">
        <v>703</v>
      </c>
      <c r="G5909" t="s">
        <v>704</v>
      </c>
    </row>
    <row r="5910" spans="1:7">
      <c r="A5910" t="s">
        <v>10745</v>
      </c>
      <c r="B5910">
        <v>15</v>
      </c>
      <c r="C5910">
        <v>16</v>
      </c>
      <c r="D5910">
        <v>2</v>
      </c>
      <c r="E5910" t="s">
        <v>703</v>
      </c>
      <c r="G5910" t="s">
        <v>704</v>
      </c>
    </row>
    <row r="5911" spans="1:7">
      <c r="A5911" t="s">
        <v>10746</v>
      </c>
      <c r="B5911">
        <v>15</v>
      </c>
      <c r="C5911">
        <v>16</v>
      </c>
      <c r="D5911">
        <v>3</v>
      </c>
      <c r="E5911" t="s">
        <v>707</v>
      </c>
      <c r="G5911" t="s">
        <v>708</v>
      </c>
    </row>
    <row r="5912" spans="1:7">
      <c r="A5912" t="s">
        <v>10747</v>
      </c>
      <c r="B5912">
        <v>15</v>
      </c>
      <c r="C5912">
        <v>16</v>
      </c>
      <c r="D5912">
        <v>4</v>
      </c>
      <c r="E5912" t="s">
        <v>707</v>
      </c>
      <c r="G5912" t="s">
        <v>708</v>
      </c>
    </row>
    <row r="5913" spans="1:7">
      <c r="A5913" t="s">
        <v>10748</v>
      </c>
      <c r="B5913">
        <v>15</v>
      </c>
      <c r="C5913">
        <v>16</v>
      </c>
      <c r="D5913">
        <v>5</v>
      </c>
      <c r="E5913" t="s">
        <v>711</v>
      </c>
      <c r="G5913" t="e">
        <f>--Blank</f>
        <v>#NAME?</v>
      </c>
    </row>
    <row r="5914" spans="1:7">
      <c r="A5914" t="s">
        <v>10749</v>
      </c>
      <c r="B5914">
        <v>15</v>
      </c>
      <c r="C5914">
        <v>16</v>
      </c>
      <c r="D5914">
        <v>6</v>
      </c>
      <c r="E5914" t="s">
        <v>711</v>
      </c>
      <c r="G5914" t="e">
        <f>--Blank</f>
        <v>#NAME?</v>
      </c>
    </row>
    <row r="5915" spans="1:7">
      <c r="A5915" t="s">
        <v>10750</v>
      </c>
      <c r="B5915">
        <v>15</v>
      </c>
      <c r="C5915">
        <v>16</v>
      </c>
      <c r="D5915">
        <v>7</v>
      </c>
      <c r="E5915" t="s">
        <v>711</v>
      </c>
      <c r="G5915" t="e">
        <f>--Blank</f>
        <v>#NAME?</v>
      </c>
    </row>
    <row r="5916" spans="1:7">
      <c r="A5916" t="s">
        <v>10751</v>
      </c>
      <c r="B5916">
        <v>15</v>
      </c>
      <c r="C5916">
        <v>16</v>
      </c>
      <c r="D5916">
        <v>8</v>
      </c>
      <c r="E5916" t="s">
        <v>711</v>
      </c>
      <c r="G5916" t="e">
        <f>--Blank</f>
        <v>#NAME?</v>
      </c>
    </row>
    <row r="5917" spans="1:7">
      <c r="A5917" t="s">
        <v>10752</v>
      </c>
      <c r="B5917">
        <v>15</v>
      </c>
      <c r="C5917">
        <v>16</v>
      </c>
      <c r="D5917">
        <v>9</v>
      </c>
      <c r="E5917" t="s">
        <v>711</v>
      </c>
      <c r="G5917" t="e">
        <f>--Blank</f>
        <v>#NAME?</v>
      </c>
    </row>
    <row r="5918" spans="1:7">
      <c r="A5918" t="s">
        <v>10753</v>
      </c>
      <c r="B5918">
        <v>15</v>
      </c>
      <c r="C5918">
        <v>16</v>
      </c>
      <c r="D5918">
        <v>10</v>
      </c>
      <c r="E5918" t="s">
        <v>711</v>
      </c>
      <c r="G5918" t="e">
        <f>--Blank</f>
        <v>#NAME?</v>
      </c>
    </row>
    <row r="5919" spans="1:7">
      <c r="A5919" t="s">
        <v>10754</v>
      </c>
      <c r="B5919">
        <v>15</v>
      </c>
      <c r="C5919">
        <v>16</v>
      </c>
      <c r="D5919">
        <v>11</v>
      </c>
      <c r="E5919" t="s">
        <v>711</v>
      </c>
      <c r="G5919" t="e">
        <f>--Blank</f>
        <v>#NAME?</v>
      </c>
    </row>
    <row r="5920" spans="1:7">
      <c r="A5920" t="s">
        <v>10755</v>
      </c>
      <c r="B5920">
        <v>15</v>
      </c>
      <c r="C5920">
        <v>16</v>
      </c>
      <c r="D5920">
        <v>12</v>
      </c>
      <c r="E5920" t="s">
        <v>711</v>
      </c>
      <c r="G5920" t="e">
        <f>--Blank</f>
        <v>#NAME?</v>
      </c>
    </row>
    <row r="5921" spans="1:7">
      <c r="A5921" t="s">
        <v>10756</v>
      </c>
      <c r="B5921">
        <v>15</v>
      </c>
      <c r="C5921">
        <v>16</v>
      </c>
      <c r="D5921">
        <v>13</v>
      </c>
      <c r="E5921" t="s">
        <v>711</v>
      </c>
      <c r="G5921" t="e">
        <f>--Blank</f>
        <v>#NAME?</v>
      </c>
    </row>
    <row r="5922" spans="1:7">
      <c r="A5922" t="s">
        <v>10757</v>
      </c>
      <c r="B5922">
        <v>15</v>
      </c>
      <c r="C5922">
        <v>16</v>
      </c>
      <c r="D5922">
        <v>14</v>
      </c>
      <c r="E5922" t="s">
        <v>711</v>
      </c>
      <c r="G5922" t="e">
        <f>--Blank</f>
        <v>#NAME?</v>
      </c>
    </row>
    <row r="5923" spans="1:7">
      <c r="A5923" t="s">
        <v>10758</v>
      </c>
      <c r="B5923">
        <v>15</v>
      </c>
      <c r="C5923">
        <v>16</v>
      </c>
      <c r="D5923">
        <v>15</v>
      </c>
      <c r="E5923" t="s">
        <v>711</v>
      </c>
      <c r="G5923" t="e">
        <f>--Blank</f>
        <v>#NAME?</v>
      </c>
    </row>
    <row r="5924" spans="1:7">
      <c r="A5924" t="s">
        <v>10759</v>
      </c>
      <c r="B5924">
        <v>15</v>
      </c>
      <c r="C5924">
        <v>16</v>
      </c>
      <c r="D5924">
        <v>16</v>
      </c>
      <c r="E5924" t="s">
        <v>711</v>
      </c>
      <c r="G5924" t="e">
        <f>--Blank</f>
        <v>#NAME?</v>
      </c>
    </row>
    <row r="5925" spans="1:7">
      <c r="A5925" t="s">
        <v>10760</v>
      </c>
      <c r="B5925">
        <v>15</v>
      </c>
      <c r="C5925">
        <v>16</v>
      </c>
      <c r="D5925">
        <v>17</v>
      </c>
      <c r="E5925" t="s">
        <v>711</v>
      </c>
      <c r="G5925" t="e">
        <f>--Blank</f>
        <v>#NAME?</v>
      </c>
    </row>
    <row r="5926" spans="1:7">
      <c r="A5926" t="s">
        <v>10761</v>
      </c>
      <c r="B5926">
        <v>15</v>
      </c>
      <c r="C5926">
        <v>16</v>
      </c>
      <c r="D5926">
        <v>18</v>
      </c>
      <c r="E5926" t="s">
        <v>711</v>
      </c>
      <c r="G5926" t="e">
        <f>--Blank</f>
        <v>#NAME?</v>
      </c>
    </row>
    <row r="5927" spans="1:7">
      <c r="A5927" t="s">
        <v>10762</v>
      </c>
      <c r="B5927">
        <v>15</v>
      </c>
      <c r="C5927">
        <v>16</v>
      </c>
      <c r="D5927">
        <v>19</v>
      </c>
      <c r="E5927" t="s">
        <v>711</v>
      </c>
      <c r="G5927" t="e">
        <f>--Blank</f>
        <v>#NAME?</v>
      </c>
    </row>
    <row r="5928" spans="1:7">
      <c r="A5928" t="s">
        <v>10763</v>
      </c>
      <c r="B5928">
        <v>15</v>
      </c>
      <c r="C5928">
        <v>16</v>
      </c>
      <c r="D5928">
        <v>20</v>
      </c>
      <c r="E5928" t="s">
        <v>711</v>
      </c>
      <c r="G5928" t="e">
        <f>--Blank</f>
        <v>#NAME?</v>
      </c>
    </row>
    <row r="5929" spans="1:7">
      <c r="A5929" t="s">
        <v>10764</v>
      </c>
      <c r="B5929">
        <v>15</v>
      </c>
      <c r="C5929">
        <v>17</v>
      </c>
      <c r="D5929">
        <v>1</v>
      </c>
      <c r="E5929" t="s">
        <v>711</v>
      </c>
      <c r="G5929" t="e">
        <f>--Blank</f>
        <v>#NAME?</v>
      </c>
    </row>
    <row r="5930" spans="1:7">
      <c r="A5930" t="s">
        <v>10765</v>
      </c>
      <c r="B5930">
        <v>15</v>
      </c>
      <c r="C5930">
        <v>17</v>
      </c>
      <c r="D5930">
        <v>2</v>
      </c>
      <c r="E5930" t="s">
        <v>711</v>
      </c>
      <c r="G5930" t="e">
        <f>--Blank</f>
        <v>#NAME?</v>
      </c>
    </row>
    <row r="5931" spans="1:7">
      <c r="A5931" t="s">
        <v>10766</v>
      </c>
      <c r="B5931">
        <v>15</v>
      </c>
      <c r="C5931">
        <v>17</v>
      </c>
      <c r="D5931">
        <v>3</v>
      </c>
      <c r="E5931" t="s">
        <v>711</v>
      </c>
      <c r="G5931" t="e">
        <f>--Blank</f>
        <v>#NAME?</v>
      </c>
    </row>
    <row r="5932" spans="1:7">
      <c r="A5932" t="s">
        <v>10767</v>
      </c>
      <c r="B5932">
        <v>15</v>
      </c>
      <c r="C5932">
        <v>17</v>
      </c>
      <c r="D5932">
        <v>4</v>
      </c>
      <c r="E5932" t="s">
        <v>711</v>
      </c>
      <c r="G5932" t="e">
        <f>--Blank</f>
        <v>#NAME?</v>
      </c>
    </row>
    <row r="5933" spans="1:7">
      <c r="A5933" t="s">
        <v>10768</v>
      </c>
      <c r="B5933">
        <v>15</v>
      </c>
      <c r="C5933">
        <v>17</v>
      </c>
      <c r="D5933">
        <v>5</v>
      </c>
      <c r="E5933" t="s">
        <v>711</v>
      </c>
      <c r="G5933" t="e">
        <f>--Blank</f>
        <v>#NAME?</v>
      </c>
    </row>
    <row r="5934" spans="1:7">
      <c r="A5934" t="s">
        <v>10769</v>
      </c>
      <c r="B5934">
        <v>15</v>
      </c>
      <c r="C5934">
        <v>17</v>
      </c>
      <c r="D5934">
        <v>6</v>
      </c>
      <c r="E5934" t="s">
        <v>711</v>
      </c>
      <c r="G5934" t="e">
        <f>--Blank</f>
        <v>#NAME?</v>
      </c>
    </row>
    <row r="5935" spans="1:7">
      <c r="A5935" t="s">
        <v>10770</v>
      </c>
      <c r="B5935">
        <v>15</v>
      </c>
      <c r="C5935">
        <v>17</v>
      </c>
      <c r="D5935">
        <v>7</v>
      </c>
      <c r="E5935" t="s">
        <v>711</v>
      </c>
      <c r="G5935" t="e">
        <f>--Blank</f>
        <v>#NAME?</v>
      </c>
    </row>
    <row r="5936" spans="1:7">
      <c r="A5936" t="s">
        <v>10771</v>
      </c>
      <c r="B5936">
        <v>15</v>
      </c>
      <c r="C5936">
        <v>17</v>
      </c>
      <c r="D5936">
        <v>8</v>
      </c>
      <c r="E5936" t="s">
        <v>711</v>
      </c>
      <c r="G5936" t="e">
        <f>--Blank</f>
        <v>#NAME?</v>
      </c>
    </row>
    <row r="5937" spans="1:7">
      <c r="A5937" t="s">
        <v>10772</v>
      </c>
      <c r="B5937">
        <v>15</v>
      </c>
      <c r="C5937">
        <v>17</v>
      </c>
      <c r="D5937">
        <v>9</v>
      </c>
      <c r="E5937" t="s">
        <v>711</v>
      </c>
      <c r="G5937" t="e">
        <f>--Blank</f>
        <v>#NAME?</v>
      </c>
    </row>
    <row r="5938" spans="1:7">
      <c r="A5938" t="s">
        <v>10773</v>
      </c>
      <c r="B5938">
        <v>15</v>
      </c>
      <c r="C5938">
        <v>17</v>
      </c>
      <c r="D5938">
        <v>10</v>
      </c>
      <c r="E5938" t="s">
        <v>711</v>
      </c>
      <c r="G5938" t="e">
        <f>--Blank</f>
        <v>#NAME?</v>
      </c>
    </row>
    <row r="5939" spans="1:7">
      <c r="A5939" t="s">
        <v>10774</v>
      </c>
      <c r="B5939">
        <v>15</v>
      </c>
      <c r="C5939">
        <v>17</v>
      </c>
      <c r="D5939">
        <v>11</v>
      </c>
      <c r="E5939" t="s">
        <v>711</v>
      </c>
      <c r="G5939" t="e">
        <f>--Blank</f>
        <v>#NAME?</v>
      </c>
    </row>
    <row r="5940" spans="1:7">
      <c r="A5940" t="s">
        <v>10775</v>
      </c>
      <c r="B5940">
        <v>15</v>
      </c>
      <c r="C5940">
        <v>17</v>
      </c>
      <c r="D5940">
        <v>12</v>
      </c>
      <c r="E5940" t="s">
        <v>711</v>
      </c>
      <c r="G5940" t="e">
        <f>--Blank</f>
        <v>#NAME?</v>
      </c>
    </row>
    <row r="5941" spans="1:7">
      <c r="A5941" t="s">
        <v>10776</v>
      </c>
      <c r="B5941">
        <v>15</v>
      </c>
      <c r="C5941">
        <v>17</v>
      </c>
      <c r="D5941">
        <v>13</v>
      </c>
      <c r="E5941" t="s">
        <v>711</v>
      </c>
      <c r="G5941" t="e">
        <f>--Blank</f>
        <v>#NAME?</v>
      </c>
    </row>
    <row r="5942" spans="1:7">
      <c r="A5942" t="s">
        <v>10777</v>
      </c>
      <c r="B5942">
        <v>15</v>
      </c>
      <c r="C5942">
        <v>17</v>
      </c>
      <c r="D5942">
        <v>14</v>
      </c>
      <c r="E5942" t="s">
        <v>711</v>
      </c>
      <c r="G5942" t="e">
        <f>--Blank</f>
        <v>#NAME?</v>
      </c>
    </row>
    <row r="5943" spans="1:7">
      <c r="A5943" t="s">
        <v>10778</v>
      </c>
      <c r="B5943">
        <v>15</v>
      </c>
      <c r="C5943">
        <v>17</v>
      </c>
      <c r="D5943">
        <v>15</v>
      </c>
      <c r="E5943" t="s">
        <v>711</v>
      </c>
      <c r="G5943" t="e">
        <f>--Blank</f>
        <v>#NAME?</v>
      </c>
    </row>
    <row r="5944" spans="1:7">
      <c r="A5944" t="s">
        <v>10779</v>
      </c>
      <c r="B5944">
        <v>15</v>
      </c>
      <c r="C5944">
        <v>17</v>
      </c>
      <c r="D5944">
        <v>16</v>
      </c>
      <c r="E5944" t="s">
        <v>711</v>
      </c>
      <c r="G5944" t="e">
        <f>--Blank</f>
        <v>#NAME?</v>
      </c>
    </row>
    <row r="5945" spans="1:7">
      <c r="A5945" t="s">
        <v>10780</v>
      </c>
      <c r="B5945">
        <v>15</v>
      </c>
      <c r="C5945">
        <v>17</v>
      </c>
      <c r="D5945">
        <v>17</v>
      </c>
      <c r="E5945" t="s">
        <v>711</v>
      </c>
      <c r="G5945" t="e">
        <f>--Blank</f>
        <v>#NAME?</v>
      </c>
    </row>
    <row r="5946" spans="1:7">
      <c r="A5946" t="s">
        <v>10781</v>
      </c>
      <c r="B5946">
        <v>15</v>
      </c>
      <c r="C5946">
        <v>17</v>
      </c>
      <c r="D5946">
        <v>18</v>
      </c>
      <c r="E5946" t="s">
        <v>711</v>
      </c>
      <c r="G5946" t="e">
        <f>--Blank</f>
        <v>#NAME?</v>
      </c>
    </row>
    <row r="5947" spans="1:7">
      <c r="A5947" t="s">
        <v>10782</v>
      </c>
      <c r="B5947">
        <v>15</v>
      </c>
      <c r="C5947">
        <v>17</v>
      </c>
      <c r="D5947">
        <v>19</v>
      </c>
      <c r="E5947" t="s">
        <v>711</v>
      </c>
      <c r="G5947" t="e">
        <f>--Blank</f>
        <v>#NAME?</v>
      </c>
    </row>
    <row r="5948" spans="1:7">
      <c r="A5948" t="s">
        <v>10783</v>
      </c>
      <c r="B5948">
        <v>15</v>
      </c>
      <c r="C5948">
        <v>17</v>
      </c>
      <c r="D5948">
        <v>20</v>
      </c>
      <c r="E5948" t="s">
        <v>711</v>
      </c>
      <c r="G5948" t="e">
        <f>--Blank</f>
        <v>#NAME?</v>
      </c>
    </row>
    <row r="5949" spans="1:7">
      <c r="A5949" t="s">
        <v>10784</v>
      </c>
      <c r="B5949">
        <v>15</v>
      </c>
      <c r="C5949">
        <v>18</v>
      </c>
      <c r="D5949">
        <v>1</v>
      </c>
      <c r="E5949" t="s">
        <v>711</v>
      </c>
      <c r="G5949" t="e">
        <f>--Blank</f>
        <v>#NAME?</v>
      </c>
    </row>
    <row r="5950" spans="1:7">
      <c r="A5950" t="s">
        <v>10785</v>
      </c>
      <c r="B5950">
        <v>15</v>
      </c>
      <c r="C5950">
        <v>18</v>
      </c>
      <c r="D5950">
        <v>2</v>
      </c>
      <c r="E5950" t="s">
        <v>711</v>
      </c>
      <c r="G5950" t="e">
        <f>--Blank</f>
        <v>#NAME?</v>
      </c>
    </row>
    <row r="5951" spans="1:7">
      <c r="A5951" t="s">
        <v>10786</v>
      </c>
      <c r="B5951">
        <v>15</v>
      </c>
      <c r="C5951">
        <v>18</v>
      </c>
      <c r="D5951">
        <v>3</v>
      </c>
      <c r="E5951" t="s">
        <v>711</v>
      </c>
      <c r="G5951" t="e">
        <f>--Blank</f>
        <v>#NAME?</v>
      </c>
    </row>
    <row r="5952" spans="1:7">
      <c r="A5952" t="s">
        <v>10787</v>
      </c>
      <c r="B5952">
        <v>15</v>
      </c>
      <c r="C5952">
        <v>18</v>
      </c>
      <c r="D5952">
        <v>4</v>
      </c>
      <c r="E5952" t="s">
        <v>711</v>
      </c>
      <c r="G5952" t="e">
        <f>--Blank</f>
        <v>#NAME?</v>
      </c>
    </row>
    <row r="5953" spans="1:7">
      <c r="A5953" t="s">
        <v>10788</v>
      </c>
      <c r="B5953">
        <v>15</v>
      </c>
      <c r="C5953">
        <v>18</v>
      </c>
      <c r="D5953">
        <v>5</v>
      </c>
      <c r="E5953" t="s">
        <v>711</v>
      </c>
      <c r="G5953" t="e">
        <f>--Blank</f>
        <v>#NAME?</v>
      </c>
    </row>
    <row r="5954" spans="1:7">
      <c r="A5954" t="s">
        <v>10789</v>
      </c>
      <c r="B5954">
        <v>15</v>
      </c>
      <c r="C5954">
        <v>18</v>
      </c>
      <c r="D5954">
        <v>6</v>
      </c>
      <c r="E5954" t="s">
        <v>711</v>
      </c>
      <c r="G5954" t="e">
        <f>--Blank</f>
        <v>#NAME?</v>
      </c>
    </row>
    <row r="5955" spans="1:7">
      <c r="A5955" t="s">
        <v>10790</v>
      </c>
      <c r="B5955">
        <v>15</v>
      </c>
      <c r="C5955">
        <v>18</v>
      </c>
      <c r="D5955">
        <v>7</v>
      </c>
      <c r="E5955" t="s">
        <v>711</v>
      </c>
      <c r="G5955" t="e">
        <f>--Blank</f>
        <v>#NAME?</v>
      </c>
    </row>
    <row r="5956" spans="1:7">
      <c r="A5956" t="s">
        <v>10791</v>
      </c>
      <c r="B5956">
        <v>15</v>
      </c>
      <c r="C5956">
        <v>18</v>
      </c>
      <c r="D5956">
        <v>8</v>
      </c>
      <c r="E5956" t="s">
        <v>711</v>
      </c>
      <c r="G5956" t="e">
        <f>--Blank</f>
        <v>#NAME?</v>
      </c>
    </row>
    <row r="5957" spans="1:7">
      <c r="A5957" t="s">
        <v>10792</v>
      </c>
      <c r="B5957">
        <v>15</v>
      </c>
      <c r="C5957">
        <v>18</v>
      </c>
      <c r="D5957">
        <v>9</v>
      </c>
      <c r="E5957" t="s">
        <v>711</v>
      </c>
      <c r="G5957" t="e">
        <f>--Blank</f>
        <v>#NAME?</v>
      </c>
    </row>
    <row r="5958" spans="1:7">
      <c r="A5958" t="s">
        <v>10793</v>
      </c>
      <c r="B5958">
        <v>15</v>
      </c>
      <c r="C5958">
        <v>18</v>
      </c>
      <c r="D5958">
        <v>10</v>
      </c>
      <c r="E5958" t="s">
        <v>711</v>
      </c>
      <c r="G5958" t="e">
        <f>--Blank</f>
        <v>#NAME?</v>
      </c>
    </row>
    <row r="5959" spans="1:7">
      <c r="A5959" t="s">
        <v>10794</v>
      </c>
      <c r="B5959">
        <v>15</v>
      </c>
      <c r="C5959">
        <v>18</v>
      </c>
      <c r="D5959">
        <v>11</v>
      </c>
      <c r="E5959" t="s">
        <v>711</v>
      </c>
      <c r="G5959" t="e">
        <f>--Blank</f>
        <v>#NAME?</v>
      </c>
    </row>
    <row r="5960" spans="1:7">
      <c r="A5960" t="s">
        <v>10795</v>
      </c>
      <c r="B5960">
        <v>15</v>
      </c>
      <c r="C5960">
        <v>18</v>
      </c>
      <c r="D5960">
        <v>12</v>
      </c>
      <c r="E5960" t="s">
        <v>711</v>
      </c>
      <c r="G5960" t="e">
        <f>--Blank</f>
        <v>#NAME?</v>
      </c>
    </row>
    <row r="5961" spans="1:7">
      <c r="A5961" t="s">
        <v>10796</v>
      </c>
      <c r="B5961">
        <v>15</v>
      </c>
      <c r="C5961">
        <v>18</v>
      </c>
      <c r="D5961">
        <v>13</v>
      </c>
      <c r="E5961" t="s">
        <v>711</v>
      </c>
      <c r="G5961" t="e">
        <f>--Blank</f>
        <v>#NAME?</v>
      </c>
    </row>
    <row r="5962" spans="1:7">
      <c r="A5962" t="s">
        <v>10797</v>
      </c>
      <c r="B5962">
        <v>15</v>
      </c>
      <c r="C5962">
        <v>18</v>
      </c>
      <c r="D5962">
        <v>14</v>
      </c>
      <c r="E5962" t="s">
        <v>711</v>
      </c>
      <c r="G5962" t="e">
        <f>--Blank</f>
        <v>#NAME?</v>
      </c>
    </row>
    <row r="5963" spans="1:7">
      <c r="A5963" t="s">
        <v>10798</v>
      </c>
      <c r="B5963">
        <v>15</v>
      </c>
      <c r="C5963">
        <v>18</v>
      </c>
      <c r="D5963">
        <v>15</v>
      </c>
      <c r="E5963" t="s">
        <v>711</v>
      </c>
      <c r="G5963" t="e">
        <f>--Blank</f>
        <v>#NAME?</v>
      </c>
    </row>
    <row r="5964" spans="1:7">
      <c r="A5964" t="s">
        <v>10799</v>
      </c>
      <c r="B5964">
        <v>15</v>
      </c>
      <c r="C5964">
        <v>18</v>
      </c>
      <c r="D5964">
        <v>16</v>
      </c>
      <c r="E5964" t="s">
        <v>711</v>
      </c>
      <c r="G5964" t="e">
        <f>--Blank</f>
        <v>#NAME?</v>
      </c>
    </row>
    <row r="5965" spans="1:7">
      <c r="A5965" t="s">
        <v>10800</v>
      </c>
      <c r="B5965">
        <v>15</v>
      </c>
      <c r="C5965">
        <v>18</v>
      </c>
      <c r="D5965">
        <v>17</v>
      </c>
      <c r="E5965" t="s">
        <v>711</v>
      </c>
      <c r="G5965" t="e">
        <f>--Blank</f>
        <v>#NAME?</v>
      </c>
    </row>
    <row r="5966" spans="1:7">
      <c r="A5966" t="s">
        <v>10801</v>
      </c>
      <c r="B5966">
        <v>15</v>
      </c>
      <c r="C5966">
        <v>18</v>
      </c>
      <c r="D5966">
        <v>18</v>
      </c>
      <c r="E5966" t="s">
        <v>711</v>
      </c>
      <c r="G5966" t="e">
        <f>--Blank</f>
        <v>#NAME?</v>
      </c>
    </row>
    <row r="5967" spans="1:7">
      <c r="A5967" t="s">
        <v>10802</v>
      </c>
      <c r="B5967">
        <v>15</v>
      </c>
      <c r="C5967">
        <v>18</v>
      </c>
      <c r="D5967">
        <v>19</v>
      </c>
      <c r="E5967" t="s">
        <v>711</v>
      </c>
      <c r="G5967" t="e">
        <f>--Blank</f>
        <v>#NAME?</v>
      </c>
    </row>
    <row r="5968" spans="1:7">
      <c r="A5968" t="s">
        <v>10803</v>
      </c>
      <c r="B5968">
        <v>15</v>
      </c>
      <c r="C5968">
        <v>18</v>
      </c>
      <c r="D5968">
        <v>20</v>
      </c>
      <c r="E5968" t="s">
        <v>711</v>
      </c>
      <c r="G5968" t="e">
        <f>--Blank</f>
        <v>#NAME?</v>
      </c>
    </row>
    <row r="5969" spans="1:7">
      <c r="A5969" t="s">
        <v>10804</v>
      </c>
      <c r="B5969">
        <v>15</v>
      </c>
      <c r="C5969">
        <v>19</v>
      </c>
      <c r="D5969">
        <v>1</v>
      </c>
      <c r="E5969" t="s">
        <v>711</v>
      </c>
      <c r="G5969" t="e">
        <f>--Blank</f>
        <v>#NAME?</v>
      </c>
    </row>
    <row r="5970" spans="1:7">
      <c r="A5970" t="s">
        <v>10805</v>
      </c>
      <c r="B5970">
        <v>15</v>
      </c>
      <c r="C5970">
        <v>19</v>
      </c>
      <c r="D5970">
        <v>2</v>
      </c>
      <c r="E5970" t="s">
        <v>711</v>
      </c>
      <c r="G5970" t="e">
        <f>--Blank</f>
        <v>#NAME?</v>
      </c>
    </row>
    <row r="5971" spans="1:7">
      <c r="A5971" t="s">
        <v>10806</v>
      </c>
      <c r="B5971">
        <v>15</v>
      </c>
      <c r="C5971">
        <v>19</v>
      </c>
      <c r="D5971">
        <v>3</v>
      </c>
      <c r="E5971" t="s">
        <v>711</v>
      </c>
      <c r="G5971" t="e">
        <f>--Blank</f>
        <v>#NAME?</v>
      </c>
    </row>
    <row r="5972" spans="1:7">
      <c r="A5972" t="s">
        <v>10807</v>
      </c>
      <c r="B5972">
        <v>15</v>
      </c>
      <c r="C5972">
        <v>19</v>
      </c>
      <c r="D5972">
        <v>4</v>
      </c>
      <c r="E5972" t="s">
        <v>711</v>
      </c>
      <c r="G5972" t="e">
        <f>--Blank</f>
        <v>#NAME?</v>
      </c>
    </row>
    <row r="5973" spans="1:7">
      <c r="A5973" t="s">
        <v>10808</v>
      </c>
      <c r="B5973">
        <v>15</v>
      </c>
      <c r="C5973">
        <v>19</v>
      </c>
      <c r="D5973">
        <v>5</v>
      </c>
      <c r="E5973" t="s">
        <v>711</v>
      </c>
      <c r="G5973" t="e">
        <f>--Blank</f>
        <v>#NAME?</v>
      </c>
    </row>
    <row r="5974" spans="1:7">
      <c r="A5974" t="s">
        <v>10809</v>
      </c>
      <c r="B5974">
        <v>15</v>
      </c>
      <c r="C5974">
        <v>19</v>
      </c>
      <c r="D5974">
        <v>6</v>
      </c>
      <c r="E5974" t="s">
        <v>711</v>
      </c>
      <c r="G5974" t="e">
        <f>--Blank</f>
        <v>#NAME?</v>
      </c>
    </row>
    <row r="5975" spans="1:7">
      <c r="A5975" t="s">
        <v>10810</v>
      </c>
      <c r="B5975">
        <v>15</v>
      </c>
      <c r="C5975">
        <v>19</v>
      </c>
      <c r="D5975">
        <v>7</v>
      </c>
      <c r="E5975" t="s">
        <v>711</v>
      </c>
      <c r="G5975" t="e">
        <f>--Blank</f>
        <v>#NAME?</v>
      </c>
    </row>
    <row r="5976" spans="1:7">
      <c r="A5976" t="s">
        <v>10811</v>
      </c>
      <c r="B5976">
        <v>15</v>
      </c>
      <c r="C5976">
        <v>19</v>
      </c>
      <c r="D5976">
        <v>8</v>
      </c>
      <c r="E5976" t="s">
        <v>711</v>
      </c>
      <c r="G5976" t="e">
        <f>--Blank</f>
        <v>#NAME?</v>
      </c>
    </row>
    <row r="5977" spans="1:7">
      <c r="A5977" t="s">
        <v>10812</v>
      </c>
      <c r="B5977">
        <v>15</v>
      </c>
      <c r="C5977">
        <v>19</v>
      </c>
      <c r="D5977">
        <v>9</v>
      </c>
      <c r="E5977" t="s">
        <v>711</v>
      </c>
      <c r="G5977" t="e">
        <f>--Blank</f>
        <v>#NAME?</v>
      </c>
    </row>
    <row r="5978" spans="1:7">
      <c r="A5978" t="s">
        <v>10813</v>
      </c>
      <c r="B5978">
        <v>15</v>
      </c>
      <c r="C5978">
        <v>19</v>
      </c>
      <c r="D5978">
        <v>10</v>
      </c>
      <c r="E5978" t="s">
        <v>711</v>
      </c>
      <c r="G5978" t="e">
        <f>--Blank</f>
        <v>#NAME?</v>
      </c>
    </row>
    <row r="5979" spans="1:7">
      <c r="A5979" t="s">
        <v>10814</v>
      </c>
      <c r="B5979">
        <v>15</v>
      </c>
      <c r="C5979">
        <v>19</v>
      </c>
      <c r="D5979">
        <v>11</v>
      </c>
      <c r="E5979" t="s">
        <v>711</v>
      </c>
      <c r="G5979" t="e">
        <f>--Blank</f>
        <v>#NAME?</v>
      </c>
    </row>
    <row r="5980" spans="1:7">
      <c r="A5980" t="s">
        <v>10815</v>
      </c>
      <c r="B5980">
        <v>15</v>
      </c>
      <c r="C5980">
        <v>19</v>
      </c>
      <c r="D5980">
        <v>12</v>
      </c>
      <c r="E5980" t="s">
        <v>711</v>
      </c>
      <c r="G5980" t="e">
        <f>--Blank</f>
        <v>#NAME?</v>
      </c>
    </row>
    <row r="5981" spans="1:7">
      <c r="A5981" t="s">
        <v>10816</v>
      </c>
      <c r="B5981">
        <v>15</v>
      </c>
      <c r="C5981">
        <v>19</v>
      </c>
      <c r="D5981">
        <v>13</v>
      </c>
      <c r="E5981" t="s">
        <v>711</v>
      </c>
      <c r="G5981" t="e">
        <f>--Blank</f>
        <v>#NAME?</v>
      </c>
    </row>
    <row r="5982" spans="1:7">
      <c r="A5982" t="s">
        <v>10817</v>
      </c>
      <c r="B5982">
        <v>15</v>
      </c>
      <c r="C5982">
        <v>19</v>
      </c>
      <c r="D5982">
        <v>14</v>
      </c>
      <c r="E5982" t="s">
        <v>711</v>
      </c>
      <c r="G5982" t="e">
        <f>--Blank</f>
        <v>#NAME?</v>
      </c>
    </row>
    <row r="5983" spans="1:7">
      <c r="A5983" t="s">
        <v>10818</v>
      </c>
      <c r="B5983">
        <v>15</v>
      </c>
      <c r="C5983">
        <v>19</v>
      </c>
      <c r="D5983">
        <v>15</v>
      </c>
      <c r="E5983" t="s">
        <v>711</v>
      </c>
      <c r="G5983" t="e">
        <f>--Blank</f>
        <v>#NAME?</v>
      </c>
    </row>
    <row r="5984" spans="1:7">
      <c r="A5984" t="s">
        <v>10819</v>
      </c>
      <c r="B5984">
        <v>15</v>
      </c>
      <c r="C5984">
        <v>19</v>
      </c>
      <c r="D5984">
        <v>16</v>
      </c>
      <c r="E5984" t="s">
        <v>711</v>
      </c>
      <c r="G5984" t="e">
        <f>--Blank</f>
        <v>#NAME?</v>
      </c>
    </row>
    <row r="5985" spans="1:7">
      <c r="A5985" t="s">
        <v>10820</v>
      </c>
      <c r="B5985">
        <v>15</v>
      </c>
      <c r="C5985">
        <v>19</v>
      </c>
      <c r="D5985">
        <v>17</v>
      </c>
      <c r="E5985" t="s">
        <v>711</v>
      </c>
      <c r="G5985" t="e">
        <f>--Blank</f>
        <v>#NAME?</v>
      </c>
    </row>
    <row r="5986" spans="1:7">
      <c r="A5986" t="s">
        <v>10821</v>
      </c>
      <c r="B5986">
        <v>15</v>
      </c>
      <c r="C5986">
        <v>19</v>
      </c>
      <c r="D5986">
        <v>18</v>
      </c>
      <c r="E5986" t="s">
        <v>711</v>
      </c>
      <c r="G5986" t="e">
        <f>--Blank</f>
        <v>#NAME?</v>
      </c>
    </row>
    <row r="5987" spans="1:7">
      <c r="A5987" t="s">
        <v>10822</v>
      </c>
      <c r="B5987">
        <v>15</v>
      </c>
      <c r="C5987">
        <v>19</v>
      </c>
      <c r="D5987">
        <v>19</v>
      </c>
      <c r="E5987" t="s">
        <v>711</v>
      </c>
      <c r="G5987" t="e">
        <f>--Blank</f>
        <v>#NAME?</v>
      </c>
    </row>
    <row r="5988" spans="1:7">
      <c r="A5988" t="s">
        <v>10823</v>
      </c>
      <c r="B5988">
        <v>15</v>
      </c>
      <c r="C5988">
        <v>19</v>
      </c>
      <c r="D5988">
        <v>20</v>
      </c>
      <c r="E5988" t="s">
        <v>711</v>
      </c>
      <c r="G5988" t="e">
        <f>--Blank</f>
        <v>#NAME?</v>
      </c>
    </row>
    <row r="5989" spans="1:7">
      <c r="A5989" t="s">
        <v>10824</v>
      </c>
      <c r="B5989">
        <v>15</v>
      </c>
      <c r="C5989">
        <v>20</v>
      </c>
      <c r="D5989">
        <v>1</v>
      </c>
      <c r="E5989" t="s">
        <v>711</v>
      </c>
      <c r="G5989" t="e">
        <f>--Blank</f>
        <v>#NAME?</v>
      </c>
    </row>
    <row r="5990" spans="1:7">
      <c r="A5990" t="s">
        <v>10825</v>
      </c>
      <c r="B5990">
        <v>15</v>
      </c>
      <c r="C5990">
        <v>20</v>
      </c>
      <c r="D5990">
        <v>2</v>
      </c>
      <c r="E5990" t="s">
        <v>711</v>
      </c>
      <c r="G5990" t="e">
        <f>--Blank</f>
        <v>#NAME?</v>
      </c>
    </row>
    <row r="5991" spans="1:7">
      <c r="A5991" t="s">
        <v>10826</v>
      </c>
      <c r="B5991">
        <v>15</v>
      </c>
      <c r="C5991">
        <v>20</v>
      </c>
      <c r="D5991">
        <v>3</v>
      </c>
      <c r="E5991" t="s">
        <v>711</v>
      </c>
      <c r="G5991" t="e">
        <f>--Blank</f>
        <v>#NAME?</v>
      </c>
    </row>
    <row r="5992" spans="1:7">
      <c r="A5992" t="s">
        <v>10827</v>
      </c>
      <c r="B5992">
        <v>15</v>
      </c>
      <c r="C5992">
        <v>20</v>
      </c>
      <c r="D5992">
        <v>4</v>
      </c>
      <c r="E5992" t="s">
        <v>711</v>
      </c>
      <c r="G5992" t="e">
        <f>--Blank</f>
        <v>#NAME?</v>
      </c>
    </row>
    <row r="5993" spans="1:7">
      <c r="A5993" t="s">
        <v>10828</v>
      </c>
      <c r="B5993">
        <v>15</v>
      </c>
      <c r="C5993">
        <v>20</v>
      </c>
      <c r="D5993">
        <v>5</v>
      </c>
      <c r="E5993" t="s">
        <v>711</v>
      </c>
      <c r="G5993" t="e">
        <f>--Blank</f>
        <v>#NAME?</v>
      </c>
    </row>
    <row r="5994" spans="1:7">
      <c r="A5994" t="s">
        <v>10829</v>
      </c>
      <c r="B5994">
        <v>15</v>
      </c>
      <c r="C5994">
        <v>20</v>
      </c>
      <c r="D5994">
        <v>6</v>
      </c>
      <c r="E5994" t="s">
        <v>711</v>
      </c>
      <c r="G5994" t="e">
        <f>--Blank</f>
        <v>#NAME?</v>
      </c>
    </row>
    <row r="5995" spans="1:7">
      <c r="A5995" t="s">
        <v>10830</v>
      </c>
      <c r="B5995">
        <v>15</v>
      </c>
      <c r="C5995">
        <v>20</v>
      </c>
      <c r="D5995">
        <v>7</v>
      </c>
      <c r="E5995" t="s">
        <v>711</v>
      </c>
      <c r="G5995" t="e">
        <f>--Blank</f>
        <v>#NAME?</v>
      </c>
    </row>
    <row r="5996" spans="1:7">
      <c r="A5996" t="s">
        <v>10831</v>
      </c>
      <c r="B5996">
        <v>15</v>
      </c>
      <c r="C5996">
        <v>20</v>
      </c>
      <c r="D5996">
        <v>8</v>
      </c>
      <c r="E5996" t="s">
        <v>711</v>
      </c>
      <c r="G5996" t="e">
        <f>--Blank</f>
        <v>#NAME?</v>
      </c>
    </row>
    <row r="5997" spans="1:7">
      <c r="A5997" t="s">
        <v>10832</v>
      </c>
      <c r="B5997">
        <v>15</v>
      </c>
      <c r="C5997">
        <v>20</v>
      </c>
      <c r="D5997">
        <v>9</v>
      </c>
      <c r="E5997" t="s">
        <v>711</v>
      </c>
      <c r="G5997" t="e">
        <f>--Blank</f>
        <v>#NAME?</v>
      </c>
    </row>
    <row r="5998" spans="1:7">
      <c r="A5998" t="s">
        <v>10833</v>
      </c>
      <c r="B5998">
        <v>15</v>
      </c>
      <c r="C5998">
        <v>20</v>
      </c>
      <c r="D5998">
        <v>10</v>
      </c>
      <c r="E5998" t="s">
        <v>711</v>
      </c>
      <c r="G5998" t="e">
        <f>--Blank</f>
        <v>#NAME?</v>
      </c>
    </row>
    <row r="5999" spans="1:7">
      <c r="A5999" t="s">
        <v>10834</v>
      </c>
      <c r="B5999">
        <v>15</v>
      </c>
      <c r="C5999">
        <v>20</v>
      </c>
      <c r="D5999">
        <v>11</v>
      </c>
      <c r="E5999" t="s">
        <v>711</v>
      </c>
      <c r="G5999" t="e">
        <f>--Blank</f>
        <v>#NAME?</v>
      </c>
    </row>
    <row r="6000" spans="1:7">
      <c r="A6000" t="s">
        <v>10835</v>
      </c>
      <c r="B6000">
        <v>15</v>
      </c>
      <c r="C6000">
        <v>20</v>
      </c>
      <c r="D6000">
        <v>12</v>
      </c>
      <c r="E6000" t="s">
        <v>711</v>
      </c>
      <c r="G6000" t="e">
        <f>--Blank</f>
        <v>#NAME?</v>
      </c>
    </row>
    <row r="6001" spans="1:7">
      <c r="A6001" t="s">
        <v>10836</v>
      </c>
      <c r="B6001">
        <v>15</v>
      </c>
      <c r="C6001">
        <v>20</v>
      </c>
      <c r="D6001">
        <v>13</v>
      </c>
      <c r="E6001" t="s">
        <v>711</v>
      </c>
      <c r="G6001" t="e">
        <f>--Blank</f>
        <v>#NAME?</v>
      </c>
    </row>
    <row r="6002" spans="1:7">
      <c r="A6002" t="s">
        <v>10837</v>
      </c>
      <c r="B6002">
        <v>15</v>
      </c>
      <c r="C6002">
        <v>20</v>
      </c>
      <c r="D6002">
        <v>14</v>
      </c>
      <c r="E6002" t="s">
        <v>711</v>
      </c>
      <c r="G6002" t="e">
        <f>--Blank</f>
        <v>#NAME?</v>
      </c>
    </row>
    <row r="6003" spans="1:7">
      <c r="A6003" t="s">
        <v>10838</v>
      </c>
      <c r="B6003">
        <v>15</v>
      </c>
      <c r="C6003">
        <v>20</v>
      </c>
      <c r="D6003">
        <v>15</v>
      </c>
      <c r="E6003" t="s">
        <v>711</v>
      </c>
      <c r="G6003" t="e">
        <f>--Blank</f>
        <v>#NAME?</v>
      </c>
    </row>
    <row r="6004" spans="1:7">
      <c r="A6004" t="s">
        <v>10839</v>
      </c>
      <c r="B6004">
        <v>15</v>
      </c>
      <c r="C6004">
        <v>20</v>
      </c>
      <c r="D6004">
        <v>16</v>
      </c>
      <c r="E6004" t="s">
        <v>711</v>
      </c>
      <c r="G6004" t="e">
        <f>--Blank</f>
        <v>#NAME?</v>
      </c>
    </row>
    <row r="6005" spans="1:7">
      <c r="A6005" t="s">
        <v>10840</v>
      </c>
      <c r="B6005">
        <v>15</v>
      </c>
      <c r="C6005">
        <v>20</v>
      </c>
      <c r="D6005">
        <v>17</v>
      </c>
      <c r="E6005" t="s">
        <v>711</v>
      </c>
      <c r="G6005" t="e">
        <f>--Blank</f>
        <v>#NAME?</v>
      </c>
    </row>
    <row r="6006" spans="1:7">
      <c r="A6006" t="s">
        <v>10841</v>
      </c>
      <c r="B6006">
        <v>15</v>
      </c>
      <c r="C6006">
        <v>20</v>
      </c>
      <c r="D6006">
        <v>18</v>
      </c>
      <c r="E6006" t="s">
        <v>711</v>
      </c>
      <c r="G6006" t="e">
        <f>--Blank</f>
        <v>#NAME?</v>
      </c>
    </row>
    <row r="6007" spans="1:7">
      <c r="A6007" t="s">
        <v>10842</v>
      </c>
      <c r="B6007">
        <v>15</v>
      </c>
      <c r="C6007">
        <v>20</v>
      </c>
      <c r="D6007">
        <v>19</v>
      </c>
      <c r="E6007" t="s">
        <v>711</v>
      </c>
      <c r="G6007" t="e">
        <f>--Blank</f>
        <v>#NAME?</v>
      </c>
    </row>
    <row r="6008" spans="1:7">
      <c r="A6008" t="s">
        <v>10843</v>
      </c>
      <c r="B6008">
        <v>15</v>
      </c>
      <c r="C6008">
        <v>20</v>
      </c>
      <c r="D6008">
        <v>20</v>
      </c>
      <c r="E6008" t="s">
        <v>711</v>
      </c>
      <c r="G6008" t="e">
        <f>--Blank</f>
        <v>#NAME?</v>
      </c>
    </row>
    <row r="6009" spans="1:7">
      <c r="A6009" t="s">
        <v>10844</v>
      </c>
      <c r="B6009">
        <v>16</v>
      </c>
      <c r="C6009">
        <v>1</v>
      </c>
      <c r="D6009">
        <v>1</v>
      </c>
      <c r="E6009" t="s">
        <v>15</v>
      </c>
      <c r="G6009" t="s">
        <v>16</v>
      </c>
    </row>
    <row r="6010" spans="1:7">
      <c r="A6010" t="s">
        <v>10845</v>
      </c>
      <c r="B6010">
        <v>16</v>
      </c>
      <c r="C6010">
        <v>1</v>
      </c>
      <c r="D6010">
        <v>2</v>
      </c>
      <c r="E6010" t="s">
        <v>15</v>
      </c>
      <c r="G6010" t="s">
        <v>16</v>
      </c>
    </row>
    <row r="6011" spans="1:7">
      <c r="A6011" t="s">
        <v>10846</v>
      </c>
      <c r="B6011">
        <v>16</v>
      </c>
      <c r="C6011">
        <v>1</v>
      </c>
      <c r="D6011">
        <v>3</v>
      </c>
      <c r="E6011" t="s">
        <v>19</v>
      </c>
      <c r="G6011" t="s">
        <v>20</v>
      </c>
    </row>
    <row r="6012" spans="1:7">
      <c r="A6012" t="s">
        <v>10847</v>
      </c>
      <c r="B6012">
        <v>16</v>
      </c>
      <c r="C6012">
        <v>1</v>
      </c>
      <c r="D6012">
        <v>4</v>
      </c>
      <c r="E6012" t="s">
        <v>19</v>
      </c>
      <c r="G6012" t="s">
        <v>20</v>
      </c>
    </row>
    <row r="6013" spans="1:7">
      <c r="A6013" t="s">
        <v>10848</v>
      </c>
      <c r="B6013">
        <v>16</v>
      </c>
      <c r="C6013">
        <v>1</v>
      </c>
      <c r="D6013">
        <v>5</v>
      </c>
      <c r="E6013" t="s">
        <v>23</v>
      </c>
      <c r="G6013" t="s">
        <v>24</v>
      </c>
    </row>
    <row r="6014" spans="1:7">
      <c r="A6014" t="s">
        <v>10849</v>
      </c>
      <c r="B6014">
        <v>16</v>
      </c>
      <c r="C6014">
        <v>1</v>
      </c>
      <c r="D6014">
        <v>6</v>
      </c>
      <c r="E6014" t="s">
        <v>23</v>
      </c>
      <c r="G6014" t="s">
        <v>24</v>
      </c>
    </row>
    <row r="6015" spans="1:7">
      <c r="A6015" t="s">
        <v>10850</v>
      </c>
      <c r="B6015">
        <v>16</v>
      </c>
      <c r="C6015">
        <v>1</v>
      </c>
      <c r="D6015">
        <v>7</v>
      </c>
      <c r="E6015" t="s">
        <v>27</v>
      </c>
      <c r="G6015" t="s">
        <v>28</v>
      </c>
    </row>
    <row r="6016" spans="1:7">
      <c r="A6016" t="s">
        <v>10851</v>
      </c>
      <c r="B6016">
        <v>16</v>
      </c>
      <c r="C6016">
        <v>1</v>
      </c>
      <c r="D6016">
        <v>8</v>
      </c>
      <c r="E6016" t="s">
        <v>27</v>
      </c>
      <c r="G6016" t="s">
        <v>28</v>
      </c>
    </row>
    <row r="6017" spans="1:7">
      <c r="A6017" t="s">
        <v>10852</v>
      </c>
      <c r="B6017">
        <v>16</v>
      </c>
      <c r="C6017">
        <v>1</v>
      </c>
      <c r="D6017">
        <v>9</v>
      </c>
      <c r="E6017" t="s">
        <v>31</v>
      </c>
      <c r="G6017" t="s">
        <v>32</v>
      </c>
    </row>
    <row r="6018" spans="1:7">
      <c r="A6018" t="s">
        <v>10853</v>
      </c>
      <c r="B6018">
        <v>16</v>
      </c>
      <c r="C6018">
        <v>1</v>
      </c>
      <c r="D6018">
        <v>10</v>
      </c>
      <c r="E6018" t="s">
        <v>31</v>
      </c>
      <c r="G6018" t="s">
        <v>32</v>
      </c>
    </row>
    <row r="6019" spans="1:7">
      <c r="A6019" t="s">
        <v>10854</v>
      </c>
      <c r="B6019">
        <v>16</v>
      </c>
      <c r="C6019">
        <v>1</v>
      </c>
      <c r="D6019">
        <v>11</v>
      </c>
      <c r="E6019" t="s">
        <v>35</v>
      </c>
      <c r="G6019" t="s">
        <v>36</v>
      </c>
    </row>
    <row r="6020" spans="1:7">
      <c r="A6020" t="s">
        <v>10855</v>
      </c>
      <c r="B6020">
        <v>16</v>
      </c>
      <c r="C6020">
        <v>1</v>
      </c>
      <c r="D6020">
        <v>12</v>
      </c>
      <c r="E6020" t="s">
        <v>35</v>
      </c>
      <c r="G6020" t="s">
        <v>36</v>
      </c>
    </row>
    <row r="6021" spans="1:7">
      <c r="A6021" t="s">
        <v>10856</v>
      </c>
      <c r="B6021">
        <v>16</v>
      </c>
      <c r="C6021">
        <v>1</v>
      </c>
      <c r="D6021">
        <v>13</v>
      </c>
      <c r="E6021" t="s">
        <v>39</v>
      </c>
      <c r="G6021" t="s">
        <v>40</v>
      </c>
    </row>
    <row r="6022" spans="1:7">
      <c r="A6022" t="s">
        <v>10857</v>
      </c>
      <c r="B6022">
        <v>16</v>
      </c>
      <c r="C6022">
        <v>1</v>
      </c>
      <c r="D6022">
        <v>14</v>
      </c>
      <c r="E6022" t="s">
        <v>39</v>
      </c>
      <c r="G6022" t="s">
        <v>40</v>
      </c>
    </row>
    <row r="6023" spans="1:7">
      <c r="A6023" t="s">
        <v>10858</v>
      </c>
      <c r="B6023">
        <v>16</v>
      </c>
      <c r="C6023">
        <v>1</v>
      </c>
      <c r="D6023">
        <v>15</v>
      </c>
      <c r="E6023" t="s">
        <v>43</v>
      </c>
      <c r="G6023" t="s">
        <v>44</v>
      </c>
    </row>
    <row r="6024" spans="1:7">
      <c r="A6024" t="s">
        <v>10859</v>
      </c>
      <c r="B6024">
        <v>16</v>
      </c>
      <c r="C6024">
        <v>1</v>
      </c>
      <c r="D6024">
        <v>16</v>
      </c>
      <c r="E6024" t="s">
        <v>43</v>
      </c>
      <c r="G6024" t="s">
        <v>44</v>
      </c>
    </row>
    <row r="6025" spans="1:7">
      <c r="A6025" t="s">
        <v>10860</v>
      </c>
      <c r="B6025">
        <v>16</v>
      </c>
      <c r="C6025">
        <v>1</v>
      </c>
      <c r="D6025">
        <v>17</v>
      </c>
      <c r="E6025" t="s">
        <v>47</v>
      </c>
      <c r="G6025" t="s">
        <v>48</v>
      </c>
    </row>
    <row r="6026" spans="1:7">
      <c r="A6026" t="s">
        <v>10861</v>
      </c>
      <c r="B6026">
        <v>16</v>
      </c>
      <c r="C6026">
        <v>1</v>
      </c>
      <c r="D6026">
        <v>18</v>
      </c>
      <c r="E6026" t="s">
        <v>47</v>
      </c>
      <c r="G6026" t="s">
        <v>48</v>
      </c>
    </row>
    <row r="6027" spans="1:7">
      <c r="A6027" t="s">
        <v>10862</v>
      </c>
      <c r="B6027">
        <v>16</v>
      </c>
      <c r="C6027">
        <v>1</v>
      </c>
      <c r="D6027">
        <v>19</v>
      </c>
      <c r="E6027" t="s">
        <v>51</v>
      </c>
      <c r="G6027" t="s">
        <v>52</v>
      </c>
    </row>
    <row r="6028" spans="1:7">
      <c r="A6028" t="s">
        <v>10863</v>
      </c>
      <c r="B6028">
        <v>16</v>
      </c>
      <c r="C6028">
        <v>1</v>
      </c>
      <c r="D6028">
        <v>20</v>
      </c>
      <c r="E6028" t="s">
        <v>51</v>
      </c>
      <c r="G6028" t="s">
        <v>52</v>
      </c>
    </row>
    <row r="6029" spans="1:7">
      <c r="A6029" t="s">
        <v>10864</v>
      </c>
      <c r="B6029">
        <v>16</v>
      </c>
      <c r="C6029">
        <v>2</v>
      </c>
      <c r="D6029">
        <v>1</v>
      </c>
      <c r="E6029" t="s">
        <v>55</v>
      </c>
      <c r="G6029" t="s">
        <v>56</v>
      </c>
    </row>
    <row r="6030" spans="1:7">
      <c r="A6030" t="s">
        <v>10865</v>
      </c>
      <c r="B6030">
        <v>16</v>
      </c>
      <c r="C6030">
        <v>2</v>
      </c>
      <c r="D6030">
        <v>2</v>
      </c>
      <c r="E6030" t="s">
        <v>55</v>
      </c>
      <c r="G6030" t="s">
        <v>56</v>
      </c>
    </row>
    <row r="6031" spans="1:7">
      <c r="A6031" t="s">
        <v>10866</v>
      </c>
      <c r="B6031">
        <v>16</v>
      </c>
      <c r="C6031">
        <v>2</v>
      </c>
      <c r="D6031">
        <v>3</v>
      </c>
      <c r="E6031" t="s">
        <v>59</v>
      </c>
      <c r="G6031" t="s">
        <v>60</v>
      </c>
    </row>
    <row r="6032" spans="1:7">
      <c r="A6032" t="s">
        <v>10867</v>
      </c>
      <c r="B6032">
        <v>16</v>
      </c>
      <c r="C6032">
        <v>2</v>
      </c>
      <c r="D6032">
        <v>4</v>
      </c>
      <c r="E6032" t="s">
        <v>59</v>
      </c>
      <c r="G6032" t="s">
        <v>60</v>
      </c>
    </row>
    <row r="6033" spans="1:7">
      <c r="A6033" t="s">
        <v>10868</v>
      </c>
      <c r="B6033">
        <v>16</v>
      </c>
      <c r="C6033">
        <v>2</v>
      </c>
      <c r="D6033">
        <v>5</v>
      </c>
      <c r="E6033" t="s">
        <v>63</v>
      </c>
      <c r="G6033" t="s">
        <v>64</v>
      </c>
    </row>
    <row r="6034" spans="1:7">
      <c r="A6034" t="s">
        <v>10869</v>
      </c>
      <c r="B6034">
        <v>16</v>
      </c>
      <c r="C6034">
        <v>2</v>
      </c>
      <c r="D6034">
        <v>6</v>
      </c>
      <c r="E6034" t="s">
        <v>63</v>
      </c>
      <c r="G6034" t="s">
        <v>64</v>
      </c>
    </row>
    <row r="6035" spans="1:7">
      <c r="A6035" t="s">
        <v>10870</v>
      </c>
      <c r="B6035">
        <v>16</v>
      </c>
      <c r="C6035">
        <v>2</v>
      </c>
      <c r="D6035">
        <v>7</v>
      </c>
      <c r="E6035" t="s">
        <v>67</v>
      </c>
      <c r="G6035" t="s">
        <v>68</v>
      </c>
    </row>
    <row r="6036" spans="1:7">
      <c r="A6036" t="s">
        <v>10871</v>
      </c>
      <c r="B6036">
        <v>16</v>
      </c>
      <c r="C6036">
        <v>2</v>
      </c>
      <c r="D6036">
        <v>8</v>
      </c>
      <c r="E6036" t="s">
        <v>67</v>
      </c>
      <c r="G6036" t="s">
        <v>68</v>
      </c>
    </row>
    <row r="6037" spans="1:7">
      <c r="A6037" t="s">
        <v>10872</v>
      </c>
      <c r="B6037">
        <v>16</v>
      </c>
      <c r="C6037">
        <v>2</v>
      </c>
      <c r="D6037">
        <v>9</v>
      </c>
      <c r="E6037" t="s">
        <v>71</v>
      </c>
      <c r="G6037" t="s">
        <v>72</v>
      </c>
    </row>
    <row r="6038" spans="1:7">
      <c r="A6038" t="s">
        <v>10873</v>
      </c>
      <c r="B6038">
        <v>16</v>
      </c>
      <c r="C6038">
        <v>2</v>
      </c>
      <c r="D6038">
        <v>10</v>
      </c>
      <c r="E6038" t="s">
        <v>71</v>
      </c>
      <c r="G6038" t="s">
        <v>72</v>
      </c>
    </row>
    <row r="6039" spans="1:7">
      <c r="A6039" t="s">
        <v>10874</v>
      </c>
      <c r="B6039">
        <v>16</v>
      </c>
      <c r="C6039">
        <v>2</v>
      </c>
      <c r="D6039">
        <v>11</v>
      </c>
      <c r="E6039" t="s">
        <v>75</v>
      </c>
      <c r="G6039" t="s">
        <v>76</v>
      </c>
    </row>
    <row r="6040" spans="1:7">
      <c r="A6040" t="s">
        <v>10875</v>
      </c>
      <c r="B6040">
        <v>16</v>
      </c>
      <c r="C6040">
        <v>2</v>
      </c>
      <c r="D6040">
        <v>12</v>
      </c>
      <c r="E6040" t="s">
        <v>75</v>
      </c>
      <c r="G6040" t="s">
        <v>76</v>
      </c>
    </row>
    <row r="6041" spans="1:7">
      <c r="A6041" t="s">
        <v>10876</v>
      </c>
      <c r="B6041">
        <v>16</v>
      </c>
      <c r="C6041">
        <v>2</v>
      </c>
      <c r="D6041">
        <v>13</v>
      </c>
      <c r="E6041" t="s">
        <v>10877</v>
      </c>
      <c r="F6041" t="s">
        <v>10878</v>
      </c>
    </row>
    <row r="6042" spans="1:7">
      <c r="A6042" t="s">
        <v>10879</v>
      </c>
      <c r="B6042">
        <v>16</v>
      </c>
      <c r="C6042">
        <v>2</v>
      </c>
      <c r="D6042">
        <v>14</v>
      </c>
      <c r="E6042" t="s">
        <v>10880</v>
      </c>
      <c r="F6042" t="s">
        <v>10878</v>
      </c>
    </row>
    <row r="6043" spans="1:7">
      <c r="A6043" t="s">
        <v>10881</v>
      </c>
      <c r="B6043">
        <v>16</v>
      </c>
      <c r="C6043">
        <v>2</v>
      </c>
      <c r="D6043">
        <v>15</v>
      </c>
      <c r="E6043" t="s">
        <v>10882</v>
      </c>
      <c r="F6043" t="s">
        <v>10883</v>
      </c>
    </row>
    <row r="6044" spans="1:7">
      <c r="A6044" t="s">
        <v>10884</v>
      </c>
      <c r="B6044">
        <v>16</v>
      </c>
      <c r="C6044">
        <v>2</v>
      </c>
      <c r="D6044">
        <v>16</v>
      </c>
      <c r="E6044" t="s">
        <v>10885</v>
      </c>
      <c r="F6044" t="s">
        <v>10883</v>
      </c>
    </row>
    <row r="6045" spans="1:7">
      <c r="A6045" t="s">
        <v>10886</v>
      </c>
      <c r="B6045">
        <v>16</v>
      </c>
      <c r="C6045">
        <v>2</v>
      </c>
      <c r="D6045">
        <v>17</v>
      </c>
      <c r="E6045" t="s">
        <v>10887</v>
      </c>
      <c r="F6045" t="s">
        <v>10888</v>
      </c>
    </row>
    <row r="6046" spans="1:7">
      <c r="A6046" t="s">
        <v>10889</v>
      </c>
      <c r="B6046">
        <v>16</v>
      </c>
      <c r="C6046">
        <v>2</v>
      </c>
      <c r="D6046">
        <v>18</v>
      </c>
      <c r="E6046" t="s">
        <v>10890</v>
      </c>
      <c r="F6046" t="s">
        <v>10888</v>
      </c>
    </row>
    <row r="6047" spans="1:7">
      <c r="A6047" t="s">
        <v>10891</v>
      </c>
      <c r="B6047">
        <v>16</v>
      </c>
      <c r="C6047">
        <v>2</v>
      </c>
      <c r="D6047">
        <v>19</v>
      </c>
      <c r="E6047" t="s">
        <v>10892</v>
      </c>
      <c r="F6047" t="s">
        <v>10893</v>
      </c>
    </row>
    <row r="6048" spans="1:7">
      <c r="A6048" t="s">
        <v>10894</v>
      </c>
      <c r="B6048">
        <v>16</v>
      </c>
      <c r="C6048">
        <v>2</v>
      </c>
      <c r="D6048">
        <v>20</v>
      </c>
      <c r="E6048" t="s">
        <v>10895</v>
      </c>
      <c r="F6048" t="s">
        <v>10893</v>
      </c>
    </row>
    <row r="6049" spans="1:6">
      <c r="A6049" t="s">
        <v>10896</v>
      </c>
      <c r="B6049">
        <v>16</v>
      </c>
      <c r="C6049">
        <v>3</v>
      </c>
      <c r="D6049">
        <v>1</v>
      </c>
      <c r="E6049" t="s">
        <v>10897</v>
      </c>
      <c r="F6049" t="s">
        <v>10898</v>
      </c>
    </row>
    <row r="6050" spans="1:6">
      <c r="A6050" t="s">
        <v>10899</v>
      </c>
      <c r="B6050">
        <v>16</v>
      </c>
      <c r="C6050">
        <v>3</v>
      </c>
      <c r="D6050">
        <v>2</v>
      </c>
      <c r="E6050" t="s">
        <v>10900</v>
      </c>
      <c r="F6050" t="s">
        <v>10898</v>
      </c>
    </row>
    <row r="6051" spans="1:6">
      <c r="A6051" t="s">
        <v>10901</v>
      </c>
      <c r="B6051">
        <v>16</v>
      </c>
      <c r="C6051">
        <v>3</v>
      </c>
      <c r="D6051">
        <v>3</v>
      </c>
      <c r="E6051" t="s">
        <v>10902</v>
      </c>
      <c r="F6051" t="s">
        <v>10903</v>
      </c>
    </row>
    <row r="6052" spans="1:6">
      <c r="A6052" t="s">
        <v>10904</v>
      </c>
      <c r="B6052">
        <v>16</v>
      </c>
      <c r="C6052">
        <v>3</v>
      </c>
      <c r="D6052">
        <v>4</v>
      </c>
      <c r="E6052" t="s">
        <v>10905</v>
      </c>
      <c r="F6052" t="s">
        <v>10903</v>
      </c>
    </row>
    <row r="6053" spans="1:6">
      <c r="A6053" t="s">
        <v>10906</v>
      </c>
      <c r="B6053">
        <v>16</v>
      </c>
      <c r="C6053">
        <v>3</v>
      </c>
      <c r="D6053">
        <v>5</v>
      </c>
      <c r="E6053" t="s">
        <v>10907</v>
      </c>
      <c r="F6053" t="s">
        <v>10908</v>
      </c>
    </row>
    <row r="6054" spans="1:6">
      <c r="A6054" t="s">
        <v>10909</v>
      </c>
      <c r="B6054">
        <v>16</v>
      </c>
      <c r="C6054">
        <v>3</v>
      </c>
      <c r="D6054">
        <v>6</v>
      </c>
      <c r="E6054" t="s">
        <v>10910</v>
      </c>
      <c r="F6054" t="s">
        <v>10908</v>
      </c>
    </row>
    <row r="6055" spans="1:6">
      <c r="A6055" t="s">
        <v>10911</v>
      </c>
      <c r="B6055">
        <v>16</v>
      </c>
      <c r="C6055">
        <v>3</v>
      </c>
      <c r="D6055">
        <v>7</v>
      </c>
      <c r="E6055" t="s">
        <v>10912</v>
      </c>
      <c r="F6055" t="s">
        <v>10913</v>
      </c>
    </row>
    <row r="6056" spans="1:6">
      <c r="A6056" t="s">
        <v>10914</v>
      </c>
      <c r="B6056">
        <v>16</v>
      </c>
      <c r="C6056">
        <v>3</v>
      </c>
      <c r="D6056">
        <v>8</v>
      </c>
      <c r="E6056" t="s">
        <v>10915</v>
      </c>
      <c r="F6056" t="s">
        <v>10913</v>
      </c>
    </row>
    <row r="6057" spans="1:6">
      <c r="A6057" t="s">
        <v>10916</v>
      </c>
      <c r="B6057">
        <v>16</v>
      </c>
      <c r="C6057">
        <v>3</v>
      </c>
      <c r="D6057">
        <v>9</v>
      </c>
      <c r="E6057" t="s">
        <v>10917</v>
      </c>
      <c r="F6057" t="s">
        <v>10918</v>
      </c>
    </row>
    <row r="6058" spans="1:6">
      <c r="A6058" t="s">
        <v>10919</v>
      </c>
      <c r="B6058">
        <v>16</v>
      </c>
      <c r="C6058">
        <v>3</v>
      </c>
      <c r="D6058">
        <v>10</v>
      </c>
      <c r="E6058" t="s">
        <v>10920</v>
      </c>
      <c r="F6058" t="s">
        <v>10918</v>
      </c>
    </row>
    <row r="6059" spans="1:6">
      <c r="A6059" t="s">
        <v>10921</v>
      </c>
      <c r="B6059">
        <v>16</v>
      </c>
      <c r="C6059">
        <v>3</v>
      </c>
      <c r="D6059">
        <v>11</v>
      </c>
      <c r="E6059" t="s">
        <v>10922</v>
      </c>
      <c r="F6059" t="s">
        <v>10923</v>
      </c>
    </row>
    <row r="6060" spans="1:6">
      <c r="A6060" t="s">
        <v>10924</v>
      </c>
      <c r="B6060">
        <v>16</v>
      </c>
      <c r="C6060">
        <v>3</v>
      </c>
      <c r="D6060">
        <v>12</v>
      </c>
      <c r="E6060" t="s">
        <v>10925</v>
      </c>
      <c r="F6060" t="s">
        <v>10923</v>
      </c>
    </row>
    <row r="6061" spans="1:6">
      <c r="A6061" t="s">
        <v>10926</v>
      </c>
      <c r="B6061">
        <v>16</v>
      </c>
      <c r="C6061">
        <v>3</v>
      </c>
      <c r="D6061">
        <v>13</v>
      </c>
      <c r="E6061" t="s">
        <v>10927</v>
      </c>
      <c r="F6061" t="s">
        <v>10928</v>
      </c>
    </row>
    <row r="6062" spans="1:6">
      <c r="A6062" t="s">
        <v>10929</v>
      </c>
      <c r="B6062">
        <v>16</v>
      </c>
      <c r="C6062">
        <v>3</v>
      </c>
      <c r="D6062">
        <v>14</v>
      </c>
      <c r="E6062" t="s">
        <v>10930</v>
      </c>
      <c r="F6062" t="s">
        <v>10928</v>
      </c>
    </row>
    <row r="6063" spans="1:6">
      <c r="A6063" t="s">
        <v>10931</v>
      </c>
      <c r="B6063">
        <v>16</v>
      </c>
      <c r="C6063">
        <v>3</v>
      </c>
      <c r="D6063">
        <v>15</v>
      </c>
      <c r="E6063" t="s">
        <v>10932</v>
      </c>
      <c r="F6063" t="s">
        <v>10933</v>
      </c>
    </row>
    <row r="6064" spans="1:6">
      <c r="A6064" t="s">
        <v>10934</v>
      </c>
      <c r="B6064">
        <v>16</v>
      </c>
      <c r="C6064">
        <v>3</v>
      </c>
      <c r="D6064">
        <v>16</v>
      </c>
      <c r="E6064" t="s">
        <v>10935</v>
      </c>
      <c r="F6064" t="s">
        <v>10933</v>
      </c>
    </row>
    <row r="6065" spans="1:6">
      <c r="A6065" t="s">
        <v>10936</v>
      </c>
      <c r="B6065">
        <v>16</v>
      </c>
      <c r="C6065">
        <v>3</v>
      </c>
      <c r="D6065">
        <v>17</v>
      </c>
      <c r="E6065" t="s">
        <v>10937</v>
      </c>
      <c r="F6065" t="s">
        <v>10938</v>
      </c>
    </row>
    <row r="6066" spans="1:6">
      <c r="A6066" t="s">
        <v>10939</v>
      </c>
      <c r="B6066">
        <v>16</v>
      </c>
      <c r="C6066">
        <v>3</v>
      </c>
      <c r="D6066">
        <v>18</v>
      </c>
      <c r="E6066" t="s">
        <v>10940</v>
      </c>
      <c r="F6066" t="s">
        <v>10938</v>
      </c>
    </row>
    <row r="6067" spans="1:6">
      <c r="A6067" t="s">
        <v>10941</v>
      </c>
      <c r="B6067">
        <v>16</v>
      </c>
      <c r="C6067">
        <v>3</v>
      </c>
      <c r="D6067">
        <v>19</v>
      </c>
      <c r="E6067" t="s">
        <v>10942</v>
      </c>
      <c r="F6067" t="s">
        <v>10943</v>
      </c>
    </row>
    <row r="6068" spans="1:6">
      <c r="A6068" t="s">
        <v>10944</v>
      </c>
      <c r="B6068">
        <v>16</v>
      </c>
      <c r="C6068">
        <v>3</v>
      </c>
      <c r="D6068">
        <v>20</v>
      </c>
      <c r="E6068" t="s">
        <v>10945</v>
      </c>
      <c r="F6068" t="s">
        <v>10943</v>
      </c>
    </row>
    <row r="6069" spans="1:6">
      <c r="A6069" t="s">
        <v>10946</v>
      </c>
      <c r="B6069">
        <v>16</v>
      </c>
      <c r="C6069">
        <v>4</v>
      </c>
      <c r="D6069">
        <v>1</v>
      </c>
      <c r="E6069" t="s">
        <v>10947</v>
      </c>
      <c r="F6069" t="s">
        <v>10948</v>
      </c>
    </row>
    <row r="6070" spans="1:6">
      <c r="A6070" t="s">
        <v>10949</v>
      </c>
      <c r="B6070">
        <v>16</v>
      </c>
      <c r="C6070">
        <v>4</v>
      </c>
      <c r="D6070">
        <v>2</v>
      </c>
      <c r="E6070" t="s">
        <v>10950</v>
      </c>
      <c r="F6070" t="s">
        <v>10948</v>
      </c>
    </row>
    <row r="6071" spans="1:6">
      <c r="A6071" t="s">
        <v>10951</v>
      </c>
      <c r="B6071">
        <v>16</v>
      </c>
      <c r="C6071">
        <v>4</v>
      </c>
      <c r="D6071">
        <v>3</v>
      </c>
      <c r="E6071" t="s">
        <v>10952</v>
      </c>
      <c r="F6071" t="s">
        <v>10953</v>
      </c>
    </row>
    <row r="6072" spans="1:6">
      <c r="A6072" t="s">
        <v>10954</v>
      </c>
      <c r="B6072">
        <v>16</v>
      </c>
      <c r="C6072">
        <v>4</v>
      </c>
      <c r="D6072">
        <v>4</v>
      </c>
      <c r="E6072" t="s">
        <v>10955</v>
      </c>
      <c r="F6072" t="s">
        <v>10953</v>
      </c>
    </row>
    <row r="6073" spans="1:6">
      <c r="A6073" t="s">
        <v>10956</v>
      </c>
      <c r="B6073">
        <v>16</v>
      </c>
      <c r="C6073">
        <v>4</v>
      </c>
      <c r="D6073">
        <v>5</v>
      </c>
      <c r="E6073" t="s">
        <v>10957</v>
      </c>
      <c r="F6073" t="s">
        <v>10958</v>
      </c>
    </row>
    <row r="6074" spans="1:6">
      <c r="A6074" t="s">
        <v>10959</v>
      </c>
      <c r="B6074">
        <v>16</v>
      </c>
      <c r="C6074">
        <v>4</v>
      </c>
      <c r="D6074">
        <v>6</v>
      </c>
      <c r="E6074" t="s">
        <v>10960</v>
      </c>
      <c r="F6074" t="s">
        <v>10958</v>
      </c>
    </row>
    <row r="6075" spans="1:6">
      <c r="A6075" t="s">
        <v>10961</v>
      </c>
      <c r="B6075">
        <v>16</v>
      </c>
      <c r="C6075">
        <v>4</v>
      </c>
      <c r="D6075">
        <v>7</v>
      </c>
      <c r="E6075" t="s">
        <v>10962</v>
      </c>
      <c r="F6075" t="s">
        <v>10963</v>
      </c>
    </row>
    <row r="6076" spans="1:6">
      <c r="A6076" t="s">
        <v>10964</v>
      </c>
      <c r="B6076">
        <v>16</v>
      </c>
      <c r="C6076">
        <v>4</v>
      </c>
      <c r="D6076">
        <v>8</v>
      </c>
      <c r="E6076" t="s">
        <v>10962</v>
      </c>
      <c r="F6076" t="s">
        <v>10963</v>
      </c>
    </row>
    <row r="6077" spans="1:6">
      <c r="A6077" t="s">
        <v>10965</v>
      </c>
      <c r="B6077">
        <v>16</v>
      </c>
      <c r="C6077">
        <v>4</v>
      </c>
      <c r="D6077">
        <v>9</v>
      </c>
      <c r="E6077" t="s">
        <v>10966</v>
      </c>
      <c r="F6077" t="s">
        <v>10967</v>
      </c>
    </row>
    <row r="6078" spans="1:6">
      <c r="A6078" t="s">
        <v>10968</v>
      </c>
      <c r="B6078">
        <v>16</v>
      </c>
      <c r="C6078">
        <v>4</v>
      </c>
      <c r="D6078">
        <v>10</v>
      </c>
      <c r="E6078" t="s">
        <v>10969</v>
      </c>
      <c r="F6078" t="s">
        <v>10967</v>
      </c>
    </row>
    <row r="6079" spans="1:6">
      <c r="A6079" t="s">
        <v>10970</v>
      </c>
      <c r="B6079">
        <v>16</v>
      </c>
      <c r="C6079">
        <v>4</v>
      </c>
      <c r="D6079">
        <v>11</v>
      </c>
      <c r="E6079" t="s">
        <v>10971</v>
      </c>
      <c r="F6079" t="s">
        <v>10972</v>
      </c>
    </row>
    <row r="6080" spans="1:6">
      <c r="A6080" t="s">
        <v>10973</v>
      </c>
      <c r="B6080">
        <v>16</v>
      </c>
      <c r="C6080">
        <v>4</v>
      </c>
      <c r="D6080">
        <v>12</v>
      </c>
      <c r="E6080" t="s">
        <v>10974</v>
      </c>
      <c r="F6080" t="s">
        <v>10972</v>
      </c>
    </row>
    <row r="6081" spans="1:7">
      <c r="A6081" t="s">
        <v>10975</v>
      </c>
      <c r="B6081">
        <v>16</v>
      </c>
      <c r="C6081">
        <v>4</v>
      </c>
      <c r="D6081">
        <v>13</v>
      </c>
      <c r="E6081" t="s">
        <v>10976</v>
      </c>
      <c r="G6081" t="e">
        <f>--Internal_8301</f>
        <v>#NAME?</v>
      </c>
    </row>
    <row r="6082" spans="1:7">
      <c r="A6082" t="s">
        <v>10977</v>
      </c>
      <c r="B6082">
        <v>16</v>
      </c>
      <c r="C6082">
        <v>4</v>
      </c>
      <c r="D6082">
        <v>14</v>
      </c>
      <c r="E6082" t="s">
        <v>10976</v>
      </c>
      <c r="G6082" t="e">
        <f>--Internal_8301</f>
        <v>#NAME?</v>
      </c>
    </row>
    <row r="6083" spans="1:7">
      <c r="A6083" t="s">
        <v>10978</v>
      </c>
      <c r="B6083">
        <v>16</v>
      </c>
      <c r="C6083">
        <v>4</v>
      </c>
      <c r="D6083">
        <v>15</v>
      </c>
      <c r="E6083" t="s">
        <v>10979</v>
      </c>
      <c r="F6083" t="s">
        <v>10980</v>
      </c>
    </row>
    <row r="6084" spans="1:7">
      <c r="A6084" t="s">
        <v>10981</v>
      </c>
      <c r="B6084">
        <v>16</v>
      </c>
      <c r="C6084">
        <v>4</v>
      </c>
      <c r="D6084">
        <v>16</v>
      </c>
      <c r="E6084" t="s">
        <v>10982</v>
      </c>
      <c r="F6084" t="s">
        <v>10980</v>
      </c>
    </row>
    <row r="6085" spans="1:7">
      <c r="A6085" t="s">
        <v>10983</v>
      </c>
      <c r="B6085">
        <v>16</v>
      </c>
      <c r="C6085">
        <v>4</v>
      </c>
      <c r="D6085">
        <v>17</v>
      </c>
      <c r="E6085" t="s">
        <v>10984</v>
      </c>
      <c r="F6085" t="s">
        <v>10985</v>
      </c>
    </row>
    <row r="6086" spans="1:7">
      <c r="A6086" t="s">
        <v>10986</v>
      </c>
      <c r="B6086">
        <v>16</v>
      </c>
      <c r="C6086">
        <v>4</v>
      </c>
      <c r="D6086">
        <v>18</v>
      </c>
      <c r="E6086" t="s">
        <v>10987</v>
      </c>
      <c r="F6086" t="s">
        <v>10985</v>
      </c>
    </row>
    <row r="6087" spans="1:7">
      <c r="A6087" t="s">
        <v>10988</v>
      </c>
      <c r="B6087">
        <v>16</v>
      </c>
      <c r="C6087">
        <v>4</v>
      </c>
      <c r="D6087">
        <v>19</v>
      </c>
      <c r="E6087" t="s">
        <v>10989</v>
      </c>
      <c r="F6087" t="s">
        <v>10990</v>
      </c>
    </row>
    <row r="6088" spans="1:7">
      <c r="A6088" t="s">
        <v>10991</v>
      </c>
      <c r="B6088">
        <v>16</v>
      </c>
      <c r="C6088">
        <v>4</v>
      </c>
      <c r="D6088">
        <v>20</v>
      </c>
      <c r="E6088" t="s">
        <v>10992</v>
      </c>
      <c r="F6088" t="s">
        <v>10990</v>
      </c>
    </row>
    <row r="6089" spans="1:7">
      <c r="A6089" t="s">
        <v>10993</v>
      </c>
      <c r="B6089">
        <v>16</v>
      </c>
      <c r="C6089">
        <v>5</v>
      </c>
      <c r="D6089">
        <v>1</v>
      </c>
      <c r="E6089" t="s">
        <v>10994</v>
      </c>
      <c r="G6089" t="e">
        <f>--Internal_30082</f>
        <v>#NAME?</v>
      </c>
    </row>
    <row r="6090" spans="1:7">
      <c r="A6090" t="s">
        <v>10995</v>
      </c>
      <c r="B6090">
        <v>16</v>
      </c>
      <c r="C6090">
        <v>5</v>
      </c>
      <c r="D6090">
        <v>2</v>
      </c>
      <c r="E6090" t="s">
        <v>10994</v>
      </c>
      <c r="G6090" t="e">
        <f>--Internal_30082</f>
        <v>#NAME?</v>
      </c>
    </row>
    <row r="6091" spans="1:7">
      <c r="A6091" t="s">
        <v>10996</v>
      </c>
      <c r="B6091">
        <v>16</v>
      </c>
      <c r="C6091">
        <v>5</v>
      </c>
      <c r="D6091">
        <v>3</v>
      </c>
      <c r="E6091" t="s">
        <v>5243</v>
      </c>
      <c r="G6091" t="e">
        <f>--Internal_16121</f>
        <v>#NAME?</v>
      </c>
    </row>
    <row r="6092" spans="1:7">
      <c r="A6092" t="s">
        <v>10997</v>
      </c>
      <c r="B6092">
        <v>16</v>
      </c>
      <c r="C6092">
        <v>5</v>
      </c>
      <c r="D6092">
        <v>4</v>
      </c>
      <c r="E6092" t="s">
        <v>5243</v>
      </c>
      <c r="G6092" t="e">
        <f>--Internal_16121</f>
        <v>#NAME?</v>
      </c>
    </row>
    <row r="6093" spans="1:7">
      <c r="A6093" t="s">
        <v>10998</v>
      </c>
      <c r="B6093">
        <v>16</v>
      </c>
      <c r="C6093">
        <v>5</v>
      </c>
      <c r="D6093">
        <v>5</v>
      </c>
      <c r="E6093" t="s">
        <v>10999</v>
      </c>
      <c r="F6093" t="s">
        <v>11000</v>
      </c>
    </row>
    <row r="6094" spans="1:7">
      <c r="A6094" t="s">
        <v>11001</v>
      </c>
      <c r="B6094">
        <v>16</v>
      </c>
      <c r="C6094">
        <v>5</v>
      </c>
      <c r="D6094">
        <v>6</v>
      </c>
      <c r="E6094" t="s">
        <v>11002</v>
      </c>
      <c r="F6094" t="s">
        <v>11000</v>
      </c>
    </row>
    <row r="6095" spans="1:7">
      <c r="A6095" t="s">
        <v>11003</v>
      </c>
      <c r="B6095">
        <v>16</v>
      </c>
      <c r="C6095">
        <v>5</v>
      </c>
      <c r="D6095">
        <v>7</v>
      </c>
      <c r="E6095" t="s">
        <v>11004</v>
      </c>
      <c r="G6095" t="e">
        <f>--Internal_27333</f>
        <v>#NAME?</v>
      </c>
    </row>
    <row r="6096" spans="1:7">
      <c r="A6096" t="s">
        <v>11005</v>
      </c>
      <c r="B6096">
        <v>16</v>
      </c>
      <c r="C6096">
        <v>5</v>
      </c>
      <c r="D6096">
        <v>8</v>
      </c>
      <c r="E6096" t="s">
        <v>11004</v>
      </c>
      <c r="G6096" t="e">
        <f>--Internal_27333</f>
        <v>#NAME?</v>
      </c>
    </row>
    <row r="6097" spans="1:7">
      <c r="A6097" t="s">
        <v>11006</v>
      </c>
      <c r="B6097">
        <v>16</v>
      </c>
      <c r="C6097">
        <v>5</v>
      </c>
      <c r="D6097">
        <v>9</v>
      </c>
      <c r="E6097" t="s">
        <v>11007</v>
      </c>
      <c r="F6097" t="s">
        <v>11008</v>
      </c>
    </row>
    <row r="6098" spans="1:7">
      <c r="A6098" t="s">
        <v>11009</v>
      </c>
      <c r="B6098">
        <v>16</v>
      </c>
      <c r="C6098">
        <v>5</v>
      </c>
      <c r="D6098">
        <v>10</v>
      </c>
      <c r="E6098" t="s">
        <v>11010</v>
      </c>
      <c r="F6098" t="s">
        <v>11008</v>
      </c>
    </row>
    <row r="6099" spans="1:7">
      <c r="A6099" t="s">
        <v>11011</v>
      </c>
      <c r="B6099">
        <v>16</v>
      </c>
      <c r="C6099">
        <v>5</v>
      </c>
      <c r="D6099">
        <v>11</v>
      </c>
      <c r="E6099" t="s">
        <v>11012</v>
      </c>
      <c r="F6099" t="s">
        <v>11013</v>
      </c>
    </row>
    <row r="6100" spans="1:7">
      <c r="A6100" t="s">
        <v>11014</v>
      </c>
      <c r="B6100">
        <v>16</v>
      </c>
      <c r="C6100">
        <v>5</v>
      </c>
      <c r="D6100">
        <v>12</v>
      </c>
      <c r="E6100" t="s">
        <v>11015</v>
      </c>
      <c r="F6100" t="s">
        <v>11013</v>
      </c>
    </row>
    <row r="6101" spans="1:7">
      <c r="A6101" t="s">
        <v>11016</v>
      </c>
      <c r="B6101">
        <v>16</v>
      </c>
      <c r="C6101">
        <v>5</v>
      </c>
      <c r="D6101">
        <v>13</v>
      </c>
      <c r="E6101" t="s">
        <v>11017</v>
      </c>
      <c r="F6101" t="s">
        <v>11018</v>
      </c>
    </row>
    <row r="6102" spans="1:7">
      <c r="A6102" t="s">
        <v>11019</v>
      </c>
      <c r="B6102">
        <v>16</v>
      </c>
      <c r="C6102">
        <v>5</v>
      </c>
      <c r="D6102">
        <v>14</v>
      </c>
      <c r="E6102" t="s">
        <v>11020</v>
      </c>
      <c r="F6102" t="s">
        <v>11018</v>
      </c>
    </row>
    <row r="6103" spans="1:7">
      <c r="A6103" t="s">
        <v>11021</v>
      </c>
      <c r="B6103">
        <v>16</v>
      </c>
      <c r="C6103">
        <v>5</v>
      </c>
      <c r="D6103">
        <v>15</v>
      </c>
      <c r="E6103" t="s">
        <v>11022</v>
      </c>
      <c r="F6103" t="s">
        <v>11023</v>
      </c>
    </row>
    <row r="6104" spans="1:7">
      <c r="A6104" t="s">
        <v>11024</v>
      </c>
      <c r="B6104">
        <v>16</v>
      </c>
      <c r="C6104">
        <v>5</v>
      </c>
      <c r="D6104">
        <v>16</v>
      </c>
      <c r="E6104" t="s">
        <v>11025</v>
      </c>
      <c r="F6104" t="s">
        <v>11023</v>
      </c>
    </row>
    <row r="6105" spans="1:7">
      <c r="A6105" t="s">
        <v>11026</v>
      </c>
      <c r="B6105">
        <v>16</v>
      </c>
      <c r="C6105">
        <v>5</v>
      </c>
      <c r="D6105">
        <v>17</v>
      </c>
      <c r="E6105" t="s">
        <v>11027</v>
      </c>
      <c r="F6105" t="s">
        <v>11028</v>
      </c>
    </row>
    <row r="6106" spans="1:7">
      <c r="A6106" t="s">
        <v>11029</v>
      </c>
      <c r="B6106">
        <v>16</v>
      </c>
      <c r="C6106">
        <v>5</v>
      </c>
      <c r="D6106">
        <v>18</v>
      </c>
      <c r="E6106" t="s">
        <v>11030</v>
      </c>
      <c r="F6106" t="s">
        <v>11028</v>
      </c>
    </row>
    <row r="6107" spans="1:7">
      <c r="A6107" t="s">
        <v>11031</v>
      </c>
      <c r="B6107">
        <v>16</v>
      </c>
      <c r="C6107">
        <v>5</v>
      </c>
      <c r="D6107">
        <v>19</v>
      </c>
      <c r="E6107" t="s">
        <v>591</v>
      </c>
      <c r="G6107" t="e">
        <f>--Empty</f>
        <v>#NAME?</v>
      </c>
    </row>
    <row r="6108" spans="1:7">
      <c r="A6108" t="s">
        <v>11032</v>
      </c>
      <c r="B6108">
        <v>16</v>
      </c>
      <c r="C6108">
        <v>5</v>
      </c>
      <c r="D6108">
        <v>20</v>
      </c>
      <c r="E6108" t="s">
        <v>591</v>
      </c>
      <c r="G6108" t="e">
        <f>--Empty</f>
        <v>#NAME?</v>
      </c>
    </row>
    <row r="6109" spans="1:7">
      <c r="A6109" t="s">
        <v>11033</v>
      </c>
      <c r="B6109">
        <v>16</v>
      </c>
      <c r="C6109">
        <v>6</v>
      </c>
      <c r="D6109">
        <v>1</v>
      </c>
      <c r="E6109" t="s">
        <v>591</v>
      </c>
      <c r="G6109" t="e">
        <f>--Empty</f>
        <v>#NAME?</v>
      </c>
    </row>
    <row r="6110" spans="1:7">
      <c r="A6110" t="s">
        <v>11034</v>
      </c>
      <c r="B6110">
        <v>16</v>
      </c>
      <c r="C6110">
        <v>6</v>
      </c>
      <c r="D6110">
        <v>2</v>
      </c>
      <c r="E6110" t="s">
        <v>591</v>
      </c>
      <c r="G6110" t="e">
        <f>--Empty</f>
        <v>#NAME?</v>
      </c>
    </row>
    <row r="6111" spans="1:7">
      <c r="A6111" t="s">
        <v>11035</v>
      </c>
      <c r="B6111">
        <v>16</v>
      </c>
      <c r="C6111">
        <v>6</v>
      </c>
      <c r="D6111">
        <v>3</v>
      </c>
      <c r="E6111" t="s">
        <v>591</v>
      </c>
      <c r="G6111" t="e">
        <f>--Empty</f>
        <v>#NAME?</v>
      </c>
    </row>
    <row r="6112" spans="1:7">
      <c r="A6112" t="s">
        <v>11036</v>
      </c>
      <c r="B6112">
        <v>16</v>
      </c>
      <c r="C6112">
        <v>6</v>
      </c>
      <c r="D6112">
        <v>4</v>
      </c>
      <c r="E6112" t="s">
        <v>591</v>
      </c>
      <c r="G6112" t="e">
        <f>--Empty</f>
        <v>#NAME?</v>
      </c>
    </row>
    <row r="6113" spans="1:7">
      <c r="A6113" t="s">
        <v>11037</v>
      </c>
      <c r="B6113">
        <v>16</v>
      </c>
      <c r="C6113">
        <v>6</v>
      </c>
      <c r="D6113">
        <v>5</v>
      </c>
      <c r="E6113" t="s">
        <v>11038</v>
      </c>
      <c r="F6113" t="s">
        <v>11039</v>
      </c>
    </row>
    <row r="6114" spans="1:7">
      <c r="A6114" t="s">
        <v>11040</v>
      </c>
      <c r="B6114">
        <v>16</v>
      </c>
      <c r="C6114">
        <v>6</v>
      </c>
      <c r="D6114">
        <v>6</v>
      </c>
      <c r="E6114" t="s">
        <v>11041</v>
      </c>
      <c r="F6114" t="s">
        <v>11039</v>
      </c>
    </row>
    <row r="6115" spans="1:7">
      <c r="A6115" t="s">
        <v>11042</v>
      </c>
      <c r="B6115">
        <v>16</v>
      </c>
      <c r="C6115">
        <v>6</v>
      </c>
      <c r="D6115">
        <v>7</v>
      </c>
      <c r="E6115" t="s">
        <v>591</v>
      </c>
      <c r="G6115" t="e">
        <f>--Empty</f>
        <v>#NAME?</v>
      </c>
    </row>
    <row r="6116" spans="1:7">
      <c r="A6116" t="s">
        <v>11043</v>
      </c>
      <c r="B6116">
        <v>16</v>
      </c>
      <c r="C6116">
        <v>6</v>
      </c>
      <c r="D6116">
        <v>8</v>
      </c>
      <c r="E6116" t="s">
        <v>591</v>
      </c>
      <c r="G6116" t="e">
        <f>--Empty</f>
        <v>#NAME?</v>
      </c>
    </row>
    <row r="6117" spans="1:7">
      <c r="A6117" t="s">
        <v>11044</v>
      </c>
      <c r="B6117">
        <v>16</v>
      </c>
      <c r="C6117">
        <v>6</v>
      </c>
      <c r="D6117">
        <v>9</v>
      </c>
      <c r="E6117" t="s">
        <v>591</v>
      </c>
      <c r="G6117" t="e">
        <f>--Empty</f>
        <v>#NAME?</v>
      </c>
    </row>
    <row r="6118" spans="1:7">
      <c r="A6118" t="s">
        <v>11045</v>
      </c>
      <c r="B6118">
        <v>16</v>
      </c>
      <c r="C6118">
        <v>6</v>
      </c>
      <c r="D6118">
        <v>10</v>
      </c>
      <c r="E6118" t="s">
        <v>591</v>
      </c>
      <c r="G6118" t="e">
        <f>--Empty</f>
        <v>#NAME?</v>
      </c>
    </row>
    <row r="6119" spans="1:7">
      <c r="A6119" t="s">
        <v>11046</v>
      </c>
      <c r="B6119">
        <v>16</v>
      </c>
      <c r="C6119">
        <v>6</v>
      </c>
      <c r="D6119">
        <v>11</v>
      </c>
      <c r="E6119" t="s">
        <v>591</v>
      </c>
      <c r="G6119" t="e">
        <f>--Empty</f>
        <v>#NAME?</v>
      </c>
    </row>
    <row r="6120" spans="1:7">
      <c r="A6120" t="s">
        <v>11047</v>
      </c>
      <c r="B6120">
        <v>16</v>
      </c>
      <c r="C6120">
        <v>6</v>
      </c>
      <c r="D6120">
        <v>12</v>
      </c>
      <c r="E6120" t="s">
        <v>591</v>
      </c>
      <c r="G6120" t="e">
        <f>--Empty</f>
        <v>#NAME?</v>
      </c>
    </row>
    <row r="6121" spans="1:7">
      <c r="A6121" t="s">
        <v>11048</v>
      </c>
      <c r="B6121">
        <v>16</v>
      </c>
      <c r="C6121">
        <v>6</v>
      </c>
      <c r="D6121">
        <v>13</v>
      </c>
      <c r="E6121" t="s">
        <v>11049</v>
      </c>
      <c r="F6121" t="s">
        <v>11050</v>
      </c>
    </row>
    <row r="6122" spans="1:7">
      <c r="A6122" t="s">
        <v>11051</v>
      </c>
      <c r="B6122">
        <v>16</v>
      </c>
      <c r="C6122">
        <v>6</v>
      </c>
      <c r="D6122">
        <v>14</v>
      </c>
      <c r="E6122" t="s">
        <v>11052</v>
      </c>
      <c r="F6122" t="s">
        <v>11050</v>
      </c>
    </row>
    <row r="6123" spans="1:7">
      <c r="A6123" t="s">
        <v>11053</v>
      </c>
      <c r="B6123">
        <v>16</v>
      </c>
      <c r="C6123">
        <v>6</v>
      </c>
      <c r="D6123">
        <v>15</v>
      </c>
      <c r="E6123" t="s">
        <v>11054</v>
      </c>
      <c r="F6123" t="s">
        <v>11055</v>
      </c>
    </row>
    <row r="6124" spans="1:7">
      <c r="A6124" t="s">
        <v>11056</v>
      </c>
      <c r="B6124">
        <v>16</v>
      </c>
      <c r="C6124">
        <v>6</v>
      </c>
      <c r="D6124">
        <v>16</v>
      </c>
      <c r="E6124" t="s">
        <v>11057</v>
      </c>
      <c r="F6124" t="s">
        <v>11055</v>
      </c>
    </row>
    <row r="6125" spans="1:7">
      <c r="A6125" t="s">
        <v>11058</v>
      </c>
      <c r="B6125">
        <v>16</v>
      </c>
      <c r="C6125">
        <v>6</v>
      </c>
      <c r="D6125">
        <v>17</v>
      </c>
      <c r="E6125" t="s">
        <v>11059</v>
      </c>
      <c r="F6125" t="s">
        <v>11060</v>
      </c>
    </row>
    <row r="6126" spans="1:7">
      <c r="A6126" t="s">
        <v>11061</v>
      </c>
      <c r="B6126">
        <v>16</v>
      </c>
      <c r="C6126">
        <v>6</v>
      </c>
      <c r="D6126">
        <v>18</v>
      </c>
      <c r="E6126" t="s">
        <v>11062</v>
      </c>
      <c r="F6126" t="s">
        <v>11060</v>
      </c>
    </row>
    <row r="6127" spans="1:7">
      <c r="A6127" t="s">
        <v>11063</v>
      </c>
      <c r="B6127">
        <v>16</v>
      </c>
      <c r="C6127">
        <v>6</v>
      </c>
      <c r="D6127">
        <v>19</v>
      </c>
      <c r="E6127" t="s">
        <v>11064</v>
      </c>
      <c r="F6127" t="s">
        <v>11065</v>
      </c>
    </row>
    <row r="6128" spans="1:7">
      <c r="A6128" t="s">
        <v>11066</v>
      </c>
      <c r="B6128">
        <v>16</v>
      </c>
      <c r="C6128">
        <v>6</v>
      </c>
      <c r="D6128">
        <v>20</v>
      </c>
      <c r="E6128" t="s">
        <v>11067</v>
      </c>
      <c r="F6128" t="s">
        <v>11065</v>
      </c>
    </row>
    <row r="6129" spans="1:7">
      <c r="A6129" t="s">
        <v>11068</v>
      </c>
      <c r="B6129">
        <v>16</v>
      </c>
      <c r="C6129">
        <v>7</v>
      </c>
      <c r="D6129">
        <v>1</v>
      </c>
      <c r="E6129" t="s">
        <v>11069</v>
      </c>
      <c r="F6129" t="s">
        <v>11070</v>
      </c>
    </row>
    <row r="6130" spans="1:7">
      <c r="A6130" t="s">
        <v>11071</v>
      </c>
      <c r="B6130">
        <v>16</v>
      </c>
      <c r="C6130">
        <v>7</v>
      </c>
      <c r="D6130">
        <v>2</v>
      </c>
      <c r="E6130" t="s">
        <v>11072</v>
      </c>
      <c r="F6130" t="s">
        <v>11070</v>
      </c>
    </row>
    <row r="6131" spans="1:7">
      <c r="A6131" t="s">
        <v>11073</v>
      </c>
      <c r="B6131">
        <v>16</v>
      </c>
      <c r="C6131">
        <v>7</v>
      </c>
      <c r="D6131">
        <v>3</v>
      </c>
      <c r="E6131" t="s">
        <v>11074</v>
      </c>
      <c r="F6131" t="s">
        <v>11075</v>
      </c>
    </row>
    <row r="6132" spans="1:7">
      <c r="A6132" t="s">
        <v>11076</v>
      </c>
      <c r="B6132">
        <v>16</v>
      </c>
      <c r="C6132">
        <v>7</v>
      </c>
      <c r="D6132">
        <v>4</v>
      </c>
      <c r="E6132" t="s">
        <v>11077</v>
      </c>
      <c r="F6132" t="s">
        <v>11075</v>
      </c>
    </row>
    <row r="6133" spans="1:7">
      <c r="A6133" t="s">
        <v>11078</v>
      </c>
      <c r="B6133">
        <v>16</v>
      </c>
      <c r="C6133">
        <v>7</v>
      </c>
      <c r="D6133">
        <v>5</v>
      </c>
      <c r="E6133" t="s">
        <v>11079</v>
      </c>
      <c r="F6133" t="s">
        <v>11080</v>
      </c>
    </row>
    <row r="6134" spans="1:7">
      <c r="A6134" t="s">
        <v>11081</v>
      </c>
      <c r="B6134">
        <v>16</v>
      </c>
      <c r="C6134">
        <v>7</v>
      </c>
      <c r="D6134">
        <v>6</v>
      </c>
      <c r="E6134" t="s">
        <v>11082</v>
      </c>
      <c r="F6134" t="s">
        <v>11080</v>
      </c>
    </row>
    <row r="6135" spans="1:7">
      <c r="A6135" t="s">
        <v>11083</v>
      </c>
      <c r="B6135">
        <v>16</v>
      </c>
      <c r="C6135">
        <v>7</v>
      </c>
      <c r="D6135">
        <v>7</v>
      </c>
      <c r="E6135" t="s">
        <v>11084</v>
      </c>
      <c r="G6135" t="e">
        <f>--Internal_15926</f>
        <v>#NAME?</v>
      </c>
    </row>
    <row r="6136" spans="1:7">
      <c r="A6136" t="s">
        <v>11085</v>
      </c>
      <c r="B6136">
        <v>16</v>
      </c>
      <c r="C6136">
        <v>7</v>
      </c>
      <c r="D6136">
        <v>8</v>
      </c>
      <c r="E6136" t="s">
        <v>11084</v>
      </c>
      <c r="G6136" t="e">
        <f>--Internal_15926</f>
        <v>#NAME?</v>
      </c>
    </row>
    <row r="6137" spans="1:7">
      <c r="A6137" t="s">
        <v>11086</v>
      </c>
      <c r="B6137">
        <v>16</v>
      </c>
      <c r="C6137">
        <v>7</v>
      </c>
      <c r="D6137">
        <v>9</v>
      </c>
      <c r="E6137" t="s">
        <v>11087</v>
      </c>
      <c r="F6137" t="s">
        <v>11088</v>
      </c>
    </row>
    <row r="6138" spans="1:7">
      <c r="A6138" t="s">
        <v>11089</v>
      </c>
      <c r="B6138">
        <v>16</v>
      </c>
      <c r="C6138">
        <v>7</v>
      </c>
      <c r="D6138">
        <v>10</v>
      </c>
      <c r="E6138" t="s">
        <v>11090</v>
      </c>
      <c r="F6138" t="s">
        <v>11088</v>
      </c>
    </row>
    <row r="6139" spans="1:7">
      <c r="A6139" t="s">
        <v>11091</v>
      </c>
      <c r="B6139">
        <v>16</v>
      </c>
      <c r="C6139">
        <v>7</v>
      </c>
      <c r="D6139">
        <v>11</v>
      </c>
      <c r="E6139" t="s">
        <v>11092</v>
      </c>
      <c r="F6139" t="s">
        <v>11093</v>
      </c>
    </row>
    <row r="6140" spans="1:7">
      <c r="A6140" t="s">
        <v>11094</v>
      </c>
      <c r="B6140">
        <v>16</v>
      </c>
      <c r="C6140">
        <v>7</v>
      </c>
      <c r="D6140">
        <v>12</v>
      </c>
      <c r="E6140" t="s">
        <v>11095</v>
      </c>
      <c r="F6140" t="s">
        <v>11093</v>
      </c>
    </row>
    <row r="6141" spans="1:7">
      <c r="A6141" t="s">
        <v>11096</v>
      </c>
      <c r="B6141">
        <v>16</v>
      </c>
      <c r="C6141">
        <v>7</v>
      </c>
      <c r="D6141">
        <v>13</v>
      </c>
      <c r="E6141" t="s">
        <v>11097</v>
      </c>
      <c r="F6141" t="s">
        <v>11098</v>
      </c>
    </row>
    <row r="6142" spans="1:7">
      <c r="A6142" t="s">
        <v>11099</v>
      </c>
      <c r="B6142">
        <v>16</v>
      </c>
      <c r="C6142">
        <v>7</v>
      </c>
      <c r="D6142">
        <v>14</v>
      </c>
      <c r="E6142" t="s">
        <v>11100</v>
      </c>
      <c r="F6142" t="s">
        <v>11098</v>
      </c>
    </row>
    <row r="6143" spans="1:7">
      <c r="A6143" t="s">
        <v>11101</v>
      </c>
      <c r="B6143">
        <v>16</v>
      </c>
      <c r="C6143">
        <v>7</v>
      </c>
      <c r="D6143">
        <v>15</v>
      </c>
      <c r="E6143" t="s">
        <v>11102</v>
      </c>
      <c r="F6143" t="s">
        <v>11103</v>
      </c>
    </row>
    <row r="6144" spans="1:7">
      <c r="A6144" t="s">
        <v>11104</v>
      </c>
      <c r="B6144">
        <v>16</v>
      </c>
      <c r="C6144">
        <v>7</v>
      </c>
      <c r="D6144">
        <v>16</v>
      </c>
      <c r="E6144" t="s">
        <v>11105</v>
      </c>
      <c r="F6144" t="s">
        <v>11103</v>
      </c>
    </row>
    <row r="6145" spans="1:7">
      <c r="A6145" t="s">
        <v>11106</v>
      </c>
      <c r="B6145">
        <v>16</v>
      </c>
      <c r="C6145">
        <v>7</v>
      </c>
      <c r="D6145">
        <v>17</v>
      </c>
      <c r="E6145" t="s">
        <v>11107</v>
      </c>
      <c r="F6145" t="s">
        <v>11108</v>
      </c>
    </row>
    <row r="6146" spans="1:7">
      <c r="A6146" t="s">
        <v>11109</v>
      </c>
      <c r="B6146">
        <v>16</v>
      </c>
      <c r="C6146">
        <v>7</v>
      </c>
      <c r="D6146">
        <v>18</v>
      </c>
      <c r="E6146" t="s">
        <v>11110</v>
      </c>
      <c r="F6146" t="s">
        <v>11108</v>
      </c>
    </row>
    <row r="6147" spans="1:7">
      <c r="A6147" t="s">
        <v>11111</v>
      </c>
      <c r="B6147">
        <v>16</v>
      </c>
      <c r="C6147">
        <v>7</v>
      </c>
      <c r="D6147">
        <v>19</v>
      </c>
      <c r="E6147" t="s">
        <v>11112</v>
      </c>
      <c r="F6147" t="s">
        <v>11113</v>
      </c>
    </row>
    <row r="6148" spans="1:7">
      <c r="A6148" t="s">
        <v>11114</v>
      </c>
      <c r="B6148">
        <v>16</v>
      </c>
      <c r="C6148">
        <v>7</v>
      </c>
      <c r="D6148">
        <v>20</v>
      </c>
      <c r="E6148" t="s">
        <v>11115</v>
      </c>
      <c r="F6148" t="s">
        <v>11113</v>
      </c>
    </row>
    <row r="6149" spans="1:7">
      <c r="A6149" t="s">
        <v>11116</v>
      </c>
      <c r="B6149">
        <v>16</v>
      </c>
      <c r="C6149">
        <v>8</v>
      </c>
      <c r="D6149">
        <v>1</v>
      </c>
      <c r="E6149" t="s">
        <v>11117</v>
      </c>
      <c r="F6149" t="s">
        <v>11118</v>
      </c>
    </row>
    <row r="6150" spans="1:7">
      <c r="A6150" t="s">
        <v>11119</v>
      </c>
      <c r="B6150">
        <v>16</v>
      </c>
      <c r="C6150">
        <v>8</v>
      </c>
      <c r="D6150">
        <v>2</v>
      </c>
      <c r="E6150" t="s">
        <v>11120</v>
      </c>
      <c r="F6150" t="s">
        <v>11118</v>
      </c>
    </row>
    <row r="6151" spans="1:7">
      <c r="A6151" t="s">
        <v>11121</v>
      </c>
      <c r="B6151">
        <v>16</v>
      </c>
      <c r="C6151">
        <v>8</v>
      </c>
      <c r="D6151">
        <v>3</v>
      </c>
      <c r="E6151" t="s">
        <v>11122</v>
      </c>
      <c r="F6151" t="s">
        <v>11123</v>
      </c>
    </row>
    <row r="6152" spans="1:7">
      <c r="A6152" t="s">
        <v>11124</v>
      </c>
      <c r="B6152">
        <v>16</v>
      </c>
      <c r="C6152">
        <v>8</v>
      </c>
      <c r="D6152">
        <v>4</v>
      </c>
      <c r="E6152" t="s">
        <v>11125</v>
      </c>
      <c r="F6152" t="s">
        <v>11123</v>
      </c>
    </row>
    <row r="6153" spans="1:7">
      <c r="A6153" t="s">
        <v>11126</v>
      </c>
      <c r="B6153">
        <v>16</v>
      </c>
      <c r="C6153">
        <v>8</v>
      </c>
      <c r="D6153">
        <v>5</v>
      </c>
      <c r="E6153" t="s">
        <v>11127</v>
      </c>
      <c r="F6153" t="s">
        <v>11128</v>
      </c>
    </row>
    <row r="6154" spans="1:7">
      <c r="A6154" t="s">
        <v>11129</v>
      </c>
      <c r="B6154">
        <v>16</v>
      </c>
      <c r="C6154">
        <v>8</v>
      </c>
      <c r="D6154">
        <v>6</v>
      </c>
      <c r="E6154" t="s">
        <v>11130</v>
      </c>
      <c r="F6154" t="s">
        <v>11128</v>
      </c>
    </row>
    <row r="6155" spans="1:7">
      <c r="A6155" t="s">
        <v>11131</v>
      </c>
      <c r="B6155">
        <v>16</v>
      </c>
      <c r="C6155">
        <v>8</v>
      </c>
      <c r="D6155">
        <v>7</v>
      </c>
      <c r="E6155" t="s">
        <v>11132</v>
      </c>
      <c r="F6155" t="s">
        <v>11133</v>
      </c>
    </row>
    <row r="6156" spans="1:7">
      <c r="A6156" t="s">
        <v>11134</v>
      </c>
      <c r="B6156">
        <v>16</v>
      </c>
      <c r="C6156">
        <v>8</v>
      </c>
      <c r="D6156">
        <v>8</v>
      </c>
      <c r="E6156" t="s">
        <v>11135</v>
      </c>
      <c r="F6156" t="s">
        <v>11133</v>
      </c>
    </row>
    <row r="6157" spans="1:7">
      <c r="A6157" t="s">
        <v>11136</v>
      </c>
      <c r="B6157">
        <v>16</v>
      </c>
      <c r="C6157">
        <v>8</v>
      </c>
      <c r="D6157">
        <v>9</v>
      </c>
      <c r="E6157" t="s">
        <v>591</v>
      </c>
      <c r="G6157" t="e">
        <f>--Empty</f>
        <v>#NAME?</v>
      </c>
    </row>
    <row r="6158" spans="1:7">
      <c r="A6158" t="s">
        <v>11137</v>
      </c>
      <c r="B6158">
        <v>16</v>
      </c>
      <c r="C6158">
        <v>8</v>
      </c>
      <c r="D6158">
        <v>10</v>
      </c>
      <c r="E6158" t="s">
        <v>591</v>
      </c>
      <c r="G6158" t="e">
        <f>--Empty</f>
        <v>#NAME?</v>
      </c>
    </row>
    <row r="6159" spans="1:7">
      <c r="A6159" t="s">
        <v>11138</v>
      </c>
      <c r="B6159">
        <v>16</v>
      </c>
      <c r="C6159">
        <v>8</v>
      </c>
      <c r="D6159">
        <v>11</v>
      </c>
      <c r="E6159" t="s">
        <v>5376</v>
      </c>
      <c r="G6159" t="s">
        <v>5377</v>
      </c>
    </row>
    <row r="6160" spans="1:7">
      <c r="A6160" t="s">
        <v>11139</v>
      </c>
      <c r="B6160">
        <v>16</v>
      </c>
      <c r="C6160">
        <v>8</v>
      </c>
      <c r="D6160">
        <v>12</v>
      </c>
      <c r="E6160" t="s">
        <v>5376</v>
      </c>
      <c r="G6160" t="s">
        <v>5377</v>
      </c>
    </row>
    <row r="6161" spans="1:7">
      <c r="A6161" t="s">
        <v>11140</v>
      </c>
      <c r="B6161">
        <v>16</v>
      </c>
      <c r="C6161">
        <v>8</v>
      </c>
      <c r="D6161">
        <v>13</v>
      </c>
      <c r="E6161" t="s">
        <v>11141</v>
      </c>
      <c r="F6161" t="s">
        <v>11142</v>
      </c>
    </row>
    <row r="6162" spans="1:7">
      <c r="A6162" t="s">
        <v>11143</v>
      </c>
      <c r="B6162">
        <v>16</v>
      </c>
      <c r="C6162">
        <v>8</v>
      </c>
      <c r="D6162">
        <v>14</v>
      </c>
      <c r="E6162" t="s">
        <v>11144</v>
      </c>
      <c r="F6162" t="s">
        <v>11142</v>
      </c>
    </row>
    <row r="6163" spans="1:7">
      <c r="A6163" t="s">
        <v>11145</v>
      </c>
      <c r="B6163">
        <v>16</v>
      </c>
      <c r="C6163">
        <v>8</v>
      </c>
      <c r="D6163">
        <v>15</v>
      </c>
      <c r="E6163" t="s">
        <v>11146</v>
      </c>
      <c r="F6163" t="s">
        <v>11147</v>
      </c>
    </row>
    <row r="6164" spans="1:7">
      <c r="A6164" t="s">
        <v>11148</v>
      </c>
      <c r="B6164">
        <v>16</v>
      </c>
      <c r="C6164">
        <v>8</v>
      </c>
      <c r="D6164">
        <v>16</v>
      </c>
      <c r="E6164" t="s">
        <v>11149</v>
      </c>
      <c r="F6164" t="s">
        <v>11147</v>
      </c>
    </row>
    <row r="6165" spans="1:7">
      <c r="A6165" t="s">
        <v>11150</v>
      </c>
      <c r="B6165">
        <v>16</v>
      </c>
      <c r="C6165">
        <v>8</v>
      </c>
      <c r="D6165">
        <v>17</v>
      </c>
      <c r="E6165" t="s">
        <v>11151</v>
      </c>
      <c r="G6165" t="e">
        <f>--Internal_29331</f>
        <v>#NAME?</v>
      </c>
    </row>
    <row r="6166" spans="1:7">
      <c r="A6166" t="s">
        <v>11152</v>
      </c>
      <c r="B6166">
        <v>16</v>
      </c>
      <c r="C6166">
        <v>8</v>
      </c>
      <c r="D6166">
        <v>18</v>
      </c>
      <c r="E6166" t="s">
        <v>11151</v>
      </c>
      <c r="G6166" t="e">
        <f>--Internal_29331</f>
        <v>#NAME?</v>
      </c>
    </row>
    <row r="6167" spans="1:7">
      <c r="A6167" t="s">
        <v>11153</v>
      </c>
      <c r="B6167">
        <v>16</v>
      </c>
      <c r="C6167">
        <v>8</v>
      </c>
      <c r="D6167">
        <v>19</v>
      </c>
      <c r="E6167" t="s">
        <v>11154</v>
      </c>
      <c r="F6167" t="s">
        <v>11155</v>
      </c>
    </row>
    <row r="6168" spans="1:7">
      <c r="A6168" t="s">
        <v>11156</v>
      </c>
      <c r="B6168">
        <v>16</v>
      </c>
      <c r="C6168">
        <v>8</v>
      </c>
      <c r="D6168">
        <v>20</v>
      </c>
      <c r="E6168" t="s">
        <v>11157</v>
      </c>
      <c r="F6168" t="s">
        <v>11155</v>
      </c>
    </row>
    <row r="6169" spans="1:7">
      <c r="A6169" t="s">
        <v>11158</v>
      </c>
      <c r="B6169">
        <v>16</v>
      </c>
      <c r="C6169">
        <v>9</v>
      </c>
      <c r="D6169">
        <v>1</v>
      </c>
      <c r="E6169" t="s">
        <v>11159</v>
      </c>
      <c r="F6169" t="s">
        <v>11160</v>
      </c>
    </row>
    <row r="6170" spans="1:7">
      <c r="A6170" t="s">
        <v>11161</v>
      </c>
      <c r="B6170">
        <v>16</v>
      </c>
      <c r="C6170">
        <v>9</v>
      </c>
      <c r="D6170">
        <v>2</v>
      </c>
      <c r="E6170" t="s">
        <v>11162</v>
      </c>
      <c r="F6170" t="s">
        <v>11160</v>
      </c>
    </row>
    <row r="6171" spans="1:7">
      <c r="A6171" t="s">
        <v>11163</v>
      </c>
      <c r="B6171">
        <v>16</v>
      </c>
      <c r="C6171">
        <v>9</v>
      </c>
      <c r="D6171">
        <v>3</v>
      </c>
      <c r="E6171" t="s">
        <v>11164</v>
      </c>
      <c r="F6171" t="s">
        <v>11165</v>
      </c>
    </row>
    <row r="6172" spans="1:7">
      <c r="A6172" t="s">
        <v>11166</v>
      </c>
      <c r="B6172">
        <v>16</v>
      </c>
      <c r="C6172">
        <v>9</v>
      </c>
      <c r="D6172">
        <v>4</v>
      </c>
      <c r="E6172" t="s">
        <v>11167</v>
      </c>
      <c r="F6172" t="s">
        <v>11165</v>
      </c>
    </row>
    <row r="6173" spans="1:7">
      <c r="A6173" t="s">
        <v>11168</v>
      </c>
      <c r="B6173">
        <v>16</v>
      </c>
      <c r="C6173">
        <v>9</v>
      </c>
      <c r="D6173">
        <v>5</v>
      </c>
      <c r="E6173" t="s">
        <v>11169</v>
      </c>
      <c r="F6173" t="s">
        <v>11170</v>
      </c>
    </row>
    <row r="6174" spans="1:7">
      <c r="A6174" t="s">
        <v>11171</v>
      </c>
      <c r="B6174">
        <v>16</v>
      </c>
      <c r="C6174">
        <v>9</v>
      </c>
      <c r="D6174">
        <v>6</v>
      </c>
      <c r="E6174" t="s">
        <v>11172</v>
      </c>
      <c r="F6174" t="s">
        <v>11170</v>
      </c>
    </row>
    <row r="6175" spans="1:7">
      <c r="A6175" t="s">
        <v>11173</v>
      </c>
      <c r="B6175">
        <v>16</v>
      </c>
      <c r="C6175">
        <v>9</v>
      </c>
      <c r="D6175">
        <v>7</v>
      </c>
      <c r="E6175" t="s">
        <v>11174</v>
      </c>
      <c r="F6175" t="s">
        <v>11175</v>
      </c>
    </row>
    <row r="6176" spans="1:7">
      <c r="A6176" t="s">
        <v>11176</v>
      </c>
      <c r="B6176">
        <v>16</v>
      </c>
      <c r="C6176">
        <v>9</v>
      </c>
      <c r="D6176">
        <v>8</v>
      </c>
      <c r="E6176" t="s">
        <v>11177</v>
      </c>
      <c r="F6176" t="s">
        <v>11175</v>
      </c>
    </row>
    <row r="6177" spans="1:6">
      <c r="A6177" t="s">
        <v>11178</v>
      </c>
      <c r="B6177">
        <v>16</v>
      </c>
      <c r="C6177">
        <v>9</v>
      </c>
      <c r="D6177">
        <v>9</v>
      </c>
      <c r="E6177" t="s">
        <v>11179</v>
      </c>
      <c r="F6177" t="s">
        <v>11180</v>
      </c>
    </row>
    <row r="6178" spans="1:6">
      <c r="A6178" t="s">
        <v>11181</v>
      </c>
      <c r="B6178">
        <v>16</v>
      </c>
      <c r="C6178">
        <v>9</v>
      </c>
      <c r="D6178">
        <v>10</v>
      </c>
      <c r="E6178" t="s">
        <v>11182</v>
      </c>
      <c r="F6178" t="s">
        <v>11180</v>
      </c>
    </row>
    <row r="6179" spans="1:6">
      <c r="A6179" t="s">
        <v>11183</v>
      </c>
      <c r="B6179">
        <v>16</v>
      </c>
      <c r="C6179">
        <v>9</v>
      </c>
      <c r="D6179">
        <v>11</v>
      </c>
      <c r="E6179" t="s">
        <v>11184</v>
      </c>
      <c r="F6179" t="s">
        <v>11185</v>
      </c>
    </row>
    <row r="6180" spans="1:6">
      <c r="A6180" t="s">
        <v>11186</v>
      </c>
      <c r="B6180">
        <v>16</v>
      </c>
      <c r="C6180">
        <v>9</v>
      </c>
      <c r="D6180">
        <v>12</v>
      </c>
      <c r="E6180" t="s">
        <v>11187</v>
      </c>
      <c r="F6180" t="s">
        <v>11185</v>
      </c>
    </row>
    <row r="6181" spans="1:6">
      <c r="A6181" t="s">
        <v>11188</v>
      </c>
      <c r="B6181">
        <v>16</v>
      </c>
      <c r="C6181">
        <v>9</v>
      </c>
      <c r="D6181">
        <v>13</v>
      </c>
      <c r="E6181" t="s">
        <v>11189</v>
      </c>
      <c r="F6181" t="s">
        <v>11190</v>
      </c>
    </row>
    <row r="6182" spans="1:6">
      <c r="A6182" t="s">
        <v>11191</v>
      </c>
      <c r="B6182">
        <v>16</v>
      </c>
      <c r="C6182">
        <v>9</v>
      </c>
      <c r="D6182">
        <v>14</v>
      </c>
      <c r="E6182" t="s">
        <v>11192</v>
      </c>
      <c r="F6182" t="s">
        <v>11190</v>
      </c>
    </row>
    <row r="6183" spans="1:6">
      <c r="A6183" t="s">
        <v>11193</v>
      </c>
      <c r="B6183">
        <v>16</v>
      </c>
      <c r="C6183">
        <v>9</v>
      </c>
      <c r="D6183">
        <v>15</v>
      </c>
      <c r="E6183" t="s">
        <v>11194</v>
      </c>
      <c r="F6183" t="s">
        <v>11195</v>
      </c>
    </row>
    <row r="6184" spans="1:6">
      <c r="A6184" t="s">
        <v>11196</v>
      </c>
      <c r="B6184">
        <v>16</v>
      </c>
      <c r="C6184">
        <v>9</v>
      </c>
      <c r="D6184">
        <v>16</v>
      </c>
      <c r="E6184" t="s">
        <v>11197</v>
      </c>
      <c r="F6184" t="s">
        <v>11195</v>
      </c>
    </row>
    <row r="6185" spans="1:6">
      <c r="A6185" t="s">
        <v>11198</v>
      </c>
      <c r="B6185">
        <v>16</v>
      </c>
      <c r="C6185">
        <v>9</v>
      </c>
      <c r="D6185">
        <v>17</v>
      </c>
      <c r="E6185" t="s">
        <v>11199</v>
      </c>
      <c r="F6185" t="s">
        <v>11200</v>
      </c>
    </row>
    <row r="6186" spans="1:6">
      <c r="A6186" t="s">
        <v>11201</v>
      </c>
      <c r="B6186">
        <v>16</v>
      </c>
      <c r="C6186">
        <v>9</v>
      </c>
      <c r="D6186">
        <v>18</v>
      </c>
      <c r="E6186" t="s">
        <v>11202</v>
      </c>
      <c r="F6186" t="s">
        <v>11200</v>
      </c>
    </row>
    <row r="6187" spans="1:6">
      <c r="A6187" t="s">
        <v>11203</v>
      </c>
      <c r="B6187">
        <v>16</v>
      </c>
      <c r="C6187">
        <v>9</v>
      </c>
      <c r="D6187">
        <v>19</v>
      </c>
      <c r="E6187" t="s">
        <v>11204</v>
      </c>
      <c r="F6187" t="s">
        <v>11205</v>
      </c>
    </row>
    <row r="6188" spans="1:6">
      <c r="A6188" t="s">
        <v>11206</v>
      </c>
      <c r="B6188">
        <v>16</v>
      </c>
      <c r="C6188">
        <v>9</v>
      </c>
      <c r="D6188">
        <v>20</v>
      </c>
      <c r="E6188" t="s">
        <v>11207</v>
      </c>
      <c r="F6188" t="s">
        <v>11205</v>
      </c>
    </row>
    <row r="6189" spans="1:6">
      <c r="A6189" t="s">
        <v>11208</v>
      </c>
      <c r="B6189">
        <v>16</v>
      </c>
      <c r="C6189">
        <v>10</v>
      </c>
      <c r="D6189">
        <v>1</v>
      </c>
      <c r="E6189" t="s">
        <v>11209</v>
      </c>
      <c r="F6189" t="s">
        <v>11210</v>
      </c>
    </row>
    <row r="6190" spans="1:6">
      <c r="A6190" t="s">
        <v>11211</v>
      </c>
      <c r="B6190">
        <v>16</v>
      </c>
      <c r="C6190">
        <v>10</v>
      </c>
      <c r="D6190">
        <v>2</v>
      </c>
      <c r="E6190" t="s">
        <v>11212</v>
      </c>
      <c r="F6190" t="s">
        <v>11210</v>
      </c>
    </row>
    <row r="6191" spans="1:6">
      <c r="A6191" t="s">
        <v>11213</v>
      </c>
      <c r="B6191">
        <v>16</v>
      </c>
      <c r="C6191">
        <v>10</v>
      </c>
      <c r="D6191">
        <v>3</v>
      </c>
      <c r="E6191" t="s">
        <v>11214</v>
      </c>
      <c r="F6191" t="s">
        <v>11215</v>
      </c>
    </row>
    <row r="6192" spans="1:6">
      <c r="A6192" t="s">
        <v>11216</v>
      </c>
      <c r="B6192">
        <v>16</v>
      </c>
      <c r="C6192">
        <v>10</v>
      </c>
      <c r="D6192">
        <v>4</v>
      </c>
      <c r="E6192" t="s">
        <v>11217</v>
      </c>
      <c r="F6192" t="s">
        <v>11215</v>
      </c>
    </row>
    <row r="6193" spans="1:6">
      <c r="A6193" t="s">
        <v>11218</v>
      </c>
      <c r="B6193">
        <v>16</v>
      </c>
      <c r="C6193">
        <v>10</v>
      </c>
      <c r="D6193">
        <v>5</v>
      </c>
      <c r="E6193" t="s">
        <v>11219</v>
      </c>
      <c r="F6193" t="s">
        <v>11220</v>
      </c>
    </row>
    <row r="6194" spans="1:6">
      <c r="A6194" t="s">
        <v>11221</v>
      </c>
      <c r="B6194">
        <v>16</v>
      </c>
      <c r="C6194">
        <v>10</v>
      </c>
      <c r="D6194">
        <v>6</v>
      </c>
      <c r="E6194" t="s">
        <v>11222</v>
      </c>
      <c r="F6194" t="s">
        <v>11220</v>
      </c>
    </row>
    <row r="6195" spans="1:6">
      <c r="A6195" t="s">
        <v>11223</v>
      </c>
      <c r="B6195">
        <v>16</v>
      </c>
      <c r="C6195">
        <v>10</v>
      </c>
      <c r="D6195">
        <v>7</v>
      </c>
      <c r="E6195" t="s">
        <v>11224</v>
      </c>
      <c r="F6195" t="s">
        <v>11225</v>
      </c>
    </row>
    <row r="6196" spans="1:6">
      <c r="A6196" t="s">
        <v>11226</v>
      </c>
      <c r="B6196">
        <v>16</v>
      </c>
      <c r="C6196">
        <v>10</v>
      </c>
      <c r="D6196">
        <v>8</v>
      </c>
      <c r="E6196" t="s">
        <v>11227</v>
      </c>
      <c r="F6196" t="s">
        <v>11225</v>
      </c>
    </row>
    <row r="6197" spans="1:6">
      <c r="A6197" t="s">
        <v>11228</v>
      </c>
      <c r="B6197">
        <v>16</v>
      </c>
      <c r="C6197">
        <v>10</v>
      </c>
      <c r="D6197">
        <v>9</v>
      </c>
      <c r="E6197" t="s">
        <v>11229</v>
      </c>
      <c r="F6197" t="s">
        <v>11230</v>
      </c>
    </row>
    <row r="6198" spans="1:6">
      <c r="A6198" t="s">
        <v>11231</v>
      </c>
      <c r="B6198">
        <v>16</v>
      </c>
      <c r="C6198">
        <v>10</v>
      </c>
      <c r="D6198">
        <v>10</v>
      </c>
      <c r="E6198" t="s">
        <v>11232</v>
      </c>
      <c r="F6198" t="s">
        <v>11230</v>
      </c>
    </row>
    <row r="6199" spans="1:6">
      <c r="A6199" t="s">
        <v>11233</v>
      </c>
      <c r="B6199">
        <v>16</v>
      </c>
      <c r="C6199">
        <v>10</v>
      </c>
      <c r="D6199">
        <v>11</v>
      </c>
      <c r="E6199" t="s">
        <v>11234</v>
      </c>
      <c r="F6199" t="s">
        <v>11235</v>
      </c>
    </row>
    <row r="6200" spans="1:6">
      <c r="A6200" t="s">
        <v>11236</v>
      </c>
      <c r="B6200">
        <v>16</v>
      </c>
      <c r="C6200">
        <v>10</v>
      </c>
      <c r="D6200">
        <v>12</v>
      </c>
      <c r="E6200" t="s">
        <v>11237</v>
      </c>
      <c r="F6200" t="s">
        <v>11235</v>
      </c>
    </row>
    <row r="6201" spans="1:6">
      <c r="A6201" t="s">
        <v>11238</v>
      </c>
      <c r="B6201">
        <v>16</v>
      </c>
      <c r="C6201">
        <v>10</v>
      </c>
      <c r="D6201">
        <v>13</v>
      </c>
      <c r="E6201" t="s">
        <v>11239</v>
      </c>
      <c r="F6201" t="s">
        <v>11240</v>
      </c>
    </row>
    <row r="6202" spans="1:6">
      <c r="A6202" t="s">
        <v>11241</v>
      </c>
      <c r="B6202">
        <v>16</v>
      </c>
      <c r="C6202">
        <v>10</v>
      </c>
      <c r="D6202">
        <v>14</v>
      </c>
      <c r="E6202" t="s">
        <v>11242</v>
      </c>
      <c r="F6202" t="s">
        <v>11240</v>
      </c>
    </row>
    <row r="6203" spans="1:6">
      <c r="A6203" t="s">
        <v>11243</v>
      </c>
      <c r="B6203">
        <v>16</v>
      </c>
      <c r="C6203">
        <v>10</v>
      </c>
      <c r="D6203">
        <v>15</v>
      </c>
      <c r="E6203" t="s">
        <v>11244</v>
      </c>
      <c r="F6203" t="s">
        <v>11245</v>
      </c>
    </row>
    <row r="6204" spans="1:6">
      <c r="A6204" t="s">
        <v>11246</v>
      </c>
      <c r="B6204">
        <v>16</v>
      </c>
      <c r="C6204">
        <v>10</v>
      </c>
      <c r="D6204">
        <v>16</v>
      </c>
      <c r="E6204" t="s">
        <v>11247</v>
      </c>
      <c r="F6204" t="s">
        <v>11245</v>
      </c>
    </row>
    <row r="6205" spans="1:6">
      <c r="A6205" t="s">
        <v>11248</v>
      </c>
      <c r="B6205">
        <v>16</v>
      </c>
      <c r="C6205">
        <v>10</v>
      </c>
      <c r="D6205">
        <v>17</v>
      </c>
      <c r="E6205" t="s">
        <v>11249</v>
      </c>
      <c r="F6205" t="s">
        <v>11250</v>
      </c>
    </row>
    <row r="6206" spans="1:6">
      <c r="A6206" t="s">
        <v>11251</v>
      </c>
      <c r="B6206">
        <v>16</v>
      </c>
      <c r="C6206">
        <v>10</v>
      </c>
      <c r="D6206">
        <v>18</v>
      </c>
      <c r="E6206" t="s">
        <v>11252</v>
      </c>
      <c r="F6206" t="s">
        <v>11250</v>
      </c>
    </row>
    <row r="6207" spans="1:6">
      <c r="A6207" t="s">
        <v>11253</v>
      </c>
      <c r="B6207">
        <v>16</v>
      </c>
      <c r="C6207">
        <v>10</v>
      </c>
      <c r="D6207">
        <v>19</v>
      </c>
      <c r="E6207" t="s">
        <v>11254</v>
      </c>
      <c r="F6207" t="s">
        <v>11255</v>
      </c>
    </row>
    <row r="6208" spans="1:6">
      <c r="A6208" t="s">
        <v>11256</v>
      </c>
      <c r="B6208">
        <v>16</v>
      </c>
      <c r="C6208">
        <v>10</v>
      </c>
      <c r="D6208">
        <v>20</v>
      </c>
      <c r="E6208" t="s">
        <v>11257</v>
      </c>
      <c r="F6208" t="s">
        <v>11255</v>
      </c>
    </row>
    <row r="6209" spans="1:6">
      <c r="A6209" t="s">
        <v>11258</v>
      </c>
      <c r="B6209">
        <v>16</v>
      </c>
      <c r="C6209">
        <v>11</v>
      </c>
      <c r="D6209">
        <v>1</v>
      </c>
      <c r="E6209" t="s">
        <v>11259</v>
      </c>
      <c r="F6209" t="s">
        <v>11260</v>
      </c>
    </row>
    <row r="6210" spans="1:6">
      <c r="A6210" t="s">
        <v>11261</v>
      </c>
      <c r="B6210">
        <v>16</v>
      </c>
      <c r="C6210">
        <v>11</v>
      </c>
      <c r="D6210">
        <v>2</v>
      </c>
      <c r="E6210" t="s">
        <v>11262</v>
      </c>
      <c r="F6210" t="s">
        <v>11260</v>
      </c>
    </row>
    <row r="6211" spans="1:6">
      <c r="A6211" t="s">
        <v>11263</v>
      </c>
      <c r="B6211">
        <v>16</v>
      </c>
      <c r="C6211">
        <v>11</v>
      </c>
      <c r="D6211">
        <v>3</v>
      </c>
      <c r="E6211" t="s">
        <v>11264</v>
      </c>
      <c r="F6211" t="s">
        <v>11265</v>
      </c>
    </row>
    <row r="6212" spans="1:6">
      <c r="A6212" t="s">
        <v>11266</v>
      </c>
      <c r="B6212">
        <v>16</v>
      </c>
      <c r="C6212">
        <v>11</v>
      </c>
      <c r="D6212">
        <v>4</v>
      </c>
      <c r="E6212" t="s">
        <v>11267</v>
      </c>
      <c r="F6212" t="s">
        <v>11265</v>
      </c>
    </row>
    <row r="6213" spans="1:6">
      <c r="A6213" t="s">
        <v>11268</v>
      </c>
      <c r="B6213">
        <v>16</v>
      </c>
      <c r="C6213">
        <v>11</v>
      </c>
      <c r="D6213">
        <v>5</v>
      </c>
      <c r="E6213" t="s">
        <v>11269</v>
      </c>
      <c r="F6213" t="s">
        <v>11270</v>
      </c>
    </row>
    <row r="6214" spans="1:6">
      <c r="A6214" t="s">
        <v>11271</v>
      </c>
      <c r="B6214">
        <v>16</v>
      </c>
      <c r="C6214">
        <v>11</v>
      </c>
      <c r="D6214">
        <v>6</v>
      </c>
      <c r="E6214" t="s">
        <v>11272</v>
      </c>
      <c r="F6214" t="s">
        <v>11270</v>
      </c>
    </row>
    <row r="6215" spans="1:6">
      <c r="A6215" t="s">
        <v>11273</v>
      </c>
      <c r="B6215">
        <v>16</v>
      </c>
      <c r="C6215">
        <v>11</v>
      </c>
      <c r="D6215">
        <v>7</v>
      </c>
      <c r="E6215" t="s">
        <v>11274</v>
      </c>
      <c r="F6215" t="s">
        <v>11275</v>
      </c>
    </row>
    <row r="6216" spans="1:6">
      <c r="A6216" t="s">
        <v>11276</v>
      </c>
      <c r="B6216">
        <v>16</v>
      </c>
      <c r="C6216">
        <v>11</v>
      </c>
      <c r="D6216">
        <v>8</v>
      </c>
      <c r="E6216" t="s">
        <v>11277</v>
      </c>
      <c r="F6216" t="s">
        <v>11275</v>
      </c>
    </row>
    <row r="6217" spans="1:6">
      <c r="A6217" t="s">
        <v>11278</v>
      </c>
      <c r="B6217">
        <v>16</v>
      </c>
      <c r="C6217">
        <v>11</v>
      </c>
      <c r="D6217">
        <v>9</v>
      </c>
      <c r="E6217" t="s">
        <v>11279</v>
      </c>
      <c r="F6217" t="s">
        <v>11280</v>
      </c>
    </row>
    <row r="6218" spans="1:6">
      <c r="A6218" t="s">
        <v>11281</v>
      </c>
      <c r="B6218">
        <v>16</v>
      </c>
      <c r="C6218">
        <v>11</v>
      </c>
      <c r="D6218">
        <v>10</v>
      </c>
      <c r="E6218" t="s">
        <v>11282</v>
      </c>
      <c r="F6218" t="s">
        <v>11280</v>
      </c>
    </row>
    <row r="6219" spans="1:6">
      <c r="A6219" t="s">
        <v>11283</v>
      </c>
      <c r="B6219">
        <v>16</v>
      </c>
      <c r="C6219">
        <v>11</v>
      </c>
      <c r="D6219">
        <v>11</v>
      </c>
      <c r="E6219" t="s">
        <v>11284</v>
      </c>
      <c r="F6219" t="s">
        <v>11285</v>
      </c>
    </row>
    <row r="6220" spans="1:6">
      <c r="A6220" t="s">
        <v>11286</v>
      </c>
      <c r="B6220">
        <v>16</v>
      </c>
      <c r="C6220">
        <v>11</v>
      </c>
      <c r="D6220">
        <v>12</v>
      </c>
      <c r="E6220" t="s">
        <v>11287</v>
      </c>
      <c r="F6220" t="s">
        <v>11285</v>
      </c>
    </row>
    <row r="6221" spans="1:6">
      <c r="A6221" t="s">
        <v>11288</v>
      </c>
      <c r="B6221">
        <v>16</v>
      </c>
      <c r="C6221">
        <v>11</v>
      </c>
      <c r="D6221">
        <v>13</v>
      </c>
      <c r="E6221" t="s">
        <v>11289</v>
      </c>
      <c r="F6221" t="s">
        <v>11290</v>
      </c>
    </row>
    <row r="6222" spans="1:6">
      <c r="A6222" t="s">
        <v>11291</v>
      </c>
      <c r="B6222">
        <v>16</v>
      </c>
      <c r="C6222">
        <v>11</v>
      </c>
      <c r="D6222">
        <v>14</v>
      </c>
      <c r="E6222" t="s">
        <v>11289</v>
      </c>
      <c r="F6222" t="s">
        <v>11290</v>
      </c>
    </row>
    <row r="6223" spans="1:6">
      <c r="A6223" t="s">
        <v>11292</v>
      </c>
      <c r="B6223">
        <v>16</v>
      </c>
      <c r="C6223">
        <v>11</v>
      </c>
      <c r="D6223">
        <v>15</v>
      </c>
      <c r="E6223" t="s">
        <v>11293</v>
      </c>
      <c r="F6223" t="s">
        <v>11294</v>
      </c>
    </row>
    <row r="6224" spans="1:6">
      <c r="A6224" t="s">
        <v>11295</v>
      </c>
      <c r="B6224">
        <v>16</v>
      </c>
      <c r="C6224">
        <v>11</v>
      </c>
      <c r="D6224">
        <v>16</v>
      </c>
      <c r="E6224" t="s">
        <v>11296</v>
      </c>
      <c r="F6224" t="s">
        <v>11294</v>
      </c>
    </row>
    <row r="6225" spans="1:6">
      <c r="A6225" t="s">
        <v>11297</v>
      </c>
      <c r="B6225">
        <v>16</v>
      </c>
      <c r="C6225">
        <v>11</v>
      </c>
      <c r="D6225">
        <v>17</v>
      </c>
      <c r="E6225" t="s">
        <v>11298</v>
      </c>
      <c r="F6225" t="s">
        <v>11299</v>
      </c>
    </row>
    <row r="6226" spans="1:6">
      <c r="A6226" t="s">
        <v>11300</v>
      </c>
      <c r="B6226">
        <v>16</v>
      </c>
      <c r="C6226">
        <v>11</v>
      </c>
      <c r="D6226">
        <v>18</v>
      </c>
      <c r="E6226" t="s">
        <v>11301</v>
      </c>
      <c r="F6226" t="s">
        <v>11299</v>
      </c>
    </row>
    <row r="6227" spans="1:6">
      <c r="A6227" t="s">
        <v>11302</v>
      </c>
      <c r="B6227">
        <v>16</v>
      </c>
      <c r="C6227">
        <v>11</v>
      </c>
      <c r="D6227">
        <v>19</v>
      </c>
      <c r="E6227" t="s">
        <v>11303</v>
      </c>
      <c r="F6227" t="s">
        <v>11304</v>
      </c>
    </row>
    <row r="6228" spans="1:6">
      <c r="A6228" t="s">
        <v>11305</v>
      </c>
      <c r="B6228">
        <v>16</v>
      </c>
      <c r="C6228">
        <v>11</v>
      </c>
      <c r="D6228">
        <v>20</v>
      </c>
      <c r="E6228" t="s">
        <v>11306</v>
      </c>
      <c r="F6228" t="s">
        <v>11304</v>
      </c>
    </row>
    <row r="6229" spans="1:6">
      <c r="A6229" t="s">
        <v>11307</v>
      </c>
      <c r="B6229">
        <v>16</v>
      </c>
      <c r="C6229">
        <v>12</v>
      </c>
      <c r="D6229">
        <v>1</v>
      </c>
      <c r="E6229" t="s">
        <v>11308</v>
      </c>
      <c r="F6229" t="s">
        <v>11309</v>
      </c>
    </row>
    <row r="6230" spans="1:6">
      <c r="A6230" t="s">
        <v>11310</v>
      </c>
      <c r="B6230">
        <v>16</v>
      </c>
      <c r="C6230">
        <v>12</v>
      </c>
      <c r="D6230">
        <v>2</v>
      </c>
      <c r="E6230" t="s">
        <v>11311</v>
      </c>
      <c r="F6230" t="s">
        <v>11309</v>
      </c>
    </row>
    <row r="6231" spans="1:6">
      <c r="A6231" t="s">
        <v>11312</v>
      </c>
      <c r="B6231">
        <v>16</v>
      </c>
      <c r="C6231">
        <v>12</v>
      </c>
      <c r="D6231">
        <v>3</v>
      </c>
      <c r="E6231" t="s">
        <v>11313</v>
      </c>
      <c r="F6231" t="s">
        <v>11314</v>
      </c>
    </row>
    <row r="6232" spans="1:6">
      <c r="A6232" t="s">
        <v>11315</v>
      </c>
      <c r="B6232">
        <v>16</v>
      </c>
      <c r="C6232">
        <v>12</v>
      </c>
      <c r="D6232">
        <v>4</v>
      </c>
      <c r="E6232" t="s">
        <v>11316</v>
      </c>
      <c r="F6232" t="s">
        <v>11314</v>
      </c>
    </row>
    <row r="6233" spans="1:6">
      <c r="A6233" t="s">
        <v>11317</v>
      </c>
      <c r="B6233">
        <v>16</v>
      </c>
      <c r="C6233">
        <v>12</v>
      </c>
      <c r="D6233">
        <v>5</v>
      </c>
      <c r="E6233" t="s">
        <v>11318</v>
      </c>
      <c r="F6233" t="s">
        <v>11319</v>
      </c>
    </row>
    <row r="6234" spans="1:6">
      <c r="A6234" t="s">
        <v>11320</v>
      </c>
      <c r="B6234">
        <v>16</v>
      </c>
      <c r="C6234">
        <v>12</v>
      </c>
      <c r="D6234">
        <v>6</v>
      </c>
      <c r="E6234" t="s">
        <v>11321</v>
      </c>
      <c r="F6234" t="s">
        <v>11319</v>
      </c>
    </row>
    <row r="6235" spans="1:6">
      <c r="A6235" t="s">
        <v>11322</v>
      </c>
      <c r="B6235">
        <v>16</v>
      </c>
      <c r="C6235">
        <v>12</v>
      </c>
      <c r="D6235">
        <v>7</v>
      </c>
      <c r="E6235" t="s">
        <v>11323</v>
      </c>
      <c r="F6235" t="s">
        <v>11324</v>
      </c>
    </row>
    <row r="6236" spans="1:6">
      <c r="A6236" t="s">
        <v>11325</v>
      </c>
      <c r="B6236">
        <v>16</v>
      </c>
      <c r="C6236">
        <v>12</v>
      </c>
      <c r="D6236">
        <v>8</v>
      </c>
      <c r="E6236" t="s">
        <v>11326</v>
      </c>
      <c r="F6236" t="s">
        <v>11324</v>
      </c>
    </row>
    <row r="6237" spans="1:6">
      <c r="A6237" t="s">
        <v>11327</v>
      </c>
      <c r="B6237">
        <v>16</v>
      </c>
      <c r="C6237">
        <v>12</v>
      </c>
      <c r="D6237">
        <v>9</v>
      </c>
      <c r="E6237" t="s">
        <v>11328</v>
      </c>
      <c r="F6237" t="s">
        <v>11329</v>
      </c>
    </row>
    <row r="6238" spans="1:6">
      <c r="A6238" t="s">
        <v>11330</v>
      </c>
      <c r="B6238">
        <v>16</v>
      </c>
      <c r="C6238">
        <v>12</v>
      </c>
      <c r="D6238">
        <v>10</v>
      </c>
      <c r="E6238" t="s">
        <v>11331</v>
      </c>
      <c r="F6238" t="s">
        <v>11329</v>
      </c>
    </row>
    <row r="6239" spans="1:6">
      <c r="A6239" t="s">
        <v>11332</v>
      </c>
      <c r="B6239">
        <v>16</v>
      </c>
      <c r="C6239">
        <v>12</v>
      </c>
      <c r="D6239">
        <v>11</v>
      </c>
      <c r="E6239" t="s">
        <v>11333</v>
      </c>
      <c r="F6239" t="s">
        <v>11334</v>
      </c>
    </row>
    <row r="6240" spans="1:6">
      <c r="A6240" t="s">
        <v>11335</v>
      </c>
      <c r="B6240">
        <v>16</v>
      </c>
      <c r="C6240">
        <v>12</v>
      </c>
      <c r="D6240">
        <v>12</v>
      </c>
      <c r="E6240" t="s">
        <v>11336</v>
      </c>
      <c r="F6240" t="s">
        <v>11334</v>
      </c>
    </row>
    <row r="6241" spans="1:7">
      <c r="A6241" t="s">
        <v>11337</v>
      </c>
      <c r="B6241">
        <v>16</v>
      </c>
      <c r="C6241">
        <v>12</v>
      </c>
      <c r="D6241">
        <v>13</v>
      </c>
      <c r="E6241" t="s">
        <v>11338</v>
      </c>
      <c r="F6241" t="s">
        <v>11339</v>
      </c>
    </row>
    <row r="6242" spans="1:7">
      <c r="A6242" t="s">
        <v>11340</v>
      </c>
      <c r="B6242">
        <v>16</v>
      </c>
      <c r="C6242">
        <v>12</v>
      </c>
      <c r="D6242">
        <v>14</v>
      </c>
      <c r="E6242" t="s">
        <v>11341</v>
      </c>
      <c r="F6242" t="s">
        <v>11339</v>
      </c>
    </row>
    <row r="6243" spans="1:7">
      <c r="A6243" t="s">
        <v>11342</v>
      </c>
      <c r="B6243">
        <v>16</v>
      </c>
      <c r="C6243">
        <v>12</v>
      </c>
      <c r="D6243">
        <v>15</v>
      </c>
      <c r="E6243" t="s">
        <v>11343</v>
      </c>
      <c r="F6243" t="s">
        <v>11344</v>
      </c>
    </row>
    <row r="6244" spans="1:7">
      <c r="A6244" t="s">
        <v>11345</v>
      </c>
      <c r="B6244">
        <v>16</v>
      </c>
      <c r="C6244">
        <v>12</v>
      </c>
      <c r="D6244">
        <v>16</v>
      </c>
      <c r="E6244" t="s">
        <v>11346</v>
      </c>
      <c r="F6244" t="s">
        <v>11344</v>
      </c>
    </row>
    <row r="6245" spans="1:7">
      <c r="A6245" t="s">
        <v>11347</v>
      </c>
      <c r="B6245">
        <v>16</v>
      </c>
      <c r="C6245">
        <v>12</v>
      </c>
      <c r="D6245">
        <v>17</v>
      </c>
      <c r="E6245" t="s">
        <v>11348</v>
      </c>
      <c r="F6245" t="s">
        <v>11349</v>
      </c>
    </row>
    <row r="6246" spans="1:7">
      <c r="A6246" t="s">
        <v>11350</v>
      </c>
      <c r="B6246">
        <v>16</v>
      </c>
      <c r="C6246">
        <v>12</v>
      </c>
      <c r="D6246">
        <v>18</v>
      </c>
      <c r="E6246" t="s">
        <v>11351</v>
      </c>
      <c r="F6246" t="s">
        <v>11349</v>
      </c>
    </row>
    <row r="6247" spans="1:7">
      <c r="A6247" t="s">
        <v>11352</v>
      </c>
      <c r="B6247">
        <v>16</v>
      </c>
      <c r="C6247">
        <v>12</v>
      </c>
      <c r="D6247">
        <v>19</v>
      </c>
      <c r="E6247" t="s">
        <v>11353</v>
      </c>
      <c r="F6247" t="s">
        <v>11354</v>
      </c>
    </row>
    <row r="6248" spans="1:7">
      <c r="A6248" t="s">
        <v>11355</v>
      </c>
      <c r="B6248">
        <v>16</v>
      </c>
      <c r="C6248">
        <v>12</v>
      </c>
      <c r="D6248">
        <v>20</v>
      </c>
      <c r="E6248" t="s">
        <v>11356</v>
      </c>
      <c r="F6248" t="s">
        <v>11354</v>
      </c>
    </row>
    <row r="6249" spans="1:7">
      <c r="A6249" t="s">
        <v>11357</v>
      </c>
      <c r="B6249">
        <v>16</v>
      </c>
      <c r="C6249">
        <v>13</v>
      </c>
      <c r="D6249">
        <v>1</v>
      </c>
      <c r="E6249" t="s">
        <v>591</v>
      </c>
      <c r="G6249" t="e">
        <f>--Empty</f>
        <v>#NAME?</v>
      </c>
    </row>
    <row r="6250" spans="1:7">
      <c r="A6250" t="s">
        <v>11358</v>
      </c>
      <c r="B6250">
        <v>16</v>
      </c>
      <c r="C6250">
        <v>13</v>
      </c>
      <c r="D6250">
        <v>2</v>
      </c>
      <c r="E6250" t="s">
        <v>591</v>
      </c>
      <c r="G6250" t="e">
        <f>--Empty</f>
        <v>#NAME?</v>
      </c>
    </row>
    <row r="6251" spans="1:7">
      <c r="A6251" t="s">
        <v>11359</v>
      </c>
      <c r="B6251">
        <v>16</v>
      </c>
      <c r="C6251">
        <v>13</v>
      </c>
      <c r="D6251">
        <v>3</v>
      </c>
      <c r="E6251" t="s">
        <v>591</v>
      </c>
      <c r="G6251" t="e">
        <f>--Empty</f>
        <v>#NAME?</v>
      </c>
    </row>
    <row r="6252" spans="1:7">
      <c r="A6252" t="s">
        <v>11360</v>
      </c>
      <c r="B6252">
        <v>16</v>
      </c>
      <c r="C6252">
        <v>13</v>
      </c>
      <c r="D6252">
        <v>4</v>
      </c>
      <c r="E6252" t="s">
        <v>591</v>
      </c>
      <c r="G6252" t="e">
        <f>--Empty</f>
        <v>#NAME?</v>
      </c>
    </row>
    <row r="6253" spans="1:7">
      <c r="A6253" t="s">
        <v>11361</v>
      </c>
      <c r="B6253">
        <v>16</v>
      </c>
      <c r="C6253">
        <v>13</v>
      </c>
      <c r="D6253">
        <v>5</v>
      </c>
      <c r="E6253" t="s">
        <v>591</v>
      </c>
      <c r="G6253" t="e">
        <f>--Empty</f>
        <v>#NAME?</v>
      </c>
    </row>
    <row r="6254" spans="1:7">
      <c r="A6254" t="s">
        <v>11362</v>
      </c>
      <c r="B6254">
        <v>16</v>
      </c>
      <c r="C6254">
        <v>13</v>
      </c>
      <c r="D6254">
        <v>6</v>
      </c>
      <c r="E6254" t="s">
        <v>591</v>
      </c>
      <c r="G6254" t="e">
        <f>--Empty</f>
        <v>#NAME?</v>
      </c>
    </row>
    <row r="6255" spans="1:7">
      <c r="A6255" t="s">
        <v>11363</v>
      </c>
      <c r="B6255">
        <v>16</v>
      </c>
      <c r="C6255">
        <v>13</v>
      </c>
      <c r="D6255">
        <v>7</v>
      </c>
      <c r="E6255" t="s">
        <v>591</v>
      </c>
      <c r="G6255" t="e">
        <f>--Empty</f>
        <v>#NAME?</v>
      </c>
    </row>
    <row r="6256" spans="1:7">
      <c r="A6256" t="s">
        <v>11364</v>
      </c>
      <c r="B6256">
        <v>16</v>
      </c>
      <c r="C6256">
        <v>13</v>
      </c>
      <c r="D6256">
        <v>8</v>
      </c>
      <c r="E6256" t="s">
        <v>591</v>
      </c>
      <c r="G6256" t="e">
        <f>--Empty</f>
        <v>#NAME?</v>
      </c>
    </row>
    <row r="6257" spans="1:7">
      <c r="A6257" t="s">
        <v>11365</v>
      </c>
      <c r="B6257">
        <v>16</v>
      </c>
      <c r="C6257">
        <v>13</v>
      </c>
      <c r="D6257">
        <v>9</v>
      </c>
      <c r="E6257" t="s">
        <v>591</v>
      </c>
      <c r="G6257" t="e">
        <f>--Empty</f>
        <v>#NAME?</v>
      </c>
    </row>
    <row r="6258" spans="1:7">
      <c r="A6258" t="s">
        <v>11366</v>
      </c>
      <c r="B6258">
        <v>16</v>
      </c>
      <c r="C6258">
        <v>13</v>
      </c>
      <c r="D6258">
        <v>10</v>
      </c>
      <c r="E6258" t="s">
        <v>591</v>
      </c>
      <c r="G6258" t="e">
        <f>--Empty</f>
        <v>#NAME?</v>
      </c>
    </row>
    <row r="6259" spans="1:7">
      <c r="A6259" t="s">
        <v>11367</v>
      </c>
      <c r="B6259">
        <v>16</v>
      </c>
      <c r="C6259">
        <v>13</v>
      </c>
      <c r="D6259">
        <v>11</v>
      </c>
      <c r="E6259" t="s">
        <v>591</v>
      </c>
      <c r="G6259" t="e">
        <f>--Empty</f>
        <v>#NAME?</v>
      </c>
    </row>
    <row r="6260" spans="1:7">
      <c r="A6260" t="s">
        <v>11368</v>
      </c>
      <c r="B6260">
        <v>16</v>
      </c>
      <c r="C6260">
        <v>13</v>
      </c>
      <c r="D6260">
        <v>12</v>
      </c>
      <c r="E6260" t="s">
        <v>591</v>
      </c>
      <c r="G6260" t="e">
        <f>--Empty</f>
        <v>#NAME?</v>
      </c>
    </row>
    <row r="6261" spans="1:7">
      <c r="A6261" t="s">
        <v>11369</v>
      </c>
      <c r="B6261">
        <v>16</v>
      </c>
      <c r="C6261">
        <v>13</v>
      </c>
      <c r="D6261">
        <v>13</v>
      </c>
      <c r="E6261" t="s">
        <v>591</v>
      </c>
      <c r="G6261" t="e">
        <f>--Empty</f>
        <v>#NAME?</v>
      </c>
    </row>
    <row r="6262" spans="1:7">
      <c r="A6262" t="s">
        <v>11370</v>
      </c>
      <c r="B6262">
        <v>16</v>
      </c>
      <c r="C6262">
        <v>13</v>
      </c>
      <c r="D6262">
        <v>14</v>
      </c>
      <c r="E6262" t="s">
        <v>591</v>
      </c>
      <c r="G6262" t="e">
        <f>--Empty</f>
        <v>#NAME?</v>
      </c>
    </row>
    <row r="6263" spans="1:7">
      <c r="A6263" t="s">
        <v>11371</v>
      </c>
      <c r="B6263">
        <v>16</v>
      </c>
      <c r="C6263">
        <v>13</v>
      </c>
      <c r="D6263">
        <v>15</v>
      </c>
      <c r="E6263" t="s">
        <v>591</v>
      </c>
      <c r="G6263" t="e">
        <f>--Empty</f>
        <v>#NAME?</v>
      </c>
    </row>
    <row r="6264" spans="1:7">
      <c r="A6264" t="s">
        <v>11372</v>
      </c>
      <c r="B6264">
        <v>16</v>
      </c>
      <c r="C6264">
        <v>13</v>
      </c>
      <c r="D6264">
        <v>16</v>
      </c>
      <c r="E6264" t="s">
        <v>591</v>
      </c>
      <c r="G6264" t="e">
        <f>--Empty</f>
        <v>#NAME?</v>
      </c>
    </row>
    <row r="6265" spans="1:7">
      <c r="A6265" t="s">
        <v>11373</v>
      </c>
      <c r="B6265">
        <v>16</v>
      </c>
      <c r="C6265">
        <v>13</v>
      </c>
      <c r="D6265">
        <v>17</v>
      </c>
      <c r="E6265" t="s">
        <v>591</v>
      </c>
      <c r="G6265" t="e">
        <f>--Empty</f>
        <v>#NAME?</v>
      </c>
    </row>
    <row r="6266" spans="1:7">
      <c r="A6266" t="s">
        <v>11374</v>
      </c>
      <c r="B6266">
        <v>16</v>
      </c>
      <c r="C6266">
        <v>13</v>
      </c>
      <c r="D6266">
        <v>18</v>
      </c>
      <c r="E6266" t="s">
        <v>591</v>
      </c>
      <c r="G6266" t="e">
        <f>--Empty</f>
        <v>#NAME?</v>
      </c>
    </row>
    <row r="6267" spans="1:7">
      <c r="A6267" t="s">
        <v>11375</v>
      </c>
      <c r="B6267">
        <v>16</v>
      </c>
      <c r="C6267">
        <v>13</v>
      </c>
      <c r="D6267">
        <v>19</v>
      </c>
      <c r="E6267" t="s">
        <v>591</v>
      </c>
      <c r="G6267" t="e">
        <f>--Empty</f>
        <v>#NAME?</v>
      </c>
    </row>
    <row r="6268" spans="1:7">
      <c r="A6268" t="s">
        <v>11376</v>
      </c>
      <c r="B6268">
        <v>16</v>
      </c>
      <c r="C6268">
        <v>13</v>
      </c>
      <c r="D6268">
        <v>20</v>
      </c>
      <c r="E6268" t="s">
        <v>591</v>
      </c>
      <c r="G6268" t="e">
        <f>--Empty</f>
        <v>#NAME?</v>
      </c>
    </row>
    <row r="6269" spans="1:7">
      <c r="A6269" t="s">
        <v>11377</v>
      </c>
      <c r="B6269">
        <v>16</v>
      </c>
      <c r="C6269">
        <v>14</v>
      </c>
      <c r="D6269">
        <v>1</v>
      </c>
      <c r="E6269" t="s">
        <v>591</v>
      </c>
      <c r="G6269" t="e">
        <f>--Empty</f>
        <v>#NAME?</v>
      </c>
    </row>
    <row r="6270" spans="1:7">
      <c r="A6270" t="s">
        <v>11378</v>
      </c>
      <c r="B6270">
        <v>16</v>
      </c>
      <c r="C6270">
        <v>14</v>
      </c>
      <c r="D6270">
        <v>2</v>
      </c>
      <c r="E6270" t="s">
        <v>591</v>
      </c>
      <c r="G6270" t="e">
        <f>--Empty</f>
        <v>#NAME?</v>
      </c>
    </row>
    <row r="6271" spans="1:7">
      <c r="A6271" t="s">
        <v>11379</v>
      </c>
      <c r="B6271">
        <v>16</v>
      </c>
      <c r="C6271">
        <v>14</v>
      </c>
      <c r="D6271">
        <v>3</v>
      </c>
      <c r="E6271" t="s">
        <v>591</v>
      </c>
      <c r="G6271" t="e">
        <f>--Empty</f>
        <v>#NAME?</v>
      </c>
    </row>
    <row r="6272" spans="1:7">
      <c r="A6272" t="s">
        <v>11380</v>
      </c>
      <c r="B6272">
        <v>16</v>
      </c>
      <c r="C6272">
        <v>14</v>
      </c>
      <c r="D6272">
        <v>4</v>
      </c>
      <c r="E6272" t="s">
        <v>591</v>
      </c>
      <c r="G6272" t="e">
        <f>--Empty</f>
        <v>#NAME?</v>
      </c>
    </row>
    <row r="6273" spans="1:7">
      <c r="A6273" t="s">
        <v>11381</v>
      </c>
      <c r="B6273">
        <v>16</v>
      </c>
      <c r="C6273">
        <v>14</v>
      </c>
      <c r="D6273">
        <v>5</v>
      </c>
      <c r="E6273" t="s">
        <v>11382</v>
      </c>
      <c r="F6273" t="s">
        <v>11383</v>
      </c>
    </row>
    <row r="6274" spans="1:7">
      <c r="A6274" t="s">
        <v>11384</v>
      </c>
      <c r="B6274">
        <v>16</v>
      </c>
      <c r="C6274">
        <v>14</v>
      </c>
      <c r="D6274">
        <v>6</v>
      </c>
      <c r="E6274" t="s">
        <v>11385</v>
      </c>
      <c r="F6274" t="s">
        <v>11383</v>
      </c>
    </row>
    <row r="6275" spans="1:7">
      <c r="A6275" t="s">
        <v>11386</v>
      </c>
      <c r="B6275">
        <v>16</v>
      </c>
      <c r="C6275">
        <v>14</v>
      </c>
      <c r="D6275">
        <v>7</v>
      </c>
      <c r="E6275" t="s">
        <v>11387</v>
      </c>
      <c r="F6275" t="s">
        <v>11388</v>
      </c>
    </row>
    <row r="6276" spans="1:7">
      <c r="A6276" t="s">
        <v>11389</v>
      </c>
      <c r="B6276">
        <v>16</v>
      </c>
      <c r="C6276">
        <v>14</v>
      </c>
      <c r="D6276">
        <v>8</v>
      </c>
      <c r="E6276" t="s">
        <v>11387</v>
      </c>
      <c r="F6276" t="s">
        <v>11388</v>
      </c>
    </row>
    <row r="6277" spans="1:7">
      <c r="A6277" t="s">
        <v>11390</v>
      </c>
      <c r="B6277">
        <v>16</v>
      </c>
      <c r="C6277">
        <v>14</v>
      </c>
      <c r="D6277">
        <v>9</v>
      </c>
      <c r="E6277" t="s">
        <v>11391</v>
      </c>
      <c r="F6277" t="s">
        <v>11392</v>
      </c>
    </row>
    <row r="6278" spans="1:7">
      <c r="A6278" t="s">
        <v>11393</v>
      </c>
      <c r="B6278">
        <v>16</v>
      </c>
      <c r="C6278">
        <v>14</v>
      </c>
      <c r="D6278">
        <v>10</v>
      </c>
      <c r="E6278" t="s">
        <v>11394</v>
      </c>
      <c r="F6278" t="s">
        <v>11392</v>
      </c>
    </row>
    <row r="6279" spans="1:7">
      <c r="A6279" t="s">
        <v>11395</v>
      </c>
      <c r="B6279">
        <v>16</v>
      </c>
      <c r="C6279">
        <v>14</v>
      </c>
      <c r="D6279">
        <v>11</v>
      </c>
      <c r="E6279" t="s">
        <v>11396</v>
      </c>
      <c r="F6279" t="s">
        <v>11397</v>
      </c>
    </row>
    <row r="6280" spans="1:7">
      <c r="A6280" t="s">
        <v>11398</v>
      </c>
      <c r="B6280">
        <v>16</v>
      </c>
      <c r="C6280">
        <v>14</v>
      </c>
      <c r="D6280">
        <v>12</v>
      </c>
      <c r="E6280" t="s">
        <v>11399</v>
      </c>
      <c r="F6280" t="s">
        <v>11397</v>
      </c>
    </row>
    <row r="6281" spans="1:7">
      <c r="A6281" t="s">
        <v>11400</v>
      </c>
      <c r="B6281">
        <v>16</v>
      </c>
      <c r="C6281">
        <v>14</v>
      </c>
      <c r="D6281">
        <v>13</v>
      </c>
      <c r="E6281" t="s">
        <v>15</v>
      </c>
      <c r="G6281" t="s">
        <v>16</v>
      </c>
    </row>
    <row r="6282" spans="1:7">
      <c r="A6282" t="s">
        <v>11401</v>
      </c>
      <c r="B6282">
        <v>16</v>
      </c>
      <c r="C6282">
        <v>14</v>
      </c>
      <c r="D6282">
        <v>14</v>
      </c>
      <c r="E6282" t="s">
        <v>15</v>
      </c>
      <c r="G6282" t="s">
        <v>16</v>
      </c>
    </row>
    <row r="6283" spans="1:7">
      <c r="A6283" t="s">
        <v>11402</v>
      </c>
      <c r="B6283">
        <v>16</v>
      </c>
      <c r="C6283">
        <v>14</v>
      </c>
      <c r="D6283">
        <v>15</v>
      </c>
      <c r="E6283" t="s">
        <v>660</v>
      </c>
      <c r="G6283" t="s">
        <v>661</v>
      </c>
    </row>
    <row r="6284" spans="1:7">
      <c r="A6284" t="s">
        <v>11403</v>
      </c>
      <c r="B6284">
        <v>16</v>
      </c>
      <c r="C6284">
        <v>14</v>
      </c>
      <c r="D6284">
        <v>16</v>
      </c>
      <c r="E6284" t="s">
        <v>660</v>
      </c>
      <c r="G6284" t="s">
        <v>661</v>
      </c>
    </row>
    <row r="6285" spans="1:7">
      <c r="A6285" t="s">
        <v>11404</v>
      </c>
      <c r="B6285">
        <v>16</v>
      </c>
      <c r="C6285">
        <v>14</v>
      </c>
      <c r="D6285">
        <v>17</v>
      </c>
      <c r="E6285" t="s">
        <v>664</v>
      </c>
      <c r="G6285" t="s">
        <v>665</v>
      </c>
    </row>
    <row r="6286" spans="1:7">
      <c r="A6286" t="s">
        <v>11405</v>
      </c>
      <c r="B6286">
        <v>16</v>
      </c>
      <c r="C6286">
        <v>14</v>
      </c>
      <c r="D6286">
        <v>18</v>
      </c>
      <c r="E6286" t="s">
        <v>664</v>
      </c>
      <c r="G6286" t="s">
        <v>665</v>
      </c>
    </row>
    <row r="6287" spans="1:7">
      <c r="A6287" t="s">
        <v>11406</v>
      </c>
      <c r="B6287">
        <v>16</v>
      </c>
      <c r="C6287">
        <v>14</v>
      </c>
      <c r="D6287">
        <v>19</v>
      </c>
      <c r="E6287" t="s">
        <v>668</v>
      </c>
      <c r="G6287" t="s">
        <v>669</v>
      </c>
    </row>
    <row r="6288" spans="1:7">
      <c r="A6288" t="s">
        <v>11407</v>
      </c>
      <c r="B6288">
        <v>16</v>
      </c>
      <c r="C6288">
        <v>14</v>
      </c>
      <c r="D6288">
        <v>20</v>
      </c>
      <c r="E6288" t="s">
        <v>668</v>
      </c>
      <c r="G6288" t="s">
        <v>669</v>
      </c>
    </row>
    <row r="6289" spans="1:7">
      <c r="A6289" t="s">
        <v>11408</v>
      </c>
      <c r="B6289">
        <v>16</v>
      </c>
      <c r="C6289">
        <v>15</v>
      </c>
      <c r="D6289">
        <v>1</v>
      </c>
      <c r="E6289" t="s">
        <v>672</v>
      </c>
      <c r="G6289" t="e">
        <f>--Buffer</f>
        <v>#NAME?</v>
      </c>
    </row>
    <row r="6290" spans="1:7">
      <c r="A6290" t="s">
        <v>11409</v>
      </c>
      <c r="B6290">
        <v>16</v>
      </c>
      <c r="C6290">
        <v>15</v>
      </c>
      <c r="D6290">
        <v>2</v>
      </c>
      <c r="E6290" t="s">
        <v>672</v>
      </c>
      <c r="G6290" t="e">
        <f>--Buffer</f>
        <v>#NAME?</v>
      </c>
    </row>
    <row r="6291" spans="1:7">
      <c r="A6291" t="s">
        <v>11410</v>
      </c>
      <c r="B6291">
        <v>16</v>
      </c>
      <c r="C6291">
        <v>15</v>
      </c>
      <c r="D6291">
        <v>3</v>
      </c>
      <c r="E6291" t="s">
        <v>675</v>
      </c>
      <c r="G6291" t="s">
        <v>676</v>
      </c>
    </row>
    <row r="6292" spans="1:7">
      <c r="A6292" t="s">
        <v>11411</v>
      </c>
      <c r="B6292">
        <v>16</v>
      </c>
      <c r="C6292">
        <v>15</v>
      </c>
      <c r="D6292">
        <v>4</v>
      </c>
      <c r="E6292" t="s">
        <v>675</v>
      </c>
      <c r="G6292" t="s">
        <v>676</v>
      </c>
    </row>
    <row r="6293" spans="1:7">
      <c r="A6293" t="s">
        <v>11412</v>
      </c>
      <c r="B6293">
        <v>16</v>
      </c>
      <c r="C6293">
        <v>15</v>
      </c>
      <c r="D6293">
        <v>5</v>
      </c>
      <c r="E6293" t="s">
        <v>679</v>
      </c>
      <c r="G6293" t="s">
        <v>680</v>
      </c>
    </row>
    <row r="6294" spans="1:7">
      <c r="A6294" t="s">
        <v>11413</v>
      </c>
      <c r="B6294">
        <v>16</v>
      </c>
      <c r="C6294">
        <v>15</v>
      </c>
      <c r="D6294">
        <v>6</v>
      </c>
      <c r="E6294" t="s">
        <v>679</v>
      </c>
      <c r="G6294" t="s">
        <v>680</v>
      </c>
    </row>
    <row r="6295" spans="1:7">
      <c r="A6295" t="s">
        <v>11414</v>
      </c>
      <c r="B6295">
        <v>16</v>
      </c>
      <c r="C6295">
        <v>15</v>
      </c>
      <c r="D6295">
        <v>7</v>
      </c>
      <c r="E6295" t="s">
        <v>683</v>
      </c>
      <c r="G6295" t="s">
        <v>684</v>
      </c>
    </row>
    <row r="6296" spans="1:7">
      <c r="A6296" t="s">
        <v>11415</v>
      </c>
      <c r="B6296">
        <v>16</v>
      </c>
      <c r="C6296">
        <v>15</v>
      </c>
      <c r="D6296">
        <v>8</v>
      </c>
      <c r="E6296" t="s">
        <v>683</v>
      </c>
      <c r="G6296" t="s">
        <v>684</v>
      </c>
    </row>
    <row r="6297" spans="1:7">
      <c r="A6297" t="s">
        <v>11416</v>
      </c>
      <c r="B6297">
        <v>16</v>
      </c>
      <c r="C6297">
        <v>15</v>
      </c>
      <c r="D6297">
        <v>9</v>
      </c>
      <c r="E6297" t="s">
        <v>672</v>
      </c>
      <c r="G6297" t="e">
        <f>--Buffer</f>
        <v>#NAME?</v>
      </c>
    </row>
    <row r="6298" spans="1:7">
      <c r="A6298" t="s">
        <v>11417</v>
      </c>
      <c r="B6298">
        <v>16</v>
      </c>
      <c r="C6298">
        <v>15</v>
      </c>
      <c r="D6298">
        <v>10</v>
      </c>
      <c r="E6298" t="s">
        <v>672</v>
      </c>
      <c r="G6298" t="e">
        <f>--Buffer</f>
        <v>#NAME?</v>
      </c>
    </row>
    <row r="6299" spans="1:7">
      <c r="A6299" t="s">
        <v>11418</v>
      </c>
      <c r="B6299">
        <v>16</v>
      </c>
      <c r="C6299">
        <v>15</v>
      </c>
      <c r="D6299">
        <v>11</v>
      </c>
      <c r="E6299" t="s">
        <v>672</v>
      </c>
      <c r="G6299" t="e">
        <f>--Buffer</f>
        <v>#NAME?</v>
      </c>
    </row>
    <row r="6300" spans="1:7">
      <c r="A6300" t="s">
        <v>11419</v>
      </c>
      <c r="B6300">
        <v>16</v>
      </c>
      <c r="C6300">
        <v>15</v>
      </c>
      <c r="D6300">
        <v>12</v>
      </c>
      <c r="E6300" t="s">
        <v>672</v>
      </c>
      <c r="G6300" t="e">
        <f>--Buffer</f>
        <v>#NAME?</v>
      </c>
    </row>
    <row r="6301" spans="1:7">
      <c r="A6301" t="s">
        <v>11420</v>
      </c>
      <c r="B6301">
        <v>16</v>
      </c>
      <c r="C6301">
        <v>15</v>
      </c>
      <c r="D6301">
        <v>13</v>
      </c>
      <c r="E6301" t="s">
        <v>672</v>
      </c>
      <c r="G6301" t="e">
        <f>--Buffer</f>
        <v>#NAME?</v>
      </c>
    </row>
    <row r="6302" spans="1:7">
      <c r="A6302" t="s">
        <v>11421</v>
      </c>
      <c r="B6302">
        <v>16</v>
      </c>
      <c r="C6302">
        <v>15</v>
      </c>
      <c r="D6302">
        <v>14</v>
      </c>
      <c r="E6302" t="s">
        <v>672</v>
      </c>
      <c r="G6302" t="e">
        <f>--Buffer</f>
        <v>#NAME?</v>
      </c>
    </row>
    <row r="6303" spans="1:7">
      <c r="A6303" t="s">
        <v>11422</v>
      </c>
      <c r="B6303">
        <v>16</v>
      </c>
      <c r="C6303">
        <v>15</v>
      </c>
      <c r="D6303">
        <v>15</v>
      </c>
      <c r="E6303" t="s">
        <v>672</v>
      </c>
      <c r="G6303" t="e">
        <f>--Buffer</f>
        <v>#NAME?</v>
      </c>
    </row>
    <row r="6304" spans="1:7">
      <c r="A6304" t="s">
        <v>11423</v>
      </c>
      <c r="B6304">
        <v>16</v>
      </c>
      <c r="C6304">
        <v>15</v>
      </c>
      <c r="D6304">
        <v>16</v>
      </c>
      <c r="E6304" t="s">
        <v>672</v>
      </c>
      <c r="G6304" t="e">
        <f>--Buffer</f>
        <v>#NAME?</v>
      </c>
    </row>
    <row r="6305" spans="1:7">
      <c r="A6305" t="s">
        <v>11424</v>
      </c>
      <c r="B6305">
        <v>16</v>
      </c>
      <c r="C6305">
        <v>15</v>
      </c>
      <c r="D6305">
        <v>17</v>
      </c>
      <c r="E6305" t="s">
        <v>695</v>
      </c>
      <c r="G6305" t="s">
        <v>696</v>
      </c>
    </row>
    <row r="6306" spans="1:7">
      <c r="A6306" t="s">
        <v>11425</v>
      </c>
      <c r="B6306">
        <v>16</v>
      </c>
      <c r="C6306">
        <v>15</v>
      </c>
      <c r="D6306">
        <v>18</v>
      </c>
      <c r="E6306" t="s">
        <v>695</v>
      </c>
      <c r="G6306" t="s">
        <v>696</v>
      </c>
    </row>
    <row r="6307" spans="1:7">
      <c r="A6307" t="s">
        <v>11426</v>
      </c>
      <c r="B6307">
        <v>16</v>
      </c>
      <c r="C6307">
        <v>15</v>
      </c>
      <c r="D6307">
        <v>19</v>
      </c>
      <c r="E6307" t="s">
        <v>699</v>
      </c>
      <c r="G6307" t="s">
        <v>700</v>
      </c>
    </row>
    <row r="6308" spans="1:7">
      <c r="A6308" t="s">
        <v>11427</v>
      </c>
      <c r="B6308">
        <v>16</v>
      </c>
      <c r="C6308">
        <v>15</v>
      </c>
      <c r="D6308">
        <v>20</v>
      </c>
      <c r="E6308" t="s">
        <v>699</v>
      </c>
      <c r="G6308" t="s">
        <v>700</v>
      </c>
    </row>
    <row r="6309" spans="1:7">
      <c r="A6309" t="s">
        <v>11428</v>
      </c>
      <c r="B6309">
        <v>16</v>
      </c>
      <c r="C6309">
        <v>16</v>
      </c>
      <c r="D6309">
        <v>1</v>
      </c>
      <c r="E6309" t="s">
        <v>703</v>
      </c>
      <c r="G6309" t="s">
        <v>704</v>
      </c>
    </row>
    <row r="6310" spans="1:7">
      <c r="A6310" t="s">
        <v>11429</v>
      </c>
      <c r="B6310">
        <v>16</v>
      </c>
      <c r="C6310">
        <v>16</v>
      </c>
      <c r="D6310">
        <v>2</v>
      </c>
      <c r="E6310" t="s">
        <v>703</v>
      </c>
      <c r="G6310" t="s">
        <v>704</v>
      </c>
    </row>
    <row r="6311" spans="1:7">
      <c r="A6311" t="s">
        <v>11430</v>
      </c>
      <c r="B6311">
        <v>16</v>
      </c>
      <c r="C6311">
        <v>16</v>
      </c>
      <c r="D6311">
        <v>3</v>
      </c>
      <c r="E6311" t="s">
        <v>707</v>
      </c>
      <c r="G6311" t="s">
        <v>708</v>
      </c>
    </row>
    <row r="6312" spans="1:7">
      <c r="A6312" t="s">
        <v>11431</v>
      </c>
      <c r="B6312">
        <v>16</v>
      </c>
      <c r="C6312">
        <v>16</v>
      </c>
      <c r="D6312">
        <v>4</v>
      </c>
      <c r="E6312" t="s">
        <v>707</v>
      </c>
      <c r="G6312" t="s">
        <v>708</v>
      </c>
    </row>
    <row r="6313" spans="1:7">
      <c r="A6313" t="s">
        <v>11432</v>
      </c>
      <c r="B6313">
        <v>16</v>
      </c>
      <c r="C6313">
        <v>16</v>
      </c>
      <c r="D6313">
        <v>5</v>
      </c>
      <c r="E6313" t="s">
        <v>711</v>
      </c>
      <c r="G6313" t="e">
        <f>--Blank</f>
        <v>#NAME?</v>
      </c>
    </row>
    <row r="6314" spans="1:7">
      <c r="A6314" t="s">
        <v>11433</v>
      </c>
      <c r="B6314">
        <v>16</v>
      </c>
      <c r="C6314">
        <v>16</v>
      </c>
      <c r="D6314">
        <v>6</v>
      </c>
      <c r="E6314" t="s">
        <v>711</v>
      </c>
      <c r="G6314" t="e">
        <f>--Blank</f>
        <v>#NAME?</v>
      </c>
    </row>
    <row r="6315" spans="1:7">
      <c r="A6315" t="s">
        <v>11434</v>
      </c>
      <c r="B6315">
        <v>16</v>
      </c>
      <c r="C6315">
        <v>16</v>
      </c>
      <c r="D6315">
        <v>7</v>
      </c>
      <c r="E6315" t="s">
        <v>711</v>
      </c>
      <c r="G6315" t="e">
        <f>--Blank</f>
        <v>#NAME?</v>
      </c>
    </row>
    <row r="6316" spans="1:7">
      <c r="A6316" t="s">
        <v>11435</v>
      </c>
      <c r="B6316">
        <v>16</v>
      </c>
      <c r="C6316">
        <v>16</v>
      </c>
      <c r="D6316">
        <v>8</v>
      </c>
      <c r="E6316" t="s">
        <v>711</v>
      </c>
      <c r="G6316" t="e">
        <f>--Blank</f>
        <v>#NAME?</v>
      </c>
    </row>
    <row r="6317" spans="1:7">
      <c r="A6317" t="s">
        <v>11436</v>
      </c>
      <c r="B6317">
        <v>16</v>
      </c>
      <c r="C6317">
        <v>16</v>
      </c>
      <c r="D6317">
        <v>9</v>
      </c>
      <c r="E6317" t="s">
        <v>711</v>
      </c>
      <c r="G6317" t="e">
        <f>--Blank</f>
        <v>#NAME?</v>
      </c>
    </row>
    <row r="6318" spans="1:7">
      <c r="A6318" t="s">
        <v>11437</v>
      </c>
      <c r="B6318">
        <v>16</v>
      </c>
      <c r="C6318">
        <v>16</v>
      </c>
      <c r="D6318">
        <v>10</v>
      </c>
      <c r="E6318" t="s">
        <v>711</v>
      </c>
      <c r="G6318" t="e">
        <f>--Blank</f>
        <v>#NAME?</v>
      </c>
    </row>
    <row r="6319" spans="1:7">
      <c r="A6319" t="s">
        <v>11438</v>
      </c>
      <c r="B6319">
        <v>16</v>
      </c>
      <c r="C6319">
        <v>16</v>
      </c>
      <c r="D6319">
        <v>11</v>
      </c>
      <c r="E6319" t="s">
        <v>711</v>
      </c>
      <c r="G6319" t="e">
        <f>--Blank</f>
        <v>#NAME?</v>
      </c>
    </row>
    <row r="6320" spans="1:7">
      <c r="A6320" t="s">
        <v>11439</v>
      </c>
      <c r="B6320">
        <v>16</v>
      </c>
      <c r="C6320">
        <v>16</v>
      </c>
      <c r="D6320">
        <v>12</v>
      </c>
      <c r="E6320" t="s">
        <v>711</v>
      </c>
      <c r="G6320" t="e">
        <f>--Blank</f>
        <v>#NAME?</v>
      </c>
    </row>
    <row r="6321" spans="1:7">
      <c r="A6321" t="s">
        <v>11440</v>
      </c>
      <c r="B6321">
        <v>16</v>
      </c>
      <c r="C6321">
        <v>16</v>
      </c>
      <c r="D6321">
        <v>13</v>
      </c>
      <c r="E6321" t="s">
        <v>711</v>
      </c>
      <c r="G6321" t="e">
        <f>--Blank</f>
        <v>#NAME?</v>
      </c>
    </row>
    <row r="6322" spans="1:7">
      <c r="A6322" t="s">
        <v>11441</v>
      </c>
      <c r="B6322">
        <v>16</v>
      </c>
      <c r="C6322">
        <v>16</v>
      </c>
      <c r="D6322">
        <v>14</v>
      </c>
      <c r="E6322" t="s">
        <v>711</v>
      </c>
      <c r="G6322" t="e">
        <f>--Blank</f>
        <v>#NAME?</v>
      </c>
    </row>
    <row r="6323" spans="1:7">
      <c r="A6323" t="s">
        <v>11442</v>
      </c>
      <c r="B6323">
        <v>16</v>
      </c>
      <c r="C6323">
        <v>16</v>
      </c>
      <c r="D6323">
        <v>15</v>
      </c>
      <c r="E6323" t="s">
        <v>711</v>
      </c>
      <c r="G6323" t="e">
        <f>--Blank</f>
        <v>#NAME?</v>
      </c>
    </row>
    <row r="6324" spans="1:7">
      <c r="A6324" t="s">
        <v>11443</v>
      </c>
      <c r="B6324">
        <v>16</v>
      </c>
      <c r="C6324">
        <v>16</v>
      </c>
      <c r="D6324">
        <v>16</v>
      </c>
      <c r="E6324" t="s">
        <v>711</v>
      </c>
      <c r="G6324" t="e">
        <f>--Blank</f>
        <v>#NAME?</v>
      </c>
    </row>
    <row r="6325" spans="1:7">
      <c r="A6325" t="s">
        <v>11444</v>
      </c>
      <c r="B6325">
        <v>16</v>
      </c>
      <c r="C6325">
        <v>16</v>
      </c>
      <c r="D6325">
        <v>17</v>
      </c>
      <c r="E6325" t="s">
        <v>711</v>
      </c>
      <c r="G6325" t="e">
        <f>--Blank</f>
        <v>#NAME?</v>
      </c>
    </row>
    <row r="6326" spans="1:7">
      <c r="A6326" t="s">
        <v>11445</v>
      </c>
      <c r="B6326">
        <v>16</v>
      </c>
      <c r="C6326">
        <v>16</v>
      </c>
      <c r="D6326">
        <v>18</v>
      </c>
      <c r="E6326" t="s">
        <v>711</v>
      </c>
      <c r="G6326" t="e">
        <f>--Blank</f>
        <v>#NAME?</v>
      </c>
    </row>
    <row r="6327" spans="1:7">
      <c r="A6327" t="s">
        <v>11446</v>
      </c>
      <c r="B6327">
        <v>16</v>
      </c>
      <c r="C6327">
        <v>16</v>
      </c>
      <c r="D6327">
        <v>19</v>
      </c>
      <c r="E6327" t="s">
        <v>711</v>
      </c>
      <c r="G6327" t="e">
        <f>--Blank</f>
        <v>#NAME?</v>
      </c>
    </row>
    <row r="6328" spans="1:7">
      <c r="A6328" t="s">
        <v>11447</v>
      </c>
      <c r="B6328">
        <v>16</v>
      </c>
      <c r="C6328">
        <v>16</v>
      </c>
      <c r="D6328">
        <v>20</v>
      </c>
      <c r="E6328" t="s">
        <v>711</v>
      </c>
      <c r="G6328" t="e">
        <f>--Blank</f>
        <v>#NAME?</v>
      </c>
    </row>
    <row r="6329" spans="1:7">
      <c r="A6329" t="s">
        <v>11448</v>
      </c>
      <c r="B6329">
        <v>16</v>
      </c>
      <c r="C6329">
        <v>17</v>
      </c>
      <c r="D6329">
        <v>1</v>
      </c>
      <c r="E6329" t="s">
        <v>711</v>
      </c>
      <c r="G6329" t="e">
        <f>--Blank</f>
        <v>#NAME?</v>
      </c>
    </row>
    <row r="6330" spans="1:7">
      <c r="A6330" t="s">
        <v>11449</v>
      </c>
      <c r="B6330">
        <v>16</v>
      </c>
      <c r="C6330">
        <v>17</v>
      </c>
      <c r="D6330">
        <v>2</v>
      </c>
      <c r="E6330" t="s">
        <v>711</v>
      </c>
      <c r="G6330" t="e">
        <f>--Blank</f>
        <v>#NAME?</v>
      </c>
    </row>
    <row r="6331" spans="1:7">
      <c r="A6331" t="s">
        <v>11450</v>
      </c>
      <c r="B6331">
        <v>16</v>
      </c>
      <c r="C6331">
        <v>17</v>
      </c>
      <c r="D6331">
        <v>3</v>
      </c>
      <c r="E6331" t="s">
        <v>711</v>
      </c>
      <c r="G6331" t="e">
        <f>--Blank</f>
        <v>#NAME?</v>
      </c>
    </row>
    <row r="6332" spans="1:7">
      <c r="A6332" t="s">
        <v>11451</v>
      </c>
      <c r="B6332">
        <v>16</v>
      </c>
      <c r="C6332">
        <v>17</v>
      </c>
      <c r="D6332">
        <v>4</v>
      </c>
      <c r="E6332" t="s">
        <v>711</v>
      </c>
      <c r="G6332" t="e">
        <f>--Blank</f>
        <v>#NAME?</v>
      </c>
    </row>
    <row r="6333" spans="1:7">
      <c r="A6333" t="s">
        <v>11452</v>
      </c>
      <c r="B6333">
        <v>16</v>
      </c>
      <c r="C6333">
        <v>17</v>
      </c>
      <c r="D6333">
        <v>5</v>
      </c>
      <c r="E6333" t="s">
        <v>711</v>
      </c>
      <c r="G6333" t="e">
        <f>--Blank</f>
        <v>#NAME?</v>
      </c>
    </row>
    <row r="6334" spans="1:7">
      <c r="A6334" t="s">
        <v>11453</v>
      </c>
      <c r="B6334">
        <v>16</v>
      </c>
      <c r="C6334">
        <v>17</v>
      </c>
      <c r="D6334">
        <v>6</v>
      </c>
      <c r="E6334" t="s">
        <v>711</v>
      </c>
      <c r="G6334" t="e">
        <f>--Blank</f>
        <v>#NAME?</v>
      </c>
    </row>
    <row r="6335" spans="1:7">
      <c r="A6335" t="s">
        <v>11454</v>
      </c>
      <c r="B6335">
        <v>16</v>
      </c>
      <c r="C6335">
        <v>17</v>
      </c>
      <c r="D6335">
        <v>7</v>
      </c>
      <c r="E6335" t="s">
        <v>711</v>
      </c>
      <c r="G6335" t="e">
        <f>--Blank</f>
        <v>#NAME?</v>
      </c>
    </row>
    <row r="6336" spans="1:7">
      <c r="A6336" t="s">
        <v>11455</v>
      </c>
      <c r="B6336">
        <v>16</v>
      </c>
      <c r="C6336">
        <v>17</v>
      </c>
      <c r="D6336">
        <v>8</v>
      </c>
      <c r="E6336" t="s">
        <v>711</v>
      </c>
      <c r="G6336" t="e">
        <f>--Blank</f>
        <v>#NAME?</v>
      </c>
    </row>
    <row r="6337" spans="1:7">
      <c r="A6337" t="s">
        <v>11456</v>
      </c>
      <c r="B6337">
        <v>16</v>
      </c>
      <c r="C6337">
        <v>17</v>
      </c>
      <c r="D6337">
        <v>9</v>
      </c>
      <c r="E6337" t="s">
        <v>711</v>
      </c>
      <c r="G6337" t="e">
        <f>--Blank</f>
        <v>#NAME?</v>
      </c>
    </row>
    <row r="6338" spans="1:7">
      <c r="A6338" t="s">
        <v>11457</v>
      </c>
      <c r="B6338">
        <v>16</v>
      </c>
      <c r="C6338">
        <v>17</v>
      </c>
      <c r="D6338">
        <v>10</v>
      </c>
      <c r="E6338" t="s">
        <v>711</v>
      </c>
      <c r="G6338" t="e">
        <f>--Blank</f>
        <v>#NAME?</v>
      </c>
    </row>
    <row r="6339" spans="1:7">
      <c r="A6339" t="s">
        <v>11458</v>
      </c>
      <c r="B6339">
        <v>16</v>
      </c>
      <c r="C6339">
        <v>17</v>
      </c>
      <c r="D6339">
        <v>11</v>
      </c>
      <c r="E6339" t="s">
        <v>711</v>
      </c>
      <c r="G6339" t="e">
        <f>--Blank</f>
        <v>#NAME?</v>
      </c>
    </row>
    <row r="6340" spans="1:7">
      <c r="A6340" t="s">
        <v>11459</v>
      </c>
      <c r="B6340">
        <v>16</v>
      </c>
      <c r="C6340">
        <v>17</v>
      </c>
      <c r="D6340">
        <v>12</v>
      </c>
      <c r="E6340" t="s">
        <v>711</v>
      </c>
      <c r="G6340" t="e">
        <f>--Blank</f>
        <v>#NAME?</v>
      </c>
    </row>
    <row r="6341" spans="1:7">
      <c r="A6341" t="s">
        <v>11460</v>
      </c>
      <c r="B6341">
        <v>16</v>
      </c>
      <c r="C6341">
        <v>17</v>
      </c>
      <c r="D6341">
        <v>13</v>
      </c>
      <c r="E6341" t="s">
        <v>711</v>
      </c>
      <c r="G6341" t="e">
        <f>--Blank</f>
        <v>#NAME?</v>
      </c>
    </row>
    <row r="6342" spans="1:7">
      <c r="A6342" t="s">
        <v>11461</v>
      </c>
      <c r="B6342">
        <v>16</v>
      </c>
      <c r="C6342">
        <v>17</v>
      </c>
      <c r="D6342">
        <v>14</v>
      </c>
      <c r="E6342" t="s">
        <v>711</v>
      </c>
      <c r="G6342" t="e">
        <f>--Blank</f>
        <v>#NAME?</v>
      </c>
    </row>
    <row r="6343" spans="1:7">
      <c r="A6343" t="s">
        <v>11462</v>
      </c>
      <c r="B6343">
        <v>16</v>
      </c>
      <c r="C6343">
        <v>17</v>
      </c>
      <c r="D6343">
        <v>15</v>
      </c>
      <c r="E6343" t="s">
        <v>711</v>
      </c>
      <c r="G6343" t="e">
        <f>--Blank</f>
        <v>#NAME?</v>
      </c>
    </row>
    <row r="6344" spans="1:7">
      <c r="A6344" t="s">
        <v>11463</v>
      </c>
      <c r="B6344">
        <v>16</v>
      </c>
      <c r="C6344">
        <v>17</v>
      </c>
      <c r="D6344">
        <v>16</v>
      </c>
      <c r="E6344" t="s">
        <v>711</v>
      </c>
      <c r="G6344" t="e">
        <f>--Blank</f>
        <v>#NAME?</v>
      </c>
    </row>
    <row r="6345" spans="1:7">
      <c r="A6345" t="s">
        <v>11464</v>
      </c>
      <c r="B6345">
        <v>16</v>
      </c>
      <c r="C6345">
        <v>17</v>
      </c>
      <c r="D6345">
        <v>17</v>
      </c>
      <c r="E6345" t="s">
        <v>711</v>
      </c>
      <c r="G6345" t="e">
        <f>--Blank</f>
        <v>#NAME?</v>
      </c>
    </row>
    <row r="6346" spans="1:7">
      <c r="A6346" t="s">
        <v>11465</v>
      </c>
      <c r="B6346">
        <v>16</v>
      </c>
      <c r="C6346">
        <v>17</v>
      </c>
      <c r="D6346">
        <v>18</v>
      </c>
      <c r="E6346" t="s">
        <v>711</v>
      </c>
      <c r="G6346" t="e">
        <f>--Blank</f>
        <v>#NAME?</v>
      </c>
    </row>
    <row r="6347" spans="1:7">
      <c r="A6347" t="s">
        <v>11466</v>
      </c>
      <c r="B6347">
        <v>16</v>
      </c>
      <c r="C6347">
        <v>17</v>
      </c>
      <c r="D6347">
        <v>19</v>
      </c>
      <c r="E6347" t="s">
        <v>711</v>
      </c>
      <c r="G6347" t="e">
        <f>--Blank</f>
        <v>#NAME?</v>
      </c>
    </row>
    <row r="6348" spans="1:7">
      <c r="A6348" t="s">
        <v>11467</v>
      </c>
      <c r="B6348">
        <v>16</v>
      </c>
      <c r="C6348">
        <v>17</v>
      </c>
      <c r="D6348">
        <v>20</v>
      </c>
      <c r="E6348" t="s">
        <v>711</v>
      </c>
      <c r="G6348" t="e">
        <f>--Blank</f>
        <v>#NAME?</v>
      </c>
    </row>
    <row r="6349" spans="1:7">
      <c r="A6349" t="s">
        <v>11468</v>
      </c>
      <c r="B6349">
        <v>16</v>
      </c>
      <c r="C6349">
        <v>18</v>
      </c>
      <c r="D6349">
        <v>1</v>
      </c>
      <c r="E6349" t="s">
        <v>711</v>
      </c>
      <c r="G6349" t="e">
        <f>--Blank</f>
        <v>#NAME?</v>
      </c>
    </row>
    <row r="6350" spans="1:7">
      <c r="A6350" t="s">
        <v>11469</v>
      </c>
      <c r="B6350">
        <v>16</v>
      </c>
      <c r="C6350">
        <v>18</v>
      </c>
      <c r="D6350">
        <v>2</v>
      </c>
      <c r="E6350" t="s">
        <v>711</v>
      </c>
      <c r="G6350" t="e">
        <f>--Blank</f>
        <v>#NAME?</v>
      </c>
    </row>
    <row r="6351" spans="1:7">
      <c r="A6351" t="s">
        <v>11470</v>
      </c>
      <c r="B6351">
        <v>16</v>
      </c>
      <c r="C6351">
        <v>18</v>
      </c>
      <c r="D6351">
        <v>3</v>
      </c>
      <c r="E6351" t="s">
        <v>711</v>
      </c>
      <c r="G6351" t="e">
        <f>--Blank</f>
        <v>#NAME?</v>
      </c>
    </row>
    <row r="6352" spans="1:7">
      <c r="A6352" t="s">
        <v>11471</v>
      </c>
      <c r="B6352">
        <v>16</v>
      </c>
      <c r="C6352">
        <v>18</v>
      </c>
      <c r="D6352">
        <v>4</v>
      </c>
      <c r="E6352" t="s">
        <v>711</v>
      </c>
      <c r="G6352" t="e">
        <f>--Blank</f>
        <v>#NAME?</v>
      </c>
    </row>
    <row r="6353" spans="1:7">
      <c r="A6353" t="s">
        <v>11472</v>
      </c>
      <c r="B6353">
        <v>16</v>
      </c>
      <c r="C6353">
        <v>18</v>
      </c>
      <c r="D6353">
        <v>5</v>
      </c>
      <c r="E6353" t="s">
        <v>711</v>
      </c>
      <c r="G6353" t="e">
        <f>--Blank</f>
        <v>#NAME?</v>
      </c>
    </row>
    <row r="6354" spans="1:7">
      <c r="A6354" t="s">
        <v>11473</v>
      </c>
      <c r="B6354">
        <v>16</v>
      </c>
      <c r="C6354">
        <v>18</v>
      </c>
      <c r="D6354">
        <v>6</v>
      </c>
      <c r="E6354" t="s">
        <v>711</v>
      </c>
      <c r="G6354" t="e">
        <f>--Blank</f>
        <v>#NAME?</v>
      </c>
    </row>
    <row r="6355" spans="1:7">
      <c r="A6355" t="s">
        <v>11474</v>
      </c>
      <c r="B6355">
        <v>16</v>
      </c>
      <c r="C6355">
        <v>18</v>
      </c>
      <c r="D6355">
        <v>7</v>
      </c>
      <c r="E6355" t="s">
        <v>711</v>
      </c>
      <c r="G6355" t="e">
        <f>--Blank</f>
        <v>#NAME?</v>
      </c>
    </row>
    <row r="6356" spans="1:7">
      <c r="A6356" t="s">
        <v>11475</v>
      </c>
      <c r="B6356">
        <v>16</v>
      </c>
      <c r="C6356">
        <v>18</v>
      </c>
      <c r="D6356">
        <v>8</v>
      </c>
      <c r="E6356" t="s">
        <v>711</v>
      </c>
      <c r="G6356" t="e">
        <f>--Blank</f>
        <v>#NAME?</v>
      </c>
    </row>
    <row r="6357" spans="1:7">
      <c r="A6357" t="s">
        <v>11476</v>
      </c>
      <c r="B6357">
        <v>16</v>
      </c>
      <c r="C6357">
        <v>18</v>
      </c>
      <c r="D6357">
        <v>9</v>
      </c>
      <c r="E6357" t="s">
        <v>711</v>
      </c>
      <c r="G6357" t="e">
        <f>--Blank</f>
        <v>#NAME?</v>
      </c>
    </row>
    <row r="6358" spans="1:7">
      <c r="A6358" t="s">
        <v>11477</v>
      </c>
      <c r="B6358">
        <v>16</v>
      </c>
      <c r="C6358">
        <v>18</v>
      </c>
      <c r="D6358">
        <v>10</v>
      </c>
      <c r="E6358" t="s">
        <v>711</v>
      </c>
      <c r="G6358" t="e">
        <f>--Blank</f>
        <v>#NAME?</v>
      </c>
    </row>
    <row r="6359" spans="1:7">
      <c r="A6359" t="s">
        <v>11478</v>
      </c>
      <c r="B6359">
        <v>16</v>
      </c>
      <c r="C6359">
        <v>18</v>
      </c>
      <c r="D6359">
        <v>11</v>
      </c>
      <c r="E6359" t="s">
        <v>711</v>
      </c>
      <c r="G6359" t="e">
        <f>--Blank</f>
        <v>#NAME?</v>
      </c>
    </row>
    <row r="6360" spans="1:7">
      <c r="A6360" t="s">
        <v>11479</v>
      </c>
      <c r="B6360">
        <v>16</v>
      </c>
      <c r="C6360">
        <v>18</v>
      </c>
      <c r="D6360">
        <v>12</v>
      </c>
      <c r="E6360" t="s">
        <v>711</v>
      </c>
      <c r="G6360" t="e">
        <f>--Blank</f>
        <v>#NAME?</v>
      </c>
    </row>
    <row r="6361" spans="1:7">
      <c r="A6361" t="s">
        <v>11480</v>
      </c>
      <c r="B6361">
        <v>16</v>
      </c>
      <c r="C6361">
        <v>18</v>
      </c>
      <c r="D6361">
        <v>13</v>
      </c>
      <c r="E6361" t="s">
        <v>711</v>
      </c>
      <c r="G6361" t="e">
        <f>--Blank</f>
        <v>#NAME?</v>
      </c>
    </row>
    <row r="6362" spans="1:7">
      <c r="A6362" t="s">
        <v>11481</v>
      </c>
      <c r="B6362">
        <v>16</v>
      </c>
      <c r="C6362">
        <v>18</v>
      </c>
      <c r="D6362">
        <v>14</v>
      </c>
      <c r="E6362" t="s">
        <v>711</v>
      </c>
      <c r="G6362" t="e">
        <f>--Blank</f>
        <v>#NAME?</v>
      </c>
    </row>
    <row r="6363" spans="1:7">
      <c r="A6363" t="s">
        <v>11482</v>
      </c>
      <c r="B6363">
        <v>16</v>
      </c>
      <c r="C6363">
        <v>18</v>
      </c>
      <c r="D6363">
        <v>15</v>
      </c>
      <c r="E6363" t="s">
        <v>711</v>
      </c>
      <c r="G6363" t="e">
        <f>--Blank</f>
        <v>#NAME?</v>
      </c>
    </row>
    <row r="6364" spans="1:7">
      <c r="A6364" t="s">
        <v>11483</v>
      </c>
      <c r="B6364">
        <v>16</v>
      </c>
      <c r="C6364">
        <v>18</v>
      </c>
      <c r="D6364">
        <v>16</v>
      </c>
      <c r="E6364" t="s">
        <v>711</v>
      </c>
      <c r="G6364" t="e">
        <f>--Blank</f>
        <v>#NAME?</v>
      </c>
    </row>
    <row r="6365" spans="1:7">
      <c r="A6365" t="s">
        <v>11484</v>
      </c>
      <c r="B6365">
        <v>16</v>
      </c>
      <c r="C6365">
        <v>18</v>
      </c>
      <c r="D6365">
        <v>17</v>
      </c>
      <c r="E6365" t="s">
        <v>711</v>
      </c>
      <c r="G6365" t="e">
        <f>--Blank</f>
        <v>#NAME?</v>
      </c>
    </row>
    <row r="6366" spans="1:7">
      <c r="A6366" t="s">
        <v>11485</v>
      </c>
      <c r="B6366">
        <v>16</v>
      </c>
      <c r="C6366">
        <v>18</v>
      </c>
      <c r="D6366">
        <v>18</v>
      </c>
      <c r="E6366" t="s">
        <v>711</v>
      </c>
      <c r="G6366" t="e">
        <f>--Blank</f>
        <v>#NAME?</v>
      </c>
    </row>
    <row r="6367" spans="1:7">
      <c r="A6367" t="s">
        <v>11486</v>
      </c>
      <c r="B6367">
        <v>16</v>
      </c>
      <c r="C6367">
        <v>18</v>
      </c>
      <c r="D6367">
        <v>19</v>
      </c>
      <c r="E6367" t="s">
        <v>711</v>
      </c>
      <c r="G6367" t="e">
        <f>--Blank</f>
        <v>#NAME?</v>
      </c>
    </row>
    <row r="6368" spans="1:7">
      <c r="A6368" t="s">
        <v>11487</v>
      </c>
      <c r="B6368">
        <v>16</v>
      </c>
      <c r="C6368">
        <v>18</v>
      </c>
      <c r="D6368">
        <v>20</v>
      </c>
      <c r="E6368" t="s">
        <v>711</v>
      </c>
      <c r="G6368" t="e">
        <f>--Blank</f>
        <v>#NAME?</v>
      </c>
    </row>
    <row r="6369" spans="1:7">
      <c r="A6369" t="s">
        <v>11488</v>
      </c>
      <c r="B6369">
        <v>16</v>
      </c>
      <c r="C6369">
        <v>19</v>
      </c>
      <c r="D6369">
        <v>1</v>
      </c>
      <c r="E6369" t="s">
        <v>711</v>
      </c>
      <c r="G6369" t="e">
        <f>--Blank</f>
        <v>#NAME?</v>
      </c>
    </row>
    <row r="6370" spans="1:7">
      <c r="A6370" t="s">
        <v>11489</v>
      </c>
      <c r="B6370">
        <v>16</v>
      </c>
      <c r="C6370">
        <v>19</v>
      </c>
      <c r="D6370">
        <v>2</v>
      </c>
      <c r="E6370" t="s">
        <v>711</v>
      </c>
      <c r="G6370" t="e">
        <f>--Blank</f>
        <v>#NAME?</v>
      </c>
    </row>
    <row r="6371" spans="1:7">
      <c r="A6371" t="s">
        <v>11490</v>
      </c>
      <c r="B6371">
        <v>16</v>
      </c>
      <c r="C6371">
        <v>19</v>
      </c>
      <c r="D6371">
        <v>3</v>
      </c>
      <c r="E6371" t="s">
        <v>711</v>
      </c>
      <c r="G6371" t="e">
        <f>--Blank</f>
        <v>#NAME?</v>
      </c>
    </row>
    <row r="6372" spans="1:7">
      <c r="A6372" t="s">
        <v>11491</v>
      </c>
      <c r="B6372">
        <v>16</v>
      </c>
      <c r="C6372">
        <v>19</v>
      </c>
      <c r="D6372">
        <v>4</v>
      </c>
      <c r="E6372" t="s">
        <v>711</v>
      </c>
      <c r="G6372" t="e">
        <f>--Blank</f>
        <v>#NAME?</v>
      </c>
    </row>
    <row r="6373" spans="1:7">
      <c r="A6373" t="s">
        <v>11492</v>
      </c>
      <c r="B6373">
        <v>16</v>
      </c>
      <c r="C6373">
        <v>19</v>
      </c>
      <c r="D6373">
        <v>5</v>
      </c>
      <c r="E6373" t="s">
        <v>711</v>
      </c>
      <c r="G6373" t="e">
        <f>--Blank</f>
        <v>#NAME?</v>
      </c>
    </row>
    <row r="6374" spans="1:7">
      <c r="A6374" t="s">
        <v>11493</v>
      </c>
      <c r="B6374">
        <v>16</v>
      </c>
      <c r="C6374">
        <v>19</v>
      </c>
      <c r="D6374">
        <v>6</v>
      </c>
      <c r="E6374" t="s">
        <v>711</v>
      </c>
      <c r="G6374" t="e">
        <f>--Blank</f>
        <v>#NAME?</v>
      </c>
    </row>
    <row r="6375" spans="1:7">
      <c r="A6375" t="s">
        <v>11494</v>
      </c>
      <c r="B6375">
        <v>16</v>
      </c>
      <c r="C6375">
        <v>19</v>
      </c>
      <c r="D6375">
        <v>7</v>
      </c>
      <c r="E6375" t="s">
        <v>711</v>
      </c>
      <c r="G6375" t="e">
        <f>--Blank</f>
        <v>#NAME?</v>
      </c>
    </row>
    <row r="6376" spans="1:7">
      <c r="A6376" t="s">
        <v>11495</v>
      </c>
      <c r="B6376">
        <v>16</v>
      </c>
      <c r="C6376">
        <v>19</v>
      </c>
      <c r="D6376">
        <v>8</v>
      </c>
      <c r="E6376" t="s">
        <v>711</v>
      </c>
      <c r="G6376" t="e">
        <f>--Blank</f>
        <v>#NAME?</v>
      </c>
    </row>
    <row r="6377" spans="1:7">
      <c r="A6377" t="s">
        <v>11496</v>
      </c>
      <c r="B6377">
        <v>16</v>
      </c>
      <c r="C6377">
        <v>19</v>
      </c>
      <c r="D6377">
        <v>9</v>
      </c>
      <c r="E6377" t="s">
        <v>711</v>
      </c>
      <c r="G6377" t="e">
        <f>--Blank</f>
        <v>#NAME?</v>
      </c>
    </row>
    <row r="6378" spans="1:7">
      <c r="A6378" t="s">
        <v>11497</v>
      </c>
      <c r="B6378">
        <v>16</v>
      </c>
      <c r="C6378">
        <v>19</v>
      </c>
      <c r="D6378">
        <v>10</v>
      </c>
      <c r="E6378" t="s">
        <v>711</v>
      </c>
      <c r="G6378" t="e">
        <f>--Blank</f>
        <v>#NAME?</v>
      </c>
    </row>
    <row r="6379" spans="1:7">
      <c r="A6379" t="s">
        <v>11498</v>
      </c>
      <c r="B6379">
        <v>16</v>
      </c>
      <c r="C6379">
        <v>19</v>
      </c>
      <c r="D6379">
        <v>11</v>
      </c>
      <c r="E6379" t="s">
        <v>711</v>
      </c>
      <c r="G6379" t="e">
        <f>--Blank</f>
        <v>#NAME?</v>
      </c>
    </row>
    <row r="6380" spans="1:7">
      <c r="A6380" t="s">
        <v>11499</v>
      </c>
      <c r="B6380">
        <v>16</v>
      </c>
      <c r="C6380">
        <v>19</v>
      </c>
      <c r="D6380">
        <v>12</v>
      </c>
      <c r="E6380" t="s">
        <v>711</v>
      </c>
      <c r="G6380" t="e">
        <f>--Blank</f>
        <v>#NAME?</v>
      </c>
    </row>
    <row r="6381" spans="1:7">
      <c r="A6381" t="s">
        <v>11500</v>
      </c>
      <c r="B6381">
        <v>16</v>
      </c>
      <c r="C6381">
        <v>19</v>
      </c>
      <c r="D6381">
        <v>13</v>
      </c>
      <c r="E6381" t="s">
        <v>711</v>
      </c>
      <c r="G6381" t="e">
        <f>--Blank</f>
        <v>#NAME?</v>
      </c>
    </row>
    <row r="6382" spans="1:7">
      <c r="A6382" t="s">
        <v>11501</v>
      </c>
      <c r="B6382">
        <v>16</v>
      </c>
      <c r="C6382">
        <v>19</v>
      </c>
      <c r="D6382">
        <v>14</v>
      </c>
      <c r="E6382" t="s">
        <v>711</v>
      </c>
      <c r="G6382" t="e">
        <f>--Blank</f>
        <v>#NAME?</v>
      </c>
    </row>
    <row r="6383" spans="1:7">
      <c r="A6383" t="s">
        <v>11502</v>
      </c>
      <c r="B6383">
        <v>16</v>
      </c>
      <c r="C6383">
        <v>19</v>
      </c>
      <c r="D6383">
        <v>15</v>
      </c>
      <c r="E6383" t="s">
        <v>711</v>
      </c>
      <c r="G6383" t="e">
        <f>--Blank</f>
        <v>#NAME?</v>
      </c>
    </row>
    <row r="6384" spans="1:7">
      <c r="A6384" t="s">
        <v>11503</v>
      </c>
      <c r="B6384">
        <v>16</v>
      </c>
      <c r="C6384">
        <v>19</v>
      </c>
      <c r="D6384">
        <v>16</v>
      </c>
      <c r="E6384" t="s">
        <v>711</v>
      </c>
      <c r="G6384" t="e">
        <f>--Blank</f>
        <v>#NAME?</v>
      </c>
    </row>
    <row r="6385" spans="1:7">
      <c r="A6385" t="s">
        <v>11504</v>
      </c>
      <c r="B6385">
        <v>16</v>
      </c>
      <c r="C6385">
        <v>19</v>
      </c>
      <c r="D6385">
        <v>17</v>
      </c>
      <c r="E6385" t="s">
        <v>711</v>
      </c>
      <c r="G6385" t="e">
        <f>--Blank</f>
        <v>#NAME?</v>
      </c>
    </row>
    <row r="6386" spans="1:7">
      <c r="A6386" t="s">
        <v>11505</v>
      </c>
      <c r="B6386">
        <v>16</v>
      </c>
      <c r="C6386">
        <v>19</v>
      </c>
      <c r="D6386">
        <v>18</v>
      </c>
      <c r="E6386" t="s">
        <v>711</v>
      </c>
      <c r="G6386" t="e">
        <f>--Blank</f>
        <v>#NAME?</v>
      </c>
    </row>
    <row r="6387" spans="1:7">
      <c r="A6387" t="s">
        <v>11506</v>
      </c>
      <c r="B6387">
        <v>16</v>
      </c>
      <c r="C6387">
        <v>19</v>
      </c>
      <c r="D6387">
        <v>19</v>
      </c>
      <c r="E6387" t="s">
        <v>711</v>
      </c>
      <c r="G6387" t="e">
        <f>--Blank</f>
        <v>#NAME?</v>
      </c>
    </row>
    <row r="6388" spans="1:7">
      <c r="A6388" t="s">
        <v>11507</v>
      </c>
      <c r="B6388">
        <v>16</v>
      </c>
      <c r="C6388">
        <v>19</v>
      </c>
      <c r="D6388">
        <v>20</v>
      </c>
      <c r="E6388" t="s">
        <v>711</v>
      </c>
      <c r="G6388" t="e">
        <f>--Blank</f>
        <v>#NAME?</v>
      </c>
    </row>
    <row r="6389" spans="1:7">
      <c r="A6389" t="s">
        <v>11508</v>
      </c>
      <c r="B6389">
        <v>16</v>
      </c>
      <c r="C6389">
        <v>20</v>
      </c>
      <c r="D6389">
        <v>1</v>
      </c>
      <c r="E6389" t="s">
        <v>711</v>
      </c>
      <c r="G6389" t="e">
        <f>--Blank</f>
        <v>#NAME?</v>
      </c>
    </row>
    <row r="6390" spans="1:7">
      <c r="A6390" t="s">
        <v>11509</v>
      </c>
      <c r="B6390">
        <v>16</v>
      </c>
      <c r="C6390">
        <v>20</v>
      </c>
      <c r="D6390">
        <v>2</v>
      </c>
      <c r="E6390" t="s">
        <v>711</v>
      </c>
      <c r="G6390" t="e">
        <f>--Blank</f>
        <v>#NAME?</v>
      </c>
    </row>
    <row r="6391" spans="1:7">
      <c r="A6391" t="s">
        <v>11510</v>
      </c>
      <c r="B6391">
        <v>16</v>
      </c>
      <c r="C6391">
        <v>20</v>
      </c>
      <c r="D6391">
        <v>3</v>
      </c>
      <c r="E6391" t="s">
        <v>711</v>
      </c>
      <c r="G6391" t="e">
        <f>--Blank</f>
        <v>#NAME?</v>
      </c>
    </row>
    <row r="6392" spans="1:7">
      <c r="A6392" t="s">
        <v>11511</v>
      </c>
      <c r="B6392">
        <v>16</v>
      </c>
      <c r="C6392">
        <v>20</v>
      </c>
      <c r="D6392">
        <v>4</v>
      </c>
      <c r="E6392" t="s">
        <v>711</v>
      </c>
      <c r="G6392" t="e">
        <f>--Blank</f>
        <v>#NAME?</v>
      </c>
    </row>
    <row r="6393" spans="1:7">
      <c r="A6393" t="s">
        <v>11512</v>
      </c>
      <c r="B6393">
        <v>16</v>
      </c>
      <c r="C6393">
        <v>20</v>
      </c>
      <c r="D6393">
        <v>5</v>
      </c>
      <c r="E6393" t="s">
        <v>711</v>
      </c>
      <c r="G6393" t="e">
        <f>--Blank</f>
        <v>#NAME?</v>
      </c>
    </row>
    <row r="6394" spans="1:7">
      <c r="A6394" t="s">
        <v>11513</v>
      </c>
      <c r="B6394">
        <v>16</v>
      </c>
      <c r="C6394">
        <v>20</v>
      </c>
      <c r="D6394">
        <v>6</v>
      </c>
      <c r="E6394" t="s">
        <v>711</v>
      </c>
      <c r="G6394" t="e">
        <f>--Blank</f>
        <v>#NAME?</v>
      </c>
    </row>
    <row r="6395" spans="1:7">
      <c r="A6395" t="s">
        <v>11514</v>
      </c>
      <c r="B6395">
        <v>16</v>
      </c>
      <c r="C6395">
        <v>20</v>
      </c>
      <c r="D6395">
        <v>7</v>
      </c>
      <c r="E6395" t="s">
        <v>711</v>
      </c>
      <c r="G6395" t="e">
        <f>--Blank</f>
        <v>#NAME?</v>
      </c>
    </row>
    <row r="6396" spans="1:7">
      <c r="A6396" t="s">
        <v>11515</v>
      </c>
      <c r="B6396">
        <v>16</v>
      </c>
      <c r="C6396">
        <v>20</v>
      </c>
      <c r="D6396">
        <v>8</v>
      </c>
      <c r="E6396" t="s">
        <v>711</v>
      </c>
      <c r="G6396" t="e">
        <f>--Blank</f>
        <v>#NAME?</v>
      </c>
    </row>
    <row r="6397" spans="1:7">
      <c r="A6397" t="s">
        <v>11516</v>
      </c>
      <c r="B6397">
        <v>16</v>
      </c>
      <c r="C6397">
        <v>20</v>
      </c>
      <c r="D6397">
        <v>9</v>
      </c>
      <c r="E6397" t="s">
        <v>711</v>
      </c>
      <c r="G6397" t="e">
        <f>--Blank</f>
        <v>#NAME?</v>
      </c>
    </row>
    <row r="6398" spans="1:7">
      <c r="A6398" t="s">
        <v>11517</v>
      </c>
      <c r="B6398">
        <v>16</v>
      </c>
      <c r="C6398">
        <v>20</v>
      </c>
      <c r="D6398">
        <v>10</v>
      </c>
      <c r="E6398" t="s">
        <v>711</v>
      </c>
      <c r="G6398" t="e">
        <f>--Blank</f>
        <v>#NAME?</v>
      </c>
    </row>
    <row r="6399" spans="1:7">
      <c r="A6399" t="s">
        <v>11518</v>
      </c>
      <c r="B6399">
        <v>16</v>
      </c>
      <c r="C6399">
        <v>20</v>
      </c>
      <c r="D6399">
        <v>11</v>
      </c>
      <c r="E6399" t="s">
        <v>711</v>
      </c>
      <c r="G6399" t="e">
        <f>--Blank</f>
        <v>#NAME?</v>
      </c>
    </row>
    <row r="6400" spans="1:7">
      <c r="A6400" t="s">
        <v>11519</v>
      </c>
      <c r="B6400">
        <v>16</v>
      </c>
      <c r="C6400">
        <v>20</v>
      </c>
      <c r="D6400">
        <v>12</v>
      </c>
      <c r="E6400" t="s">
        <v>711</v>
      </c>
      <c r="G6400" t="e">
        <f>--Blank</f>
        <v>#NAME?</v>
      </c>
    </row>
    <row r="6401" spans="1:7">
      <c r="A6401" t="s">
        <v>11520</v>
      </c>
      <c r="B6401">
        <v>16</v>
      </c>
      <c r="C6401">
        <v>20</v>
      </c>
      <c r="D6401">
        <v>13</v>
      </c>
      <c r="E6401" t="s">
        <v>711</v>
      </c>
      <c r="G6401" t="e">
        <f>--Blank</f>
        <v>#NAME?</v>
      </c>
    </row>
    <row r="6402" spans="1:7">
      <c r="A6402" t="s">
        <v>11521</v>
      </c>
      <c r="B6402">
        <v>16</v>
      </c>
      <c r="C6402">
        <v>20</v>
      </c>
      <c r="D6402">
        <v>14</v>
      </c>
      <c r="E6402" t="s">
        <v>711</v>
      </c>
      <c r="G6402" t="e">
        <f>--Blank</f>
        <v>#NAME?</v>
      </c>
    </row>
    <row r="6403" spans="1:7">
      <c r="A6403" t="s">
        <v>11522</v>
      </c>
      <c r="B6403">
        <v>16</v>
      </c>
      <c r="C6403">
        <v>20</v>
      </c>
      <c r="D6403">
        <v>15</v>
      </c>
      <c r="E6403" t="s">
        <v>711</v>
      </c>
      <c r="G6403" t="e">
        <f>--Blank</f>
        <v>#NAME?</v>
      </c>
    </row>
    <row r="6404" spans="1:7">
      <c r="A6404" t="s">
        <v>11523</v>
      </c>
      <c r="B6404">
        <v>16</v>
      </c>
      <c r="C6404">
        <v>20</v>
      </c>
      <c r="D6404">
        <v>16</v>
      </c>
      <c r="E6404" t="s">
        <v>711</v>
      </c>
      <c r="G6404" t="e">
        <f>--Blank</f>
        <v>#NAME?</v>
      </c>
    </row>
    <row r="6405" spans="1:7">
      <c r="A6405" t="s">
        <v>11524</v>
      </c>
      <c r="B6405">
        <v>16</v>
      </c>
      <c r="C6405">
        <v>20</v>
      </c>
      <c r="D6405">
        <v>17</v>
      </c>
      <c r="E6405" t="s">
        <v>711</v>
      </c>
      <c r="G6405" t="e">
        <f>--Blank</f>
        <v>#NAME?</v>
      </c>
    </row>
    <row r="6406" spans="1:7">
      <c r="A6406" t="s">
        <v>11525</v>
      </c>
      <c r="B6406">
        <v>16</v>
      </c>
      <c r="C6406">
        <v>20</v>
      </c>
      <c r="D6406">
        <v>18</v>
      </c>
      <c r="E6406" t="s">
        <v>711</v>
      </c>
      <c r="G6406" t="e">
        <f>--Blank</f>
        <v>#NAME?</v>
      </c>
    </row>
    <row r="6407" spans="1:7">
      <c r="A6407" t="s">
        <v>11526</v>
      </c>
      <c r="B6407">
        <v>16</v>
      </c>
      <c r="C6407">
        <v>20</v>
      </c>
      <c r="D6407">
        <v>19</v>
      </c>
      <c r="E6407" t="s">
        <v>711</v>
      </c>
      <c r="G6407" t="e">
        <f>--Blank</f>
        <v>#NAME?</v>
      </c>
    </row>
    <row r="6408" spans="1:7">
      <c r="A6408" t="s">
        <v>11527</v>
      </c>
      <c r="B6408">
        <v>16</v>
      </c>
      <c r="C6408">
        <v>20</v>
      </c>
      <c r="D6408">
        <v>20</v>
      </c>
      <c r="E6408" t="s">
        <v>711</v>
      </c>
      <c r="G6408" t="e">
        <f>--Blank</f>
        <v>#NAME?</v>
      </c>
    </row>
    <row r="6409" spans="1:7">
      <c r="A6409" t="s">
        <v>11528</v>
      </c>
      <c r="B6409">
        <v>17</v>
      </c>
      <c r="C6409">
        <v>1</v>
      </c>
      <c r="D6409">
        <v>1</v>
      </c>
      <c r="E6409" t="s">
        <v>15</v>
      </c>
      <c r="G6409" t="s">
        <v>16</v>
      </c>
    </row>
    <row r="6410" spans="1:7">
      <c r="A6410" t="s">
        <v>11529</v>
      </c>
      <c r="B6410">
        <v>17</v>
      </c>
      <c r="C6410">
        <v>1</v>
      </c>
      <c r="D6410">
        <v>2</v>
      </c>
      <c r="E6410" t="s">
        <v>15</v>
      </c>
      <c r="G6410" t="s">
        <v>16</v>
      </c>
    </row>
    <row r="6411" spans="1:7">
      <c r="A6411" t="s">
        <v>11530</v>
      </c>
      <c r="B6411">
        <v>17</v>
      </c>
      <c r="C6411">
        <v>1</v>
      </c>
      <c r="D6411">
        <v>3</v>
      </c>
      <c r="E6411" t="s">
        <v>19</v>
      </c>
      <c r="G6411" t="s">
        <v>20</v>
      </c>
    </row>
    <row r="6412" spans="1:7">
      <c r="A6412" t="s">
        <v>11531</v>
      </c>
      <c r="B6412">
        <v>17</v>
      </c>
      <c r="C6412">
        <v>1</v>
      </c>
      <c r="D6412">
        <v>4</v>
      </c>
      <c r="E6412" t="s">
        <v>19</v>
      </c>
      <c r="G6412" t="s">
        <v>20</v>
      </c>
    </row>
    <row r="6413" spans="1:7">
      <c r="A6413" t="s">
        <v>11532</v>
      </c>
      <c r="B6413">
        <v>17</v>
      </c>
      <c r="C6413">
        <v>1</v>
      </c>
      <c r="D6413">
        <v>5</v>
      </c>
      <c r="E6413" t="s">
        <v>23</v>
      </c>
      <c r="G6413" t="s">
        <v>24</v>
      </c>
    </row>
    <row r="6414" spans="1:7">
      <c r="A6414" t="s">
        <v>11533</v>
      </c>
      <c r="B6414">
        <v>17</v>
      </c>
      <c r="C6414">
        <v>1</v>
      </c>
      <c r="D6414">
        <v>6</v>
      </c>
      <c r="E6414" t="s">
        <v>23</v>
      </c>
      <c r="G6414" t="s">
        <v>24</v>
      </c>
    </row>
    <row r="6415" spans="1:7">
      <c r="A6415" t="s">
        <v>11534</v>
      </c>
      <c r="B6415">
        <v>17</v>
      </c>
      <c r="C6415">
        <v>1</v>
      </c>
      <c r="D6415">
        <v>7</v>
      </c>
      <c r="E6415" t="s">
        <v>27</v>
      </c>
      <c r="G6415" t="s">
        <v>28</v>
      </c>
    </row>
    <row r="6416" spans="1:7">
      <c r="A6416" t="s">
        <v>11535</v>
      </c>
      <c r="B6416">
        <v>17</v>
      </c>
      <c r="C6416">
        <v>1</v>
      </c>
      <c r="D6416">
        <v>8</v>
      </c>
      <c r="E6416" t="s">
        <v>27</v>
      </c>
      <c r="G6416" t="s">
        <v>28</v>
      </c>
    </row>
    <row r="6417" spans="1:7">
      <c r="A6417" t="s">
        <v>11536</v>
      </c>
      <c r="B6417">
        <v>17</v>
      </c>
      <c r="C6417">
        <v>1</v>
      </c>
      <c r="D6417">
        <v>9</v>
      </c>
      <c r="E6417" t="s">
        <v>31</v>
      </c>
      <c r="G6417" t="s">
        <v>32</v>
      </c>
    </row>
    <row r="6418" spans="1:7">
      <c r="A6418" t="s">
        <v>11537</v>
      </c>
      <c r="B6418">
        <v>17</v>
      </c>
      <c r="C6418">
        <v>1</v>
      </c>
      <c r="D6418">
        <v>10</v>
      </c>
      <c r="E6418" t="s">
        <v>31</v>
      </c>
      <c r="G6418" t="s">
        <v>32</v>
      </c>
    </row>
    <row r="6419" spans="1:7">
      <c r="A6419" t="s">
        <v>11538</v>
      </c>
      <c r="B6419">
        <v>17</v>
      </c>
      <c r="C6419">
        <v>1</v>
      </c>
      <c r="D6419">
        <v>11</v>
      </c>
      <c r="E6419" t="s">
        <v>35</v>
      </c>
      <c r="G6419" t="s">
        <v>36</v>
      </c>
    </row>
    <row r="6420" spans="1:7">
      <c r="A6420" t="s">
        <v>11539</v>
      </c>
      <c r="B6420">
        <v>17</v>
      </c>
      <c r="C6420">
        <v>1</v>
      </c>
      <c r="D6420">
        <v>12</v>
      </c>
      <c r="E6420" t="s">
        <v>35</v>
      </c>
      <c r="G6420" t="s">
        <v>36</v>
      </c>
    </row>
    <row r="6421" spans="1:7">
      <c r="A6421" t="s">
        <v>11540</v>
      </c>
      <c r="B6421">
        <v>17</v>
      </c>
      <c r="C6421">
        <v>1</v>
      </c>
      <c r="D6421">
        <v>13</v>
      </c>
      <c r="E6421" t="s">
        <v>39</v>
      </c>
      <c r="G6421" t="s">
        <v>40</v>
      </c>
    </row>
    <row r="6422" spans="1:7">
      <c r="A6422" t="s">
        <v>11541</v>
      </c>
      <c r="B6422">
        <v>17</v>
      </c>
      <c r="C6422">
        <v>1</v>
      </c>
      <c r="D6422">
        <v>14</v>
      </c>
      <c r="E6422" t="s">
        <v>39</v>
      </c>
      <c r="G6422" t="s">
        <v>40</v>
      </c>
    </row>
    <row r="6423" spans="1:7">
      <c r="A6423" t="s">
        <v>11542</v>
      </c>
      <c r="B6423">
        <v>17</v>
      </c>
      <c r="C6423">
        <v>1</v>
      </c>
      <c r="D6423">
        <v>15</v>
      </c>
      <c r="E6423" t="s">
        <v>43</v>
      </c>
      <c r="G6423" t="s">
        <v>44</v>
      </c>
    </row>
    <row r="6424" spans="1:7">
      <c r="A6424" t="s">
        <v>11543</v>
      </c>
      <c r="B6424">
        <v>17</v>
      </c>
      <c r="C6424">
        <v>1</v>
      </c>
      <c r="D6424">
        <v>16</v>
      </c>
      <c r="E6424" t="s">
        <v>43</v>
      </c>
      <c r="G6424" t="s">
        <v>44</v>
      </c>
    </row>
    <row r="6425" spans="1:7">
      <c r="A6425" t="s">
        <v>11544</v>
      </c>
      <c r="B6425">
        <v>17</v>
      </c>
      <c r="C6425">
        <v>1</v>
      </c>
      <c r="D6425">
        <v>17</v>
      </c>
      <c r="E6425" t="s">
        <v>47</v>
      </c>
      <c r="G6425" t="s">
        <v>48</v>
      </c>
    </row>
    <row r="6426" spans="1:7">
      <c r="A6426" t="s">
        <v>11545</v>
      </c>
      <c r="B6426">
        <v>17</v>
      </c>
      <c r="C6426">
        <v>1</v>
      </c>
      <c r="D6426">
        <v>18</v>
      </c>
      <c r="E6426" t="s">
        <v>47</v>
      </c>
      <c r="G6426" t="s">
        <v>48</v>
      </c>
    </row>
    <row r="6427" spans="1:7">
      <c r="A6427" t="s">
        <v>11546</v>
      </c>
      <c r="B6427">
        <v>17</v>
      </c>
      <c r="C6427">
        <v>1</v>
      </c>
      <c r="D6427">
        <v>19</v>
      </c>
      <c r="E6427" t="s">
        <v>51</v>
      </c>
      <c r="G6427" t="s">
        <v>52</v>
      </c>
    </row>
    <row r="6428" spans="1:7">
      <c r="A6428" t="s">
        <v>11547</v>
      </c>
      <c r="B6428">
        <v>17</v>
      </c>
      <c r="C6428">
        <v>1</v>
      </c>
      <c r="D6428">
        <v>20</v>
      </c>
      <c r="E6428" t="s">
        <v>51</v>
      </c>
      <c r="G6428" t="s">
        <v>52</v>
      </c>
    </row>
    <row r="6429" spans="1:7">
      <c r="A6429" t="s">
        <v>11548</v>
      </c>
      <c r="B6429">
        <v>17</v>
      </c>
      <c r="C6429">
        <v>2</v>
      </c>
      <c r="D6429">
        <v>1</v>
      </c>
      <c r="E6429" t="s">
        <v>55</v>
      </c>
      <c r="G6429" t="s">
        <v>56</v>
      </c>
    </row>
    <row r="6430" spans="1:7">
      <c r="A6430" t="s">
        <v>11549</v>
      </c>
      <c r="B6430">
        <v>17</v>
      </c>
      <c r="C6430">
        <v>2</v>
      </c>
      <c r="D6430">
        <v>2</v>
      </c>
      <c r="E6430" t="s">
        <v>55</v>
      </c>
      <c r="G6430" t="s">
        <v>56</v>
      </c>
    </row>
    <row r="6431" spans="1:7">
      <c r="A6431" t="s">
        <v>11550</v>
      </c>
      <c r="B6431">
        <v>17</v>
      </c>
      <c r="C6431">
        <v>2</v>
      </c>
      <c r="D6431">
        <v>3</v>
      </c>
      <c r="E6431" t="s">
        <v>59</v>
      </c>
      <c r="G6431" t="s">
        <v>60</v>
      </c>
    </row>
    <row r="6432" spans="1:7">
      <c r="A6432" t="s">
        <v>11551</v>
      </c>
      <c r="B6432">
        <v>17</v>
      </c>
      <c r="C6432">
        <v>2</v>
      </c>
      <c r="D6432">
        <v>4</v>
      </c>
      <c r="E6432" t="s">
        <v>59</v>
      </c>
      <c r="G6432" t="s">
        <v>60</v>
      </c>
    </row>
    <row r="6433" spans="1:7">
      <c r="A6433" t="s">
        <v>11552</v>
      </c>
      <c r="B6433">
        <v>17</v>
      </c>
      <c r="C6433">
        <v>2</v>
      </c>
      <c r="D6433">
        <v>5</v>
      </c>
      <c r="E6433" t="s">
        <v>63</v>
      </c>
      <c r="G6433" t="s">
        <v>64</v>
      </c>
    </row>
    <row r="6434" spans="1:7">
      <c r="A6434" t="s">
        <v>11553</v>
      </c>
      <c r="B6434">
        <v>17</v>
      </c>
      <c r="C6434">
        <v>2</v>
      </c>
      <c r="D6434">
        <v>6</v>
      </c>
      <c r="E6434" t="s">
        <v>63</v>
      </c>
      <c r="G6434" t="s">
        <v>64</v>
      </c>
    </row>
    <row r="6435" spans="1:7">
      <c r="A6435" t="s">
        <v>11554</v>
      </c>
      <c r="B6435">
        <v>17</v>
      </c>
      <c r="C6435">
        <v>2</v>
      </c>
      <c r="D6435">
        <v>7</v>
      </c>
      <c r="E6435" t="s">
        <v>67</v>
      </c>
      <c r="G6435" t="s">
        <v>68</v>
      </c>
    </row>
    <row r="6436" spans="1:7">
      <c r="A6436" t="s">
        <v>11555</v>
      </c>
      <c r="B6436">
        <v>17</v>
      </c>
      <c r="C6436">
        <v>2</v>
      </c>
      <c r="D6436">
        <v>8</v>
      </c>
      <c r="E6436" t="s">
        <v>67</v>
      </c>
      <c r="G6436" t="s">
        <v>68</v>
      </c>
    </row>
    <row r="6437" spans="1:7">
      <c r="A6437" t="s">
        <v>11556</v>
      </c>
      <c r="B6437">
        <v>17</v>
      </c>
      <c r="C6437">
        <v>2</v>
      </c>
      <c r="D6437">
        <v>9</v>
      </c>
      <c r="E6437" t="s">
        <v>71</v>
      </c>
      <c r="G6437" t="s">
        <v>72</v>
      </c>
    </row>
    <row r="6438" spans="1:7">
      <c r="A6438" t="s">
        <v>11557</v>
      </c>
      <c r="B6438">
        <v>17</v>
      </c>
      <c r="C6438">
        <v>2</v>
      </c>
      <c r="D6438">
        <v>10</v>
      </c>
      <c r="E6438" t="s">
        <v>71</v>
      </c>
      <c r="G6438" t="s">
        <v>72</v>
      </c>
    </row>
    <row r="6439" spans="1:7">
      <c r="A6439" t="s">
        <v>11558</v>
      </c>
      <c r="B6439">
        <v>17</v>
      </c>
      <c r="C6439">
        <v>2</v>
      </c>
      <c r="D6439">
        <v>11</v>
      </c>
      <c r="E6439" t="s">
        <v>75</v>
      </c>
      <c r="G6439" t="s">
        <v>76</v>
      </c>
    </row>
    <row r="6440" spans="1:7">
      <c r="A6440" t="s">
        <v>11559</v>
      </c>
      <c r="B6440">
        <v>17</v>
      </c>
      <c r="C6440">
        <v>2</v>
      </c>
      <c r="D6440">
        <v>12</v>
      </c>
      <c r="E6440" t="s">
        <v>75</v>
      </c>
      <c r="G6440" t="s">
        <v>76</v>
      </c>
    </row>
    <row r="6441" spans="1:7">
      <c r="A6441" t="s">
        <v>11560</v>
      </c>
      <c r="B6441">
        <v>17</v>
      </c>
      <c r="C6441">
        <v>2</v>
      </c>
      <c r="D6441">
        <v>13</v>
      </c>
      <c r="E6441" t="s">
        <v>11561</v>
      </c>
      <c r="F6441" t="s">
        <v>11562</v>
      </c>
    </row>
    <row r="6442" spans="1:7">
      <c r="A6442" t="s">
        <v>11563</v>
      </c>
      <c r="B6442">
        <v>17</v>
      </c>
      <c r="C6442">
        <v>2</v>
      </c>
      <c r="D6442">
        <v>14</v>
      </c>
      <c r="E6442" t="s">
        <v>11564</v>
      </c>
      <c r="F6442" t="s">
        <v>11562</v>
      </c>
    </row>
    <row r="6443" spans="1:7">
      <c r="A6443" t="s">
        <v>11565</v>
      </c>
      <c r="B6443">
        <v>17</v>
      </c>
      <c r="C6443">
        <v>2</v>
      </c>
      <c r="D6443">
        <v>15</v>
      </c>
      <c r="E6443" t="s">
        <v>11566</v>
      </c>
      <c r="F6443" t="s">
        <v>11567</v>
      </c>
    </row>
    <row r="6444" spans="1:7">
      <c r="A6444" t="s">
        <v>11568</v>
      </c>
      <c r="B6444">
        <v>17</v>
      </c>
      <c r="C6444">
        <v>2</v>
      </c>
      <c r="D6444">
        <v>16</v>
      </c>
      <c r="E6444" t="s">
        <v>11569</v>
      </c>
      <c r="F6444" t="s">
        <v>11567</v>
      </c>
    </row>
    <row r="6445" spans="1:7">
      <c r="A6445" t="s">
        <v>11570</v>
      </c>
      <c r="B6445">
        <v>17</v>
      </c>
      <c r="C6445">
        <v>2</v>
      </c>
      <c r="D6445">
        <v>17</v>
      </c>
      <c r="E6445" t="s">
        <v>11571</v>
      </c>
      <c r="F6445" t="s">
        <v>11572</v>
      </c>
    </row>
    <row r="6446" spans="1:7">
      <c r="A6446" t="s">
        <v>11573</v>
      </c>
      <c r="B6446">
        <v>17</v>
      </c>
      <c r="C6446">
        <v>2</v>
      </c>
      <c r="D6446">
        <v>18</v>
      </c>
      <c r="E6446" t="s">
        <v>11574</v>
      </c>
      <c r="F6446" t="s">
        <v>11572</v>
      </c>
    </row>
    <row r="6447" spans="1:7">
      <c r="A6447" t="s">
        <v>11575</v>
      </c>
      <c r="B6447">
        <v>17</v>
      </c>
      <c r="C6447">
        <v>2</v>
      </c>
      <c r="D6447">
        <v>19</v>
      </c>
      <c r="E6447" t="s">
        <v>11576</v>
      </c>
      <c r="F6447" t="s">
        <v>11577</v>
      </c>
    </row>
    <row r="6448" spans="1:7">
      <c r="A6448" t="s">
        <v>11578</v>
      </c>
      <c r="B6448">
        <v>17</v>
      </c>
      <c r="C6448">
        <v>2</v>
      </c>
      <c r="D6448">
        <v>20</v>
      </c>
      <c r="E6448" t="s">
        <v>11579</v>
      </c>
      <c r="F6448" t="s">
        <v>11577</v>
      </c>
    </row>
    <row r="6449" spans="1:7">
      <c r="A6449" t="s">
        <v>11580</v>
      </c>
      <c r="B6449">
        <v>17</v>
      </c>
      <c r="C6449">
        <v>3</v>
      </c>
      <c r="D6449">
        <v>1</v>
      </c>
      <c r="E6449" t="s">
        <v>11581</v>
      </c>
      <c r="F6449" t="s">
        <v>11582</v>
      </c>
    </row>
    <row r="6450" spans="1:7">
      <c r="A6450" t="s">
        <v>11583</v>
      </c>
      <c r="B6450">
        <v>17</v>
      </c>
      <c r="C6450">
        <v>3</v>
      </c>
      <c r="D6450">
        <v>2</v>
      </c>
      <c r="E6450" t="s">
        <v>11584</v>
      </c>
      <c r="F6450" t="s">
        <v>11582</v>
      </c>
    </row>
    <row r="6451" spans="1:7">
      <c r="A6451" t="s">
        <v>11585</v>
      </c>
      <c r="B6451">
        <v>17</v>
      </c>
      <c r="C6451">
        <v>3</v>
      </c>
      <c r="D6451">
        <v>3</v>
      </c>
      <c r="E6451" t="s">
        <v>11586</v>
      </c>
      <c r="F6451" t="s">
        <v>11587</v>
      </c>
    </row>
    <row r="6452" spans="1:7">
      <c r="A6452" t="s">
        <v>11588</v>
      </c>
      <c r="B6452">
        <v>17</v>
      </c>
      <c r="C6452">
        <v>3</v>
      </c>
      <c r="D6452">
        <v>4</v>
      </c>
      <c r="E6452" t="s">
        <v>11589</v>
      </c>
      <c r="F6452" t="s">
        <v>11587</v>
      </c>
    </row>
    <row r="6453" spans="1:7">
      <c r="A6453" t="s">
        <v>11590</v>
      </c>
      <c r="B6453">
        <v>17</v>
      </c>
      <c r="C6453">
        <v>3</v>
      </c>
      <c r="D6453">
        <v>5</v>
      </c>
      <c r="E6453" t="s">
        <v>11591</v>
      </c>
      <c r="G6453" t="e">
        <f>--Internal_3128</f>
        <v>#NAME?</v>
      </c>
    </row>
    <row r="6454" spans="1:7">
      <c r="A6454" t="s">
        <v>11592</v>
      </c>
      <c r="B6454">
        <v>17</v>
      </c>
      <c r="C6454">
        <v>3</v>
      </c>
      <c r="D6454">
        <v>6</v>
      </c>
      <c r="E6454" t="s">
        <v>11591</v>
      </c>
      <c r="G6454" t="e">
        <f>--Internal_3128</f>
        <v>#NAME?</v>
      </c>
    </row>
    <row r="6455" spans="1:7">
      <c r="A6455" t="s">
        <v>11593</v>
      </c>
      <c r="B6455">
        <v>17</v>
      </c>
      <c r="C6455">
        <v>3</v>
      </c>
      <c r="D6455">
        <v>7</v>
      </c>
      <c r="E6455" t="s">
        <v>11594</v>
      </c>
      <c r="F6455" t="s">
        <v>11595</v>
      </c>
    </row>
    <row r="6456" spans="1:7">
      <c r="A6456" t="s">
        <v>11596</v>
      </c>
      <c r="B6456">
        <v>17</v>
      </c>
      <c r="C6456">
        <v>3</v>
      </c>
      <c r="D6456">
        <v>8</v>
      </c>
      <c r="E6456" t="s">
        <v>11597</v>
      </c>
      <c r="F6456" t="s">
        <v>11595</v>
      </c>
    </row>
    <row r="6457" spans="1:7">
      <c r="A6457" t="s">
        <v>11598</v>
      </c>
      <c r="B6457">
        <v>17</v>
      </c>
      <c r="C6457">
        <v>3</v>
      </c>
      <c r="D6457">
        <v>9</v>
      </c>
      <c r="E6457" t="s">
        <v>11599</v>
      </c>
      <c r="F6457" t="s">
        <v>11600</v>
      </c>
    </row>
    <row r="6458" spans="1:7">
      <c r="A6458" t="s">
        <v>11601</v>
      </c>
      <c r="B6458">
        <v>17</v>
      </c>
      <c r="C6458">
        <v>3</v>
      </c>
      <c r="D6458">
        <v>10</v>
      </c>
      <c r="E6458" t="s">
        <v>11602</v>
      </c>
      <c r="F6458" t="s">
        <v>11600</v>
      </c>
    </row>
    <row r="6459" spans="1:7">
      <c r="A6459" t="s">
        <v>11603</v>
      </c>
      <c r="B6459">
        <v>17</v>
      </c>
      <c r="C6459">
        <v>3</v>
      </c>
      <c r="D6459">
        <v>11</v>
      </c>
      <c r="E6459" t="s">
        <v>11604</v>
      </c>
      <c r="F6459" t="s">
        <v>11605</v>
      </c>
    </row>
    <row r="6460" spans="1:7">
      <c r="A6460" t="s">
        <v>11606</v>
      </c>
      <c r="B6460">
        <v>17</v>
      </c>
      <c r="C6460">
        <v>3</v>
      </c>
      <c r="D6460">
        <v>12</v>
      </c>
      <c r="E6460" t="s">
        <v>11607</v>
      </c>
      <c r="F6460" t="s">
        <v>11605</v>
      </c>
    </row>
    <row r="6461" spans="1:7">
      <c r="A6461" t="s">
        <v>11608</v>
      </c>
      <c r="B6461">
        <v>17</v>
      </c>
      <c r="C6461">
        <v>3</v>
      </c>
      <c r="D6461">
        <v>13</v>
      </c>
      <c r="E6461" t="s">
        <v>11609</v>
      </c>
      <c r="G6461" t="e">
        <f>--Internal_29489</f>
        <v>#NAME?</v>
      </c>
    </row>
    <row r="6462" spans="1:7">
      <c r="A6462" t="s">
        <v>11610</v>
      </c>
      <c r="B6462">
        <v>17</v>
      </c>
      <c r="C6462">
        <v>3</v>
      </c>
      <c r="D6462">
        <v>14</v>
      </c>
      <c r="E6462" t="s">
        <v>11609</v>
      </c>
      <c r="G6462" t="e">
        <f>--Internal_29489</f>
        <v>#NAME?</v>
      </c>
    </row>
    <row r="6463" spans="1:7">
      <c r="A6463" t="s">
        <v>11611</v>
      </c>
      <c r="B6463">
        <v>17</v>
      </c>
      <c r="C6463">
        <v>3</v>
      </c>
      <c r="D6463">
        <v>15</v>
      </c>
      <c r="E6463" t="s">
        <v>11612</v>
      </c>
      <c r="F6463" t="s">
        <v>11613</v>
      </c>
    </row>
    <row r="6464" spans="1:7">
      <c r="A6464" t="s">
        <v>11614</v>
      </c>
      <c r="B6464">
        <v>17</v>
      </c>
      <c r="C6464">
        <v>3</v>
      </c>
      <c r="D6464">
        <v>16</v>
      </c>
      <c r="E6464" t="s">
        <v>11615</v>
      </c>
      <c r="F6464" t="s">
        <v>11613</v>
      </c>
    </row>
    <row r="6465" spans="1:6">
      <c r="A6465" t="s">
        <v>11616</v>
      </c>
      <c r="B6465">
        <v>17</v>
      </c>
      <c r="C6465">
        <v>3</v>
      </c>
      <c r="D6465">
        <v>17</v>
      </c>
      <c r="E6465" t="s">
        <v>11617</v>
      </c>
      <c r="F6465" t="s">
        <v>11618</v>
      </c>
    </row>
    <row r="6466" spans="1:6">
      <c r="A6466" t="s">
        <v>11619</v>
      </c>
      <c r="B6466">
        <v>17</v>
      </c>
      <c r="C6466">
        <v>3</v>
      </c>
      <c r="D6466">
        <v>18</v>
      </c>
      <c r="E6466" t="s">
        <v>11620</v>
      </c>
      <c r="F6466" t="s">
        <v>11618</v>
      </c>
    </row>
    <row r="6467" spans="1:6">
      <c r="A6467" t="s">
        <v>11621</v>
      </c>
      <c r="B6467">
        <v>17</v>
      </c>
      <c r="C6467">
        <v>3</v>
      </c>
      <c r="D6467">
        <v>19</v>
      </c>
      <c r="E6467" t="s">
        <v>11622</v>
      </c>
      <c r="F6467" t="s">
        <v>11623</v>
      </c>
    </row>
    <row r="6468" spans="1:6">
      <c r="A6468" t="s">
        <v>11624</v>
      </c>
      <c r="B6468">
        <v>17</v>
      </c>
      <c r="C6468">
        <v>3</v>
      </c>
      <c r="D6468">
        <v>20</v>
      </c>
      <c r="E6468" t="s">
        <v>11625</v>
      </c>
      <c r="F6468" t="s">
        <v>11623</v>
      </c>
    </row>
    <row r="6469" spans="1:6">
      <c r="A6469" t="s">
        <v>11626</v>
      </c>
      <c r="B6469">
        <v>17</v>
      </c>
      <c r="C6469">
        <v>4</v>
      </c>
      <c r="D6469">
        <v>1</v>
      </c>
      <c r="E6469" t="s">
        <v>11627</v>
      </c>
      <c r="F6469" t="s">
        <v>11628</v>
      </c>
    </row>
    <row r="6470" spans="1:6">
      <c r="A6470" t="s">
        <v>11629</v>
      </c>
      <c r="B6470">
        <v>17</v>
      </c>
      <c r="C6470">
        <v>4</v>
      </c>
      <c r="D6470">
        <v>2</v>
      </c>
      <c r="E6470" t="s">
        <v>11630</v>
      </c>
      <c r="F6470" t="s">
        <v>11628</v>
      </c>
    </row>
    <row r="6471" spans="1:6">
      <c r="A6471" t="s">
        <v>11631</v>
      </c>
      <c r="B6471">
        <v>17</v>
      </c>
      <c r="C6471">
        <v>4</v>
      </c>
      <c r="D6471">
        <v>3</v>
      </c>
      <c r="E6471" t="s">
        <v>11632</v>
      </c>
      <c r="F6471" t="s">
        <v>11633</v>
      </c>
    </row>
    <row r="6472" spans="1:6">
      <c r="A6472" t="s">
        <v>11634</v>
      </c>
      <c r="B6472">
        <v>17</v>
      </c>
      <c r="C6472">
        <v>4</v>
      </c>
      <c r="D6472">
        <v>4</v>
      </c>
      <c r="E6472" t="s">
        <v>11635</v>
      </c>
      <c r="F6472" t="s">
        <v>11633</v>
      </c>
    </row>
    <row r="6473" spans="1:6">
      <c r="A6473" t="s">
        <v>11636</v>
      </c>
      <c r="B6473">
        <v>17</v>
      </c>
      <c r="C6473">
        <v>4</v>
      </c>
      <c r="D6473">
        <v>5</v>
      </c>
      <c r="E6473" t="s">
        <v>11637</v>
      </c>
      <c r="F6473" t="s">
        <v>11638</v>
      </c>
    </row>
    <row r="6474" spans="1:6">
      <c r="A6474" t="s">
        <v>11639</v>
      </c>
      <c r="B6474">
        <v>17</v>
      </c>
      <c r="C6474">
        <v>4</v>
      </c>
      <c r="D6474">
        <v>6</v>
      </c>
      <c r="E6474" t="s">
        <v>11640</v>
      </c>
      <c r="F6474" t="s">
        <v>11638</v>
      </c>
    </row>
    <row r="6475" spans="1:6">
      <c r="A6475" t="s">
        <v>11641</v>
      </c>
      <c r="B6475">
        <v>17</v>
      </c>
      <c r="C6475">
        <v>4</v>
      </c>
      <c r="D6475">
        <v>7</v>
      </c>
      <c r="E6475" t="s">
        <v>11642</v>
      </c>
      <c r="F6475" t="s">
        <v>11643</v>
      </c>
    </row>
    <row r="6476" spans="1:6">
      <c r="A6476" t="s">
        <v>11644</v>
      </c>
      <c r="B6476">
        <v>17</v>
      </c>
      <c r="C6476">
        <v>4</v>
      </c>
      <c r="D6476">
        <v>8</v>
      </c>
      <c r="E6476" t="s">
        <v>11645</v>
      </c>
      <c r="F6476" t="s">
        <v>11643</v>
      </c>
    </row>
    <row r="6477" spans="1:6">
      <c r="A6477" t="s">
        <v>11646</v>
      </c>
      <c r="B6477">
        <v>17</v>
      </c>
      <c r="C6477">
        <v>4</v>
      </c>
      <c r="D6477">
        <v>9</v>
      </c>
      <c r="E6477" t="s">
        <v>11647</v>
      </c>
      <c r="F6477" t="s">
        <v>11648</v>
      </c>
    </row>
    <row r="6478" spans="1:6">
      <c r="A6478" t="s">
        <v>11649</v>
      </c>
      <c r="B6478">
        <v>17</v>
      </c>
      <c r="C6478">
        <v>4</v>
      </c>
      <c r="D6478">
        <v>10</v>
      </c>
      <c r="E6478" t="s">
        <v>11650</v>
      </c>
      <c r="F6478" t="s">
        <v>11648</v>
      </c>
    </row>
    <row r="6479" spans="1:6">
      <c r="A6479" t="s">
        <v>11651</v>
      </c>
      <c r="B6479">
        <v>17</v>
      </c>
      <c r="C6479">
        <v>4</v>
      </c>
      <c r="D6479">
        <v>11</v>
      </c>
      <c r="E6479" t="s">
        <v>11652</v>
      </c>
      <c r="F6479" t="s">
        <v>11653</v>
      </c>
    </row>
    <row r="6480" spans="1:6">
      <c r="A6480" t="s">
        <v>11654</v>
      </c>
      <c r="B6480">
        <v>17</v>
      </c>
      <c r="C6480">
        <v>4</v>
      </c>
      <c r="D6480">
        <v>12</v>
      </c>
      <c r="E6480" t="s">
        <v>11655</v>
      </c>
      <c r="F6480" t="s">
        <v>11653</v>
      </c>
    </row>
    <row r="6481" spans="1:6">
      <c r="A6481" t="s">
        <v>11656</v>
      </c>
      <c r="B6481">
        <v>17</v>
      </c>
      <c r="C6481">
        <v>4</v>
      </c>
      <c r="D6481">
        <v>13</v>
      </c>
      <c r="E6481" t="s">
        <v>11657</v>
      </c>
      <c r="F6481" t="s">
        <v>11658</v>
      </c>
    </row>
    <row r="6482" spans="1:6">
      <c r="A6482" t="s">
        <v>11659</v>
      </c>
      <c r="B6482">
        <v>17</v>
      </c>
      <c r="C6482">
        <v>4</v>
      </c>
      <c r="D6482">
        <v>14</v>
      </c>
      <c r="E6482" t="s">
        <v>11660</v>
      </c>
      <c r="F6482" t="s">
        <v>11658</v>
      </c>
    </row>
    <row r="6483" spans="1:6">
      <c r="A6483" t="s">
        <v>11661</v>
      </c>
      <c r="B6483">
        <v>17</v>
      </c>
      <c r="C6483">
        <v>4</v>
      </c>
      <c r="D6483">
        <v>15</v>
      </c>
      <c r="E6483" t="s">
        <v>11662</v>
      </c>
      <c r="F6483" t="s">
        <v>11663</v>
      </c>
    </row>
    <row r="6484" spans="1:6">
      <c r="A6484" t="s">
        <v>11664</v>
      </c>
      <c r="B6484">
        <v>17</v>
      </c>
      <c r="C6484">
        <v>4</v>
      </c>
      <c r="D6484">
        <v>16</v>
      </c>
      <c r="E6484" t="s">
        <v>11665</v>
      </c>
      <c r="F6484" t="s">
        <v>11663</v>
      </c>
    </row>
    <row r="6485" spans="1:6">
      <c r="A6485" t="s">
        <v>11666</v>
      </c>
      <c r="B6485">
        <v>17</v>
      </c>
      <c r="C6485">
        <v>4</v>
      </c>
      <c r="D6485">
        <v>17</v>
      </c>
      <c r="E6485" t="s">
        <v>11667</v>
      </c>
      <c r="F6485" t="s">
        <v>11668</v>
      </c>
    </row>
    <row r="6486" spans="1:6">
      <c r="A6486" t="s">
        <v>11669</v>
      </c>
      <c r="B6486">
        <v>17</v>
      </c>
      <c r="C6486">
        <v>4</v>
      </c>
      <c r="D6486">
        <v>18</v>
      </c>
      <c r="E6486" t="s">
        <v>11670</v>
      </c>
      <c r="F6486" t="s">
        <v>11668</v>
      </c>
    </row>
    <row r="6487" spans="1:6">
      <c r="A6487" t="s">
        <v>11671</v>
      </c>
      <c r="B6487">
        <v>17</v>
      </c>
      <c r="C6487">
        <v>4</v>
      </c>
      <c r="D6487">
        <v>19</v>
      </c>
      <c r="E6487" t="s">
        <v>11672</v>
      </c>
      <c r="F6487" t="s">
        <v>11673</v>
      </c>
    </row>
    <row r="6488" spans="1:6">
      <c r="A6488" t="s">
        <v>11674</v>
      </c>
      <c r="B6488">
        <v>17</v>
      </c>
      <c r="C6488">
        <v>4</v>
      </c>
      <c r="D6488">
        <v>20</v>
      </c>
      <c r="E6488" t="s">
        <v>11675</v>
      </c>
      <c r="F6488" t="s">
        <v>11673</v>
      </c>
    </row>
    <row r="6489" spans="1:6">
      <c r="A6489" t="s">
        <v>11676</v>
      </c>
      <c r="B6489">
        <v>17</v>
      </c>
      <c r="C6489">
        <v>5</v>
      </c>
      <c r="D6489">
        <v>1</v>
      </c>
      <c r="E6489" t="s">
        <v>11677</v>
      </c>
      <c r="F6489" t="s">
        <v>11678</v>
      </c>
    </row>
    <row r="6490" spans="1:6">
      <c r="A6490" t="s">
        <v>11679</v>
      </c>
      <c r="B6490">
        <v>17</v>
      </c>
      <c r="C6490">
        <v>5</v>
      </c>
      <c r="D6490">
        <v>2</v>
      </c>
      <c r="E6490" t="s">
        <v>11680</v>
      </c>
      <c r="F6490" t="s">
        <v>11678</v>
      </c>
    </row>
    <row r="6491" spans="1:6">
      <c r="A6491" t="s">
        <v>11681</v>
      </c>
      <c r="B6491">
        <v>17</v>
      </c>
      <c r="C6491">
        <v>5</v>
      </c>
      <c r="D6491">
        <v>3</v>
      </c>
      <c r="E6491" t="s">
        <v>11682</v>
      </c>
      <c r="F6491" t="s">
        <v>11683</v>
      </c>
    </row>
    <row r="6492" spans="1:6">
      <c r="A6492" t="s">
        <v>11684</v>
      </c>
      <c r="B6492">
        <v>17</v>
      </c>
      <c r="C6492">
        <v>5</v>
      </c>
      <c r="D6492">
        <v>4</v>
      </c>
      <c r="E6492" t="s">
        <v>11685</v>
      </c>
      <c r="F6492" t="s">
        <v>11683</v>
      </c>
    </row>
    <row r="6493" spans="1:6">
      <c r="A6493" t="s">
        <v>11686</v>
      </c>
      <c r="B6493">
        <v>17</v>
      </c>
      <c r="C6493">
        <v>5</v>
      </c>
      <c r="D6493">
        <v>5</v>
      </c>
      <c r="E6493" t="s">
        <v>11687</v>
      </c>
      <c r="F6493" t="s">
        <v>11688</v>
      </c>
    </row>
    <row r="6494" spans="1:6">
      <c r="A6494" t="s">
        <v>11689</v>
      </c>
      <c r="B6494">
        <v>17</v>
      </c>
      <c r="C6494">
        <v>5</v>
      </c>
      <c r="D6494">
        <v>6</v>
      </c>
      <c r="E6494" t="s">
        <v>11690</v>
      </c>
      <c r="F6494" t="s">
        <v>11688</v>
      </c>
    </row>
    <row r="6495" spans="1:6">
      <c r="A6495" t="s">
        <v>11691</v>
      </c>
      <c r="B6495">
        <v>17</v>
      </c>
      <c r="C6495">
        <v>5</v>
      </c>
      <c r="D6495">
        <v>7</v>
      </c>
      <c r="E6495" t="s">
        <v>11692</v>
      </c>
      <c r="F6495" t="s">
        <v>11693</v>
      </c>
    </row>
    <row r="6496" spans="1:6">
      <c r="A6496" t="s">
        <v>11694</v>
      </c>
      <c r="B6496">
        <v>17</v>
      </c>
      <c r="C6496">
        <v>5</v>
      </c>
      <c r="D6496">
        <v>8</v>
      </c>
      <c r="E6496" t="s">
        <v>11695</v>
      </c>
      <c r="F6496" t="s">
        <v>11693</v>
      </c>
    </row>
    <row r="6497" spans="1:7">
      <c r="A6497" t="s">
        <v>11696</v>
      </c>
      <c r="B6497">
        <v>17</v>
      </c>
      <c r="C6497">
        <v>5</v>
      </c>
      <c r="D6497">
        <v>9</v>
      </c>
      <c r="E6497" t="s">
        <v>11697</v>
      </c>
      <c r="F6497" t="s">
        <v>11698</v>
      </c>
    </row>
    <row r="6498" spans="1:7">
      <c r="A6498" t="s">
        <v>11699</v>
      </c>
      <c r="B6498">
        <v>17</v>
      </c>
      <c r="C6498">
        <v>5</v>
      </c>
      <c r="D6498">
        <v>10</v>
      </c>
      <c r="E6498" t="s">
        <v>11700</v>
      </c>
      <c r="F6498" t="s">
        <v>11698</v>
      </c>
    </row>
    <row r="6499" spans="1:7">
      <c r="A6499" t="s">
        <v>11701</v>
      </c>
      <c r="B6499">
        <v>17</v>
      </c>
      <c r="C6499">
        <v>5</v>
      </c>
      <c r="D6499">
        <v>11</v>
      </c>
      <c r="E6499" t="s">
        <v>11702</v>
      </c>
      <c r="F6499" t="s">
        <v>11703</v>
      </c>
    </row>
    <row r="6500" spans="1:7">
      <c r="A6500" t="s">
        <v>11704</v>
      </c>
      <c r="B6500">
        <v>17</v>
      </c>
      <c r="C6500">
        <v>5</v>
      </c>
      <c r="D6500">
        <v>12</v>
      </c>
      <c r="E6500" t="s">
        <v>11705</v>
      </c>
      <c r="F6500" t="s">
        <v>11703</v>
      </c>
    </row>
    <row r="6501" spans="1:7">
      <c r="A6501" t="s">
        <v>11706</v>
      </c>
      <c r="B6501">
        <v>17</v>
      </c>
      <c r="C6501">
        <v>5</v>
      </c>
      <c r="D6501">
        <v>13</v>
      </c>
      <c r="E6501" t="s">
        <v>11707</v>
      </c>
      <c r="F6501" t="s">
        <v>11708</v>
      </c>
    </row>
    <row r="6502" spans="1:7">
      <c r="A6502" t="s">
        <v>11709</v>
      </c>
      <c r="B6502">
        <v>17</v>
      </c>
      <c r="C6502">
        <v>5</v>
      </c>
      <c r="D6502">
        <v>14</v>
      </c>
      <c r="E6502" t="s">
        <v>11710</v>
      </c>
      <c r="F6502" t="s">
        <v>11708</v>
      </c>
    </row>
    <row r="6503" spans="1:7">
      <c r="A6503" t="s">
        <v>11711</v>
      </c>
      <c r="B6503">
        <v>17</v>
      </c>
      <c r="C6503">
        <v>5</v>
      </c>
      <c r="D6503">
        <v>15</v>
      </c>
      <c r="E6503" t="s">
        <v>11712</v>
      </c>
      <c r="F6503" t="s">
        <v>11713</v>
      </c>
    </row>
    <row r="6504" spans="1:7">
      <c r="A6504" t="s">
        <v>11714</v>
      </c>
      <c r="B6504">
        <v>17</v>
      </c>
      <c r="C6504">
        <v>5</v>
      </c>
      <c r="D6504">
        <v>16</v>
      </c>
      <c r="E6504" t="s">
        <v>11715</v>
      </c>
      <c r="F6504" t="s">
        <v>11713</v>
      </c>
    </row>
    <row r="6505" spans="1:7">
      <c r="A6505" t="s">
        <v>11716</v>
      </c>
      <c r="B6505">
        <v>17</v>
      </c>
      <c r="C6505">
        <v>5</v>
      </c>
      <c r="D6505">
        <v>17</v>
      </c>
      <c r="E6505" t="s">
        <v>11717</v>
      </c>
      <c r="G6505" t="e">
        <f>--Internal_12161</f>
        <v>#NAME?</v>
      </c>
    </row>
    <row r="6506" spans="1:7">
      <c r="A6506" t="s">
        <v>11718</v>
      </c>
      <c r="B6506">
        <v>17</v>
      </c>
      <c r="C6506">
        <v>5</v>
      </c>
      <c r="D6506">
        <v>18</v>
      </c>
      <c r="E6506" t="s">
        <v>11717</v>
      </c>
      <c r="G6506" t="e">
        <f>--Internal_12161</f>
        <v>#NAME?</v>
      </c>
    </row>
    <row r="6507" spans="1:7">
      <c r="A6507" t="s">
        <v>11719</v>
      </c>
      <c r="B6507">
        <v>17</v>
      </c>
      <c r="C6507">
        <v>5</v>
      </c>
      <c r="D6507">
        <v>19</v>
      </c>
      <c r="E6507" t="s">
        <v>11720</v>
      </c>
      <c r="F6507" t="s">
        <v>11721</v>
      </c>
    </row>
    <row r="6508" spans="1:7">
      <c r="A6508" t="s">
        <v>11722</v>
      </c>
      <c r="B6508">
        <v>17</v>
      </c>
      <c r="C6508">
        <v>5</v>
      </c>
      <c r="D6508">
        <v>20</v>
      </c>
      <c r="E6508" t="s">
        <v>11723</v>
      </c>
      <c r="F6508" t="s">
        <v>11721</v>
      </c>
    </row>
    <row r="6509" spans="1:7">
      <c r="A6509" t="s">
        <v>11724</v>
      </c>
      <c r="B6509">
        <v>17</v>
      </c>
      <c r="C6509">
        <v>6</v>
      </c>
      <c r="D6509">
        <v>1</v>
      </c>
      <c r="E6509" t="s">
        <v>11725</v>
      </c>
      <c r="F6509" t="s">
        <v>11726</v>
      </c>
    </row>
    <row r="6510" spans="1:7">
      <c r="A6510" t="s">
        <v>11727</v>
      </c>
      <c r="B6510">
        <v>17</v>
      </c>
      <c r="C6510">
        <v>6</v>
      </c>
      <c r="D6510">
        <v>2</v>
      </c>
      <c r="E6510" t="s">
        <v>11728</v>
      </c>
      <c r="F6510" t="s">
        <v>11726</v>
      </c>
    </row>
    <row r="6511" spans="1:7">
      <c r="A6511" t="s">
        <v>11729</v>
      </c>
      <c r="B6511">
        <v>17</v>
      </c>
      <c r="C6511">
        <v>6</v>
      </c>
      <c r="D6511">
        <v>3</v>
      </c>
      <c r="E6511" t="s">
        <v>11730</v>
      </c>
      <c r="F6511" t="s">
        <v>11731</v>
      </c>
    </row>
    <row r="6512" spans="1:7">
      <c r="A6512" t="s">
        <v>11732</v>
      </c>
      <c r="B6512">
        <v>17</v>
      </c>
      <c r="C6512">
        <v>6</v>
      </c>
      <c r="D6512">
        <v>4</v>
      </c>
      <c r="E6512" t="s">
        <v>11733</v>
      </c>
      <c r="F6512" t="s">
        <v>11731</v>
      </c>
    </row>
    <row r="6513" spans="1:6">
      <c r="A6513" t="s">
        <v>11734</v>
      </c>
      <c r="B6513">
        <v>17</v>
      </c>
      <c r="C6513">
        <v>6</v>
      </c>
      <c r="D6513">
        <v>5</v>
      </c>
      <c r="E6513" t="s">
        <v>11735</v>
      </c>
      <c r="F6513" t="s">
        <v>11736</v>
      </c>
    </row>
    <row r="6514" spans="1:6">
      <c r="A6514" t="s">
        <v>11737</v>
      </c>
      <c r="B6514">
        <v>17</v>
      </c>
      <c r="C6514">
        <v>6</v>
      </c>
      <c r="D6514">
        <v>6</v>
      </c>
      <c r="E6514" t="s">
        <v>11738</v>
      </c>
      <c r="F6514" t="s">
        <v>11736</v>
      </c>
    </row>
    <row r="6515" spans="1:6">
      <c r="A6515" t="s">
        <v>11739</v>
      </c>
      <c r="B6515">
        <v>17</v>
      </c>
      <c r="C6515">
        <v>6</v>
      </c>
      <c r="D6515">
        <v>7</v>
      </c>
      <c r="E6515" t="s">
        <v>11740</v>
      </c>
      <c r="F6515" t="s">
        <v>11741</v>
      </c>
    </row>
    <row r="6516" spans="1:6">
      <c r="A6516" t="s">
        <v>11742</v>
      </c>
      <c r="B6516">
        <v>17</v>
      </c>
      <c r="C6516">
        <v>6</v>
      </c>
      <c r="D6516">
        <v>8</v>
      </c>
      <c r="E6516" t="s">
        <v>11743</v>
      </c>
      <c r="F6516" t="s">
        <v>11741</v>
      </c>
    </row>
    <row r="6517" spans="1:6">
      <c r="A6517" t="s">
        <v>11744</v>
      </c>
      <c r="B6517">
        <v>17</v>
      </c>
      <c r="C6517">
        <v>6</v>
      </c>
      <c r="D6517">
        <v>9</v>
      </c>
      <c r="E6517" t="s">
        <v>11745</v>
      </c>
      <c r="F6517" t="s">
        <v>11746</v>
      </c>
    </row>
    <row r="6518" spans="1:6">
      <c r="A6518" t="s">
        <v>11747</v>
      </c>
      <c r="B6518">
        <v>17</v>
      </c>
      <c r="C6518">
        <v>6</v>
      </c>
      <c r="D6518">
        <v>10</v>
      </c>
      <c r="E6518" t="s">
        <v>11748</v>
      </c>
      <c r="F6518" t="s">
        <v>11746</v>
      </c>
    </row>
    <row r="6519" spans="1:6">
      <c r="A6519" t="s">
        <v>11749</v>
      </c>
      <c r="B6519">
        <v>17</v>
      </c>
      <c r="C6519">
        <v>6</v>
      </c>
      <c r="D6519">
        <v>11</v>
      </c>
      <c r="E6519" t="s">
        <v>11750</v>
      </c>
      <c r="F6519" t="s">
        <v>11751</v>
      </c>
    </row>
    <row r="6520" spans="1:6">
      <c r="A6520" t="s">
        <v>11752</v>
      </c>
      <c r="B6520">
        <v>17</v>
      </c>
      <c r="C6520">
        <v>6</v>
      </c>
      <c r="D6520">
        <v>12</v>
      </c>
      <c r="E6520" t="s">
        <v>11753</v>
      </c>
      <c r="F6520" t="s">
        <v>11751</v>
      </c>
    </row>
    <row r="6521" spans="1:6">
      <c r="A6521" t="s">
        <v>11754</v>
      </c>
      <c r="B6521">
        <v>17</v>
      </c>
      <c r="C6521">
        <v>6</v>
      </c>
      <c r="D6521">
        <v>13</v>
      </c>
      <c r="E6521" t="s">
        <v>11755</v>
      </c>
      <c r="F6521" t="s">
        <v>11756</v>
      </c>
    </row>
    <row r="6522" spans="1:6">
      <c r="A6522" t="s">
        <v>11757</v>
      </c>
      <c r="B6522">
        <v>17</v>
      </c>
      <c r="C6522">
        <v>6</v>
      </c>
      <c r="D6522">
        <v>14</v>
      </c>
      <c r="E6522" t="s">
        <v>11758</v>
      </c>
      <c r="F6522" t="s">
        <v>11756</v>
      </c>
    </row>
    <row r="6523" spans="1:6">
      <c r="A6523" t="s">
        <v>11759</v>
      </c>
      <c r="B6523">
        <v>17</v>
      </c>
      <c r="C6523">
        <v>6</v>
      </c>
      <c r="D6523">
        <v>15</v>
      </c>
      <c r="E6523" t="s">
        <v>11760</v>
      </c>
      <c r="F6523" t="s">
        <v>11761</v>
      </c>
    </row>
    <row r="6524" spans="1:6">
      <c r="A6524" t="s">
        <v>11762</v>
      </c>
      <c r="B6524">
        <v>17</v>
      </c>
      <c r="C6524">
        <v>6</v>
      </c>
      <c r="D6524">
        <v>16</v>
      </c>
      <c r="E6524" t="s">
        <v>11763</v>
      </c>
      <c r="F6524" t="s">
        <v>11761</v>
      </c>
    </row>
    <row r="6525" spans="1:6">
      <c r="A6525" t="s">
        <v>11764</v>
      </c>
      <c r="B6525">
        <v>17</v>
      </c>
      <c r="C6525">
        <v>6</v>
      </c>
      <c r="D6525">
        <v>17</v>
      </c>
      <c r="E6525" t="s">
        <v>11765</v>
      </c>
      <c r="F6525" t="s">
        <v>11766</v>
      </c>
    </row>
    <row r="6526" spans="1:6">
      <c r="A6526" t="s">
        <v>11767</v>
      </c>
      <c r="B6526">
        <v>17</v>
      </c>
      <c r="C6526">
        <v>6</v>
      </c>
      <c r="D6526">
        <v>18</v>
      </c>
      <c r="E6526" t="s">
        <v>11768</v>
      </c>
      <c r="F6526" t="s">
        <v>11766</v>
      </c>
    </row>
    <row r="6527" spans="1:6">
      <c r="A6527" t="s">
        <v>11769</v>
      </c>
      <c r="B6527">
        <v>17</v>
      </c>
      <c r="C6527">
        <v>6</v>
      </c>
      <c r="D6527">
        <v>19</v>
      </c>
      <c r="E6527" t="s">
        <v>11770</v>
      </c>
      <c r="F6527" t="s">
        <v>11771</v>
      </c>
    </row>
    <row r="6528" spans="1:6">
      <c r="A6528" t="s">
        <v>11772</v>
      </c>
      <c r="B6528">
        <v>17</v>
      </c>
      <c r="C6528">
        <v>6</v>
      </c>
      <c r="D6528">
        <v>20</v>
      </c>
      <c r="E6528" t="s">
        <v>11773</v>
      </c>
      <c r="F6528" t="s">
        <v>11771</v>
      </c>
    </row>
    <row r="6529" spans="1:7">
      <c r="A6529" t="s">
        <v>11774</v>
      </c>
      <c r="B6529">
        <v>17</v>
      </c>
      <c r="C6529">
        <v>7</v>
      </c>
      <c r="D6529">
        <v>1</v>
      </c>
      <c r="E6529" t="s">
        <v>11775</v>
      </c>
      <c r="F6529" t="s">
        <v>11776</v>
      </c>
    </row>
    <row r="6530" spans="1:7">
      <c r="A6530" t="s">
        <v>11777</v>
      </c>
      <c r="B6530">
        <v>17</v>
      </c>
      <c r="C6530">
        <v>7</v>
      </c>
      <c r="D6530">
        <v>2</v>
      </c>
      <c r="E6530" t="s">
        <v>11778</v>
      </c>
      <c r="F6530" t="s">
        <v>11776</v>
      </c>
    </row>
    <row r="6531" spans="1:7">
      <c r="A6531" t="s">
        <v>11779</v>
      </c>
      <c r="B6531">
        <v>17</v>
      </c>
      <c r="C6531">
        <v>7</v>
      </c>
      <c r="D6531">
        <v>3</v>
      </c>
      <c r="E6531" t="s">
        <v>11780</v>
      </c>
      <c r="F6531" t="s">
        <v>11781</v>
      </c>
    </row>
    <row r="6532" spans="1:7">
      <c r="A6532" t="s">
        <v>11782</v>
      </c>
      <c r="B6532">
        <v>17</v>
      </c>
      <c r="C6532">
        <v>7</v>
      </c>
      <c r="D6532">
        <v>4</v>
      </c>
      <c r="E6532" t="s">
        <v>11783</v>
      </c>
      <c r="F6532" t="s">
        <v>11781</v>
      </c>
    </row>
    <row r="6533" spans="1:7">
      <c r="A6533" t="s">
        <v>11784</v>
      </c>
      <c r="B6533">
        <v>17</v>
      </c>
      <c r="C6533">
        <v>7</v>
      </c>
      <c r="D6533">
        <v>5</v>
      </c>
      <c r="E6533" t="s">
        <v>11785</v>
      </c>
      <c r="F6533" t="s">
        <v>11786</v>
      </c>
    </row>
    <row r="6534" spans="1:7">
      <c r="A6534" t="s">
        <v>11787</v>
      </c>
      <c r="B6534">
        <v>17</v>
      </c>
      <c r="C6534">
        <v>7</v>
      </c>
      <c r="D6534">
        <v>6</v>
      </c>
      <c r="E6534" t="s">
        <v>11788</v>
      </c>
      <c r="F6534" t="s">
        <v>11786</v>
      </c>
    </row>
    <row r="6535" spans="1:7">
      <c r="A6535" t="s">
        <v>11789</v>
      </c>
      <c r="B6535">
        <v>17</v>
      </c>
      <c r="C6535">
        <v>7</v>
      </c>
      <c r="D6535">
        <v>7</v>
      </c>
      <c r="E6535" t="s">
        <v>11790</v>
      </c>
      <c r="F6535" t="s">
        <v>11791</v>
      </c>
    </row>
    <row r="6536" spans="1:7">
      <c r="A6536" t="s">
        <v>11792</v>
      </c>
      <c r="B6536">
        <v>17</v>
      </c>
      <c r="C6536">
        <v>7</v>
      </c>
      <c r="D6536">
        <v>8</v>
      </c>
      <c r="E6536" t="s">
        <v>11793</v>
      </c>
      <c r="F6536" t="s">
        <v>11791</v>
      </c>
    </row>
    <row r="6537" spans="1:7">
      <c r="A6537" t="s">
        <v>11794</v>
      </c>
      <c r="B6537">
        <v>17</v>
      </c>
      <c r="C6537">
        <v>7</v>
      </c>
      <c r="D6537">
        <v>9</v>
      </c>
      <c r="E6537" t="s">
        <v>11795</v>
      </c>
      <c r="F6537" t="s">
        <v>11796</v>
      </c>
    </row>
    <row r="6538" spans="1:7">
      <c r="A6538" t="s">
        <v>11797</v>
      </c>
      <c r="B6538">
        <v>17</v>
      </c>
      <c r="C6538">
        <v>7</v>
      </c>
      <c r="D6538">
        <v>10</v>
      </c>
      <c r="E6538" t="s">
        <v>11798</v>
      </c>
      <c r="F6538" t="s">
        <v>11796</v>
      </c>
    </row>
    <row r="6539" spans="1:7">
      <c r="A6539" t="s">
        <v>11799</v>
      </c>
      <c r="B6539">
        <v>17</v>
      </c>
      <c r="C6539">
        <v>7</v>
      </c>
      <c r="D6539">
        <v>11</v>
      </c>
      <c r="E6539" t="s">
        <v>11800</v>
      </c>
      <c r="F6539" t="s">
        <v>11801</v>
      </c>
    </row>
    <row r="6540" spans="1:7">
      <c r="A6540" t="s">
        <v>11802</v>
      </c>
      <c r="B6540">
        <v>17</v>
      </c>
      <c r="C6540">
        <v>7</v>
      </c>
      <c r="D6540">
        <v>12</v>
      </c>
      <c r="E6540" t="s">
        <v>11803</v>
      </c>
      <c r="F6540" t="s">
        <v>11801</v>
      </c>
    </row>
    <row r="6541" spans="1:7">
      <c r="A6541" t="s">
        <v>11804</v>
      </c>
      <c r="B6541">
        <v>17</v>
      </c>
      <c r="C6541">
        <v>7</v>
      </c>
      <c r="D6541">
        <v>13</v>
      </c>
      <c r="E6541" t="s">
        <v>11805</v>
      </c>
      <c r="G6541" t="e">
        <f>--Internal_14173</f>
        <v>#NAME?</v>
      </c>
    </row>
    <row r="6542" spans="1:7">
      <c r="A6542" t="s">
        <v>11806</v>
      </c>
      <c r="B6542">
        <v>17</v>
      </c>
      <c r="C6542">
        <v>7</v>
      </c>
      <c r="D6542">
        <v>14</v>
      </c>
      <c r="E6542" t="s">
        <v>11805</v>
      </c>
      <c r="G6542" t="e">
        <f>--Internal_14173</f>
        <v>#NAME?</v>
      </c>
    </row>
    <row r="6543" spans="1:7">
      <c r="A6543" t="s">
        <v>11807</v>
      </c>
      <c r="B6543">
        <v>17</v>
      </c>
      <c r="C6543">
        <v>7</v>
      </c>
      <c r="D6543">
        <v>15</v>
      </c>
      <c r="E6543" t="s">
        <v>11808</v>
      </c>
      <c r="F6543" t="s">
        <v>11809</v>
      </c>
    </row>
    <row r="6544" spans="1:7">
      <c r="A6544" t="s">
        <v>11810</v>
      </c>
      <c r="B6544">
        <v>17</v>
      </c>
      <c r="C6544">
        <v>7</v>
      </c>
      <c r="D6544">
        <v>16</v>
      </c>
      <c r="E6544" t="s">
        <v>11811</v>
      </c>
      <c r="F6544" t="s">
        <v>11809</v>
      </c>
    </row>
    <row r="6545" spans="1:7">
      <c r="A6545" t="s">
        <v>11812</v>
      </c>
      <c r="B6545">
        <v>17</v>
      </c>
      <c r="C6545">
        <v>7</v>
      </c>
      <c r="D6545">
        <v>17</v>
      </c>
      <c r="E6545" t="s">
        <v>11813</v>
      </c>
      <c r="F6545" t="s">
        <v>11814</v>
      </c>
    </row>
    <row r="6546" spans="1:7">
      <c r="A6546" t="s">
        <v>11815</v>
      </c>
      <c r="B6546">
        <v>17</v>
      </c>
      <c r="C6546">
        <v>7</v>
      </c>
      <c r="D6546">
        <v>18</v>
      </c>
      <c r="E6546" t="s">
        <v>11816</v>
      </c>
      <c r="F6546" t="s">
        <v>11814</v>
      </c>
    </row>
    <row r="6547" spans="1:7">
      <c r="A6547" t="s">
        <v>11817</v>
      </c>
      <c r="B6547">
        <v>17</v>
      </c>
      <c r="C6547">
        <v>7</v>
      </c>
      <c r="D6547">
        <v>19</v>
      </c>
      <c r="E6547" t="s">
        <v>11818</v>
      </c>
      <c r="F6547" t="s">
        <v>11819</v>
      </c>
    </row>
    <row r="6548" spans="1:7">
      <c r="A6548" t="s">
        <v>11820</v>
      </c>
      <c r="B6548">
        <v>17</v>
      </c>
      <c r="C6548">
        <v>7</v>
      </c>
      <c r="D6548">
        <v>20</v>
      </c>
      <c r="E6548" t="s">
        <v>11821</v>
      </c>
      <c r="F6548" t="s">
        <v>11819</v>
      </c>
    </row>
    <row r="6549" spans="1:7">
      <c r="A6549" t="s">
        <v>11822</v>
      </c>
      <c r="B6549">
        <v>17</v>
      </c>
      <c r="C6549">
        <v>8</v>
      </c>
      <c r="D6549">
        <v>1</v>
      </c>
      <c r="E6549" t="s">
        <v>11823</v>
      </c>
      <c r="F6549" t="s">
        <v>11824</v>
      </c>
    </row>
    <row r="6550" spans="1:7">
      <c r="A6550" t="s">
        <v>11825</v>
      </c>
      <c r="B6550">
        <v>17</v>
      </c>
      <c r="C6550">
        <v>8</v>
      </c>
      <c r="D6550">
        <v>2</v>
      </c>
      <c r="E6550" t="s">
        <v>11826</v>
      </c>
      <c r="F6550" t="s">
        <v>11824</v>
      </c>
    </row>
    <row r="6551" spans="1:7">
      <c r="A6551" t="s">
        <v>11827</v>
      </c>
      <c r="B6551">
        <v>17</v>
      </c>
      <c r="C6551">
        <v>8</v>
      </c>
      <c r="D6551">
        <v>3</v>
      </c>
      <c r="E6551" t="s">
        <v>11828</v>
      </c>
      <c r="F6551" t="s">
        <v>11829</v>
      </c>
    </row>
    <row r="6552" spans="1:7">
      <c r="A6552" t="s">
        <v>11830</v>
      </c>
      <c r="B6552">
        <v>17</v>
      </c>
      <c r="C6552">
        <v>8</v>
      </c>
      <c r="D6552">
        <v>4</v>
      </c>
      <c r="E6552" t="s">
        <v>11831</v>
      </c>
      <c r="F6552" t="s">
        <v>11829</v>
      </c>
    </row>
    <row r="6553" spans="1:7">
      <c r="A6553" t="s">
        <v>11832</v>
      </c>
      <c r="B6553">
        <v>17</v>
      </c>
      <c r="C6553">
        <v>8</v>
      </c>
      <c r="D6553">
        <v>5</v>
      </c>
      <c r="E6553" t="s">
        <v>11833</v>
      </c>
      <c r="F6553" t="s">
        <v>11834</v>
      </c>
    </row>
    <row r="6554" spans="1:7">
      <c r="A6554" t="s">
        <v>11835</v>
      </c>
      <c r="B6554">
        <v>17</v>
      </c>
      <c r="C6554">
        <v>8</v>
      </c>
      <c r="D6554">
        <v>6</v>
      </c>
      <c r="E6554" t="s">
        <v>11836</v>
      </c>
      <c r="F6554" t="s">
        <v>11834</v>
      </c>
    </row>
    <row r="6555" spans="1:7">
      <c r="A6555" t="s">
        <v>11837</v>
      </c>
      <c r="B6555">
        <v>17</v>
      </c>
      <c r="C6555">
        <v>8</v>
      </c>
      <c r="D6555">
        <v>7</v>
      </c>
      <c r="E6555" t="s">
        <v>11838</v>
      </c>
      <c r="F6555" t="s">
        <v>11839</v>
      </c>
    </row>
    <row r="6556" spans="1:7">
      <c r="A6556" t="s">
        <v>11840</v>
      </c>
      <c r="B6556">
        <v>17</v>
      </c>
      <c r="C6556">
        <v>8</v>
      </c>
      <c r="D6556">
        <v>8</v>
      </c>
      <c r="E6556" t="s">
        <v>11841</v>
      </c>
      <c r="F6556" t="s">
        <v>11839</v>
      </c>
    </row>
    <row r="6557" spans="1:7">
      <c r="A6557" t="s">
        <v>11842</v>
      </c>
      <c r="B6557">
        <v>17</v>
      </c>
      <c r="C6557">
        <v>8</v>
      </c>
      <c r="D6557">
        <v>9</v>
      </c>
      <c r="E6557" t="s">
        <v>11843</v>
      </c>
      <c r="F6557" t="s">
        <v>11844</v>
      </c>
    </row>
    <row r="6558" spans="1:7">
      <c r="A6558" t="s">
        <v>11845</v>
      </c>
      <c r="B6558">
        <v>17</v>
      </c>
      <c r="C6558">
        <v>8</v>
      </c>
      <c r="D6558">
        <v>10</v>
      </c>
      <c r="E6558" t="s">
        <v>11846</v>
      </c>
      <c r="F6558" t="s">
        <v>11844</v>
      </c>
    </row>
    <row r="6559" spans="1:7">
      <c r="A6559" t="s">
        <v>11847</v>
      </c>
      <c r="B6559">
        <v>17</v>
      </c>
      <c r="C6559">
        <v>8</v>
      </c>
      <c r="D6559">
        <v>11</v>
      </c>
      <c r="E6559" t="s">
        <v>11848</v>
      </c>
      <c r="G6559" t="e">
        <f>--Internal_22225</f>
        <v>#NAME?</v>
      </c>
    </row>
    <row r="6560" spans="1:7">
      <c r="A6560" t="s">
        <v>11849</v>
      </c>
      <c r="B6560">
        <v>17</v>
      </c>
      <c r="C6560">
        <v>8</v>
      </c>
      <c r="D6560">
        <v>12</v>
      </c>
      <c r="E6560" t="s">
        <v>11848</v>
      </c>
      <c r="G6560" t="e">
        <f>--Internal_22225</f>
        <v>#NAME?</v>
      </c>
    </row>
    <row r="6561" spans="1:7">
      <c r="A6561" t="s">
        <v>11850</v>
      </c>
      <c r="B6561">
        <v>17</v>
      </c>
      <c r="C6561">
        <v>8</v>
      </c>
      <c r="D6561">
        <v>13</v>
      </c>
      <c r="E6561" t="s">
        <v>11851</v>
      </c>
      <c r="G6561" t="e">
        <f>--Internal_11573</f>
        <v>#NAME?</v>
      </c>
    </row>
    <row r="6562" spans="1:7">
      <c r="A6562" t="s">
        <v>11852</v>
      </c>
      <c r="B6562">
        <v>17</v>
      </c>
      <c r="C6562">
        <v>8</v>
      </c>
      <c r="D6562">
        <v>14</v>
      </c>
      <c r="E6562" t="s">
        <v>11851</v>
      </c>
      <c r="G6562" t="e">
        <f>--Internal_11573</f>
        <v>#NAME?</v>
      </c>
    </row>
    <row r="6563" spans="1:7">
      <c r="A6563" t="s">
        <v>11853</v>
      </c>
      <c r="B6563">
        <v>17</v>
      </c>
      <c r="C6563">
        <v>8</v>
      </c>
      <c r="D6563">
        <v>15</v>
      </c>
      <c r="E6563" t="s">
        <v>11854</v>
      </c>
      <c r="F6563" t="s">
        <v>11855</v>
      </c>
    </row>
    <row r="6564" spans="1:7">
      <c r="A6564" t="s">
        <v>11856</v>
      </c>
      <c r="B6564">
        <v>17</v>
      </c>
      <c r="C6564">
        <v>8</v>
      </c>
      <c r="D6564">
        <v>16</v>
      </c>
      <c r="E6564" t="s">
        <v>11857</v>
      </c>
      <c r="F6564" t="s">
        <v>11855</v>
      </c>
    </row>
    <row r="6565" spans="1:7">
      <c r="A6565" t="s">
        <v>11858</v>
      </c>
      <c r="B6565">
        <v>17</v>
      </c>
      <c r="C6565">
        <v>8</v>
      </c>
      <c r="D6565">
        <v>17</v>
      </c>
      <c r="E6565" t="s">
        <v>11859</v>
      </c>
      <c r="F6565" t="s">
        <v>11860</v>
      </c>
    </row>
    <row r="6566" spans="1:7">
      <c r="A6566" t="s">
        <v>11861</v>
      </c>
      <c r="B6566">
        <v>17</v>
      </c>
      <c r="C6566">
        <v>8</v>
      </c>
      <c r="D6566">
        <v>18</v>
      </c>
      <c r="E6566" t="s">
        <v>11862</v>
      </c>
      <c r="F6566" t="s">
        <v>11860</v>
      </c>
    </row>
    <row r="6567" spans="1:7">
      <c r="A6567" t="s">
        <v>11863</v>
      </c>
      <c r="B6567">
        <v>17</v>
      </c>
      <c r="C6567">
        <v>8</v>
      </c>
      <c r="D6567">
        <v>19</v>
      </c>
      <c r="E6567" t="s">
        <v>11864</v>
      </c>
      <c r="F6567" t="s">
        <v>11865</v>
      </c>
    </row>
    <row r="6568" spans="1:7">
      <c r="A6568" t="s">
        <v>11866</v>
      </c>
      <c r="B6568">
        <v>17</v>
      </c>
      <c r="C6568">
        <v>8</v>
      </c>
      <c r="D6568">
        <v>20</v>
      </c>
      <c r="E6568" t="s">
        <v>11867</v>
      </c>
      <c r="F6568" t="s">
        <v>11865</v>
      </c>
    </row>
    <row r="6569" spans="1:7">
      <c r="A6569" t="s">
        <v>11868</v>
      </c>
      <c r="B6569">
        <v>17</v>
      </c>
      <c r="C6569">
        <v>9</v>
      </c>
      <c r="D6569">
        <v>1</v>
      </c>
      <c r="E6569" t="s">
        <v>11869</v>
      </c>
      <c r="F6569" t="s">
        <v>11870</v>
      </c>
    </row>
    <row r="6570" spans="1:7">
      <c r="A6570" t="s">
        <v>11871</v>
      </c>
      <c r="B6570">
        <v>17</v>
      </c>
      <c r="C6570">
        <v>9</v>
      </c>
      <c r="D6570">
        <v>2</v>
      </c>
      <c r="E6570" t="s">
        <v>11872</v>
      </c>
      <c r="F6570" t="s">
        <v>11870</v>
      </c>
    </row>
    <row r="6571" spans="1:7">
      <c r="A6571" t="s">
        <v>11873</v>
      </c>
      <c r="B6571">
        <v>17</v>
      </c>
      <c r="C6571">
        <v>9</v>
      </c>
      <c r="D6571">
        <v>3</v>
      </c>
      <c r="E6571" t="s">
        <v>11874</v>
      </c>
      <c r="F6571" t="s">
        <v>11875</v>
      </c>
    </row>
    <row r="6572" spans="1:7">
      <c r="A6572" t="s">
        <v>11876</v>
      </c>
      <c r="B6572">
        <v>17</v>
      </c>
      <c r="C6572">
        <v>9</v>
      </c>
      <c r="D6572">
        <v>4</v>
      </c>
      <c r="E6572" t="s">
        <v>11877</v>
      </c>
      <c r="F6572" t="s">
        <v>11875</v>
      </c>
    </row>
    <row r="6573" spans="1:7">
      <c r="A6573" t="s">
        <v>11878</v>
      </c>
      <c r="B6573">
        <v>17</v>
      </c>
      <c r="C6573">
        <v>9</v>
      </c>
      <c r="D6573">
        <v>5</v>
      </c>
      <c r="E6573" t="s">
        <v>11879</v>
      </c>
      <c r="F6573" t="s">
        <v>11880</v>
      </c>
    </row>
    <row r="6574" spans="1:7">
      <c r="A6574" t="s">
        <v>11881</v>
      </c>
      <c r="B6574">
        <v>17</v>
      </c>
      <c r="C6574">
        <v>9</v>
      </c>
      <c r="D6574">
        <v>6</v>
      </c>
      <c r="E6574" t="s">
        <v>11882</v>
      </c>
      <c r="F6574" t="s">
        <v>11880</v>
      </c>
    </row>
    <row r="6575" spans="1:7">
      <c r="A6575" t="s">
        <v>11883</v>
      </c>
      <c r="B6575">
        <v>17</v>
      </c>
      <c r="C6575">
        <v>9</v>
      </c>
      <c r="D6575">
        <v>7</v>
      </c>
      <c r="E6575" t="s">
        <v>11884</v>
      </c>
      <c r="F6575" t="s">
        <v>11885</v>
      </c>
    </row>
    <row r="6576" spans="1:7">
      <c r="A6576" t="s">
        <v>11886</v>
      </c>
      <c r="B6576">
        <v>17</v>
      </c>
      <c r="C6576">
        <v>9</v>
      </c>
      <c r="D6576">
        <v>8</v>
      </c>
      <c r="E6576" t="s">
        <v>11887</v>
      </c>
      <c r="F6576" t="s">
        <v>11885</v>
      </c>
    </row>
    <row r="6577" spans="1:6">
      <c r="A6577" t="s">
        <v>11888</v>
      </c>
      <c r="B6577">
        <v>17</v>
      </c>
      <c r="C6577">
        <v>9</v>
      </c>
      <c r="D6577">
        <v>9</v>
      </c>
      <c r="E6577" t="s">
        <v>11889</v>
      </c>
      <c r="F6577" t="s">
        <v>11890</v>
      </c>
    </row>
    <row r="6578" spans="1:6">
      <c r="A6578" t="s">
        <v>11891</v>
      </c>
      <c r="B6578">
        <v>17</v>
      </c>
      <c r="C6578">
        <v>9</v>
      </c>
      <c r="D6578">
        <v>10</v>
      </c>
      <c r="E6578" t="s">
        <v>11892</v>
      </c>
      <c r="F6578" t="s">
        <v>11890</v>
      </c>
    </row>
    <row r="6579" spans="1:6">
      <c r="A6579" t="s">
        <v>11893</v>
      </c>
      <c r="B6579">
        <v>17</v>
      </c>
      <c r="C6579">
        <v>9</v>
      </c>
      <c r="D6579">
        <v>11</v>
      </c>
      <c r="E6579" t="s">
        <v>11894</v>
      </c>
      <c r="F6579" t="s">
        <v>11895</v>
      </c>
    </row>
    <row r="6580" spans="1:6">
      <c r="A6580" t="s">
        <v>11896</v>
      </c>
      <c r="B6580">
        <v>17</v>
      </c>
      <c r="C6580">
        <v>9</v>
      </c>
      <c r="D6580">
        <v>12</v>
      </c>
      <c r="E6580" t="s">
        <v>11897</v>
      </c>
      <c r="F6580" t="s">
        <v>11895</v>
      </c>
    </row>
    <row r="6581" spans="1:6">
      <c r="A6581" t="s">
        <v>11898</v>
      </c>
      <c r="B6581">
        <v>17</v>
      </c>
      <c r="C6581">
        <v>9</v>
      </c>
      <c r="D6581">
        <v>13</v>
      </c>
      <c r="E6581" t="s">
        <v>11899</v>
      </c>
      <c r="F6581" t="s">
        <v>11900</v>
      </c>
    </row>
    <row r="6582" spans="1:6">
      <c r="A6582" t="s">
        <v>11901</v>
      </c>
      <c r="B6582">
        <v>17</v>
      </c>
      <c r="C6582">
        <v>9</v>
      </c>
      <c r="D6582">
        <v>14</v>
      </c>
      <c r="E6582" t="s">
        <v>11902</v>
      </c>
      <c r="F6582" t="s">
        <v>11900</v>
      </c>
    </row>
    <row r="6583" spans="1:6">
      <c r="A6583" t="s">
        <v>11903</v>
      </c>
      <c r="B6583">
        <v>17</v>
      </c>
      <c r="C6583">
        <v>9</v>
      </c>
      <c r="D6583">
        <v>15</v>
      </c>
      <c r="E6583" t="s">
        <v>11904</v>
      </c>
      <c r="F6583" t="s">
        <v>11905</v>
      </c>
    </row>
    <row r="6584" spans="1:6">
      <c r="A6584" t="s">
        <v>11906</v>
      </c>
      <c r="B6584">
        <v>17</v>
      </c>
      <c r="C6584">
        <v>9</v>
      </c>
      <c r="D6584">
        <v>16</v>
      </c>
      <c r="E6584" t="s">
        <v>11907</v>
      </c>
      <c r="F6584" t="s">
        <v>11905</v>
      </c>
    </row>
    <row r="6585" spans="1:6">
      <c r="A6585" t="s">
        <v>11908</v>
      </c>
      <c r="B6585">
        <v>17</v>
      </c>
      <c r="C6585">
        <v>9</v>
      </c>
      <c r="D6585">
        <v>17</v>
      </c>
      <c r="E6585" t="s">
        <v>11909</v>
      </c>
      <c r="F6585" t="s">
        <v>11910</v>
      </c>
    </row>
    <row r="6586" spans="1:6">
      <c r="A6586" t="s">
        <v>11911</v>
      </c>
      <c r="B6586">
        <v>17</v>
      </c>
      <c r="C6586">
        <v>9</v>
      </c>
      <c r="D6586">
        <v>18</v>
      </c>
      <c r="E6586" t="s">
        <v>11912</v>
      </c>
      <c r="F6586" t="s">
        <v>11910</v>
      </c>
    </row>
    <row r="6587" spans="1:6">
      <c r="A6587" t="s">
        <v>11913</v>
      </c>
      <c r="B6587">
        <v>17</v>
      </c>
      <c r="C6587">
        <v>9</v>
      </c>
      <c r="D6587">
        <v>19</v>
      </c>
      <c r="E6587" t="s">
        <v>11914</v>
      </c>
      <c r="F6587" t="s">
        <v>11915</v>
      </c>
    </row>
    <row r="6588" spans="1:6">
      <c r="A6588" t="s">
        <v>11916</v>
      </c>
      <c r="B6588">
        <v>17</v>
      </c>
      <c r="C6588">
        <v>9</v>
      </c>
      <c r="D6588">
        <v>20</v>
      </c>
      <c r="E6588" t="s">
        <v>11917</v>
      </c>
      <c r="F6588" t="s">
        <v>11915</v>
      </c>
    </row>
    <row r="6589" spans="1:6">
      <c r="A6589" t="s">
        <v>11918</v>
      </c>
      <c r="B6589">
        <v>17</v>
      </c>
      <c r="C6589">
        <v>10</v>
      </c>
      <c r="D6589">
        <v>1</v>
      </c>
      <c r="E6589" t="s">
        <v>11919</v>
      </c>
      <c r="F6589" t="s">
        <v>11920</v>
      </c>
    </row>
    <row r="6590" spans="1:6">
      <c r="A6590" t="s">
        <v>11921</v>
      </c>
      <c r="B6590">
        <v>17</v>
      </c>
      <c r="C6590">
        <v>10</v>
      </c>
      <c r="D6590">
        <v>2</v>
      </c>
      <c r="E6590" t="s">
        <v>11922</v>
      </c>
      <c r="F6590" t="s">
        <v>11920</v>
      </c>
    </row>
    <row r="6591" spans="1:6">
      <c r="A6591" t="s">
        <v>11923</v>
      </c>
      <c r="B6591">
        <v>17</v>
      </c>
      <c r="C6591">
        <v>10</v>
      </c>
      <c r="D6591">
        <v>3</v>
      </c>
      <c r="E6591" t="s">
        <v>11924</v>
      </c>
      <c r="F6591" t="s">
        <v>11925</v>
      </c>
    </row>
    <row r="6592" spans="1:6">
      <c r="A6592" t="s">
        <v>11926</v>
      </c>
      <c r="B6592">
        <v>17</v>
      </c>
      <c r="C6592">
        <v>10</v>
      </c>
      <c r="D6592">
        <v>4</v>
      </c>
      <c r="E6592" t="s">
        <v>11927</v>
      </c>
      <c r="F6592" t="s">
        <v>11925</v>
      </c>
    </row>
    <row r="6593" spans="1:6">
      <c r="A6593" t="s">
        <v>11928</v>
      </c>
      <c r="B6593">
        <v>17</v>
      </c>
      <c r="C6593">
        <v>10</v>
      </c>
      <c r="D6593">
        <v>5</v>
      </c>
      <c r="E6593" t="s">
        <v>11929</v>
      </c>
      <c r="F6593" t="s">
        <v>11930</v>
      </c>
    </row>
    <row r="6594" spans="1:6">
      <c r="A6594" t="s">
        <v>11931</v>
      </c>
      <c r="B6594">
        <v>17</v>
      </c>
      <c r="C6594">
        <v>10</v>
      </c>
      <c r="D6594">
        <v>6</v>
      </c>
      <c r="E6594" t="s">
        <v>11932</v>
      </c>
      <c r="F6594" t="s">
        <v>11930</v>
      </c>
    </row>
    <row r="6595" spans="1:6">
      <c r="A6595" t="s">
        <v>11933</v>
      </c>
      <c r="B6595">
        <v>17</v>
      </c>
      <c r="C6595">
        <v>10</v>
      </c>
      <c r="D6595">
        <v>7</v>
      </c>
      <c r="E6595" t="s">
        <v>11934</v>
      </c>
      <c r="F6595" t="s">
        <v>11935</v>
      </c>
    </row>
    <row r="6596" spans="1:6">
      <c r="A6596" t="s">
        <v>11936</v>
      </c>
      <c r="B6596">
        <v>17</v>
      </c>
      <c r="C6596">
        <v>10</v>
      </c>
      <c r="D6596">
        <v>8</v>
      </c>
      <c r="E6596" t="s">
        <v>11937</v>
      </c>
      <c r="F6596" t="s">
        <v>11935</v>
      </c>
    </row>
    <row r="6597" spans="1:6">
      <c r="A6597" t="s">
        <v>11938</v>
      </c>
      <c r="B6597">
        <v>17</v>
      </c>
      <c r="C6597">
        <v>10</v>
      </c>
      <c r="D6597">
        <v>9</v>
      </c>
      <c r="E6597" t="s">
        <v>11939</v>
      </c>
      <c r="F6597" t="s">
        <v>11940</v>
      </c>
    </row>
    <row r="6598" spans="1:6">
      <c r="A6598" t="s">
        <v>11941</v>
      </c>
      <c r="B6598">
        <v>17</v>
      </c>
      <c r="C6598">
        <v>10</v>
      </c>
      <c r="D6598">
        <v>10</v>
      </c>
      <c r="E6598" t="s">
        <v>11942</v>
      </c>
      <c r="F6598" t="s">
        <v>11940</v>
      </c>
    </row>
    <row r="6599" spans="1:6">
      <c r="A6599" t="s">
        <v>11943</v>
      </c>
      <c r="B6599">
        <v>17</v>
      </c>
      <c r="C6599">
        <v>10</v>
      </c>
      <c r="D6599">
        <v>11</v>
      </c>
      <c r="E6599" t="s">
        <v>11944</v>
      </c>
      <c r="F6599" t="s">
        <v>11945</v>
      </c>
    </row>
    <row r="6600" spans="1:6">
      <c r="A6600" t="s">
        <v>11946</v>
      </c>
      <c r="B6600">
        <v>17</v>
      </c>
      <c r="C6600">
        <v>10</v>
      </c>
      <c r="D6600">
        <v>12</v>
      </c>
      <c r="E6600" t="s">
        <v>11947</v>
      </c>
      <c r="F6600" t="s">
        <v>11945</v>
      </c>
    </row>
    <row r="6601" spans="1:6">
      <c r="A6601" t="s">
        <v>11948</v>
      </c>
      <c r="B6601">
        <v>17</v>
      </c>
      <c r="C6601">
        <v>10</v>
      </c>
      <c r="D6601">
        <v>13</v>
      </c>
      <c r="E6601" t="s">
        <v>11949</v>
      </c>
      <c r="F6601" t="s">
        <v>11950</v>
      </c>
    </row>
    <row r="6602" spans="1:6">
      <c r="A6602" t="s">
        <v>11951</v>
      </c>
      <c r="B6602">
        <v>17</v>
      </c>
      <c r="C6602">
        <v>10</v>
      </c>
      <c r="D6602">
        <v>14</v>
      </c>
      <c r="E6602" t="s">
        <v>11952</v>
      </c>
      <c r="F6602" t="s">
        <v>11950</v>
      </c>
    </row>
    <row r="6603" spans="1:6">
      <c r="A6603" t="s">
        <v>11953</v>
      </c>
      <c r="B6603">
        <v>17</v>
      </c>
      <c r="C6603">
        <v>10</v>
      </c>
      <c r="D6603">
        <v>15</v>
      </c>
      <c r="E6603" t="s">
        <v>11954</v>
      </c>
      <c r="F6603" t="s">
        <v>11955</v>
      </c>
    </row>
    <row r="6604" spans="1:6">
      <c r="A6604" t="s">
        <v>11956</v>
      </c>
      <c r="B6604">
        <v>17</v>
      </c>
      <c r="C6604">
        <v>10</v>
      </c>
      <c r="D6604">
        <v>16</v>
      </c>
      <c r="E6604" t="s">
        <v>11957</v>
      </c>
      <c r="F6604" t="s">
        <v>11955</v>
      </c>
    </row>
    <row r="6605" spans="1:6">
      <c r="A6605" t="s">
        <v>11958</v>
      </c>
      <c r="B6605">
        <v>17</v>
      </c>
      <c r="C6605">
        <v>10</v>
      </c>
      <c r="D6605">
        <v>17</v>
      </c>
      <c r="E6605" t="s">
        <v>11959</v>
      </c>
      <c r="F6605" t="s">
        <v>11960</v>
      </c>
    </row>
    <row r="6606" spans="1:6">
      <c r="A6606" t="s">
        <v>11961</v>
      </c>
      <c r="B6606">
        <v>17</v>
      </c>
      <c r="C6606">
        <v>10</v>
      </c>
      <c r="D6606">
        <v>18</v>
      </c>
      <c r="E6606" t="s">
        <v>11962</v>
      </c>
      <c r="F6606" t="s">
        <v>11960</v>
      </c>
    </row>
    <row r="6607" spans="1:6">
      <c r="A6607" t="s">
        <v>11963</v>
      </c>
      <c r="B6607">
        <v>17</v>
      </c>
      <c r="C6607">
        <v>10</v>
      </c>
      <c r="D6607">
        <v>19</v>
      </c>
      <c r="E6607" t="s">
        <v>11964</v>
      </c>
      <c r="F6607" t="s">
        <v>11965</v>
      </c>
    </row>
    <row r="6608" spans="1:6">
      <c r="A6608" t="s">
        <v>11966</v>
      </c>
      <c r="B6608">
        <v>17</v>
      </c>
      <c r="C6608">
        <v>10</v>
      </c>
      <c r="D6608">
        <v>20</v>
      </c>
      <c r="E6608" t="s">
        <v>11967</v>
      </c>
      <c r="F6608" t="s">
        <v>11965</v>
      </c>
    </row>
    <row r="6609" spans="1:6">
      <c r="A6609" t="s">
        <v>11968</v>
      </c>
      <c r="B6609">
        <v>17</v>
      </c>
      <c r="C6609">
        <v>11</v>
      </c>
      <c r="D6609">
        <v>1</v>
      </c>
      <c r="E6609" t="s">
        <v>11969</v>
      </c>
      <c r="F6609" t="s">
        <v>11970</v>
      </c>
    </row>
    <row r="6610" spans="1:6">
      <c r="A6610" t="s">
        <v>11971</v>
      </c>
      <c r="B6610">
        <v>17</v>
      </c>
      <c r="C6610">
        <v>11</v>
      </c>
      <c r="D6610">
        <v>2</v>
      </c>
      <c r="E6610" t="s">
        <v>11972</v>
      </c>
      <c r="F6610" t="s">
        <v>11970</v>
      </c>
    </row>
    <row r="6611" spans="1:6">
      <c r="A6611" t="s">
        <v>11973</v>
      </c>
      <c r="B6611">
        <v>17</v>
      </c>
      <c r="C6611">
        <v>11</v>
      </c>
      <c r="D6611">
        <v>3</v>
      </c>
      <c r="E6611" t="s">
        <v>11974</v>
      </c>
      <c r="F6611" t="s">
        <v>11975</v>
      </c>
    </row>
    <row r="6612" spans="1:6">
      <c r="A6612" t="s">
        <v>11976</v>
      </c>
      <c r="B6612">
        <v>17</v>
      </c>
      <c r="C6612">
        <v>11</v>
      </c>
      <c r="D6612">
        <v>4</v>
      </c>
      <c r="E6612" t="s">
        <v>11977</v>
      </c>
      <c r="F6612" t="s">
        <v>11975</v>
      </c>
    </row>
    <row r="6613" spans="1:6">
      <c r="A6613" t="s">
        <v>11978</v>
      </c>
      <c r="B6613">
        <v>17</v>
      </c>
      <c r="C6613">
        <v>11</v>
      </c>
      <c r="D6613">
        <v>5</v>
      </c>
      <c r="E6613" t="s">
        <v>11979</v>
      </c>
      <c r="F6613" t="s">
        <v>11980</v>
      </c>
    </row>
    <row r="6614" spans="1:6">
      <c r="A6614" t="s">
        <v>11981</v>
      </c>
      <c r="B6614">
        <v>17</v>
      </c>
      <c r="C6614">
        <v>11</v>
      </c>
      <c r="D6614">
        <v>6</v>
      </c>
      <c r="E6614" t="s">
        <v>11982</v>
      </c>
      <c r="F6614" t="s">
        <v>11980</v>
      </c>
    </row>
    <row r="6615" spans="1:6">
      <c r="A6615" t="s">
        <v>11983</v>
      </c>
      <c r="B6615">
        <v>17</v>
      </c>
      <c r="C6615">
        <v>11</v>
      </c>
      <c r="D6615">
        <v>7</v>
      </c>
      <c r="E6615" t="s">
        <v>11984</v>
      </c>
      <c r="F6615" t="s">
        <v>11985</v>
      </c>
    </row>
    <row r="6616" spans="1:6">
      <c r="A6616" t="s">
        <v>11986</v>
      </c>
      <c r="B6616">
        <v>17</v>
      </c>
      <c r="C6616">
        <v>11</v>
      </c>
      <c r="D6616">
        <v>8</v>
      </c>
      <c r="E6616" t="s">
        <v>11987</v>
      </c>
      <c r="F6616" t="s">
        <v>11985</v>
      </c>
    </row>
    <row r="6617" spans="1:6">
      <c r="A6617" t="s">
        <v>11988</v>
      </c>
      <c r="B6617">
        <v>17</v>
      </c>
      <c r="C6617">
        <v>11</v>
      </c>
      <c r="D6617">
        <v>9</v>
      </c>
      <c r="E6617" t="s">
        <v>11989</v>
      </c>
      <c r="F6617" t="s">
        <v>11990</v>
      </c>
    </row>
    <row r="6618" spans="1:6">
      <c r="A6618" t="s">
        <v>11991</v>
      </c>
      <c r="B6618">
        <v>17</v>
      </c>
      <c r="C6618">
        <v>11</v>
      </c>
      <c r="D6618">
        <v>10</v>
      </c>
      <c r="E6618" t="s">
        <v>11992</v>
      </c>
      <c r="F6618" t="s">
        <v>11990</v>
      </c>
    </row>
    <row r="6619" spans="1:6">
      <c r="A6619" t="s">
        <v>11993</v>
      </c>
      <c r="B6619">
        <v>17</v>
      </c>
      <c r="C6619">
        <v>11</v>
      </c>
      <c r="D6619">
        <v>11</v>
      </c>
      <c r="E6619" t="s">
        <v>11994</v>
      </c>
      <c r="F6619" t="s">
        <v>11995</v>
      </c>
    </row>
    <row r="6620" spans="1:6">
      <c r="A6620" t="s">
        <v>11996</v>
      </c>
      <c r="B6620">
        <v>17</v>
      </c>
      <c r="C6620">
        <v>11</v>
      </c>
      <c r="D6620">
        <v>12</v>
      </c>
      <c r="E6620" t="s">
        <v>11997</v>
      </c>
      <c r="F6620" t="s">
        <v>11995</v>
      </c>
    </row>
    <row r="6621" spans="1:6">
      <c r="A6621" t="s">
        <v>11998</v>
      </c>
      <c r="B6621">
        <v>17</v>
      </c>
      <c r="C6621">
        <v>11</v>
      </c>
      <c r="D6621">
        <v>13</v>
      </c>
      <c r="E6621" t="s">
        <v>11999</v>
      </c>
      <c r="F6621" t="s">
        <v>12000</v>
      </c>
    </row>
    <row r="6622" spans="1:6">
      <c r="A6622" t="s">
        <v>12001</v>
      </c>
      <c r="B6622">
        <v>17</v>
      </c>
      <c r="C6622">
        <v>11</v>
      </c>
      <c r="D6622">
        <v>14</v>
      </c>
      <c r="E6622" t="s">
        <v>12002</v>
      </c>
      <c r="F6622" t="s">
        <v>12000</v>
      </c>
    </row>
    <row r="6623" spans="1:6">
      <c r="A6623" t="s">
        <v>12003</v>
      </c>
      <c r="B6623">
        <v>17</v>
      </c>
      <c r="C6623">
        <v>11</v>
      </c>
      <c r="D6623">
        <v>15</v>
      </c>
      <c r="E6623" t="s">
        <v>12004</v>
      </c>
      <c r="F6623" t="s">
        <v>12005</v>
      </c>
    </row>
    <row r="6624" spans="1:6">
      <c r="A6624" t="s">
        <v>12006</v>
      </c>
      <c r="B6624">
        <v>17</v>
      </c>
      <c r="C6624">
        <v>11</v>
      </c>
      <c r="D6624">
        <v>16</v>
      </c>
      <c r="E6624" t="s">
        <v>12007</v>
      </c>
      <c r="F6624" t="s">
        <v>12005</v>
      </c>
    </row>
    <row r="6625" spans="1:6">
      <c r="A6625" t="s">
        <v>12008</v>
      </c>
      <c r="B6625">
        <v>17</v>
      </c>
      <c r="C6625">
        <v>11</v>
      </c>
      <c r="D6625">
        <v>17</v>
      </c>
      <c r="E6625" t="s">
        <v>12009</v>
      </c>
      <c r="F6625" t="s">
        <v>12010</v>
      </c>
    </row>
    <row r="6626" spans="1:6">
      <c r="A6626" t="s">
        <v>12011</v>
      </c>
      <c r="B6626">
        <v>17</v>
      </c>
      <c r="C6626">
        <v>11</v>
      </c>
      <c r="D6626">
        <v>18</v>
      </c>
      <c r="E6626" t="s">
        <v>12012</v>
      </c>
      <c r="F6626" t="s">
        <v>12010</v>
      </c>
    </row>
    <row r="6627" spans="1:6">
      <c r="A6627" t="s">
        <v>12013</v>
      </c>
      <c r="B6627">
        <v>17</v>
      </c>
      <c r="C6627">
        <v>11</v>
      </c>
      <c r="D6627">
        <v>19</v>
      </c>
      <c r="E6627" t="s">
        <v>12014</v>
      </c>
      <c r="F6627" t="s">
        <v>12015</v>
      </c>
    </row>
    <row r="6628" spans="1:6">
      <c r="A6628" t="s">
        <v>12016</v>
      </c>
      <c r="B6628">
        <v>17</v>
      </c>
      <c r="C6628">
        <v>11</v>
      </c>
      <c r="D6628">
        <v>20</v>
      </c>
      <c r="E6628" t="s">
        <v>12017</v>
      </c>
      <c r="F6628" t="s">
        <v>12015</v>
      </c>
    </row>
    <row r="6629" spans="1:6">
      <c r="A6629" t="s">
        <v>12018</v>
      </c>
      <c r="B6629">
        <v>17</v>
      </c>
      <c r="C6629">
        <v>12</v>
      </c>
      <c r="D6629">
        <v>1</v>
      </c>
      <c r="E6629" t="s">
        <v>12019</v>
      </c>
      <c r="F6629" t="s">
        <v>12020</v>
      </c>
    </row>
    <row r="6630" spans="1:6">
      <c r="A6630" t="s">
        <v>12021</v>
      </c>
      <c r="B6630">
        <v>17</v>
      </c>
      <c r="C6630">
        <v>12</v>
      </c>
      <c r="D6630">
        <v>2</v>
      </c>
      <c r="E6630" t="s">
        <v>12022</v>
      </c>
      <c r="F6630" t="s">
        <v>12020</v>
      </c>
    </row>
    <row r="6631" spans="1:6">
      <c r="A6631" t="s">
        <v>12023</v>
      </c>
      <c r="B6631">
        <v>17</v>
      </c>
      <c r="C6631">
        <v>12</v>
      </c>
      <c r="D6631">
        <v>3</v>
      </c>
      <c r="E6631" t="s">
        <v>12024</v>
      </c>
      <c r="F6631" t="s">
        <v>12025</v>
      </c>
    </row>
    <row r="6632" spans="1:6">
      <c r="A6632" t="s">
        <v>12026</v>
      </c>
      <c r="B6632">
        <v>17</v>
      </c>
      <c r="C6632">
        <v>12</v>
      </c>
      <c r="D6632">
        <v>4</v>
      </c>
      <c r="E6632" t="s">
        <v>12027</v>
      </c>
      <c r="F6632" t="s">
        <v>12025</v>
      </c>
    </row>
    <row r="6633" spans="1:6">
      <c r="A6633" t="s">
        <v>12028</v>
      </c>
      <c r="B6633">
        <v>17</v>
      </c>
      <c r="C6633">
        <v>12</v>
      </c>
      <c r="D6633">
        <v>5</v>
      </c>
      <c r="E6633" t="s">
        <v>12029</v>
      </c>
      <c r="F6633" t="s">
        <v>12030</v>
      </c>
    </row>
    <row r="6634" spans="1:6">
      <c r="A6634" t="s">
        <v>12031</v>
      </c>
      <c r="B6634">
        <v>17</v>
      </c>
      <c r="C6634">
        <v>12</v>
      </c>
      <c r="D6634">
        <v>6</v>
      </c>
      <c r="E6634" t="s">
        <v>12032</v>
      </c>
      <c r="F6634" t="s">
        <v>12030</v>
      </c>
    </row>
    <row r="6635" spans="1:6">
      <c r="A6635" t="s">
        <v>12033</v>
      </c>
      <c r="B6635">
        <v>17</v>
      </c>
      <c r="C6635">
        <v>12</v>
      </c>
      <c r="D6635">
        <v>7</v>
      </c>
      <c r="E6635" t="s">
        <v>12034</v>
      </c>
      <c r="F6635" t="s">
        <v>12035</v>
      </c>
    </row>
    <row r="6636" spans="1:6">
      <c r="A6636" t="s">
        <v>12036</v>
      </c>
      <c r="B6636">
        <v>17</v>
      </c>
      <c r="C6636">
        <v>12</v>
      </c>
      <c r="D6636">
        <v>8</v>
      </c>
      <c r="E6636" t="s">
        <v>12037</v>
      </c>
      <c r="F6636" t="s">
        <v>12035</v>
      </c>
    </row>
    <row r="6637" spans="1:6">
      <c r="A6637" t="s">
        <v>12038</v>
      </c>
      <c r="B6637">
        <v>17</v>
      </c>
      <c r="C6637">
        <v>12</v>
      </c>
      <c r="D6637">
        <v>9</v>
      </c>
      <c r="E6637" t="s">
        <v>12039</v>
      </c>
      <c r="F6637" t="s">
        <v>12040</v>
      </c>
    </row>
    <row r="6638" spans="1:6">
      <c r="A6638" t="s">
        <v>12041</v>
      </c>
      <c r="B6638">
        <v>17</v>
      </c>
      <c r="C6638">
        <v>12</v>
      </c>
      <c r="D6638">
        <v>10</v>
      </c>
      <c r="E6638" t="s">
        <v>12042</v>
      </c>
      <c r="F6638" t="s">
        <v>12040</v>
      </c>
    </row>
    <row r="6639" spans="1:6">
      <c r="A6639" t="s">
        <v>12043</v>
      </c>
      <c r="B6639">
        <v>17</v>
      </c>
      <c r="C6639">
        <v>12</v>
      </c>
      <c r="D6639">
        <v>11</v>
      </c>
      <c r="E6639" t="s">
        <v>12044</v>
      </c>
      <c r="F6639" t="s">
        <v>12045</v>
      </c>
    </row>
    <row r="6640" spans="1:6">
      <c r="A6640" t="s">
        <v>12046</v>
      </c>
      <c r="B6640">
        <v>17</v>
      </c>
      <c r="C6640">
        <v>12</v>
      </c>
      <c r="D6640">
        <v>12</v>
      </c>
      <c r="E6640" t="s">
        <v>12047</v>
      </c>
      <c r="F6640" t="s">
        <v>12045</v>
      </c>
    </row>
    <row r="6641" spans="1:6">
      <c r="A6641" t="s">
        <v>12048</v>
      </c>
      <c r="B6641">
        <v>17</v>
      </c>
      <c r="C6641">
        <v>12</v>
      </c>
      <c r="D6641">
        <v>13</v>
      </c>
      <c r="E6641" t="s">
        <v>12049</v>
      </c>
      <c r="F6641" t="s">
        <v>12050</v>
      </c>
    </row>
    <row r="6642" spans="1:6">
      <c r="A6642" t="s">
        <v>12051</v>
      </c>
      <c r="B6642">
        <v>17</v>
      </c>
      <c r="C6642">
        <v>12</v>
      </c>
      <c r="D6642">
        <v>14</v>
      </c>
      <c r="E6642" t="s">
        <v>12052</v>
      </c>
      <c r="F6642" t="s">
        <v>12050</v>
      </c>
    </row>
    <row r="6643" spans="1:6">
      <c r="A6643" t="s">
        <v>12053</v>
      </c>
      <c r="B6643">
        <v>17</v>
      </c>
      <c r="C6643">
        <v>12</v>
      </c>
      <c r="D6643">
        <v>15</v>
      </c>
      <c r="E6643" t="s">
        <v>12054</v>
      </c>
      <c r="F6643" t="s">
        <v>12055</v>
      </c>
    </row>
    <row r="6644" spans="1:6">
      <c r="A6644" t="s">
        <v>12056</v>
      </c>
      <c r="B6644">
        <v>17</v>
      </c>
      <c r="C6644">
        <v>12</v>
      </c>
      <c r="D6644">
        <v>16</v>
      </c>
      <c r="E6644" t="s">
        <v>12057</v>
      </c>
      <c r="F6644" t="s">
        <v>12055</v>
      </c>
    </row>
    <row r="6645" spans="1:6">
      <c r="A6645" t="s">
        <v>12058</v>
      </c>
      <c r="B6645">
        <v>17</v>
      </c>
      <c r="C6645">
        <v>12</v>
      </c>
      <c r="D6645">
        <v>17</v>
      </c>
      <c r="E6645" t="s">
        <v>12059</v>
      </c>
      <c r="F6645" t="s">
        <v>12060</v>
      </c>
    </row>
    <row r="6646" spans="1:6">
      <c r="A6646" t="s">
        <v>12061</v>
      </c>
      <c r="B6646">
        <v>17</v>
      </c>
      <c r="C6646">
        <v>12</v>
      </c>
      <c r="D6646">
        <v>18</v>
      </c>
      <c r="E6646" t="s">
        <v>12062</v>
      </c>
      <c r="F6646" t="s">
        <v>12060</v>
      </c>
    </row>
    <row r="6647" spans="1:6">
      <c r="A6647" t="s">
        <v>12063</v>
      </c>
      <c r="B6647">
        <v>17</v>
      </c>
      <c r="C6647">
        <v>12</v>
      </c>
      <c r="D6647">
        <v>19</v>
      </c>
      <c r="E6647" t="s">
        <v>12064</v>
      </c>
      <c r="F6647" t="s">
        <v>12065</v>
      </c>
    </row>
    <row r="6648" spans="1:6">
      <c r="A6648" t="s">
        <v>12066</v>
      </c>
      <c r="B6648">
        <v>17</v>
      </c>
      <c r="C6648">
        <v>12</v>
      </c>
      <c r="D6648">
        <v>20</v>
      </c>
      <c r="E6648" t="s">
        <v>12067</v>
      </c>
      <c r="F6648" t="s">
        <v>12065</v>
      </c>
    </row>
    <row r="6649" spans="1:6">
      <c r="A6649" t="s">
        <v>12068</v>
      </c>
      <c r="B6649">
        <v>17</v>
      </c>
      <c r="C6649">
        <v>13</v>
      </c>
      <c r="D6649">
        <v>1</v>
      </c>
      <c r="E6649" t="s">
        <v>12069</v>
      </c>
      <c r="F6649" t="s">
        <v>12070</v>
      </c>
    </row>
    <row r="6650" spans="1:6">
      <c r="A6650" t="s">
        <v>12071</v>
      </c>
      <c r="B6650">
        <v>17</v>
      </c>
      <c r="C6650">
        <v>13</v>
      </c>
      <c r="D6650">
        <v>2</v>
      </c>
      <c r="E6650" t="s">
        <v>12072</v>
      </c>
      <c r="F6650" t="s">
        <v>12070</v>
      </c>
    </row>
    <row r="6651" spans="1:6">
      <c r="A6651" t="s">
        <v>12073</v>
      </c>
      <c r="B6651">
        <v>17</v>
      </c>
      <c r="C6651">
        <v>13</v>
      </c>
      <c r="D6651">
        <v>3</v>
      </c>
      <c r="E6651" t="s">
        <v>12074</v>
      </c>
      <c r="F6651" t="s">
        <v>12075</v>
      </c>
    </row>
    <row r="6652" spans="1:6">
      <c r="A6652" t="s">
        <v>12076</v>
      </c>
      <c r="B6652">
        <v>17</v>
      </c>
      <c r="C6652">
        <v>13</v>
      </c>
      <c r="D6652">
        <v>4</v>
      </c>
      <c r="E6652" t="s">
        <v>12077</v>
      </c>
      <c r="F6652" t="s">
        <v>12075</v>
      </c>
    </row>
    <row r="6653" spans="1:6">
      <c r="A6653" t="s">
        <v>12078</v>
      </c>
      <c r="B6653">
        <v>17</v>
      </c>
      <c r="C6653">
        <v>13</v>
      </c>
      <c r="D6653">
        <v>5</v>
      </c>
      <c r="E6653" t="s">
        <v>12079</v>
      </c>
      <c r="F6653" t="s">
        <v>12080</v>
      </c>
    </row>
    <row r="6654" spans="1:6">
      <c r="A6654" t="s">
        <v>12081</v>
      </c>
      <c r="B6654">
        <v>17</v>
      </c>
      <c r="C6654">
        <v>13</v>
      </c>
      <c r="D6654">
        <v>6</v>
      </c>
      <c r="E6654" t="s">
        <v>12082</v>
      </c>
      <c r="F6654" t="s">
        <v>12080</v>
      </c>
    </row>
    <row r="6655" spans="1:6">
      <c r="A6655" t="s">
        <v>12083</v>
      </c>
      <c r="B6655">
        <v>17</v>
      </c>
      <c r="C6655">
        <v>13</v>
      </c>
      <c r="D6655">
        <v>7</v>
      </c>
      <c r="E6655" t="s">
        <v>12084</v>
      </c>
      <c r="F6655" t="s">
        <v>12085</v>
      </c>
    </row>
    <row r="6656" spans="1:6">
      <c r="A6656" t="s">
        <v>12086</v>
      </c>
      <c r="B6656">
        <v>17</v>
      </c>
      <c r="C6656">
        <v>13</v>
      </c>
      <c r="D6656">
        <v>8</v>
      </c>
      <c r="E6656" t="s">
        <v>12087</v>
      </c>
      <c r="F6656" t="s">
        <v>12085</v>
      </c>
    </row>
    <row r="6657" spans="1:6">
      <c r="A6657" t="s">
        <v>12088</v>
      </c>
      <c r="B6657">
        <v>17</v>
      </c>
      <c r="C6657">
        <v>13</v>
      </c>
      <c r="D6657">
        <v>9</v>
      </c>
      <c r="E6657" t="s">
        <v>12089</v>
      </c>
      <c r="F6657" t="s">
        <v>12090</v>
      </c>
    </row>
    <row r="6658" spans="1:6">
      <c r="A6658" t="s">
        <v>12091</v>
      </c>
      <c r="B6658">
        <v>17</v>
      </c>
      <c r="C6658">
        <v>13</v>
      </c>
      <c r="D6658">
        <v>10</v>
      </c>
      <c r="E6658" t="s">
        <v>12092</v>
      </c>
      <c r="F6658" t="s">
        <v>12090</v>
      </c>
    </row>
    <row r="6659" spans="1:6">
      <c r="A6659" t="s">
        <v>12093</v>
      </c>
      <c r="B6659">
        <v>17</v>
      </c>
      <c r="C6659">
        <v>13</v>
      </c>
      <c r="D6659">
        <v>11</v>
      </c>
      <c r="E6659" t="s">
        <v>12094</v>
      </c>
      <c r="F6659" t="s">
        <v>12095</v>
      </c>
    </row>
    <row r="6660" spans="1:6">
      <c r="A6660" t="s">
        <v>12096</v>
      </c>
      <c r="B6660">
        <v>17</v>
      </c>
      <c r="C6660">
        <v>13</v>
      </c>
      <c r="D6660">
        <v>12</v>
      </c>
      <c r="E6660" t="s">
        <v>12097</v>
      </c>
      <c r="F6660" t="s">
        <v>12095</v>
      </c>
    </row>
    <row r="6661" spans="1:6">
      <c r="A6661" t="s">
        <v>12098</v>
      </c>
      <c r="B6661">
        <v>17</v>
      </c>
      <c r="C6661">
        <v>13</v>
      </c>
      <c r="D6661">
        <v>13</v>
      </c>
      <c r="E6661" t="s">
        <v>12099</v>
      </c>
      <c r="F6661" t="s">
        <v>12100</v>
      </c>
    </row>
    <row r="6662" spans="1:6">
      <c r="A6662" t="s">
        <v>12101</v>
      </c>
      <c r="B6662">
        <v>17</v>
      </c>
      <c r="C6662">
        <v>13</v>
      </c>
      <c r="D6662">
        <v>14</v>
      </c>
      <c r="E6662" t="s">
        <v>12102</v>
      </c>
      <c r="F6662" t="s">
        <v>12100</v>
      </c>
    </row>
    <row r="6663" spans="1:6">
      <c r="A6663" t="s">
        <v>12103</v>
      </c>
      <c r="B6663">
        <v>17</v>
      </c>
      <c r="C6663">
        <v>13</v>
      </c>
      <c r="D6663">
        <v>15</v>
      </c>
      <c r="E6663" t="s">
        <v>12104</v>
      </c>
      <c r="F6663" t="s">
        <v>12105</v>
      </c>
    </row>
    <row r="6664" spans="1:6">
      <c r="A6664" t="s">
        <v>12106</v>
      </c>
      <c r="B6664">
        <v>17</v>
      </c>
      <c r="C6664">
        <v>13</v>
      </c>
      <c r="D6664">
        <v>16</v>
      </c>
      <c r="E6664" t="s">
        <v>12107</v>
      </c>
      <c r="F6664" t="s">
        <v>12105</v>
      </c>
    </row>
    <row r="6665" spans="1:6">
      <c r="A6665" t="s">
        <v>12108</v>
      </c>
      <c r="B6665">
        <v>17</v>
      </c>
      <c r="C6665">
        <v>13</v>
      </c>
      <c r="D6665">
        <v>17</v>
      </c>
      <c r="E6665" t="s">
        <v>12109</v>
      </c>
      <c r="F6665" t="s">
        <v>12110</v>
      </c>
    </row>
    <row r="6666" spans="1:6">
      <c r="A6666" t="s">
        <v>12111</v>
      </c>
      <c r="B6666">
        <v>17</v>
      </c>
      <c r="C6666">
        <v>13</v>
      </c>
      <c r="D6666">
        <v>18</v>
      </c>
      <c r="E6666" t="s">
        <v>12112</v>
      </c>
      <c r="F6666" t="s">
        <v>12110</v>
      </c>
    </row>
    <row r="6667" spans="1:6">
      <c r="A6667" t="s">
        <v>12113</v>
      </c>
      <c r="B6667">
        <v>17</v>
      </c>
      <c r="C6667">
        <v>13</v>
      </c>
      <c r="D6667">
        <v>19</v>
      </c>
      <c r="E6667" t="s">
        <v>12114</v>
      </c>
      <c r="F6667" t="s">
        <v>12115</v>
      </c>
    </row>
    <row r="6668" spans="1:6">
      <c r="A6668" t="s">
        <v>12116</v>
      </c>
      <c r="B6668">
        <v>17</v>
      </c>
      <c r="C6668">
        <v>13</v>
      </c>
      <c r="D6668">
        <v>20</v>
      </c>
      <c r="E6668" t="s">
        <v>12117</v>
      </c>
      <c r="F6668" t="s">
        <v>12115</v>
      </c>
    </row>
    <row r="6669" spans="1:6">
      <c r="A6669" t="s">
        <v>12118</v>
      </c>
      <c r="B6669">
        <v>17</v>
      </c>
      <c r="C6669">
        <v>14</v>
      </c>
      <c r="D6669">
        <v>1</v>
      </c>
      <c r="E6669" t="s">
        <v>12119</v>
      </c>
      <c r="F6669" t="s">
        <v>12120</v>
      </c>
    </row>
    <row r="6670" spans="1:6">
      <c r="A6670" t="s">
        <v>12121</v>
      </c>
      <c r="B6670">
        <v>17</v>
      </c>
      <c r="C6670">
        <v>14</v>
      </c>
      <c r="D6670">
        <v>2</v>
      </c>
      <c r="E6670" t="s">
        <v>12122</v>
      </c>
      <c r="F6670" t="s">
        <v>12120</v>
      </c>
    </row>
    <row r="6671" spans="1:6">
      <c r="A6671" t="s">
        <v>12123</v>
      </c>
      <c r="B6671">
        <v>17</v>
      </c>
      <c r="C6671">
        <v>14</v>
      </c>
      <c r="D6671">
        <v>3</v>
      </c>
      <c r="E6671" t="s">
        <v>12124</v>
      </c>
      <c r="F6671" t="s">
        <v>12125</v>
      </c>
    </row>
    <row r="6672" spans="1:6">
      <c r="A6672" t="s">
        <v>12126</v>
      </c>
      <c r="B6672">
        <v>17</v>
      </c>
      <c r="C6672">
        <v>14</v>
      </c>
      <c r="D6672">
        <v>4</v>
      </c>
      <c r="E6672" t="s">
        <v>12127</v>
      </c>
      <c r="F6672" t="s">
        <v>12125</v>
      </c>
    </row>
    <row r="6673" spans="1:7">
      <c r="A6673" t="s">
        <v>12128</v>
      </c>
      <c r="B6673">
        <v>17</v>
      </c>
      <c r="C6673">
        <v>14</v>
      </c>
      <c r="D6673">
        <v>5</v>
      </c>
      <c r="E6673" t="s">
        <v>12129</v>
      </c>
      <c r="F6673" t="s">
        <v>12130</v>
      </c>
    </row>
    <row r="6674" spans="1:7">
      <c r="A6674" t="s">
        <v>12131</v>
      </c>
      <c r="B6674">
        <v>17</v>
      </c>
      <c r="C6674">
        <v>14</v>
      </c>
      <c r="D6674">
        <v>6</v>
      </c>
      <c r="E6674" t="s">
        <v>12132</v>
      </c>
      <c r="F6674" t="s">
        <v>12130</v>
      </c>
    </row>
    <row r="6675" spans="1:7">
      <c r="A6675" t="s">
        <v>12133</v>
      </c>
      <c r="B6675">
        <v>17</v>
      </c>
      <c r="C6675">
        <v>14</v>
      </c>
      <c r="D6675">
        <v>7</v>
      </c>
      <c r="E6675" t="s">
        <v>12134</v>
      </c>
      <c r="F6675" t="s">
        <v>12135</v>
      </c>
    </row>
    <row r="6676" spans="1:7">
      <c r="A6676" t="s">
        <v>12136</v>
      </c>
      <c r="B6676">
        <v>17</v>
      </c>
      <c r="C6676">
        <v>14</v>
      </c>
      <c r="D6676">
        <v>8</v>
      </c>
      <c r="E6676" t="s">
        <v>12137</v>
      </c>
      <c r="F6676" t="s">
        <v>12135</v>
      </c>
    </row>
    <row r="6677" spans="1:7">
      <c r="A6677" t="s">
        <v>12138</v>
      </c>
      <c r="B6677">
        <v>17</v>
      </c>
      <c r="C6677">
        <v>14</v>
      </c>
      <c r="D6677">
        <v>9</v>
      </c>
      <c r="E6677" t="s">
        <v>12139</v>
      </c>
      <c r="F6677" t="s">
        <v>12140</v>
      </c>
    </row>
    <row r="6678" spans="1:7">
      <c r="A6678" t="s">
        <v>12141</v>
      </c>
      <c r="B6678">
        <v>17</v>
      </c>
      <c r="C6678">
        <v>14</v>
      </c>
      <c r="D6678">
        <v>10</v>
      </c>
      <c r="E6678" t="s">
        <v>12142</v>
      </c>
      <c r="F6678" t="s">
        <v>12140</v>
      </c>
    </row>
    <row r="6679" spans="1:7">
      <c r="A6679" t="s">
        <v>12143</v>
      </c>
      <c r="B6679">
        <v>17</v>
      </c>
      <c r="C6679">
        <v>14</v>
      </c>
      <c r="D6679">
        <v>11</v>
      </c>
      <c r="E6679" t="s">
        <v>12144</v>
      </c>
      <c r="F6679" t="s">
        <v>12145</v>
      </c>
    </row>
    <row r="6680" spans="1:7">
      <c r="A6680" t="s">
        <v>12146</v>
      </c>
      <c r="B6680">
        <v>17</v>
      </c>
      <c r="C6680">
        <v>14</v>
      </c>
      <c r="D6680">
        <v>12</v>
      </c>
      <c r="E6680" t="s">
        <v>12147</v>
      </c>
      <c r="F6680" t="s">
        <v>12145</v>
      </c>
    </row>
    <row r="6681" spans="1:7">
      <c r="A6681" t="s">
        <v>12148</v>
      </c>
      <c r="B6681">
        <v>17</v>
      </c>
      <c r="C6681">
        <v>14</v>
      </c>
      <c r="D6681">
        <v>13</v>
      </c>
      <c r="E6681" t="s">
        <v>15</v>
      </c>
      <c r="G6681" t="s">
        <v>16</v>
      </c>
    </row>
    <row r="6682" spans="1:7">
      <c r="A6682" t="s">
        <v>12149</v>
      </c>
      <c r="B6682">
        <v>17</v>
      </c>
      <c r="C6682">
        <v>14</v>
      </c>
      <c r="D6682">
        <v>14</v>
      </c>
      <c r="E6682" t="s">
        <v>15</v>
      </c>
      <c r="G6682" t="s">
        <v>16</v>
      </c>
    </row>
    <row r="6683" spans="1:7">
      <c r="A6683" t="s">
        <v>12150</v>
      </c>
      <c r="B6683">
        <v>17</v>
      </c>
      <c r="C6683">
        <v>14</v>
      </c>
      <c r="D6683">
        <v>15</v>
      </c>
      <c r="E6683" t="s">
        <v>660</v>
      </c>
      <c r="G6683" t="s">
        <v>661</v>
      </c>
    </row>
    <row r="6684" spans="1:7">
      <c r="A6684" t="s">
        <v>12151</v>
      </c>
      <c r="B6684">
        <v>17</v>
      </c>
      <c r="C6684">
        <v>14</v>
      </c>
      <c r="D6684">
        <v>16</v>
      </c>
      <c r="E6684" t="s">
        <v>660</v>
      </c>
      <c r="G6684" t="s">
        <v>661</v>
      </c>
    </row>
    <row r="6685" spans="1:7">
      <c r="A6685" t="s">
        <v>12152</v>
      </c>
      <c r="B6685">
        <v>17</v>
      </c>
      <c r="C6685">
        <v>14</v>
      </c>
      <c r="D6685">
        <v>17</v>
      </c>
      <c r="E6685" t="s">
        <v>664</v>
      </c>
      <c r="G6685" t="s">
        <v>665</v>
      </c>
    </row>
    <row r="6686" spans="1:7">
      <c r="A6686" t="s">
        <v>12153</v>
      </c>
      <c r="B6686">
        <v>17</v>
      </c>
      <c r="C6686">
        <v>14</v>
      </c>
      <c r="D6686">
        <v>18</v>
      </c>
      <c r="E6686" t="s">
        <v>664</v>
      </c>
      <c r="G6686" t="s">
        <v>665</v>
      </c>
    </row>
    <row r="6687" spans="1:7">
      <c r="A6687" t="s">
        <v>12154</v>
      </c>
      <c r="B6687">
        <v>17</v>
      </c>
      <c r="C6687">
        <v>14</v>
      </c>
      <c r="D6687">
        <v>19</v>
      </c>
      <c r="E6687" t="s">
        <v>668</v>
      </c>
      <c r="G6687" t="s">
        <v>669</v>
      </c>
    </row>
    <row r="6688" spans="1:7">
      <c r="A6688" t="s">
        <v>12155</v>
      </c>
      <c r="B6688">
        <v>17</v>
      </c>
      <c r="C6688">
        <v>14</v>
      </c>
      <c r="D6688">
        <v>20</v>
      </c>
      <c r="E6688" t="s">
        <v>668</v>
      </c>
      <c r="G6688" t="s">
        <v>669</v>
      </c>
    </row>
    <row r="6689" spans="1:7">
      <c r="A6689" t="s">
        <v>12156</v>
      </c>
      <c r="B6689">
        <v>17</v>
      </c>
      <c r="C6689">
        <v>15</v>
      </c>
      <c r="D6689">
        <v>1</v>
      </c>
      <c r="E6689" t="s">
        <v>672</v>
      </c>
      <c r="G6689" t="e">
        <f>--Buffer</f>
        <v>#NAME?</v>
      </c>
    </row>
    <row r="6690" spans="1:7">
      <c r="A6690" t="s">
        <v>12157</v>
      </c>
      <c r="B6690">
        <v>17</v>
      </c>
      <c r="C6690">
        <v>15</v>
      </c>
      <c r="D6690">
        <v>2</v>
      </c>
      <c r="E6690" t="s">
        <v>672</v>
      </c>
      <c r="G6690" t="e">
        <f>--Buffer</f>
        <v>#NAME?</v>
      </c>
    </row>
    <row r="6691" spans="1:7">
      <c r="A6691" t="s">
        <v>12158</v>
      </c>
      <c r="B6691">
        <v>17</v>
      </c>
      <c r="C6691">
        <v>15</v>
      </c>
      <c r="D6691">
        <v>3</v>
      </c>
      <c r="E6691" t="s">
        <v>675</v>
      </c>
      <c r="G6691" t="s">
        <v>676</v>
      </c>
    </row>
    <row r="6692" spans="1:7">
      <c r="A6692" t="s">
        <v>12159</v>
      </c>
      <c r="B6692">
        <v>17</v>
      </c>
      <c r="C6692">
        <v>15</v>
      </c>
      <c r="D6692">
        <v>4</v>
      </c>
      <c r="E6692" t="s">
        <v>675</v>
      </c>
      <c r="G6692" t="s">
        <v>676</v>
      </c>
    </row>
    <row r="6693" spans="1:7">
      <c r="A6693" t="s">
        <v>12160</v>
      </c>
      <c r="B6693">
        <v>17</v>
      </c>
      <c r="C6693">
        <v>15</v>
      </c>
      <c r="D6693">
        <v>5</v>
      </c>
      <c r="E6693" t="s">
        <v>679</v>
      </c>
      <c r="G6693" t="s">
        <v>680</v>
      </c>
    </row>
    <row r="6694" spans="1:7">
      <c r="A6694" t="s">
        <v>12161</v>
      </c>
      <c r="B6694">
        <v>17</v>
      </c>
      <c r="C6694">
        <v>15</v>
      </c>
      <c r="D6694">
        <v>6</v>
      </c>
      <c r="E6694" t="s">
        <v>679</v>
      </c>
      <c r="G6694" t="s">
        <v>680</v>
      </c>
    </row>
    <row r="6695" spans="1:7">
      <c r="A6695" t="s">
        <v>12162</v>
      </c>
      <c r="B6695">
        <v>17</v>
      </c>
      <c r="C6695">
        <v>15</v>
      </c>
      <c r="D6695">
        <v>7</v>
      </c>
      <c r="E6695" t="s">
        <v>683</v>
      </c>
      <c r="G6695" t="s">
        <v>684</v>
      </c>
    </row>
    <row r="6696" spans="1:7">
      <c r="A6696" t="s">
        <v>12163</v>
      </c>
      <c r="B6696">
        <v>17</v>
      </c>
      <c r="C6696">
        <v>15</v>
      </c>
      <c r="D6696">
        <v>8</v>
      </c>
      <c r="E6696" t="s">
        <v>683</v>
      </c>
      <c r="G6696" t="s">
        <v>684</v>
      </c>
    </row>
    <row r="6697" spans="1:7">
      <c r="A6697" t="s">
        <v>12164</v>
      </c>
      <c r="B6697">
        <v>17</v>
      </c>
      <c r="C6697">
        <v>15</v>
      </c>
      <c r="D6697">
        <v>9</v>
      </c>
      <c r="E6697" t="s">
        <v>672</v>
      </c>
      <c r="G6697" t="e">
        <f>--Buffer</f>
        <v>#NAME?</v>
      </c>
    </row>
    <row r="6698" spans="1:7">
      <c r="A6698" t="s">
        <v>12165</v>
      </c>
      <c r="B6698">
        <v>17</v>
      </c>
      <c r="C6698">
        <v>15</v>
      </c>
      <c r="D6698">
        <v>10</v>
      </c>
      <c r="E6698" t="s">
        <v>672</v>
      </c>
      <c r="G6698" t="e">
        <f>--Buffer</f>
        <v>#NAME?</v>
      </c>
    </row>
    <row r="6699" spans="1:7">
      <c r="A6699" t="s">
        <v>12166</v>
      </c>
      <c r="B6699">
        <v>17</v>
      </c>
      <c r="C6699">
        <v>15</v>
      </c>
      <c r="D6699">
        <v>11</v>
      </c>
      <c r="E6699" t="s">
        <v>672</v>
      </c>
      <c r="G6699" t="e">
        <f>--Buffer</f>
        <v>#NAME?</v>
      </c>
    </row>
    <row r="6700" spans="1:7">
      <c r="A6700" t="s">
        <v>12167</v>
      </c>
      <c r="B6700">
        <v>17</v>
      </c>
      <c r="C6700">
        <v>15</v>
      </c>
      <c r="D6700">
        <v>12</v>
      </c>
      <c r="E6700" t="s">
        <v>672</v>
      </c>
      <c r="G6700" t="e">
        <f>--Buffer</f>
        <v>#NAME?</v>
      </c>
    </row>
    <row r="6701" spans="1:7">
      <c r="A6701" t="s">
        <v>12168</v>
      </c>
      <c r="B6701">
        <v>17</v>
      </c>
      <c r="C6701">
        <v>15</v>
      </c>
      <c r="D6701">
        <v>13</v>
      </c>
      <c r="E6701" t="s">
        <v>672</v>
      </c>
      <c r="G6701" t="e">
        <f>--Buffer</f>
        <v>#NAME?</v>
      </c>
    </row>
    <row r="6702" spans="1:7">
      <c r="A6702" t="s">
        <v>12169</v>
      </c>
      <c r="B6702">
        <v>17</v>
      </c>
      <c r="C6702">
        <v>15</v>
      </c>
      <c r="D6702">
        <v>14</v>
      </c>
      <c r="E6702" t="s">
        <v>672</v>
      </c>
      <c r="G6702" t="e">
        <f>--Buffer</f>
        <v>#NAME?</v>
      </c>
    </row>
    <row r="6703" spans="1:7">
      <c r="A6703" t="s">
        <v>12170</v>
      </c>
      <c r="B6703">
        <v>17</v>
      </c>
      <c r="C6703">
        <v>15</v>
      </c>
      <c r="D6703">
        <v>15</v>
      </c>
      <c r="E6703" t="s">
        <v>672</v>
      </c>
      <c r="G6703" t="e">
        <f>--Buffer</f>
        <v>#NAME?</v>
      </c>
    </row>
    <row r="6704" spans="1:7">
      <c r="A6704" t="s">
        <v>12171</v>
      </c>
      <c r="B6704">
        <v>17</v>
      </c>
      <c r="C6704">
        <v>15</v>
      </c>
      <c r="D6704">
        <v>16</v>
      </c>
      <c r="E6704" t="s">
        <v>672</v>
      </c>
      <c r="G6704" t="e">
        <f>--Buffer</f>
        <v>#NAME?</v>
      </c>
    </row>
    <row r="6705" spans="1:7">
      <c r="A6705" t="s">
        <v>12172</v>
      </c>
      <c r="B6705">
        <v>17</v>
      </c>
      <c r="C6705">
        <v>15</v>
      </c>
      <c r="D6705">
        <v>17</v>
      </c>
      <c r="E6705" t="s">
        <v>695</v>
      </c>
      <c r="G6705" t="s">
        <v>696</v>
      </c>
    </row>
    <row r="6706" spans="1:7">
      <c r="A6706" t="s">
        <v>12173</v>
      </c>
      <c r="B6706">
        <v>17</v>
      </c>
      <c r="C6706">
        <v>15</v>
      </c>
      <c r="D6706">
        <v>18</v>
      </c>
      <c r="E6706" t="s">
        <v>695</v>
      </c>
      <c r="G6706" t="s">
        <v>696</v>
      </c>
    </row>
    <row r="6707" spans="1:7">
      <c r="A6707" t="s">
        <v>12174</v>
      </c>
      <c r="B6707">
        <v>17</v>
      </c>
      <c r="C6707">
        <v>15</v>
      </c>
      <c r="D6707">
        <v>19</v>
      </c>
      <c r="E6707" t="s">
        <v>699</v>
      </c>
      <c r="G6707" t="s">
        <v>700</v>
      </c>
    </row>
    <row r="6708" spans="1:7">
      <c r="A6708" t="s">
        <v>12175</v>
      </c>
      <c r="B6708">
        <v>17</v>
      </c>
      <c r="C6708">
        <v>15</v>
      </c>
      <c r="D6708">
        <v>20</v>
      </c>
      <c r="E6708" t="s">
        <v>699</v>
      </c>
      <c r="G6708" t="s">
        <v>700</v>
      </c>
    </row>
    <row r="6709" spans="1:7">
      <c r="A6709" t="s">
        <v>12176</v>
      </c>
      <c r="B6709">
        <v>17</v>
      </c>
      <c r="C6709">
        <v>16</v>
      </c>
      <c r="D6709">
        <v>1</v>
      </c>
      <c r="E6709" t="s">
        <v>703</v>
      </c>
      <c r="G6709" t="s">
        <v>704</v>
      </c>
    </row>
    <row r="6710" spans="1:7">
      <c r="A6710" t="s">
        <v>12177</v>
      </c>
      <c r="B6710">
        <v>17</v>
      </c>
      <c r="C6710">
        <v>16</v>
      </c>
      <c r="D6710">
        <v>2</v>
      </c>
      <c r="E6710" t="s">
        <v>703</v>
      </c>
      <c r="G6710" t="s">
        <v>704</v>
      </c>
    </row>
    <row r="6711" spans="1:7">
      <c r="A6711" t="s">
        <v>12178</v>
      </c>
      <c r="B6711">
        <v>17</v>
      </c>
      <c r="C6711">
        <v>16</v>
      </c>
      <c r="D6711">
        <v>3</v>
      </c>
      <c r="E6711" t="s">
        <v>707</v>
      </c>
      <c r="G6711" t="s">
        <v>708</v>
      </c>
    </row>
    <row r="6712" spans="1:7">
      <c r="A6712" t="s">
        <v>12179</v>
      </c>
      <c r="B6712">
        <v>17</v>
      </c>
      <c r="C6712">
        <v>16</v>
      </c>
      <c r="D6712">
        <v>4</v>
      </c>
      <c r="E6712" t="s">
        <v>707</v>
      </c>
      <c r="G6712" t="s">
        <v>708</v>
      </c>
    </row>
    <row r="6713" spans="1:7">
      <c r="A6713" t="s">
        <v>12180</v>
      </c>
      <c r="B6713">
        <v>17</v>
      </c>
      <c r="C6713">
        <v>16</v>
      </c>
      <c r="D6713">
        <v>5</v>
      </c>
      <c r="E6713" t="s">
        <v>711</v>
      </c>
      <c r="G6713" t="e">
        <f>--Blank</f>
        <v>#NAME?</v>
      </c>
    </row>
    <row r="6714" spans="1:7">
      <c r="A6714" t="s">
        <v>12181</v>
      </c>
      <c r="B6714">
        <v>17</v>
      </c>
      <c r="C6714">
        <v>16</v>
      </c>
      <c r="D6714">
        <v>6</v>
      </c>
      <c r="E6714" t="s">
        <v>711</v>
      </c>
      <c r="G6714" t="e">
        <f>--Blank</f>
        <v>#NAME?</v>
      </c>
    </row>
    <row r="6715" spans="1:7">
      <c r="A6715" t="s">
        <v>12182</v>
      </c>
      <c r="B6715">
        <v>17</v>
      </c>
      <c r="C6715">
        <v>16</v>
      </c>
      <c r="D6715">
        <v>7</v>
      </c>
      <c r="E6715" t="s">
        <v>711</v>
      </c>
      <c r="G6715" t="e">
        <f>--Blank</f>
        <v>#NAME?</v>
      </c>
    </row>
    <row r="6716" spans="1:7">
      <c r="A6716" t="s">
        <v>12183</v>
      </c>
      <c r="B6716">
        <v>17</v>
      </c>
      <c r="C6716">
        <v>16</v>
      </c>
      <c r="D6716">
        <v>8</v>
      </c>
      <c r="E6716" t="s">
        <v>711</v>
      </c>
      <c r="G6716" t="e">
        <f>--Blank</f>
        <v>#NAME?</v>
      </c>
    </row>
    <row r="6717" spans="1:7">
      <c r="A6717" t="s">
        <v>12184</v>
      </c>
      <c r="B6717">
        <v>17</v>
      </c>
      <c r="C6717">
        <v>16</v>
      </c>
      <c r="D6717">
        <v>9</v>
      </c>
      <c r="E6717" t="s">
        <v>711</v>
      </c>
      <c r="G6717" t="e">
        <f>--Blank</f>
        <v>#NAME?</v>
      </c>
    </row>
    <row r="6718" spans="1:7">
      <c r="A6718" t="s">
        <v>12185</v>
      </c>
      <c r="B6718">
        <v>17</v>
      </c>
      <c r="C6718">
        <v>16</v>
      </c>
      <c r="D6718">
        <v>10</v>
      </c>
      <c r="E6718" t="s">
        <v>711</v>
      </c>
      <c r="G6718" t="e">
        <f>--Blank</f>
        <v>#NAME?</v>
      </c>
    </row>
    <row r="6719" spans="1:7">
      <c r="A6719" t="s">
        <v>12186</v>
      </c>
      <c r="B6719">
        <v>17</v>
      </c>
      <c r="C6719">
        <v>16</v>
      </c>
      <c r="D6719">
        <v>11</v>
      </c>
      <c r="E6719" t="s">
        <v>711</v>
      </c>
      <c r="G6719" t="e">
        <f>--Blank</f>
        <v>#NAME?</v>
      </c>
    </row>
    <row r="6720" spans="1:7">
      <c r="A6720" t="s">
        <v>12187</v>
      </c>
      <c r="B6720">
        <v>17</v>
      </c>
      <c r="C6720">
        <v>16</v>
      </c>
      <c r="D6720">
        <v>12</v>
      </c>
      <c r="E6720" t="s">
        <v>711</v>
      </c>
      <c r="G6720" t="e">
        <f>--Blank</f>
        <v>#NAME?</v>
      </c>
    </row>
    <row r="6721" spans="1:7">
      <c r="A6721" t="s">
        <v>12188</v>
      </c>
      <c r="B6721">
        <v>17</v>
      </c>
      <c r="C6721">
        <v>16</v>
      </c>
      <c r="D6721">
        <v>13</v>
      </c>
      <c r="E6721" t="s">
        <v>711</v>
      </c>
      <c r="G6721" t="e">
        <f>--Blank</f>
        <v>#NAME?</v>
      </c>
    </row>
    <row r="6722" spans="1:7">
      <c r="A6722" t="s">
        <v>12189</v>
      </c>
      <c r="B6722">
        <v>17</v>
      </c>
      <c r="C6722">
        <v>16</v>
      </c>
      <c r="D6722">
        <v>14</v>
      </c>
      <c r="E6722" t="s">
        <v>711</v>
      </c>
      <c r="G6722" t="e">
        <f>--Blank</f>
        <v>#NAME?</v>
      </c>
    </row>
    <row r="6723" spans="1:7">
      <c r="A6723" t="s">
        <v>12190</v>
      </c>
      <c r="B6723">
        <v>17</v>
      </c>
      <c r="C6723">
        <v>16</v>
      </c>
      <c r="D6723">
        <v>15</v>
      </c>
      <c r="E6723" t="s">
        <v>711</v>
      </c>
      <c r="G6723" t="e">
        <f>--Blank</f>
        <v>#NAME?</v>
      </c>
    </row>
    <row r="6724" spans="1:7">
      <c r="A6724" t="s">
        <v>12191</v>
      </c>
      <c r="B6724">
        <v>17</v>
      </c>
      <c r="C6724">
        <v>16</v>
      </c>
      <c r="D6724">
        <v>16</v>
      </c>
      <c r="E6724" t="s">
        <v>711</v>
      </c>
      <c r="G6724" t="e">
        <f>--Blank</f>
        <v>#NAME?</v>
      </c>
    </row>
    <row r="6725" spans="1:7">
      <c r="A6725" t="s">
        <v>12192</v>
      </c>
      <c r="B6725">
        <v>17</v>
      </c>
      <c r="C6725">
        <v>16</v>
      </c>
      <c r="D6725">
        <v>17</v>
      </c>
      <c r="E6725" t="s">
        <v>711</v>
      </c>
      <c r="G6725" t="e">
        <f>--Blank</f>
        <v>#NAME?</v>
      </c>
    </row>
    <row r="6726" spans="1:7">
      <c r="A6726" t="s">
        <v>12193</v>
      </c>
      <c r="B6726">
        <v>17</v>
      </c>
      <c r="C6726">
        <v>16</v>
      </c>
      <c r="D6726">
        <v>18</v>
      </c>
      <c r="E6726" t="s">
        <v>711</v>
      </c>
      <c r="G6726" t="e">
        <f>--Blank</f>
        <v>#NAME?</v>
      </c>
    </row>
    <row r="6727" spans="1:7">
      <c r="A6727" t="s">
        <v>12194</v>
      </c>
      <c r="B6727">
        <v>17</v>
      </c>
      <c r="C6727">
        <v>16</v>
      </c>
      <c r="D6727">
        <v>19</v>
      </c>
      <c r="E6727" t="s">
        <v>711</v>
      </c>
      <c r="G6727" t="e">
        <f>--Blank</f>
        <v>#NAME?</v>
      </c>
    </row>
    <row r="6728" spans="1:7">
      <c r="A6728" t="s">
        <v>12195</v>
      </c>
      <c r="B6728">
        <v>17</v>
      </c>
      <c r="C6728">
        <v>16</v>
      </c>
      <c r="D6728">
        <v>20</v>
      </c>
      <c r="E6728" t="s">
        <v>711</v>
      </c>
      <c r="G6728" t="e">
        <f>--Blank</f>
        <v>#NAME?</v>
      </c>
    </row>
    <row r="6729" spans="1:7">
      <c r="A6729" t="s">
        <v>12196</v>
      </c>
      <c r="B6729">
        <v>17</v>
      </c>
      <c r="C6729">
        <v>17</v>
      </c>
      <c r="D6729">
        <v>1</v>
      </c>
      <c r="E6729" t="s">
        <v>711</v>
      </c>
      <c r="G6729" t="e">
        <f>--Blank</f>
        <v>#NAME?</v>
      </c>
    </row>
    <row r="6730" spans="1:7">
      <c r="A6730" t="s">
        <v>12197</v>
      </c>
      <c r="B6730">
        <v>17</v>
      </c>
      <c r="C6730">
        <v>17</v>
      </c>
      <c r="D6730">
        <v>2</v>
      </c>
      <c r="E6730" t="s">
        <v>711</v>
      </c>
      <c r="G6730" t="e">
        <f>--Blank</f>
        <v>#NAME?</v>
      </c>
    </row>
    <row r="6731" spans="1:7">
      <c r="A6731" t="s">
        <v>12198</v>
      </c>
      <c r="B6731">
        <v>17</v>
      </c>
      <c r="C6731">
        <v>17</v>
      </c>
      <c r="D6731">
        <v>3</v>
      </c>
      <c r="E6731" t="s">
        <v>711</v>
      </c>
      <c r="G6731" t="e">
        <f>--Blank</f>
        <v>#NAME?</v>
      </c>
    </row>
    <row r="6732" spans="1:7">
      <c r="A6732" t="s">
        <v>12199</v>
      </c>
      <c r="B6732">
        <v>17</v>
      </c>
      <c r="C6732">
        <v>17</v>
      </c>
      <c r="D6732">
        <v>4</v>
      </c>
      <c r="E6732" t="s">
        <v>711</v>
      </c>
      <c r="G6732" t="e">
        <f>--Blank</f>
        <v>#NAME?</v>
      </c>
    </row>
    <row r="6733" spans="1:7">
      <c r="A6733" t="s">
        <v>12200</v>
      </c>
      <c r="B6733">
        <v>17</v>
      </c>
      <c r="C6733">
        <v>17</v>
      </c>
      <c r="D6733">
        <v>5</v>
      </c>
      <c r="E6733" t="s">
        <v>711</v>
      </c>
      <c r="G6733" t="e">
        <f>--Blank</f>
        <v>#NAME?</v>
      </c>
    </row>
    <row r="6734" spans="1:7">
      <c r="A6734" t="s">
        <v>12201</v>
      </c>
      <c r="B6734">
        <v>17</v>
      </c>
      <c r="C6734">
        <v>17</v>
      </c>
      <c r="D6734">
        <v>6</v>
      </c>
      <c r="E6734" t="s">
        <v>711</v>
      </c>
      <c r="G6734" t="e">
        <f>--Blank</f>
        <v>#NAME?</v>
      </c>
    </row>
    <row r="6735" spans="1:7">
      <c r="A6735" t="s">
        <v>12202</v>
      </c>
      <c r="B6735">
        <v>17</v>
      </c>
      <c r="C6735">
        <v>17</v>
      </c>
      <c r="D6735">
        <v>7</v>
      </c>
      <c r="E6735" t="s">
        <v>711</v>
      </c>
      <c r="G6735" t="e">
        <f>--Blank</f>
        <v>#NAME?</v>
      </c>
    </row>
    <row r="6736" spans="1:7">
      <c r="A6736" t="s">
        <v>12203</v>
      </c>
      <c r="B6736">
        <v>17</v>
      </c>
      <c r="C6736">
        <v>17</v>
      </c>
      <c r="D6736">
        <v>8</v>
      </c>
      <c r="E6736" t="s">
        <v>711</v>
      </c>
      <c r="G6736" t="e">
        <f>--Blank</f>
        <v>#NAME?</v>
      </c>
    </row>
    <row r="6737" spans="1:7">
      <c r="A6737" t="s">
        <v>12204</v>
      </c>
      <c r="B6737">
        <v>17</v>
      </c>
      <c r="C6737">
        <v>17</v>
      </c>
      <c r="D6737">
        <v>9</v>
      </c>
      <c r="E6737" t="s">
        <v>711</v>
      </c>
      <c r="G6737" t="e">
        <f>--Blank</f>
        <v>#NAME?</v>
      </c>
    </row>
    <row r="6738" spans="1:7">
      <c r="A6738" t="s">
        <v>12205</v>
      </c>
      <c r="B6738">
        <v>17</v>
      </c>
      <c r="C6738">
        <v>17</v>
      </c>
      <c r="D6738">
        <v>10</v>
      </c>
      <c r="E6738" t="s">
        <v>711</v>
      </c>
      <c r="G6738" t="e">
        <f>--Blank</f>
        <v>#NAME?</v>
      </c>
    </row>
    <row r="6739" spans="1:7">
      <c r="A6739" t="s">
        <v>12206</v>
      </c>
      <c r="B6739">
        <v>17</v>
      </c>
      <c r="C6739">
        <v>17</v>
      </c>
      <c r="D6739">
        <v>11</v>
      </c>
      <c r="E6739" t="s">
        <v>711</v>
      </c>
      <c r="G6739" t="e">
        <f>--Blank</f>
        <v>#NAME?</v>
      </c>
    </row>
    <row r="6740" spans="1:7">
      <c r="A6740" t="s">
        <v>12207</v>
      </c>
      <c r="B6740">
        <v>17</v>
      </c>
      <c r="C6740">
        <v>17</v>
      </c>
      <c r="D6740">
        <v>12</v>
      </c>
      <c r="E6740" t="s">
        <v>711</v>
      </c>
      <c r="G6740" t="e">
        <f>--Blank</f>
        <v>#NAME?</v>
      </c>
    </row>
    <row r="6741" spans="1:7">
      <c r="A6741" t="s">
        <v>12208</v>
      </c>
      <c r="B6741">
        <v>17</v>
      </c>
      <c r="C6741">
        <v>17</v>
      </c>
      <c r="D6741">
        <v>13</v>
      </c>
      <c r="E6741" t="s">
        <v>711</v>
      </c>
      <c r="G6741" t="e">
        <f>--Blank</f>
        <v>#NAME?</v>
      </c>
    </row>
    <row r="6742" spans="1:7">
      <c r="A6742" t="s">
        <v>12209</v>
      </c>
      <c r="B6742">
        <v>17</v>
      </c>
      <c r="C6742">
        <v>17</v>
      </c>
      <c r="D6742">
        <v>14</v>
      </c>
      <c r="E6742" t="s">
        <v>711</v>
      </c>
      <c r="G6742" t="e">
        <f>--Blank</f>
        <v>#NAME?</v>
      </c>
    </row>
    <row r="6743" spans="1:7">
      <c r="A6743" t="s">
        <v>12210</v>
      </c>
      <c r="B6743">
        <v>17</v>
      </c>
      <c r="C6743">
        <v>17</v>
      </c>
      <c r="D6743">
        <v>15</v>
      </c>
      <c r="E6743" t="s">
        <v>711</v>
      </c>
      <c r="G6743" t="e">
        <f>--Blank</f>
        <v>#NAME?</v>
      </c>
    </row>
    <row r="6744" spans="1:7">
      <c r="A6744" t="s">
        <v>12211</v>
      </c>
      <c r="B6744">
        <v>17</v>
      </c>
      <c r="C6744">
        <v>17</v>
      </c>
      <c r="D6744">
        <v>16</v>
      </c>
      <c r="E6744" t="s">
        <v>711</v>
      </c>
      <c r="G6744" t="e">
        <f>--Blank</f>
        <v>#NAME?</v>
      </c>
    </row>
    <row r="6745" spans="1:7">
      <c r="A6745" t="s">
        <v>12212</v>
      </c>
      <c r="B6745">
        <v>17</v>
      </c>
      <c r="C6745">
        <v>17</v>
      </c>
      <c r="D6745">
        <v>17</v>
      </c>
      <c r="E6745" t="s">
        <v>711</v>
      </c>
      <c r="G6745" t="e">
        <f>--Blank</f>
        <v>#NAME?</v>
      </c>
    </row>
    <row r="6746" spans="1:7">
      <c r="A6746" t="s">
        <v>12213</v>
      </c>
      <c r="B6746">
        <v>17</v>
      </c>
      <c r="C6746">
        <v>17</v>
      </c>
      <c r="D6746">
        <v>18</v>
      </c>
      <c r="E6746" t="s">
        <v>711</v>
      </c>
      <c r="G6746" t="e">
        <f>--Blank</f>
        <v>#NAME?</v>
      </c>
    </row>
    <row r="6747" spans="1:7">
      <c r="A6747" t="s">
        <v>12214</v>
      </c>
      <c r="B6747">
        <v>17</v>
      </c>
      <c r="C6747">
        <v>17</v>
      </c>
      <c r="D6747">
        <v>19</v>
      </c>
      <c r="E6747" t="s">
        <v>711</v>
      </c>
      <c r="G6747" t="e">
        <f>--Blank</f>
        <v>#NAME?</v>
      </c>
    </row>
    <row r="6748" spans="1:7">
      <c r="A6748" t="s">
        <v>12215</v>
      </c>
      <c r="B6748">
        <v>17</v>
      </c>
      <c r="C6748">
        <v>17</v>
      </c>
      <c r="D6748">
        <v>20</v>
      </c>
      <c r="E6748" t="s">
        <v>711</v>
      </c>
      <c r="G6748" t="e">
        <f>--Blank</f>
        <v>#NAME?</v>
      </c>
    </row>
    <row r="6749" spans="1:7">
      <c r="A6749" t="s">
        <v>12216</v>
      </c>
      <c r="B6749">
        <v>17</v>
      </c>
      <c r="C6749">
        <v>18</v>
      </c>
      <c r="D6749">
        <v>1</v>
      </c>
      <c r="E6749" t="s">
        <v>711</v>
      </c>
      <c r="G6749" t="e">
        <f>--Blank</f>
        <v>#NAME?</v>
      </c>
    </row>
    <row r="6750" spans="1:7">
      <c r="A6750" t="s">
        <v>12217</v>
      </c>
      <c r="B6750">
        <v>17</v>
      </c>
      <c r="C6750">
        <v>18</v>
      </c>
      <c r="D6750">
        <v>2</v>
      </c>
      <c r="E6750" t="s">
        <v>711</v>
      </c>
      <c r="G6750" t="e">
        <f>--Blank</f>
        <v>#NAME?</v>
      </c>
    </row>
    <row r="6751" spans="1:7">
      <c r="A6751" t="s">
        <v>12218</v>
      </c>
      <c r="B6751">
        <v>17</v>
      </c>
      <c r="C6751">
        <v>18</v>
      </c>
      <c r="D6751">
        <v>3</v>
      </c>
      <c r="E6751" t="s">
        <v>711</v>
      </c>
      <c r="G6751" t="e">
        <f>--Blank</f>
        <v>#NAME?</v>
      </c>
    </row>
    <row r="6752" spans="1:7">
      <c r="A6752" t="s">
        <v>12219</v>
      </c>
      <c r="B6752">
        <v>17</v>
      </c>
      <c r="C6752">
        <v>18</v>
      </c>
      <c r="D6752">
        <v>4</v>
      </c>
      <c r="E6752" t="s">
        <v>711</v>
      </c>
      <c r="G6752" t="e">
        <f>--Blank</f>
        <v>#NAME?</v>
      </c>
    </row>
    <row r="6753" spans="1:7">
      <c r="A6753" t="s">
        <v>12220</v>
      </c>
      <c r="B6753">
        <v>17</v>
      </c>
      <c r="C6753">
        <v>18</v>
      </c>
      <c r="D6753">
        <v>5</v>
      </c>
      <c r="E6753" t="s">
        <v>711</v>
      </c>
      <c r="G6753" t="e">
        <f>--Blank</f>
        <v>#NAME?</v>
      </c>
    </row>
    <row r="6754" spans="1:7">
      <c r="A6754" t="s">
        <v>12221</v>
      </c>
      <c r="B6754">
        <v>17</v>
      </c>
      <c r="C6754">
        <v>18</v>
      </c>
      <c r="D6754">
        <v>6</v>
      </c>
      <c r="E6754" t="s">
        <v>711</v>
      </c>
      <c r="G6754" t="e">
        <f>--Blank</f>
        <v>#NAME?</v>
      </c>
    </row>
    <row r="6755" spans="1:7">
      <c r="A6755" t="s">
        <v>12222</v>
      </c>
      <c r="B6755">
        <v>17</v>
      </c>
      <c r="C6755">
        <v>18</v>
      </c>
      <c r="D6755">
        <v>7</v>
      </c>
      <c r="E6755" t="s">
        <v>711</v>
      </c>
      <c r="G6755" t="e">
        <f>--Blank</f>
        <v>#NAME?</v>
      </c>
    </row>
    <row r="6756" spans="1:7">
      <c r="A6756" t="s">
        <v>12223</v>
      </c>
      <c r="B6756">
        <v>17</v>
      </c>
      <c r="C6756">
        <v>18</v>
      </c>
      <c r="D6756">
        <v>8</v>
      </c>
      <c r="E6756" t="s">
        <v>711</v>
      </c>
      <c r="G6756" t="e">
        <f>--Blank</f>
        <v>#NAME?</v>
      </c>
    </row>
    <row r="6757" spans="1:7">
      <c r="A6757" t="s">
        <v>12224</v>
      </c>
      <c r="B6757">
        <v>17</v>
      </c>
      <c r="C6757">
        <v>18</v>
      </c>
      <c r="D6757">
        <v>9</v>
      </c>
      <c r="E6757" t="s">
        <v>711</v>
      </c>
      <c r="G6757" t="e">
        <f>--Blank</f>
        <v>#NAME?</v>
      </c>
    </row>
    <row r="6758" spans="1:7">
      <c r="A6758" t="s">
        <v>12225</v>
      </c>
      <c r="B6758">
        <v>17</v>
      </c>
      <c r="C6758">
        <v>18</v>
      </c>
      <c r="D6758">
        <v>10</v>
      </c>
      <c r="E6758" t="s">
        <v>711</v>
      </c>
      <c r="G6758" t="e">
        <f>--Blank</f>
        <v>#NAME?</v>
      </c>
    </row>
    <row r="6759" spans="1:7">
      <c r="A6759" t="s">
        <v>12226</v>
      </c>
      <c r="B6759">
        <v>17</v>
      </c>
      <c r="C6759">
        <v>18</v>
      </c>
      <c r="D6759">
        <v>11</v>
      </c>
      <c r="E6759" t="s">
        <v>711</v>
      </c>
      <c r="G6759" t="e">
        <f>--Blank</f>
        <v>#NAME?</v>
      </c>
    </row>
    <row r="6760" spans="1:7">
      <c r="A6760" t="s">
        <v>12227</v>
      </c>
      <c r="B6760">
        <v>17</v>
      </c>
      <c r="C6760">
        <v>18</v>
      </c>
      <c r="D6760">
        <v>12</v>
      </c>
      <c r="E6760" t="s">
        <v>711</v>
      </c>
      <c r="G6760" t="e">
        <f>--Blank</f>
        <v>#NAME?</v>
      </c>
    </row>
    <row r="6761" spans="1:7">
      <c r="A6761" t="s">
        <v>12228</v>
      </c>
      <c r="B6761">
        <v>17</v>
      </c>
      <c r="C6761">
        <v>18</v>
      </c>
      <c r="D6761">
        <v>13</v>
      </c>
      <c r="E6761" t="s">
        <v>711</v>
      </c>
      <c r="G6761" t="e">
        <f>--Blank</f>
        <v>#NAME?</v>
      </c>
    </row>
    <row r="6762" spans="1:7">
      <c r="A6762" t="s">
        <v>12229</v>
      </c>
      <c r="B6762">
        <v>17</v>
      </c>
      <c r="C6762">
        <v>18</v>
      </c>
      <c r="D6762">
        <v>14</v>
      </c>
      <c r="E6762" t="s">
        <v>711</v>
      </c>
      <c r="G6762" t="e">
        <f>--Blank</f>
        <v>#NAME?</v>
      </c>
    </row>
    <row r="6763" spans="1:7">
      <c r="A6763" t="s">
        <v>12230</v>
      </c>
      <c r="B6763">
        <v>17</v>
      </c>
      <c r="C6763">
        <v>18</v>
      </c>
      <c r="D6763">
        <v>15</v>
      </c>
      <c r="E6763" t="s">
        <v>711</v>
      </c>
      <c r="G6763" t="e">
        <f>--Blank</f>
        <v>#NAME?</v>
      </c>
    </row>
    <row r="6764" spans="1:7">
      <c r="A6764" t="s">
        <v>12231</v>
      </c>
      <c r="B6764">
        <v>17</v>
      </c>
      <c r="C6764">
        <v>18</v>
      </c>
      <c r="D6764">
        <v>16</v>
      </c>
      <c r="E6764" t="s">
        <v>711</v>
      </c>
      <c r="G6764" t="e">
        <f>--Blank</f>
        <v>#NAME?</v>
      </c>
    </row>
    <row r="6765" spans="1:7">
      <c r="A6765" t="s">
        <v>12232</v>
      </c>
      <c r="B6765">
        <v>17</v>
      </c>
      <c r="C6765">
        <v>18</v>
      </c>
      <c r="D6765">
        <v>17</v>
      </c>
      <c r="E6765" t="s">
        <v>711</v>
      </c>
      <c r="G6765" t="e">
        <f>--Blank</f>
        <v>#NAME?</v>
      </c>
    </row>
    <row r="6766" spans="1:7">
      <c r="A6766" t="s">
        <v>12233</v>
      </c>
      <c r="B6766">
        <v>17</v>
      </c>
      <c r="C6766">
        <v>18</v>
      </c>
      <c r="D6766">
        <v>18</v>
      </c>
      <c r="E6766" t="s">
        <v>711</v>
      </c>
      <c r="G6766" t="e">
        <f>--Blank</f>
        <v>#NAME?</v>
      </c>
    </row>
    <row r="6767" spans="1:7">
      <c r="A6767" t="s">
        <v>12234</v>
      </c>
      <c r="B6767">
        <v>17</v>
      </c>
      <c r="C6767">
        <v>18</v>
      </c>
      <c r="D6767">
        <v>19</v>
      </c>
      <c r="E6767" t="s">
        <v>711</v>
      </c>
      <c r="G6767" t="e">
        <f>--Blank</f>
        <v>#NAME?</v>
      </c>
    </row>
    <row r="6768" spans="1:7">
      <c r="A6768" t="s">
        <v>12235</v>
      </c>
      <c r="B6768">
        <v>17</v>
      </c>
      <c r="C6768">
        <v>18</v>
      </c>
      <c r="D6768">
        <v>20</v>
      </c>
      <c r="E6768" t="s">
        <v>711</v>
      </c>
      <c r="G6768" t="e">
        <f>--Blank</f>
        <v>#NAME?</v>
      </c>
    </row>
    <row r="6769" spans="1:7">
      <c r="A6769" t="s">
        <v>12236</v>
      </c>
      <c r="B6769">
        <v>17</v>
      </c>
      <c r="C6769">
        <v>19</v>
      </c>
      <c r="D6769">
        <v>1</v>
      </c>
      <c r="E6769" t="s">
        <v>711</v>
      </c>
      <c r="G6769" t="e">
        <f>--Blank</f>
        <v>#NAME?</v>
      </c>
    </row>
    <row r="6770" spans="1:7">
      <c r="A6770" t="s">
        <v>12237</v>
      </c>
      <c r="B6770">
        <v>17</v>
      </c>
      <c r="C6770">
        <v>19</v>
      </c>
      <c r="D6770">
        <v>2</v>
      </c>
      <c r="E6770" t="s">
        <v>711</v>
      </c>
      <c r="G6770" t="e">
        <f>--Blank</f>
        <v>#NAME?</v>
      </c>
    </row>
    <row r="6771" spans="1:7">
      <c r="A6771" t="s">
        <v>12238</v>
      </c>
      <c r="B6771">
        <v>17</v>
      </c>
      <c r="C6771">
        <v>19</v>
      </c>
      <c r="D6771">
        <v>3</v>
      </c>
      <c r="E6771" t="s">
        <v>711</v>
      </c>
      <c r="G6771" t="e">
        <f>--Blank</f>
        <v>#NAME?</v>
      </c>
    </row>
    <row r="6772" spans="1:7">
      <c r="A6772" t="s">
        <v>12239</v>
      </c>
      <c r="B6772">
        <v>17</v>
      </c>
      <c r="C6772">
        <v>19</v>
      </c>
      <c r="D6772">
        <v>4</v>
      </c>
      <c r="E6772" t="s">
        <v>711</v>
      </c>
      <c r="G6772" t="e">
        <f>--Blank</f>
        <v>#NAME?</v>
      </c>
    </row>
    <row r="6773" spans="1:7">
      <c r="A6773" t="s">
        <v>12240</v>
      </c>
      <c r="B6773">
        <v>17</v>
      </c>
      <c r="C6773">
        <v>19</v>
      </c>
      <c r="D6773">
        <v>5</v>
      </c>
      <c r="E6773" t="s">
        <v>711</v>
      </c>
      <c r="G6773" t="e">
        <f>--Blank</f>
        <v>#NAME?</v>
      </c>
    </row>
    <row r="6774" spans="1:7">
      <c r="A6774" t="s">
        <v>12241</v>
      </c>
      <c r="B6774">
        <v>17</v>
      </c>
      <c r="C6774">
        <v>19</v>
      </c>
      <c r="D6774">
        <v>6</v>
      </c>
      <c r="E6774" t="s">
        <v>711</v>
      </c>
      <c r="G6774" t="e">
        <f>--Blank</f>
        <v>#NAME?</v>
      </c>
    </row>
    <row r="6775" spans="1:7">
      <c r="A6775" t="s">
        <v>12242</v>
      </c>
      <c r="B6775">
        <v>17</v>
      </c>
      <c r="C6775">
        <v>19</v>
      </c>
      <c r="D6775">
        <v>7</v>
      </c>
      <c r="E6775" t="s">
        <v>711</v>
      </c>
      <c r="G6775" t="e">
        <f>--Blank</f>
        <v>#NAME?</v>
      </c>
    </row>
    <row r="6776" spans="1:7">
      <c r="A6776" t="s">
        <v>12243</v>
      </c>
      <c r="B6776">
        <v>17</v>
      </c>
      <c r="C6776">
        <v>19</v>
      </c>
      <c r="D6776">
        <v>8</v>
      </c>
      <c r="E6776" t="s">
        <v>711</v>
      </c>
      <c r="G6776" t="e">
        <f>--Blank</f>
        <v>#NAME?</v>
      </c>
    </row>
    <row r="6777" spans="1:7">
      <c r="A6777" t="s">
        <v>12244</v>
      </c>
      <c r="B6777">
        <v>17</v>
      </c>
      <c r="C6777">
        <v>19</v>
      </c>
      <c r="D6777">
        <v>9</v>
      </c>
      <c r="E6777" t="s">
        <v>711</v>
      </c>
      <c r="G6777" t="e">
        <f>--Blank</f>
        <v>#NAME?</v>
      </c>
    </row>
    <row r="6778" spans="1:7">
      <c r="A6778" t="s">
        <v>12245</v>
      </c>
      <c r="B6778">
        <v>17</v>
      </c>
      <c r="C6778">
        <v>19</v>
      </c>
      <c r="D6778">
        <v>10</v>
      </c>
      <c r="E6778" t="s">
        <v>711</v>
      </c>
      <c r="G6778" t="e">
        <f>--Blank</f>
        <v>#NAME?</v>
      </c>
    </row>
    <row r="6779" spans="1:7">
      <c r="A6779" t="s">
        <v>12246</v>
      </c>
      <c r="B6779">
        <v>17</v>
      </c>
      <c r="C6779">
        <v>19</v>
      </c>
      <c r="D6779">
        <v>11</v>
      </c>
      <c r="E6779" t="s">
        <v>711</v>
      </c>
      <c r="G6779" t="e">
        <f>--Blank</f>
        <v>#NAME?</v>
      </c>
    </row>
    <row r="6780" spans="1:7">
      <c r="A6780" t="s">
        <v>12247</v>
      </c>
      <c r="B6780">
        <v>17</v>
      </c>
      <c r="C6780">
        <v>19</v>
      </c>
      <c r="D6780">
        <v>12</v>
      </c>
      <c r="E6780" t="s">
        <v>711</v>
      </c>
      <c r="G6780" t="e">
        <f>--Blank</f>
        <v>#NAME?</v>
      </c>
    </row>
    <row r="6781" spans="1:7">
      <c r="A6781" t="s">
        <v>12248</v>
      </c>
      <c r="B6781">
        <v>17</v>
      </c>
      <c r="C6781">
        <v>19</v>
      </c>
      <c r="D6781">
        <v>13</v>
      </c>
      <c r="E6781" t="s">
        <v>711</v>
      </c>
      <c r="G6781" t="e">
        <f>--Blank</f>
        <v>#NAME?</v>
      </c>
    </row>
    <row r="6782" spans="1:7">
      <c r="A6782" t="s">
        <v>12249</v>
      </c>
      <c r="B6782">
        <v>17</v>
      </c>
      <c r="C6782">
        <v>19</v>
      </c>
      <c r="D6782">
        <v>14</v>
      </c>
      <c r="E6782" t="s">
        <v>711</v>
      </c>
      <c r="G6782" t="e">
        <f>--Blank</f>
        <v>#NAME?</v>
      </c>
    </row>
    <row r="6783" spans="1:7">
      <c r="A6783" t="s">
        <v>12250</v>
      </c>
      <c r="B6783">
        <v>17</v>
      </c>
      <c r="C6783">
        <v>19</v>
      </c>
      <c r="D6783">
        <v>15</v>
      </c>
      <c r="E6783" t="s">
        <v>711</v>
      </c>
      <c r="G6783" t="e">
        <f>--Blank</f>
        <v>#NAME?</v>
      </c>
    </row>
    <row r="6784" spans="1:7">
      <c r="A6784" t="s">
        <v>12251</v>
      </c>
      <c r="B6784">
        <v>17</v>
      </c>
      <c r="C6784">
        <v>19</v>
      </c>
      <c r="D6784">
        <v>16</v>
      </c>
      <c r="E6784" t="s">
        <v>711</v>
      </c>
      <c r="G6784" t="e">
        <f>--Blank</f>
        <v>#NAME?</v>
      </c>
    </row>
    <row r="6785" spans="1:7">
      <c r="A6785" t="s">
        <v>12252</v>
      </c>
      <c r="B6785">
        <v>17</v>
      </c>
      <c r="C6785">
        <v>19</v>
      </c>
      <c r="D6785">
        <v>17</v>
      </c>
      <c r="E6785" t="s">
        <v>711</v>
      </c>
      <c r="G6785" t="e">
        <f>--Blank</f>
        <v>#NAME?</v>
      </c>
    </row>
    <row r="6786" spans="1:7">
      <c r="A6786" t="s">
        <v>12253</v>
      </c>
      <c r="B6786">
        <v>17</v>
      </c>
      <c r="C6786">
        <v>19</v>
      </c>
      <c r="D6786">
        <v>18</v>
      </c>
      <c r="E6786" t="s">
        <v>711</v>
      </c>
      <c r="G6786" t="e">
        <f>--Blank</f>
        <v>#NAME?</v>
      </c>
    </row>
    <row r="6787" spans="1:7">
      <c r="A6787" t="s">
        <v>12254</v>
      </c>
      <c r="B6787">
        <v>17</v>
      </c>
      <c r="C6787">
        <v>19</v>
      </c>
      <c r="D6787">
        <v>19</v>
      </c>
      <c r="E6787" t="s">
        <v>711</v>
      </c>
      <c r="G6787" t="e">
        <f>--Blank</f>
        <v>#NAME?</v>
      </c>
    </row>
    <row r="6788" spans="1:7">
      <c r="A6788" t="s">
        <v>12255</v>
      </c>
      <c r="B6788">
        <v>17</v>
      </c>
      <c r="C6788">
        <v>19</v>
      </c>
      <c r="D6788">
        <v>20</v>
      </c>
      <c r="E6788" t="s">
        <v>711</v>
      </c>
      <c r="G6788" t="e">
        <f>--Blank</f>
        <v>#NAME?</v>
      </c>
    </row>
    <row r="6789" spans="1:7">
      <c r="A6789" t="s">
        <v>12256</v>
      </c>
      <c r="B6789">
        <v>17</v>
      </c>
      <c r="C6789">
        <v>20</v>
      </c>
      <c r="D6789">
        <v>1</v>
      </c>
      <c r="E6789" t="s">
        <v>711</v>
      </c>
      <c r="G6789" t="e">
        <f>--Blank</f>
        <v>#NAME?</v>
      </c>
    </row>
    <row r="6790" spans="1:7">
      <c r="A6790" t="s">
        <v>12257</v>
      </c>
      <c r="B6790">
        <v>17</v>
      </c>
      <c r="C6790">
        <v>20</v>
      </c>
      <c r="D6790">
        <v>2</v>
      </c>
      <c r="E6790" t="s">
        <v>711</v>
      </c>
      <c r="G6790" t="e">
        <f>--Blank</f>
        <v>#NAME?</v>
      </c>
    </row>
    <row r="6791" spans="1:7">
      <c r="A6791" t="s">
        <v>12258</v>
      </c>
      <c r="B6791">
        <v>17</v>
      </c>
      <c r="C6791">
        <v>20</v>
      </c>
      <c r="D6791">
        <v>3</v>
      </c>
      <c r="E6791" t="s">
        <v>711</v>
      </c>
      <c r="G6791" t="e">
        <f>--Blank</f>
        <v>#NAME?</v>
      </c>
    </row>
    <row r="6792" spans="1:7">
      <c r="A6792" t="s">
        <v>12259</v>
      </c>
      <c r="B6792">
        <v>17</v>
      </c>
      <c r="C6792">
        <v>20</v>
      </c>
      <c r="D6792">
        <v>4</v>
      </c>
      <c r="E6792" t="s">
        <v>711</v>
      </c>
      <c r="G6792" t="e">
        <f>--Blank</f>
        <v>#NAME?</v>
      </c>
    </row>
    <row r="6793" spans="1:7">
      <c r="A6793" t="s">
        <v>12260</v>
      </c>
      <c r="B6793">
        <v>17</v>
      </c>
      <c r="C6793">
        <v>20</v>
      </c>
      <c r="D6793">
        <v>5</v>
      </c>
      <c r="E6793" t="s">
        <v>711</v>
      </c>
      <c r="G6793" t="e">
        <f>--Blank</f>
        <v>#NAME?</v>
      </c>
    </row>
    <row r="6794" spans="1:7">
      <c r="A6794" t="s">
        <v>12261</v>
      </c>
      <c r="B6794">
        <v>17</v>
      </c>
      <c r="C6794">
        <v>20</v>
      </c>
      <c r="D6794">
        <v>6</v>
      </c>
      <c r="E6794" t="s">
        <v>711</v>
      </c>
      <c r="G6794" t="e">
        <f>--Blank</f>
        <v>#NAME?</v>
      </c>
    </row>
    <row r="6795" spans="1:7">
      <c r="A6795" t="s">
        <v>12262</v>
      </c>
      <c r="B6795">
        <v>17</v>
      </c>
      <c r="C6795">
        <v>20</v>
      </c>
      <c r="D6795">
        <v>7</v>
      </c>
      <c r="E6795" t="s">
        <v>711</v>
      </c>
      <c r="G6795" t="e">
        <f>--Blank</f>
        <v>#NAME?</v>
      </c>
    </row>
    <row r="6796" spans="1:7">
      <c r="A6796" t="s">
        <v>12263</v>
      </c>
      <c r="B6796">
        <v>17</v>
      </c>
      <c r="C6796">
        <v>20</v>
      </c>
      <c r="D6796">
        <v>8</v>
      </c>
      <c r="E6796" t="s">
        <v>711</v>
      </c>
      <c r="G6796" t="e">
        <f>--Blank</f>
        <v>#NAME?</v>
      </c>
    </row>
    <row r="6797" spans="1:7">
      <c r="A6797" t="s">
        <v>12264</v>
      </c>
      <c r="B6797">
        <v>17</v>
      </c>
      <c r="C6797">
        <v>20</v>
      </c>
      <c r="D6797">
        <v>9</v>
      </c>
      <c r="E6797" t="s">
        <v>711</v>
      </c>
      <c r="G6797" t="e">
        <f>--Blank</f>
        <v>#NAME?</v>
      </c>
    </row>
    <row r="6798" spans="1:7">
      <c r="A6798" t="s">
        <v>12265</v>
      </c>
      <c r="B6798">
        <v>17</v>
      </c>
      <c r="C6798">
        <v>20</v>
      </c>
      <c r="D6798">
        <v>10</v>
      </c>
      <c r="E6798" t="s">
        <v>711</v>
      </c>
      <c r="G6798" t="e">
        <f>--Blank</f>
        <v>#NAME?</v>
      </c>
    </row>
    <row r="6799" spans="1:7">
      <c r="A6799" t="s">
        <v>12266</v>
      </c>
      <c r="B6799">
        <v>17</v>
      </c>
      <c r="C6799">
        <v>20</v>
      </c>
      <c r="D6799">
        <v>11</v>
      </c>
      <c r="E6799" t="s">
        <v>711</v>
      </c>
      <c r="G6799" t="e">
        <f>--Blank</f>
        <v>#NAME?</v>
      </c>
    </row>
    <row r="6800" spans="1:7">
      <c r="A6800" t="s">
        <v>12267</v>
      </c>
      <c r="B6800">
        <v>17</v>
      </c>
      <c r="C6800">
        <v>20</v>
      </c>
      <c r="D6800">
        <v>12</v>
      </c>
      <c r="E6800" t="s">
        <v>711</v>
      </c>
      <c r="G6800" t="e">
        <f>--Blank</f>
        <v>#NAME?</v>
      </c>
    </row>
    <row r="6801" spans="1:7">
      <c r="A6801" t="s">
        <v>12268</v>
      </c>
      <c r="B6801">
        <v>17</v>
      </c>
      <c r="C6801">
        <v>20</v>
      </c>
      <c r="D6801">
        <v>13</v>
      </c>
      <c r="E6801" t="s">
        <v>711</v>
      </c>
      <c r="G6801" t="e">
        <f>--Blank</f>
        <v>#NAME?</v>
      </c>
    </row>
    <row r="6802" spans="1:7">
      <c r="A6802" t="s">
        <v>12269</v>
      </c>
      <c r="B6802">
        <v>17</v>
      </c>
      <c r="C6802">
        <v>20</v>
      </c>
      <c r="D6802">
        <v>14</v>
      </c>
      <c r="E6802" t="s">
        <v>711</v>
      </c>
      <c r="G6802" t="e">
        <f>--Blank</f>
        <v>#NAME?</v>
      </c>
    </row>
    <row r="6803" spans="1:7">
      <c r="A6803" t="s">
        <v>12270</v>
      </c>
      <c r="B6803">
        <v>17</v>
      </c>
      <c r="C6803">
        <v>20</v>
      </c>
      <c r="D6803">
        <v>15</v>
      </c>
      <c r="E6803" t="s">
        <v>711</v>
      </c>
      <c r="G6803" t="e">
        <f>--Blank</f>
        <v>#NAME?</v>
      </c>
    </row>
    <row r="6804" spans="1:7">
      <c r="A6804" t="s">
        <v>12271</v>
      </c>
      <c r="B6804">
        <v>17</v>
      </c>
      <c r="C6804">
        <v>20</v>
      </c>
      <c r="D6804">
        <v>16</v>
      </c>
      <c r="E6804" t="s">
        <v>711</v>
      </c>
      <c r="G6804" t="e">
        <f>--Blank</f>
        <v>#NAME?</v>
      </c>
    </row>
    <row r="6805" spans="1:7">
      <c r="A6805" t="s">
        <v>12272</v>
      </c>
      <c r="B6805">
        <v>17</v>
      </c>
      <c r="C6805">
        <v>20</v>
      </c>
      <c r="D6805">
        <v>17</v>
      </c>
      <c r="E6805" t="s">
        <v>711</v>
      </c>
      <c r="G6805" t="e">
        <f>--Blank</f>
        <v>#NAME?</v>
      </c>
    </row>
    <row r="6806" spans="1:7">
      <c r="A6806" t="s">
        <v>12273</v>
      </c>
      <c r="B6806">
        <v>17</v>
      </c>
      <c r="C6806">
        <v>20</v>
      </c>
      <c r="D6806">
        <v>18</v>
      </c>
      <c r="E6806" t="s">
        <v>711</v>
      </c>
      <c r="G6806" t="e">
        <f>--Blank</f>
        <v>#NAME?</v>
      </c>
    </row>
    <row r="6807" spans="1:7">
      <c r="A6807" t="s">
        <v>12274</v>
      </c>
      <c r="B6807">
        <v>17</v>
      </c>
      <c r="C6807">
        <v>20</v>
      </c>
      <c r="D6807">
        <v>19</v>
      </c>
      <c r="E6807" t="s">
        <v>711</v>
      </c>
      <c r="G6807" t="e">
        <f>--Blank</f>
        <v>#NAME?</v>
      </c>
    </row>
    <row r="6808" spans="1:7">
      <c r="A6808" t="s">
        <v>12275</v>
      </c>
      <c r="B6808">
        <v>17</v>
      </c>
      <c r="C6808">
        <v>20</v>
      </c>
      <c r="D6808">
        <v>20</v>
      </c>
      <c r="E6808" t="s">
        <v>711</v>
      </c>
      <c r="G6808" t="e">
        <f>--Blank</f>
        <v>#NAME?</v>
      </c>
    </row>
    <row r="6809" spans="1:7">
      <c r="A6809" t="s">
        <v>12276</v>
      </c>
      <c r="B6809">
        <v>18</v>
      </c>
      <c r="C6809">
        <v>1</v>
      </c>
      <c r="D6809">
        <v>1</v>
      </c>
      <c r="E6809" t="s">
        <v>15</v>
      </c>
      <c r="G6809" t="s">
        <v>16</v>
      </c>
    </row>
    <row r="6810" spans="1:7">
      <c r="A6810" t="s">
        <v>12277</v>
      </c>
      <c r="B6810">
        <v>18</v>
      </c>
      <c r="C6810">
        <v>1</v>
      </c>
      <c r="D6810">
        <v>2</v>
      </c>
      <c r="E6810" t="s">
        <v>15</v>
      </c>
      <c r="G6810" t="s">
        <v>16</v>
      </c>
    </row>
    <row r="6811" spans="1:7">
      <c r="A6811" t="s">
        <v>12278</v>
      </c>
      <c r="B6811">
        <v>18</v>
      </c>
      <c r="C6811">
        <v>1</v>
      </c>
      <c r="D6811">
        <v>3</v>
      </c>
      <c r="E6811" t="s">
        <v>19</v>
      </c>
      <c r="G6811" t="s">
        <v>20</v>
      </c>
    </row>
    <row r="6812" spans="1:7">
      <c r="A6812" t="s">
        <v>12279</v>
      </c>
      <c r="B6812">
        <v>18</v>
      </c>
      <c r="C6812">
        <v>1</v>
      </c>
      <c r="D6812">
        <v>4</v>
      </c>
      <c r="E6812" t="s">
        <v>19</v>
      </c>
      <c r="G6812" t="s">
        <v>20</v>
      </c>
    </row>
    <row r="6813" spans="1:7">
      <c r="A6813" t="s">
        <v>12280</v>
      </c>
      <c r="B6813">
        <v>18</v>
      </c>
      <c r="C6813">
        <v>1</v>
      </c>
      <c r="D6813">
        <v>5</v>
      </c>
      <c r="E6813" t="s">
        <v>23</v>
      </c>
      <c r="G6813" t="s">
        <v>24</v>
      </c>
    </row>
    <row r="6814" spans="1:7">
      <c r="A6814" t="s">
        <v>12281</v>
      </c>
      <c r="B6814">
        <v>18</v>
      </c>
      <c r="C6814">
        <v>1</v>
      </c>
      <c r="D6814">
        <v>6</v>
      </c>
      <c r="E6814" t="s">
        <v>23</v>
      </c>
      <c r="G6814" t="s">
        <v>24</v>
      </c>
    </row>
    <row r="6815" spans="1:7">
      <c r="A6815" t="s">
        <v>12282</v>
      </c>
      <c r="B6815">
        <v>18</v>
      </c>
      <c r="C6815">
        <v>1</v>
      </c>
      <c r="D6815">
        <v>7</v>
      </c>
      <c r="E6815" t="s">
        <v>27</v>
      </c>
      <c r="G6815" t="s">
        <v>28</v>
      </c>
    </row>
    <row r="6816" spans="1:7">
      <c r="A6816" t="s">
        <v>12283</v>
      </c>
      <c r="B6816">
        <v>18</v>
      </c>
      <c r="C6816">
        <v>1</v>
      </c>
      <c r="D6816">
        <v>8</v>
      </c>
      <c r="E6816" t="s">
        <v>27</v>
      </c>
      <c r="G6816" t="s">
        <v>28</v>
      </c>
    </row>
    <row r="6817" spans="1:7">
      <c r="A6817" t="s">
        <v>12284</v>
      </c>
      <c r="B6817">
        <v>18</v>
      </c>
      <c r="C6817">
        <v>1</v>
      </c>
      <c r="D6817">
        <v>9</v>
      </c>
      <c r="E6817" t="s">
        <v>31</v>
      </c>
      <c r="G6817" t="s">
        <v>32</v>
      </c>
    </row>
    <row r="6818" spans="1:7">
      <c r="A6818" t="s">
        <v>12285</v>
      </c>
      <c r="B6818">
        <v>18</v>
      </c>
      <c r="C6818">
        <v>1</v>
      </c>
      <c r="D6818">
        <v>10</v>
      </c>
      <c r="E6818" t="s">
        <v>31</v>
      </c>
      <c r="G6818" t="s">
        <v>32</v>
      </c>
    </row>
    <row r="6819" spans="1:7">
      <c r="A6819" t="s">
        <v>12286</v>
      </c>
      <c r="B6819">
        <v>18</v>
      </c>
      <c r="C6819">
        <v>1</v>
      </c>
      <c r="D6819">
        <v>11</v>
      </c>
      <c r="E6819" t="s">
        <v>35</v>
      </c>
      <c r="G6819" t="s">
        <v>36</v>
      </c>
    </row>
    <row r="6820" spans="1:7">
      <c r="A6820" t="s">
        <v>12287</v>
      </c>
      <c r="B6820">
        <v>18</v>
      </c>
      <c r="C6820">
        <v>1</v>
      </c>
      <c r="D6820">
        <v>12</v>
      </c>
      <c r="E6820" t="s">
        <v>35</v>
      </c>
      <c r="G6820" t="s">
        <v>36</v>
      </c>
    </row>
    <row r="6821" spans="1:7">
      <c r="A6821" t="s">
        <v>12288</v>
      </c>
      <c r="B6821">
        <v>18</v>
      </c>
      <c r="C6821">
        <v>1</v>
      </c>
      <c r="D6821">
        <v>13</v>
      </c>
      <c r="E6821" t="s">
        <v>39</v>
      </c>
      <c r="G6821" t="s">
        <v>40</v>
      </c>
    </row>
    <row r="6822" spans="1:7">
      <c r="A6822" t="s">
        <v>12289</v>
      </c>
      <c r="B6822">
        <v>18</v>
      </c>
      <c r="C6822">
        <v>1</v>
      </c>
      <c r="D6822">
        <v>14</v>
      </c>
      <c r="E6822" t="s">
        <v>39</v>
      </c>
      <c r="G6822" t="s">
        <v>40</v>
      </c>
    </row>
    <row r="6823" spans="1:7">
      <c r="A6823" t="s">
        <v>12290</v>
      </c>
      <c r="B6823">
        <v>18</v>
      </c>
      <c r="C6823">
        <v>1</v>
      </c>
      <c r="D6823">
        <v>15</v>
      </c>
      <c r="E6823" t="s">
        <v>43</v>
      </c>
      <c r="G6823" t="s">
        <v>44</v>
      </c>
    </row>
    <row r="6824" spans="1:7">
      <c r="A6824" t="s">
        <v>12291</v>
      </c>
      <c r="B6824">
        <v>18</v>
      </c>
      <c r="C6824">
        <v>1</v>
      </c>
      <c r="D6824">
        <v>16</v>
      </c>
      <c r="E6824" t="s">
        <v>43</v>
      </c>
      <c r="G6824" t="s">
        <v>44</v>
      </c>
    </row>
    <row r="6825" spans="1:7">
      <c r="A6825" t="s">
        <v>12292</v>
      </c>
      <c r="B6825">
        <v>18</v>
      </c>
      <c r="C6825">
        <v>1</v>
      </c>
      <c r="D6825">
        <v>17</v>
      </c>
      <c r="E6825" t="s">
        <v>47</v>
      </c>
      <c r="G6825" t="s">
        <v>48</v>
      </c>
    </row>
    <row r="6826" spans="1:7">
      <c r="A6826" t="s">
        <v>12293</v>
      </c>
      <c r="B6826">
        <v>18</v>
      </c>
      <c r="C6826">
        <v>1</v>
      </c>
      <c r="D6826">
        <v>18</v>
      </c>
      <c r="E6826" t="s">
        <v>47</v>
      </c>
      <c r="G6826" t="s">
        <v>48</v>
      </c>
    </row>
    <row r="6827" spans="1:7">
      <c r="A6827" t="s">
        <v>12294</v>
      </c>
      <c r="B6827">
        <v>18</v>
      </c>
      <c r="C6827">
        <v>1</v>
      </c>
      <c r="D6827">
        <v>19</v>
      </c>
      <c r="E6827" t="s">
        <v>51</v>
      </c>
      <c r="G6827" t="s">
        <v>52</v>
      </c>
    </row>
    <row r="6828" spans="1:7">
      <c r="A6828" t="s">
        <v>12295</v>
      </c>
      <c r="B6828">
        <v>18</v>
      </c>
      <c r="C6828">
        <v>1</v>
      </c>
      <c r="D6828">
        <v>20</v>
      </c>
      <c r="E6828" t="s">
        <v>51</v>
      </c>
      <c r="G6828" t="s">
        <v>52</v>
      </c>
    </row>
    <row r="6829" spans="1:7">
      <c r="A6829" t="s">
        <v>12296</v>
      </c>
      <c r="B6829">
        <v>18</v>
      </c>
      <c r="C6829">
        <v>2</v>
      </c>
      <c r="D6829">
        <v>1</v>
      </c>
      <c r="E6829" t="s">
        <v>55</v>
      </c>
      <c r="G6829" t="s">
        <v>56</v>
      </c>
    </row>
    <row r="6830" spans="1:7">
      <c r="A6830" t="s">
        <v>12297</v>
      </c>
      <c r="B6830">
        <v>18</v>
      </c>
      <c r="C6830">
        <v>2</v>
      </c>
      <c r="D6830">
        <v>2</v>
      </c>
      <c r="E6830" t="s">
        <v>55</v>
      </c>
      <c r="G6830" t="s">
        <v>56</v>
      </c>
    </row>
    <row r="6831" spans="1:7">
      <c r="A6831" t="s">
        <v>12298</v>
      </c>
      <c r="B6831">
        <v>18</v>
      </c>
      <c r="C6831">
        <v>2</v>
      </c>
      <c r="D6831">
        <v>3</v>
      </c>
      <c r="E6831" t="s">
        <v>59</v>
      </c>
      <c r="G6831" t="s">
        <v>60</v>
      </c>
    </row>
    <row r="6832" spans="1:7">
      <c r="A6832" t="s">
        <v>12299</v>
      </c>
      <c r="B6832">
        <v>18</v>
      </c>
      <c r="C6832">
        <v>2</v>
      </c>
      <c r="D6832">
        <v>4</v>
      </c>
      <c r="E6832" t="s">
        <v>59</v>
      </c>
      <c r="G6832" t="s">
        <v>60</v>
      </c>
    </row>
    <row r="6833" spans="1:7">
      <c r="A6833" t="s">
        <v>12300</v>
      </c>
      <c r="B6833">
        <v>18</v>
      </c>
      <c r="C6833">
        <v>2</v>
      </c>
      <c r="D6833">
        <v>5</v>
      </c>
      <c r="E6833" t="s">
        <v>63</v>
      </c>
      <c r="G6833" t="s">
        <v>64</v>
      </c>
    </row>
    <row r="6834" spans="1:7">
      <c r="A6834" t="s">
        <v>12301</v>
      </c>
      <c r="B6834">
        <v>18</v>
      </c>
      <c r="C6834">
        <v>2</v>
      </c>
      <c r="D6834">
        <v>6</v>
      </c>
      <c r="E6834" t="s">
        <v>63</v>
      </c>
      <c r="G6834" t="s">
        <v>64</v>
      </c>
    </row>
    <row r="6835" spans="1:7">
      <c r="A6835" t="s">
        <v>12302</v>
      </c>
      <c r="B6835">
        <v>18</v>
      </c>
      <c r="C6835">
        <v>2</v>
      </c>
      <c r="D6835">
        <v>7</v>
      </c>
      <c r="E6835" t="s">
        <v>67</v>
      </c>
      <c r="G6835" t="s">
        <v>68</v>
      </c>
    </row>
    <row r="6836" spans="1:7">
      <c r="A6836" t="s">
        <v>12303</v>
      </c>
      <c r="B6836">
        <v>18</v>
      </c>
      <c r="C6836">
        <v>2</v>
      </c>
      <c r="D6836">
        <v>8</v>
      </c>
      <c r="E6836" t="s">
        <v>67</v>
      </c>
      <c r="G6836" t="s">
        <v>68</v>
      </c>
    </row>
    <row r="6837" spans="1:7">
      <c r="A6837" t="s">
        <v>12304</v>
      </c>
      <c r="B6837">
        <v>18</v>
      </c>
      <c r="C6837">
        <v>2</v>
      </c>
      <c r="D6837">
        <v>9</v>
      </c>
      <c r="E6837" t="s">
        <v>71</v>
      </c>
      <c r="G6837" t="s">
        <v>72</v>
      </c>
    </row>
    <row r="6838" spans="1:7">
      <c r="A6838" t="s">
        <v>12305</v>
      </c>
      <c r="B6838">
        <v>18</v>
      </c>
      <c r="C6838">
        <v>2</v>
      </c>
      <c r="D6838">
        <v>10</v>
      </c>
      <c r="E6838" t="s">
        <v>71</v>
      </c>
      <c r="G6838" t="s">
        <v>72</v>
      </c>
    </row>
    <row r="6839" spans="1:7">
      <c r="A6839" t="s">
        <v>12306</v>
      </c>
      <c r="B6839">
        <v>18</v>
      </c>
      <c r="C6839">
        <v>2</v>
      </c>
      <c r="D6839">
        <v>11</v>
      </c>
      <c r="E6839" t="s">
        <v>75</v>
      </c>
      <c r="G6839" t="s">
        <v>76</v>
      </c>
    </row>
    <row r="6840" spans="1:7">
      <c r="A6840" t="s">
        <v>12307</v>
      </c>
      <c r="B6840">
        <v>18</v>
      </c>
      <c r="C6840">
        <v>2</v>
      </c>
      <c r="D6840">
        <v>12</v>
      </c>
      <c r="E6840" t="s">
        <v>75</v>
      </c>
      <c r="G6840" t="s">
        <v>76</v>
      </c>
    </row>
    <row r="6841" spans="1:7">
      <c r="A6841" t="s">
        <v>12308</v>
      </c>
      <c r="B6841">
        <v>18</v>
      </c>
      <c r="C6841">
        <v>2</v>
      </c>
      <c r="D6841">
        <v>13</v>
      </c>
      <c r="E6841" t="s">
        <v>12309</v>
      </c>
      <c r="F6841" t="s">
        <v>12310</v>
      </c>
    </row>
    <row r="6842" spans="1:7">
      <c r="A6842" t="s">
        <v>12311</v>
      </c>
      <c r="B6842">
        <v>18</v>
      </c>
      <c r="C6842">
        <v>2</v>
      </c>
      <c r="D6842">
        <v>14</v>
      </c>
      <c r="E6842" t="s">
        <v>12312</v>
      </c>
      <c r="F6842" t="s">
        <v>12310</v>
      </c>
    </row>
    <row r="6843" spans="1:7">
      <c r="A6843" t="s">
        <v>12313</v>
      </c>
      <c r="B6843">
        <v>18</v>
      </c>
      <c r="C6843">
        <v>2</v>
      </c>
      <c r="D6843">
        <v>15</v>
      </c>
      <c r="E6843" t="s">
        <v>12314</v>
      </c>
      <c r="F6843" t="s">
        <v>12315</v>
      </c>
    </row>
    <row r="6844" spans="1:7">
      <c r="A6844" t="s">
        <v>12316</v>
      </c>
      <c r="B6844">
        <v>18</v>
      </c>
      <c r="C6844">
        <v>2</v>
      </c>
      <c r="D6844">
        <v>16</v>
      </c>
      <c r="E6844" t="s">
        <v>12317</v>
      </c>
      <c r="F6844" t="s">
        <v>12315</v>
      </c>
    </row>
    <row r="6845" spans="1:7">
      <c r="A6845" t="s">
        <v>12318</v>
      </c>
      <c r="B6845">
        <v>18</v>
      </c>
      <c r="C6845">
        <v>2</v>
      </c>
      <c r="D6845">
        <v>17</v>
      </c>
      <c r="E6845" t="s">
        <v>12319</v>
      </c>
      <c r="F6845" t="s">
        <v>12320</v>
      </c>
    </row>
    <row r="6846" spans="1:7">
      <c r="A6846" t="s">
        <v>12321</v>
      </c>
      <c r="B6846">
        <v>18</v>
      </c>
      <c r="C6846">
        <v>2</v>
      </c>
      <c r="D6846">
        <v>18</v>
      </c>
      <c r="E6846" t="s">
        <v>12322</v>
      </c>
      <c r="F6846" t="s">
        <v>12320</v>
      </c>
    </row>
    <row r="6847" spans="1:7">
      <c r="A6847" t="s">
        <v>12323</v>
      </c>
      <c r="B6847">
        <v>18</v>
      </c>
      <c r="C6847">
        <v>2</v>
      </c>
      <c r="D6847">
        <v>19</v>
      </c>
      <c r="E6847" t="s">
        <v>12324</v>
      </c>
      <c r="F6847" t="s">
        <v>12325</v>
      </c>
    </row>
    <row r="6848" spans="1:7">
      <c r="A6848" t="s">
        <v>12326</v>
      </c>
      <c r="B6848">
        <v>18</v>
      </c>
      <c r="C6848">
        <v>2</v>
      </c>
      <c r="D6848">
        <v>20</v>
      </c>
      <c r="E6848" t="s">
        <v>12327</v>
      </c>
      <c r="F6848" t="s">
        <v>12325</v>
      </c>
    </row>
    <row r="6849" spans="1:6">
      <c r="A6849" t="s">
        <v>12328</v>
      </c>
      <c r="B6849">
        <v>18</v>
      </c>
      <c r="C6849">
        <v>3</v>
      </c>
      <c r="D6849">
        <v>1</v>
      </c>
      <c r="E6849" t="s">
        <v>12329</v>
      </c>
      <c r="F6849" t="s">
        <v>12330</v>
      </c>
    </row>
    <row r="6850" spans="1:6">
      <c r="A6850" t="s">
        <v>12331</v>
      </c>
      <c r="B6850">
        <v>18</v>
      </c>
      <c r="C6850">
        <v>3</v>
      </c>
      <c r="D6850">
        <v>2</v>
      </c>
      <c r="E6850" t="s">
        <v>12332</v>
      </c>
      <c r="F6850" t="s">
        <v>12330</v>
      </c>
    </row>
    <row r="6851" spans="1:6">
      <c r="A6851" t="s">
        <v>12333</v>
      </c>
      <c r="B6851">
        <v>18</v>
      </c>
      <c r="C6851">
        <v>3</v>
      </c>
      <c r="D6851">
        <v>3</v>
      </c>
      <c r="E6851" t="s">
        <v>12334</v>
      </c>
      <c r="F6851" t="s">
        <v>12335</v>
      </c>
    </row>
    <row r="6852" spans="1:6">
      <c r="A6852" t="s">
        <v>12336</v>
      </c>
      <c r="B6852">
        <v>18</v>
      </c>
      <c r="C6852">
        <v>3</v>
      </c>
      <c r="D6852">
        <v>4</v>
      </c>
      <c r="E6852" t="s">
        <v>12337</v>
      </c>
      <c r="F6852" t="s">
        <v>12335</v>
      </c>
    </row>
    <row r="6853" spans="1:6">
      <c r="A6853" t="s">
        <v>12338</v>
      </c>
      <c r="B6853">
        <v>18</v>
      </c>
      <c r="C6853">
        <v>3</v>
      </c>
      <c r="D6853">
        <v>5</v>
      </c>
      <c r="E6853" t="s">
        <v>12339</v>
      </c>
      <c r="F6853" t="s">
        <v>12340</v>
      </c>
    </row>
    <row r="6854" spans="1:6">
      <c r="A6854" t="s">
        <v>12341</v>
      </c>
      <c r="B6854">
        <v>18</v>
      </c>
      <c r="C6854">
        <v>3</v>
      </c>
      <c r="D6854">
        <v>6</v>
      </c>
      <c r="E6854" t="s">
        <v>12342</v>
      </c>
      <c r="F6854" t="s">
        <v>12340</v>
      </c>
    </row>
    <row r="6855" spans="1:6">
      <c r="A6855" t="s">
        <v>12343</v>
      </c>
      <c r="B6855">
        <v>18</v>
      </c>
      <c r="C6855">
        <v>3</v>
      </c>
      <c r="D6855">
        <v>7</v>
      </c>
      <c r="E6855" t="s">
        <v>12344</v>
      </c>
      <c r="F6855" t="s">
        <v>12345</v>
      </c>
    </row>
    <row r="6856" spans="1:6">
      <c r="A6856" t="s">
        <v>12346</v>
      </c>
      <c r="B6856">
        <v>18</v>
      </c>
      <c r="C6856">
        <v>3</v>
      </c>
      <c r="D6856">
        <v>8</v>
      </c>
      <c r="E6856" t="s">
        <v>12347</v>
      </c>
      <c r="F6856" t="s">
        <v>12345</v>
      </c>
    </row>
    <row r="6857" spans="1:6">
      <c r="A6857" t="s">
        <v>12348</v>
      </c>
      <c r="B6857">
        <v>18</v>
      </c>
      <c r="C6857">
        <v>3</v>
      </c>
      <c r="D6857">
        <v>9</v>
      </c>
      <c r="E6857" t="s">
        <v>12349</v>
      </c>
      <c r="F6857" t="s">
        <v>12350</v>
      </c>
    </row>
    <row r="6858" spans="1:6">
      <c r="A6858" t="s">
        <v>12351</v>
      </c>
      <c r="B6858">
        <v>18</v>
      </c>
      <c r="C6858">
        <v>3</v>
      </c>
      <c r="D6858">
        <v>10</v>
      </c>
      <c r="E6858" t="s">
        <v>12352</v>
      </c>
      <c r="F6858" t="s">
        <v>12350</v>
      </c>
    </row>
    <row r="6859" spans="1:6">
      <c r="A6859" t="s">
        <v>12353</v>
      </c>
      <c r="B6859">
        <v>18</v>
      </c>
      <c r="C6859">
        <v>3</v>
      </c>
      <c r="D6859">
        <v>11</v>
      </c>
      <c r="E6859" t="s">
        <v>12354</v>
      </c>
      <c r="F6859" t="s">
        <v>12355</v>
      </c>
    </row>
    <row r="6860" spans="1:6">
      <c r="A6860" t="s">
        <v>12356</v>
      </c>
      <c r="B6860">
        <v>18</v>
      </c>
      <c r="C6860">
        <v>3</v>
      </c>
      <c r="D6860">
        <v>12</v>
      </c>
      <c r="E6860" t="s">
        <v>12357</v>
      </c>
      <c r="F6860" t="s">
        <v>12355</v>
      </c>
    </row>
    <row r="6861" spans="1:6">
      <c r="A6861" t="s">
        <v>12358</v>
      </c>
      <c r="B6861">
        <v>18</v>
      </c>
      <c r="C6861">
        <v>3</v>
      </c>
      <c r="D6861">
        <v>13</v>
      </c>
      <c r="E6861" t="s">
        <v>12359</v>
      </c>
      <c r="F6861" t="s">
        <v>12360</v>
      </c>
    </row>
    <row r="6862" spans="1:6">
      <c r="A6862" t="s">
        <v>12361</v>
      </c>
      <c r="B6862">
        <v>18</v>
      </c>
      <c r="C6862">
        <v>3</v>
      </c>
      <c r="D6862">
        <v>14</v>
      </c>
      <c r="E6862" t="s">
        <v>12362</v>
      </c>
      <c r="F6862" t="s">
        <v>12360</v>
      </c>
    </row>
    <row r="6863" spans="1:6">
      <c r="A6863" t="s">
        <v>12363</v>
      </c>
      <c r="B6863">
        <v>18</v>
      </c>
      <c r="C6863">
        <v>3</v>
      </c>
      <c r="D6863">
        <v>15</v>
      </c>
      <c r="E6863" t="s">
        <v>12364</v>
      </c>
      <c r="F6863" t="s">
        <v>12365</v>
      </c>
    </row>
    <row r="6864" spans="1:6">
      <c r="A6864" t="s">
        <v>12366</v>
      </c>
      <c r="B6864">
        <v>18</v>
      </c>
      <c r="C6864">
        <v>3</v>
      </c>
      <c r="D6864">
        <v>16</v>
      </c>
      <c r="E6864" t="s">
        <v>12367</v>
      </c>
      <c r="F6864" t="s">
        <v>12365</v>
      </c>
    </row>
    <row r="6865" spans="1:7">
      <c r="A6865" t="s">
        <v>12368</v>
      </c>
      <c r="B6865">
        <v>18</v>
      </c>
      <c r="C6865">
        <v>3</v>
      </c>
      <c r="D6865">
        <v>17</v>
      </c>
      <c r="E6865" t="s">
        <v>12369</v>
      </c>
      <c r="G6865" t="e">
        <f>--Internal_11947</f>
        <v>#NAME?</v>
      </c>
    </row>
    <row r="6866" spans="1:7">
      <c r="A6866" t="s">
        <v>12370</v>
      </c>
      <c r="B6866">
        <v>18</v>
      </c>
      <c r="C6866">
        <v>3</v>
      </c>
      <c r="D6866">
        <v>18</v>
      </c>
      <c r="E6866" t="s">
        <v>12369</v>
      </c>
      <c r="G6866" t="e">
        <f>--Internal_11947</f>
        <v>#NAME?</v>
      </c>
    </row>
    <row r="6867" spans="1:7">
      <c r="A6867" t="s">
        <v>12371</v>
      </c>
      <c r="B6867">
        <v>18</v>
      </c>
      <c r="C6867">
        <v>3</v>
      </c>
      <c r="D6867">
        <v>19</v>
      </c>
      <c r="E6867" t="s">
        <v>12372</v>
      </c>
      <c r="F6867" t="s">
        <v>12373</v>
      </c>
    </row>
    <row r="6868" spans="1:7">
      <c r="A6868" t="s">
        <v>12374</v>
      </c>
      <c r="B6868">
        <v>18</v>
      </c>
      <c r="C6868">
        <v>3</v>
      </c>
      <c r="D6868">
        <v>20</v>
      </c>
      <c r="E6868" t="s">
        <v>12375</v>
      </c>
      <c r="F6868" t="s">
        <v>12373</v>
      </c>
    </row>
    <row r="6869" spans="1:7">
      <c r="A6869" t="s">
        <v>12376</v>
      </c>
      <c r="B6869">
        <v>18</v>
      </c>
      <c r="C6869">
        <v>4</v>
      </c>
      <c r="D6869">
        <v>1</v>
      </c>
      <c r="E6869" t="s">
        <v>12377</v>
      </c>
      <c r="F6869" t="s">
        <v>12378</v>
      </c>
    </row>
    <row r="6870" spans="1:7">
      <c r="A6870" t="s">
        <v>12379</v>
      </c>
      <c r="B6870">
        <v>18</v>
      </c>
      <c r="C6870">
        <v>4</v>
      </c>
      <c r="D6870">
        <v>2</v>
      </c>
      <c r="E6870" t="s">
        <v>12380</v>
      </c>
      <c r="F6870" t="s">
        <v>12378</v>
      </c>
    </row>
    <row r="6871" spans="1:7">
      <c r="A6871" t="s">
        <v>12381</v>
      </c>
      <c r="B6871">
        <v>18</v>
      </c>
      <c r="C6871">
        <v>4</v>
      </c>
      <c r="D6871">
        <v>3</v>
      </c>
      <c r="E6871" t="s">
        <v>12382</v>
      </c>
      <c r="F6871" t="s">
        <v>12383</v>
      </c>
    </row>
    <row r="6872" spans="1:7">
      <c r="A6872" t="s">
        <v>12384</v>
      </c>
      <c r="B6872">
        <v>18</v>
      </c>
      <c r="C6872">
        <v>4</v>
      </c>
      <c r="D6872">
        <v>4</v>
      </c>
      <c r="E6872" t="s">
        <v>12385</v>
      </c>
      <c r="F6872" t="s">
        <v>12383</v>
      </c>
    </row>
    <row r="6873" spans="1:7">
      <c r="A6873" t="s">
        <v>12386</v>
      </c>
      <c r="B6873">
        <v>18</v>
      </c>
      <c r="C6873">
        <v>4</v>
      </c>
      <c r="D6873">
        <v>5</v>
      </c>
      <c r="E6873" t="s">
        <v>12387</v>
      </c>
      <c r="F6873" t="s">
        <v>12388</v>
      </c>
    </row>
    <row r="6874" spans="1:7">
      <c r="A6874" t="s">
        <v>12389</v>
      </c>
      <c r="B6874">
        <v>18</v>
      </c>
      <c r="C6874">
        <v>4</v>
      </c>
      <c r="D6874">
        <v>6</v>
      </c>
      <c r="E6874" t="s">
        <v>12390</v>
      </c>
      <c r="F6874" t="s">
        <v>12388</v>
      </c>
    </row>
    <row r="6875" spans="1:7">
      <c r="A6875" t="s">
        <v>12391</v>
      </c>
      <c r="B6875">
        <v>18</v>
      </c>
      <c r="C6875">
        <v>4</v>
      </c>
      <c r="D6875">
        <v>7</v>
      </c>
      <c r="E6875" t="s">
        <v>12392</v>
      </c>
      <c r="F6875" t="s">
        <v>12393</v>
      </c>
    </row>
    <row r="6876" spans="1:7">
      <c r="A6876" t="s">
        <v>12394</v>
      </c>
      <c r="B6876">
        <v>18</v>
      </c>
      <c r="C6876">
        <v>4</v>
      </c>
      <c r="D6876">
        <v>8</v>
      </c>
      <c r="E6876" t="s">
        <v>12395</v>
      </c>
      <c r="F6876" t="s">
        <v>12393</v>
      </c>
    </row>
    <row r="6877" spans="1:7">
      <c r="A6877" t="s">
        <v>12396</v>
      </c>
      <c r="B6877">
        <v>18</v>
      </c>
      <c r="C6877">
        <v>4</v>
      </c>
      <c r="D6877">
        <v>9</v>
      </c>
      <c r="E6877" t="s">
        <v>12397</v>
      </c>
      <c r="F6877" t="s">
        <v>12398</v>
      </c>
    </row>
    <row r="6878" spans="1:7">
      <c r="A6878" t="s">
        <v>12399</v>
      </c>
      <c r="B6878">
        <v>18</v>
      </c>
      <c r="C6878">
        <v>4</v>
      </c>
      <c r="D6878">
        <v>10</v>
      </c>
      <c r="E6878" t="s">
        <v>12400</v>
      </c>
      <c r="F6878" t="s">
        <v>12398</v>
      </c>
    </row>
    <row r="6879" spans="1:7">
      <c r="A6879" t="s">
        <v>12401</v>
      </c>
      <c r="B6879">
        <v>18</v>
      </c>
      <c r="C6879">
        <v>4</v>
      </c>
      <c r="D6879">
        <v>11</v>
      </c>
      <c r="E6879" t="s">
        <v>12402</v>
      </c>
      <c r="F6879" t="s">
        <v>12403</v>
      </c>
    </row>
    <row r="6880" spans="1:7">
      <c r="A6880" t="s">
        <v>12404</v>
      </c>
      <c r="B6880">
        <v>18</v>
      </c>
      <c r="C6880">
        <v>4</v>
      </c>
      <c r="D6880">
        <v>12</v>
      </c>
      <c r="E6880" t="s">
        <v>12405</v>
      </c>
      <c r="F6880" t="s">
        <v>12403</v>
      </c>
    </row>
    <row r="6881" spans="1:7">
      <c r="A6881" t="s">
        <v>12406</v>
      </c>
      <c r="B6881">
        <v>18</v>
      </c>
      <c r="C6881">
        <v>4</v>
      </c>
      <c r="D6881">
        <v>13</v>
      </c>
      <c r="E6881" t="s">
        <v>12407</v>
      </c>
      <c r="F6881" t="s">
        <v>12408</v>
      </c>
    </row>
    <row r="6882" spans="1:7">
      <c r="A6882" t="s">
        <v>12409</v>
      </c>
      <c r="B6882">
        <v>18</v>
      </c>
      <c r="C6882">
        <v>4</v>
      </c>
      <c r="D6882">
        <v>14</v>
      </c>
      <c r="E6882" t="s">
        <v>12410</v>
      </c>
      <c r="F6882" t="s">
        <v>12408</v>
      </c>
    </row>
    <row r="6883" spans="1:7">
      <c r="A6883" t="s">
        <v>12411</v>
      </c>
      <c r="B6883">
        <v>18</v>
      </c>
      <c r="C6883">
        <v>4</v>
      </c>
      <c r="D6883">
        <v>15</v>
      </c>
      <c r="E6883" t="s">
        <v>12412</v>
      </c>
      <c r="F6883" t="s">
        <v>12413</v>
      </c>
    </row>
    <row r="6884" spans="1:7">
      <c r="A6884" t="s">
        <v>12414</v>
      </c>
      <c r="B6884">
        <v>18</v>
      </c>
      <c r="C6884">
        <v>4</v>
      </c>
      <c r="D6884">
        <v>16</v>
      </c>
      <c r="E6884" t="s">
        <v>12415</v>
      </c>
      <c r="F6884" t="s">
        <v>12413</v>
      </c>
    </row>
    <row r="6885" spans="1:7">
      <c r="A6885" t="s">
        <v>12416</v>
      </c>
      <c r="B6885">
        <v>18</v>
      </c>
      <c r="C6885">
        <v>4</v>
      </c>
      <c r="D6885">
        <v>17</v>
      </c>
      <c r="E6885" t="s">
        <v>12417</v>
      </c>
      <c r="F6885" t="s">
        <v>12418</v>
      </c>
    </row>
    <row r="6886" spans="1:7">
      <c r="A6886" t="s">
        <v>12419</v>
      </c>
      <c r="B6886">
        <v>18</v>
      </c>
      <c r="C6886">
        <v>4</v>
      </c>
      <c r="D6886">
        <v>18</v>
      </c>
      <c r="E6886" t="s">
        <v>12420</v>
      </c>
      <c r="F6886" t="s">
        <v>12418</v>
      </c>
    </row>
    <row r="6887" spans="1:7">
      <c r="A6887" t="s">
        <v>12421</v>
      </c>
      <c r="B6887">
        <v>18</v>
      </c>
      <c r="C6887">
        <v>4</v>
      </c>
      <c r="D6887">
        <v>19</v>
      </c>
      <c r="E6887" t="s">
        <v>12422</v>
      </c>
      <c r="F6887" t="s">
        <v>12423</v>
      </c>
    </row>
    <row r="6888" spans="1:7">
      <c r="A6888" t="s">
        <v>12424</v>
      </c>
      <c r="B6888">
        <v>18</v>
      </c>
      <c r="C6888">
        <v>4</v>
      </c>
      <c r="D6888">
        <v>20</v>
      </c>
      <c r="E6888" t="s">
        <v>12425</v>
      </c>
      <c r="F6888" t="s">
        <v>12423</v>
      </c>
    </row>
    <row r="6889" spans="1:7">
      <c r="A6889" t="s">
        <v>12426</v>
      </c>
      <c r="B6889">
        <v>18</v>
      </c>
      <c r="C6889">
        <v>5</v>
      </c>
      <c r="D6889">
        <v>1</v>
      </c>
      <c r="E6889" t="s">
        <v>12427</v>
      </c>
      <c r="F6889" t="s">
        <v>12428</v>
      </c>
    </row>
    <row r="6890" spans="1:7">
      <c r="A6890" t="s">
        <v>12429</v>
      </c>
      <c r="B6890">
        <v>18</v>
      </c>
      <c r="C6890">
        <v>5</v>
      </c>
      <c r="D6890">
        <v>2</v>
      </c>
      <c r="E6890" t="s">
        <v>12430</v>
      </c>
      <c r="F6890" t="s">
        <v>12428</v>
      </c>
    </row>
    <row r="6891" spans="1:7">
      <c r="A6891" t="s">
        <v>12431</v>
      </c>
      <c r="B6891">
        <v>18</v>
      </c>
      <c r="C6891">
        <v>5</v>
      </c>
      <c r="D6891">
        <v>3</v>
      </c>
      <c r="E6891" t="s">
        <v>12432</v>
      </c>
      <c r="F6891" t="s">
        <v>12433</v>
      </c>
    </row>
    <row r="6892" spans="1:7">
      <c r="A6892" t="s">
        <v>12434</v>
      </c>
      <c r="B6892">
        <v>18</v>
      </c>
      <c r="C6892">
        <v>5</v>
      </c>
      <c r="D6892">
        <v>4</v>
      </c>
      <c r="E6892" t="s">
        <v>12435</v>
      </c>
      <c r="F6892" t="s">
        <v>12433</v>
      </c>
    </row>
    <row r="6893" spans="1:7">
      <c r="A6893" t="s">
        <v>12436</v>
      </c>
      <c r="B6893">
        <v>18</v>
      </c>
      <c r="C6893">
        <v>5</v>
      </c>
      <c r="D6893">
        <v>5</v>
      </c>
      <c r="E6893" t="s">
        <v>12437</v>
      </c>
      <c r="G6893" t="e">
        <f>--Internal_311</f>
        <v>#NAME?</v>
      </c>
    </row>
    <row r="6894" spans="1:7">
      <c r="A6894" t="s">
        <v>12438</v>
      </c>
      <c r="B6894">
        <v>18</v>
      </c>
      <c r="C6894">
        <v>5</v>
      </c>
      <c r="D6894">
        <v>6</v>
      </c>
      <c r="E6894" t="s">
        <v>12437</v>
      </c>
      <c r="G6894" t="e">
        <f>--Internal_311</f>
        <v>#NAME?</v>
      </c>
    </row>
    <row r="6895" spans="1:7">
      <c r="A6895" t="s">
        <v>12439</v>
      </c>
      <c r="B6895">
        <v>18</v>
      </c>
      <c r="C6895">
        <v>5</v>
      </c>
      <c r="D6895">
        <v>7</v>
      </c>
      <c r="E6895" t="s">
        <v>12440</v>
      </c>
      <c r="F6895" t="s">
        <v>12441</v>
      </c>
    </row>
    <row r="6896" spans="1:7">
      <c r="A6896" t="s">
        <v>12442</v>
      </c>
      <c r="B6896">
        <v>18</v>
      </c>
      <c r="C6896">
        <v>5</v>
      </c>
      <c r="D6896">
        <v>8</v>
      </c>
      <c r="E6896" t="s">
        <v>12443</v>
      </c>
      <c r="F6896" t="s">
        <v>12441</v>
      </c>
    </row>
    <row r="6897" spans="1:6">
      <c r="A6897" t="s">
        <v>12444</v>
      </c>
      <c r="B6897">
        <v>18</v>
      </c>
      <c r="C6897">
        <v>5</v>
      </c>
      <c r="D6897">
        <v>9</v>
      </c>
      <c r="E6897" t="s">
        <v>12445</v>
      </c>
      <c r="F6897" t="s">
        <v>12446</v>
      </c>
    </row>
    <row r="6898" spans="1:6">
      <c r="A6898" t="s">
        <v>12447</v>
      </c>
      <c r="B6898">
        <v>18</v>
      </c>
      <c r="C6898">
        <v>5</v>
      </c>
      <c r="D6898">
        <v>10</v>
      </c>
      <c r="E6898" t="s">
        <v>12448</v>
      </c>
      <c r="F6898" t="s">
        <v>12446</v>
      </c>
    </row>
    <row r="6899" spans="1:6">
      <c r="A6899" t="s">
        <v>12449</v>
      </c>
      <c r="B6899">
        <v>18</v>
      </c>
      <c r="C6899">
        <v>5</v>
      </c>
      <c r="D6899">
        <v>11</v>
      </c>
      <c r="E6899" t="s">
        <v>12450</v>
      </c>
      <c r="F6899" t="s">
        <v>12451</v>
      </c>
    </row>
    <row r="6900" spans="1:6">
      <c r="A6900" t="s">
        <v>12452</v>
      </c>
      <c r="B6900">
        <v>18</v>
      </c>
      <c r="C6900">
        <v>5</v>
      </c>
      <c r="D6900">
        <v>12</v>
      </c>
      <c r="E6900" t="s">
        <v>12453</v>
      </c>
      <c r="F6900" t="s">
        <v>12451</v>
      </c>
    </row>
    <row r="6901" spans="1:6">
      <c r="A6901" t="s">
        <v>12454</v>
      </c>
      <c r="B6901">
        <v>18</v>
      </c>
      <c r="C6901">
        <v>5</v>
      </c>
      <c r="D6901">
        <v>13</v>
      </c>
      <c r="E6901" t="s">
        <v>12455</v>
      </c>
      <c r="F6901" t="s">
        <v>12456</v>
      </c>
    </row>
    <row r="6902" spans="1:6">
      <c r="A6902" t="s">
        <v>12457</v>
      </c>
      <c r="B6902">
        <v>18</v>
      </c>
      <c r="C6902">
        <v>5</v>
      </c>
      <c r="D6902">
        <v>14</v>
      </c>
      <c r="E6902" t="s">
        <v>12458</v>
      </c>
      <c r="F6902" t="s">
        <v>12456</v>
      </c>
    </row>
    <row r="6903" spans="1:6">
      <c r="A6903" t="s">
        <v>12459</v>
      </c>
      <c r="B6903">
        <v>18</v>
      </c>
      <c r="C6903">
        <v>5</v>
      </c>
      <c r="D6903">
        <v>15</v>
      </c>
      <c r="E6903" t="s">
        <v>12460</v>
      </c>
      <c r="F6903" t="s">
        <v>12461</v>
      </c>
    </row>
    <row r="6904" spans="1:6">
      <c r="A6904" t="s">
        <v>12462</v>
      </c>
      <c r="B6904">
        <v>18</v>
      </c>
      <c r="C6904">
        <v>5</v>
      </c>
      <c r="D6904">
        <v>16</v>
      </c>
      <c r="E6904" t="s">
        <v>12463</v>
      </c>
      <c r="F6904" t="s">
        <v>12461</v>
      </c>
    </row>
    <row r="6905" spans="1:6">
      <c r="A6905" t="s">
        <v>12464</v>
      </c>
      <c r="B6905">
        <v>18</v>
      </c>
      <c r="C6905">
        <v>5</v>
      </c>
      <c r="D6905">
        <v>17</v>
      </c>
      <c r="E6905" t="s">
        <v>12465</v>
      </c>
      <c r="F6905" t="s">
        <v>12466</v>
      </c>
    </row>
    <row r="6906" spans="1:6">
      <c r="A6906" t="s">
        <v>12467</v>
      </c>
      <c r="B6906">
        <v>18</v>
      </c>
      <c r="C6906">
        <v>5</v>
      </c>
      <c r="D6906">
        <v>18</v>
      </c>
      <c r="E6906" t="s">
        <v>12468</v>
      </c>
      <c r="F6906" t="s">
        <v>12466</v>
      </c>
    </row>
    <row r="6907" spans="1:6">
      <c r="A6907" t="s">
        <v>12469</v>
      </c>
      <c r="B6907">
        <v>18</v>
      </c>
      <c r="C6907">
        <v>5</v>
      </c>
      <c r="D6907">
        <v>19</v>
      </c>
      <c r="E6907" t="s">
        <v>12470</v>
      </c>
      <c r="F6907" t="s">
        <v>12471</v>
      </c>
    </row>
    <row r="6908" spans="1:6">
      <c r="A6908" t="s">
        <v>12472</v>
      </c>
      <c r="B6908">
        <v>18</v>
      </c>
      <c r="C6908">
        <v>5</v>
      </c>
      <c r="D6908">
        <v>20</v>
      </c>
      <c r="E6908" t="s">
        <v>12473</v>
      </c>
      <c r="F6908" t="s">
        <v>12471</v>
      </c>
    </row>
    <row r="6909" spans="1:6">
      <c r="A6909" t="s">
        <v>12474</v>
      </c>
      <c r="B6909">
        <v>18</v>
      </c>
      <c r="C6909">
        <v>6</v>
      </c>
      <c r="D6909">
        <v>1</v>
      </c>
      <c r="E6909" t="s">
        <v>12475</v>
      </c>
      <c r="F6909" t="s">
        <v>12476</v>
      </c>
    </row>
    <row r="6910" spans="1:6">
      <c r="A6910" t="s">
        <v>12477</v>
      </c>
      <c r="B6910">
        <v>18</v>
      </c>
      <c r="C6910">
        <v>6</v>
      </c>
      <c r="D6910">
        <v>2</v>
      </c>
      <c r="E6910" t="s">
        <v>12478</v>
      </c>
      <c r="F6910" t="s">
        <v>12476</v>
      </c>
    </row>
    <row r="6911" spans="1:6">
      <c r="A6911" t="s">
        <v>12479</v>
      </c>
      <c r="B6911">
        <v>18</v>
      </c>
      <c r="C6911">
        <v>6</v>
      </c>
      <c r="D6911">
        <v>3</v>
      </c>
      <c r="E6911" t="s">
        <v>12480</v>
      </c>
      <c r="F6911" t="s">
        <v>12481</v>
      </c>
    </row>
    <row r="6912" spans="1:6">
      <c r="A6912" t="s">
        <v>12482</v>
      </c>
      <c r="B6912">
        <v>18</v>
      </c>
      <c r="C6912">
        <v>6</v>
      </c>
      <c r="D6912">
        <v>4</v>
      </c>
      <c r="E6912" t="s">
        <v>12483</v>
      </c>
      <c r="F6912" t="s">
        <v>12481</v>
      </c>
    </row>
    <row r="6913" spans="1:7">
      <c r="A6913" t="s">
        <v>12484</v>
      </c>
      <c r="B6913">
        <v>18</v>
      </c>
      <c r="C6913">
        <v>6</v>
      </c>
      <c r="D6913">
        <v>5</v>
      </c>
      <c r="E6913" t="s">
        <v>12485</v>
      </c>
      <c r="G6913" t="e">
        <f>--Internal_278333</f>
        <v>#NAME?</v>
      </c>
    </row>
    <row r="6914" spans="1:7">
      <c r="A6914" t="s">
        <v>12486</v>
      </c>
      <c r="B6914">
        <v>18</v>
      </c>
      <c r="C6914">
        <v>6</v>
      </c>
      <c r="D6914">
        <v>6</v>
      </c>
      <c r="E6914" t="s">
        <v>12485</v>
      </c>
      <c r="G6914" t="e">
        <f>--Internal_278333</f>
        <v>#NAME?</v>
      </c>
    </row>
    <row r="6915" spans="1:7">
      <c r="A6915" t="s">
        <v>12487</v>
      </c>
      <c r="B6915">
        <v>18</v>
      </c>
      <c r="C6915">
        <v>6</v>
      </c>
      <c r="D6915">
        <v>7</v>
      </c>
      <c r="E6915" t="s">
        <v>12488</v>
      </c>
      <c r="F6915" t="s">
        <v>12489</v>
      </c>
    </row>
    <row r="6916" spans="1:7">
      <c r="A6916" t="s">
        <v>12490</v>
      </c>
      <c r="B6916">
        <v>18</v>
      </c>
      <c r="C6916">
        <v>6</v>
      </c>
      <c r="D6916">
        <v>8</v>
      </c>
      <c r="E6916" t="s">
        <v>12491</v>
      </c>
      <c r="F6916" t="s">
        <v>12489</v>
      </c>
    </row>
    <row r="6917" spans="1:7">
      <c r="A6917" t="s">
        <v>12492</v>
      </c>
      <c r="B6917">
        <v>18</v>
      </c>
      <c r="C6917">
        <v>6</v>
      </c>
      <c r="D6917">
        <v>9</v>
      </c>
      <c r="E6917" t="s">
        <v>12493</v>
      </c>
      <c r="G6917" t="e">
        <f>--Internal_268583</f>
        <v>#NAME?</v>
      </c>
    </row>
    <row r="6918" spans="1:7">
      <c r="A6918" t="s">
        <v>12494</v>
      </c>
      <c r="B6918">
        <v>18</v>
      </c>
      <c r="C6918">
        <v>6</v>
      </c>
      <c r="D6918">
        <v>10</v>
      </c>
      <c r="E6918" t="s">
        <v>12493</v>
      </c>
      <c r="G6918" t="e">
        <f>--Internal_268583</f>
        <v>#NAME?</v>
      </c>
    </row>
    <row r="6919" spans="1:7">
      <c r="A6919" t="s">
        <v>12495</v>
      </c>
      <c r="B6919">
        <v>18</v>
      </c>
      <c r="C6919">
        <v>6</v>
      </c>
      <c r="D6919">
        <v>11</v>
      </c>
      <c r="E6919" t="s">
        <v>12496</v>
      </c>
      <c r="F6919" t="s">
        <v>12497</v>
      </c>
    </row>
    <row r="6920" spans="1:7">
      <c r="A6920" t="s">
        <v>12498</v>
      </c>
      <c r="B6920">
        <v>18</v>
      </c>
      <c r="C6920">
        <v>6</v>
      </c>
      <c r="D6920">
        <v>12</v>
      </c>
      <c r="E6920" t="s">
        <v>12499</v>
      </c>
      <c r="F6920" t="s">
        <v>12497</v>
      </c>
    </row>
    <row r="6921" spans="1:7">
      <c r="A6921" t="s">
        <v>12500</v>
      </c>
      <c r="B6921">
        <v>18</v>
      </c>
      <c r="C6921">
        <v>6</v>
      </c>
      <c r="D6921">
        <v>13</v>
      </c>
      <c r="E6921" t="s">
        <v>12501</v>
      </c>
      <c r="F6921" t="s">
        <v>12502</v>
      </c>
    </row>
    <row r="6922" spans="1:7">
      <c r="A6922" t="s">
        <v>12503</v>
      </c>
      <c r="B6922">
        <v>18</v>
      </c>
      <c r="C6922">
        <v>6</v>
      </c>
      <c r="D6922">
        <v>14</v>
      </c>
      <c r="E6922" t="s">
        <v>12504</v>
      </c>
      <c r="F6922" t="s">
        <v>12502</v>
      </c>
    </row>
    <row r="6923" spans="1:7">
      <c r="A6923" t="s">
        <v>12505</v>
      </c>
      <c r="B6923">
        <v>18</v>
      </c>
      <c r="C6923">
        <v>6</v>
      </c>
      <c r="D6923">
        <v>15</v>
      </c>
      <c r="E6923" t="s">
        <v>12506</v>
      </c>
      <c r="F6923" t="s">
        <v>12507</v>
      </c>
    </row>
    <row r="6924" spans="1:7">
      <c r="A6924" t="s">
        <v>12508</v>
      </c>
      <c r="B6924">
        <v>18</v>
      </c>
      <c r="C6924">
        <v>6</v>
      </c>
      <c r="D6924">
        <v>16</v>
      </c>
      <c r="E6924" t="s">
        <v>12509</v>
      </c>
      <c r="F6924" t="s">
        <v>12507</v>
      </c>
    </row>
    <row r="6925" spans="1:7">
      <c r="A6925" t="s">
        <v>12510</v>
      </c>
      <c r="B6925">
        <v>18</v>
      </c>
      <c r="C6925">
        <v>6</v>
      </c>
      <c r="D6925">
        <v>17</v>
      </c>
      <c r="E6925" t="s">
        <v>12511</v>
      </c>
      <c r="F6925" t="s">
        <v>12512</v>
      </c>
    </row>
    <row r="6926" spans="1:7">
      <c r="A6926" t="s">
        <v>12513</v>
      </c>
      <c r="B6926">
        <v>18</v>
      </c>
      <c r="C6926">
        <v>6</v>
      </c>
      <c r="D6926">
        <v>18</v>
      </c>
      <c r="E6926" t="s">
        <v>12514</v>
      </c>
      <c r="F6926" t="s">
        <v>12512</v>
      </c>
    </row>
    <row r="6927" spans="1:7">
      <c r="A6927" t="s">
        <v>12515</v>
      </c>
      <c r="B6927">
        <v>18</v>
      </c>
      <c r="C6927">
        <v>6</v>
      </c>
      <c r="D6927">
        <v>19</v>
      </c>
      <c r="E6927" t="s">
        <v>12516</v>
      </c>
      <c r="F6927" t="s">
        <v>12517</v>
      </c>
    </row>
    <row r="6928" spans="1:7">
      <c r="A6928" t="s">
        <v>12518</v>
      </c>
      <c r="B6928">
        <v>18</v>
      </c>
      <c r="C6928">
        <v>6</v>
      </c>
      <c r="D6928">
        <v>20</v>
      </c>
      <c r="E6928" t="s">
        <v>12519</v>
      </c>
      <c r="F6928" t="s">
        <v>12517</v>
      </c>
    </row>
    <row r="6929" spans="1:7">
      <c r="A6929" t="s">
        <v>12520</v>
      </c>
      <c r="B6929">
        <v>18</v>
      </c>
      <c r="C6929">
        <v>7</v>
      </c>
      <c r="D6929">
        <v>1</v>
      </c>
      <c r="E6929" t="s">
        <v>12521</v>
      </c>
      <c r="F6929" t="s">
        <v>12522</v>
      </c>
    </row>
    <row r="6930" spans="1:7">
      <c r="A6930" t="s">
        <v>12523</v>
      </c>
      <c r="B6930">
        <v>18</v>
      </c>
      <c r="C6930">
        <v>7</v>
      </c>
      <c r="D6930">
        <v>2</v>
      </c>
      <c r="E6930" t="s">
        <v>12524</v>
      </c>
      <c r="F6930" t="s">
        <v>12522</v>
      </c>
    </row>
    <row r="6931" spans="1:7">
      <c r="A6931" t="s">
        <v>12525</v>
      </c>
      <c r="B6931">
        <v>18</v>
      </c>
      <c r="C6931">
        <v>7</v>
      </c>
      <c r="D6931">
        <v>3</v>
      </c>
      <c r="E6931" t="s">
        <v>12526</v>
      </c>
      <c r="G6931" t="e">
        <f>--Internal_327748</f>
        <v>#NAME?</v>
      </c>
    </row>
    <row r="6932" spans="1:7">
      <c r="A6932" t="s">
        <v>12527</v>
      </c>
      <c r="B6932">
        <v>18</v>
      </c>
      <c r="C6932">
        <v>7</v>
      </c>
      <c r="D6932">
        <v>4</v>
      </c>
      <c r="E6932" t="s">
        <v>12526</v>
      </c>
      <c r="G6932" t="e">
        <f>--Internal_327748</f>
        <v>#NAME?</v>
      </c>
    </row>
    <row r="6933" spans="1:7">
      <c r="A6933" t="s">
        <v>12528</v>
      </c>
      <c r="B6933">
        <v>18</v>
      </c>
      <c r="C6933">
        <v>7</v>
      </c>
      <c r="D6933">
        <v>5</v>
      </c>
      <c r="E6933" t="s">
        <v>12529</v>
      </c>
      <c r="F6933" t="s">
        <v>12530</v>
      </c>
    </row>
    <row r="6934" spans="1:7">
      <c r="A6934" t="s">
        <v>12531</v>
      </c>
      <c r="B6934">
        <v>18</v>
      </c>
      <c r="C6934">
        <v>7</v>
      </c>
      <c r="D6934">
        <v>6</v>
      </c>
      <c r="E6934" t="s">
        <v>12532</v>
      </c>
      <c r="F6934" t="s">
        <v>12530</v>
      </c>
    </row>
    <row r="6935" spans="1:7">
      <c r="A6935" t="s">
        <v>12533</v>
      </c>
      <c r="B6935">
        <v>18</v>
      </c>
      <c r="C6935">
        <v>7</v>
      </c>
      <c r="D6935">
        <v>7</v>
      </c>
      <c r="E6935" t="s">
        <v>12534</v>
      </c>
      <c r="F6935" t="s">
        <v>12535</v>
      </c>
    </row>
    <row r="6936" spans="1:7">
      <c r="A6936" t="s">
        <v>12536</v>
      </c>
      <c r="B6936">
        <v>18</v>
      </c>
      <c r="C6936">
        <v>7</v>
      </c>
      <c r="D6936">
        <v>8</v>
      </c>
      <c r="E6936" t="s">
        <v>12537</v>
      </c>
      <c r="F6936" t="s">
        <v>12535</v>
      </c>
    </row>
    <row r="6937" spans="1:7">
      <c r="A6937" t="s">
        <v>12538</v>
      </c>
      <c r="B6937">
        <v>18</v>
      </c>
      <c r="C6937">
        <v>7</v>
      </c>
      <c r="D6937">
        <v>9</v>
      </c>
      <c r="E6937" t="s">
        <v>12539</v>
      </c>
      <c r="F6937" t="s">
        <v>12540</v>
      </c>
    </row>
    <row r="6938" spans="1:7">
      <c r="A6938" t="s">
        <v>12541</v>
      </c>
      <c r="B6938">
        <v>18</v>
      </c>
      <c r="C6938">
        <v>7</v>
      </c>
      <c r="D6938">
        <v>10</v>
      </c>
      <c r="E6938" t="s">
        <v>12542</v>
      </c>
      <c r="F6938" t="s">
        <v>12540</v>
      </c>
    </row>
    <row r="6939" spans="1:7">
      <c r="A6939" t="s">
        <v>12543</v>
      </c>
      <c r="B6939">
        <v>18</v>
      </c>
      <c r="C6939">
        <v>7</v>
      </c>
      <c r="D6939">
        <v>11</v>
      </c>
      <c r="E6939" t="s">
        <v>12544</v>
      </c>
      <c r="F6939" t="s">
        <v>12545</v>
      </c>
    </row>
    <row r="6940" spans="1:7">
      <c r="A6940" t="s">
        <v>12546</v>
      </c>
      <c r="B6940">
        <v>18</v>
      </c>
      <c r="C6940">
        <v>7</v>
      </c>
      <c r="D6940">
        <v>12</v>
      </c>
      <c r="E6940" t="s">
        <v>12547</v>
      </c>
      <c r="F6940" t="s">
        <v>12545</v>
      </c>
    </row>
    <row r="6941" spans="1:7">
      <c r="A6941" t="s">
        <v>12548</v>
      </c>
      <c r="B6941">
        <v>18</v>
      </c>
      <c r="C6941">
        <v>7</v>
      </c>
      <c r="D6941">
        <v>13</v>
      </c>
      <c r="E6941" t="s">
        <v>12549</v>
      </c>
      <c r="F6941" t="s">
        <v>12550</v>
      </c>
    </row>
    <row r="6942" spans="1:7">
      <c r="A6942" t="s">
        <v>12551</v>
      </c>
      <c r="B6942">
        <v>18</v>
      </c>
      <c r="C6942">
        <v>7</v>
      </c>
      <c r="D6942">
        <v>14</v>
      </c>
      <c r="E6942" t="s">
        <v>12552</v>
      </c>
      <c r="F6942" t="s">
        <v>12550</v>
      </c>
    </row>
    <row r="6943" spans="1:7">
      <c r="A6943" t="s">
        <v>12553</v>
      </c>
      <c r="B6943">
        <v>18</v>
      </c>
      <c r="C6943">
        <v>7</v>
      </c>
      <c r="D6943">
        <v>15</v>
      </c>
      <c r="E6943" t="s">
        <v>12554</v>
      </c>
      <c r="F6943" t="s">
        <v>12555</v>
      </c>
    </row>
    <row r="6944" spans="1:7">
      <c r="A6944" t="s">
        <v>12556</v>
      </c>
      <c r="B6944">
        <v>18</v>
      </c>
      <c r="C6944">
        <v>7</v>
      </c>
      <c r="D6944">
        <v>16</v>
      </c>
      <c r="E6944" t="s">
        <v>12557</v>
      </c>
      <c r="F6944" t="s">
        <v>12555</v>
      </c>
    </row>
    <row r="6945" spans="1:7">
      <c r="A6945" t="s">
        <v>12558</v>
      </c>
      <c r="B6945">
        <v>18</v>
      </c>
      <c r="C6945">
        <v>7</v>
      </c>
      <c r="D6945">
        <v>17</v>
      </c>
      <c r="E6945" t="s">
        <v>12559</v>
      </c>
      <c r="F6945" t="s">
        <v>12560</v>
      </c>
    </row>
    <row r="6946" spans="1:7">
      <c r="A6946" t="s">
        <v>12561</v>
      </c>
      <c r="B6946">
        <v>18</v>
      </c>
      <c r="C6946">
        <v>7</v>
      </c>
      <c r="D6946">
        <v>18</v>
      </c>
      <c r="E6946" t="s">
        <v>12562</v>
      </c>
      <c r="F6946" t="s">
        <v>12560</v>
      </c>
    </row>
    <row r="6947" spans="1:7">
      <c r="A6947" t="s">
        <v>12563</v>
      </c>
      <c r="B6947">
        <v>18</v>
      </c>
      <c r="C6947">
        <v>7</v>
      </c>
      <c r="D6947">
        <v>19</v>
      </c>
      <c r="E6947" t="s">
        <v>12564</v>
      </c>
      <c r="F6947" t="s">
        <v>12565</v>
      </c>
    </row>
    <row r="6948" spans="1:7">
      <c r="A6948" t="s">
        <v>12566</v>
      </c>
      <c r="B6948">
        <v>18</v>
      </c>
      <c r="C6948">
        <v>7</v>
      </c>
      <c r="D6948">
        <v>20</v>
      </c>
      <c r="E6948" t="s">
        <v>12564</v>
      </c>
      <c r="F6948" t="s">
        <v>12565</v>
      </c>
    </row>
    <row r="6949" spans="1:7">
      <c r="A6949" t="s">
        <v>12567</v>
      </c>
      <c r="B6949">
        <v>18</v>
      </c>
      <c r="C6949">
        <v>8</v>
      </c>
      <c r="D6949">
        <v>1</v>
      </c>
      <c r="E6949" t="s">
        <v>12568</v>
      </c>
      <c r="F6949" t="s">
        <v>12569</v>
      </c>
    </row>
    <row r="6950" spans="1:7">
      <c r="A6950" t="s">
        <v>12570</v>
      </c>
      <c r="B6950">
        <v>18</v>
      </c>
      <c r="C6950">
        <v>8</v>
      </c>
      <c r="D6950">
        <v>2</v>
      </c>
      <c r="E6950" t="s">
        <v>12571</v>
      </c>
      <c r="F6950" t="s">
        <v>12569</v>
      </c>
    </row>
    <row r="6951" spans="1:7">
      <c r="A6951" t="s">
        <v>12572</v>
      </c>
      <c r="B6951">
        <v>18</v>
      </c>
      <c r="C6951">
        <v>8</v>
      </c>
      <c r="D6951">
        <v>3</v>
      </c>
      <c r="E6951" t="s">
        <v>12573</v>
      </c>
      <c r="F6951" t="s">
        <v>12574</v>
      </c>
    </row>
    <row r="6952" spans="1:7">
      <c r="A6952" t="s">
        <v>12575</v>
      </c>
      <c r="B6952">
        <v>18</v>
      </c>
      <c r="C6952">
        <v>8</v>
      </c>
      <c r="D6952">
        <v>4</v>
      </c>
      <c r="E6952" t="s">
        <v>12576</v>
      </c>
      <c r="F6952" t="s">
        <v>12574</v>
      </c>
    </row>
    <row r="6953" spans="1:7">
      <c r="A6953" t="s">
        <v>12577</v>
      </c>
      <c r="B6953">
        <v>18</v>
      </c>
      <c r="C6953">
        <v>8</v>
      </c>
      <c r="D6953">
        <v>5</v>
      </c>
      <c r="E6953" t="s">
        <v>591</v>
      </c>
      <c r="G6953" t="e">
        <f>--Empty</f>
        <v>#NAME?</v>
      </c>
    </row>
    <row r="6954" spans="1:7">
      <c r="A6954" t="s">
        <v>12578</v>
      </c>
      <c r="B6954">
        <v>18</v>
      </c>
      <c r="C6954">
        <v>8</v>
      </c>
      <c r="D6954">
        <v>6</v>
      </c>
      <c r="E6954" t="s">
        <v>591</v>
      </c>
      <c r="G6954" t="e">
        <f>--Empty</f>
        <v>#NAME?</v>
      </c>
    </row>
    <row r="6955" spans="1:7">
      <c r="A6955" t="s">
        <v>12579</v>
      </c>
      <c r="B6955">
        <v>18</v>
      </c>
      <c r="C6955">
        <v>8</v>
      </c>
      <c r="D6955">
        <v>7</v>
      </c>
      <c r="E6955" t="s">
        <v>591</v>
      </c>
      <c r="G6955" t="e">
        <f>--Empty</f>
        <v>#NAME?</v>
      </c>
    </row>
    <row r="6956" spans="1:7">
      <c r="A6956" t="s">
        <v>12580</v>
      </c>
      <c r="B6956">
        <v>18</v>
      </c>
      <c r="C6956">
        <v>8</v>
      </c>
      <c r="D6956">
        <v>8</v>
      </c>
      <c r="E6956" t="s">
        <v>591</v>
      </c>
      <c r="G6956" t="e">
        <f>--Empty</f>
        <v>#NAME?</v>
      </c>
    </row>
    <row r="6957" spans="1:7">
      <c r="A6957" t="s">
        <v>12581</v>
      </c>
      <c r="B6957">
        <v>18</v>
      </c>
      <c r="C6957">
        <v>8</v>
      </c>
      <c r="D6957">
        <v>9</v>
      </c>
      <c r="E6957" t="s">
        <v>591</v>
      </c>
      <c r="G6957" t="e">
        <f>--Empty</f>
        <v>#NAME?</v>
      </c>
    </row>
    <row r="6958" spans="1:7">
      <c r="A6958" t="s">
        <v>12582</v>
      </c>
      <c r="B6958">
        <v>18</v>
      </c>
      <c r="C6958">
        <v>8</v>
      </c>
      <c r="D6958">
        <v>10</v>
      </c>
      <c r="E6958" t="s">
        <v>591</v>
      </c>
      <c r="G6958" t="e">
        <f>--Empty</f>
        <v>#NAME?</v>
      </c>
    </row>
    <row r="6959" spans="1:7">
      <c r="A6959" t="s">
        <v>12583</v>
      </c>
      <c r="B6959">
        <v>18</v>
      </c>
      <c r="C6959">
        <v>8</v>
      </c>
      <c r="D6959">
        <v>11</v>
      </c>
      <c r="E6959" t="s">
        <v>591</v>
      </c>
      <c r="G6959" t="e">
        <f>--Empty</f>
        <v>#NAME?</v>
      </c>
    </row>
    <row r="6960" spans="1:7">
      <c r="A6960" t="s">
        <v>12584</v>
      </c>
      <c r="B6960">
        <v>18</v>
      </c>
      <c r="C6960">
        <v>8</v>
      </c>
      <c r="D6960">
        <v>12</v>
      </c>
      <c r="E6960" t="s">
        <v>591</v>
      </c>
      <c r="G6960" t="e">
        <f>--Empty</f>
        <v>#NAME?</v>
      </c>
    </row>
    <row r="6961" spans="1:7">
      <c r="A6961" t="s">
        <v>12585</v>
      </c>
      <c r="B6961">
        <v>18</v>
      </c>
      <c r="C6961">
        <v>8</v>
      </c>
      <c r="D6961">
        <v>13</v>
      </c>
      <c r="E6961" t="s">
        <v>12586</v>
      </c>
      <c r="F6961" t="s">
        <v>12587</v>
      </c>
    </row>
    <row r="6962" spans="1:7">
      <c r="A6962" t="s">
        <v>12588</v>
      </c>
      <c r="B6962">
        <v>18</v>
      </c>
      <c r="C6962">
        <v>8</v>
      </c>
      <c r="D6962">
        <v>14</v>
      </c>
      <c r="E6962" t="s">
        <v>12589</v>
      </c>
      <c r="F6962" t="s">
        <v>12587</v>
      </c>
    </row>
    <row r="6963" spans="1:7">
      <c r="A6963" t="s">
        <v>12590</v>
      </c>
      <c r="B6963">
        <v>18</v>
      </c>
      <c r="C6963">
        <v>8</v>
      </c>
      <c r="D6963">
        <v>15</v>
      </c>
      <c r="E6963" t="s">
        <v>12591</v>
      </c>
      <c r="F6963" t="s">
        <v>12592</v>
      </c>
    </row>
    <row r="6964" spans="1:7">
      <c r="A6964" t="s">
        <v>12593</v>
      </c>
      <c r="B6964">
        <v>18</v>
      </c>
      <c r="C6964">
        <v>8</v>
      </c>
      <c r="D6964">
        <v>16</v>
      </c>
      <c r="E6964" t="s">
        <v>12594</v>
      </c>
      <c r="F6964" t="s">
        <v>12592</v>
      </c>
    </row>
    <row r="6965" spans="1:7">
      <c r="A6965" t="s">
        <v>12595</v>
      </c>
      <c r="B6965">
        <v>18</v>
      </c>
      <c r="C6965">
        <v>8</v>
      </c>
      <c r="D6965">
        <v>17</v>
      </c>
      <c r="E6965" t="s">
        <v>591</v>
      </c>
      <c r="G6965" t="e">
        <f>--Empty</f>
        <v>#NAME?</v>
      </c>
    </row>
    <row r="6966" spans="1:7">
      <c r="A6966" t="s">
        <v>12596</v>
      </c>
      <c r="B6966">
        <v>18</v>
      </c>
      <c r="C6966">
        <v>8</v>
      </c>
      <c r="D6966">
        <v>18</v>
      </c>
      <c r="E6966" t="s">
        <v>591</v>
      </c>
      <c r="G6966" t="e">
        <f>--Empty</f>
        <v>#NAME?</v>
      </c>
    </row>
    <row r="6967" spans="1:7">
      <c r="A6967" t="s">
        <v>12597</v>
      </c>
      <c r="B6967">
        <v>18</v>
      </c>
      <c r="C6967">
        <v>8</v>
      </c>
      <c r="D6967">
        <v>19</v>
      </c>
      <c r="E6967" t="s">
        <v>12598</v>
      </c>
      <c r="F6967" t="s">
        <v>12599</v>
      </c>
    </row>
    <row r="6968" spans="1:7">
      <c r="A6968" t="s">
        <v>12600</v>
      </c>
      <c r="B6968">
        <v>18</v>
      </c>
      <c r="C6968">
        <v>8</v>
      </c>
      <c r="D6968">
        <v>20</v>
      </c>
      <c r="E6968" t="s">
        <v>12601</v>
      </c>
      <c r="F6968" t="s">
        <v>12599</v>
      </c>
    </row>
    <row r="6969" spans="1:7">
      <c r="A6969" t="s">
        <v>12602</v>
      </c>
      <c r="B6969">
        <v>18</v>
      </c>
      <c r="C6969">
        <v>9</v>
      </c>
      <c r="D6969">
        <v>1</v>
      </c>
      <c r="E6969" t="s">
        <v>12603</v>
      </c>
      <c r="G6969" t="e">
        <f>--Internal_19970</f>
        <v>#NAME?</v>
      </c>
    </row>
    <row r="6970" spans="1:7">
      <c r="A6970" t="s">
        <v>12604</v>
      </c>
      <c r="B6970">
        <v>18</v>
      </c>
      <c r="C6970">
        <v>9</v>
      </c>
      <c r="D6970">
        <v>2</v>
      </c>
      <c r="E6970" t="s">
        <v>12603</v>
      </c>
      <c r="G6970" t="e">
        <f>--Internal_19970</f>
        <v>#NAME?</v>
      </c>
    </row>
    <row r="6971" spans="1:7">
      <c r="A6971" t="s">
        <v>12605</v>
      </c>
      <c r="B6971">
        <v>18</v>
      </c>
      <c r="C6971">
        <v>9</v>
      </c>
      <c r="D6971">
        <v>3</v>
      </c>
      <c r="E6971" t="s">
        <v>12606</v>
      </c>
      <c r="F6971" t="s">
        <v>12607</v>
      </c>
    </row>
    <row r="6972" spans="1:7">
      <c r="A6972" t="s">
        <v>12608</v>
      </c>
      <c r="B6972">
        <v>18</v>
      </c>
      <c r="C6972">
        <v>9</v>
      </c>
      <c r="D6972">
        <v>4</v>
      </c>
      <c r="E6972" t="s">
        <v>12609</v>
      </c>
      <c r="F6972" t="s">
        <v>12607</v>
      </c>
    </row>
    <row r="6973" spans="1:7">
      <c r="A6973" t="s">
        <v>12610</v>
      </c>
      <c r="B6973">
        <v>18</v>
      </c>
      <c r="C6973">
        <v>9</v>
      </c>
      <c r="D6973">
        <v>5</v>
      </c>
      <c r="E6973" t="s">
        <v>12611</v>
      </c>
      <c r="F6973" t="s">
        <v>12612</v>
      </c>
    </row>
    <row r="6974" spans="1:7">
      <c r="A6974" t="s">
        <v>12613</v>
      </c>
      <c r="B6974">
        <v>18</v>
      </c>
      <c r="C6974">
        <v>9</v>
      </c>
      <c r="D6974">
        <v>6</v>
      </c>
      <c r="E6974" t="s">
        <v>12614</v>
      </c>
      <c r="F6974" t="s">
        <v>12612</v>
      </c>
    </row>
    <row r="6975" spans="1:7">
      <c r="A6975" t="s">
        <v>12615</v>
      </c>
      <c r="B6975">
        <v>18</v>
      </c>
      <c r="C6975">
        <v>9</v>
      </c>
      <c r="D6975">
        <v>7</v>
      </c>
      <c r="E6975" t="s">
        <v>12616</v>
      </c>
      <c r="F6975" t="s">
        <v>12617</v>
      </c>
    </row>
    <row r="6976" spans="1:7">
      <c r="A6976" t="s">
        <v>12618</v>
      </c>
      <c r="B6976">
        <v>18</v>
      </c>
      <c r="C6976">
        <v>9</v>
      </c>
      <c r="D6976">
        <v>8</v>
      </c>
      <c r="E6976" t="s">
        <v>12619</v>
      </c>
      <c r="F6976" t="s">
        <v>12617</v>
      </c>
    </row>
    <row r="6977" spans="1:6">
      <c r="A6977" t="s">
        <v>12620</v>
      </c>
      <c r="B6977">
        <v>18</v>
      </c>
      <c r="C6977">
        <v>9</v>
      </c>
      <c r="D6977">
        <v>9</v>
      </c>
      <c r="E6977" t="s">
        <v>12621</v>
      </c>
      <c r="F6977" t="s">
        <v>12622</v>
      </c>
    </row>
    <row r="6978" spans="1:6">
      <c r="A6978" t="s">
        <v>12623</v>
      </c>
      <c r="B6978">
        <v>18</v>
      </c>
      <c r="C6978">
        <v>9</v>
      </c>
      <c r="D6978">
        <v>10</v>
      </c>
      <c r="E6978" t="s">
        <v>12624</v>
      </c>
      <c r="F6978" t="s">
        <v>12622</v>
      </c>
    </row>
    <row r="6979" spans="1:6">
      <c r="A6979" t="s">
        <v>12625</v>
      </c>
      <c r="B6979">
        <v>18</v>
      </c>
      <c r="C6979">
        <v>9</v>
      </c>
      <c r="D6979">
        <v>11</v>
      </c>
      <c r="E6979" t="s">
        <v>12626</v>
      </c>
      <c r="F6979" t="s">
        <v>12627</v>
      </c>
    </row>
    <row r="6980" spans="1:6">
      <c r="A6980" t="s">
        <v>12628</v>
      </c>
      <c r="B6980">
        <v>18</v>
      </c>
      <c r="C6980">
        <v>9</v>
      </c>
      <c r="D6980">
        <v>12</v>
      </c>
      <c r="E6980" t="s">
        <v>12629</v>
      </c>
      <c r="F6980" t="s">
        <v>12627</v>
      </c>
    </row>
    <row r="6981" spans="1:6">
      <c r="A6981" t="s">
        <v>12630</v>
      </c>
      <c r="B6981">
        <v>18</v>
      </c>
      <c r="C6981">
        <v>9</v>
      </c>
      <c r="D6981">
        <v>13</v>
      </c>
      <c r="E6981" t="s">
        <v>12631</v>
      </c>
      <c r="F6981" t="s">
        <v>12632</v>
      </c>
    </row>
    <row r="6982" spans="1:6">
      <c r="A6982" t="s">
        <v>12633</v>
      </c>
      <c r="B6982">
        <v>18</v>
      </c>
      <c r="C6982">
        <v>9</v>
      </c>
      <c r="D6982">
        <v>14</v>
      </c>
      <c r="E6982" t="s">
        <v>12634</v>
      </c>
      <c r="F6982" t="s">
        <v>12632</v>
      </c>
    </row>
    <row r="6983" spans="1:6">
      <c r="A6983" t="s">
        <v>12635</v>
      </c>
      <c r="B6983">
        <v>18</v>
      </c>
      <c r="C6983">
        <v>9</v>
      </c>
      <c r="D6983">
        <v>15</v>
      </c>
      <c r="E6983" t="s">
        <v>12636</v>
      </c>
      <c r="F6983" t="s">
        <v>12637</v>
      </c>
    </row>
    <row r="6984" spans="1:6">
      <c r="A6984" t="s">
        <v>12638</v>
      </c>
      <c r="B6984">
        <v>18</v>
      </c>
      <c r="C6984">
        <v>9</v>
      </c>
      <c r="D6984">
        <v>16</v>
      </c>
      <c r="E6984" t="s">
        <v>12639</v>
      </c>
      <c r="F6984" t="s">
        <v>12637</v>
      </c>
    </row>
    <row r="6985" spans="1:6">
      <c r="A6985" t="s">
        <v>12640</v>
      </c>
      <c r="B6985">
        <v>18</v>
      </c>
      <c r="C6985">
        <v>9</v>
      </c>
      <c r="D6985">
        <v>17</v>
      </c>
      <c r="E6985" t="s">
        <v>12641</v>
      </c>
      <c r="F6985" t="s">
        <v>12642</v>
      </c>
    </row>
    <row r="6986" spans="1:6">
      <c r="A6986" t="s">
        <v>12643</v>
      </c>
      <c r="B6986">
        <v>18</v>
      </c>
      <c r="C6986">
        <v>9</v>
      </c>
      <c r="D6986">
        <v>18</v>
      </c>
      <c r="E6986" t="s">
        <v>12644</v>
      </c>
      <c r="F6986" t="s">
        <v>12642</v>
      </c>
    </row>
    <row r="6987" spans="1:6">
      <c r="A6987" t="s">
        <v>12645</v>
      </c>
      <c r="B6987">
        <v>18</v>
      </c>
      <c r="C6987">
        <v>9</v>
      </c>
      <c r="D6987">
        <v>19</v>
      </c>
      <c r="E6987" t="s">
        <v>12646</v>
      </c>
      <c r="F6987" t="s">
        <v>12647</v>
      </c>
    </row>
    <row r="6988" spans="1:6">
      <c r="A6988" t="s">
        <v>12648</v>
      </c>
      <c r="B6988">
        <v>18</v>
      </c>
      <c r="C6988">
        <v>9</v>
      </c>
      <c r="D6988">
        <v>20</v>
      </c>
      <c r="E6988" t="s">
        <v>12649</v>
      </c>
      <c r="F6988" t="s">
        <v>12647</v>
      </c>
    </row>
    <row r="6989" spans="1:6">
      <c r="A6989" t="s">
        <v>12650</v>
      </c>
      <c r="B6989">
        <v>18</v>
      </c>
      <c r="C6989">
        <v>10</v>
      </c>
      <c r="D6989">
        <v>1</v>
      </c>
      <c r="E6989" t="s">
        <v>12651</v>
      </c>
      <c r="F6989" t="s">
        <v>12652</v>
      </c>
    </row>
    <row r="6990" spans="1:6">
      <c r="A6990" t="s">
        <v>12653</v>
      </c>
      <c r="B6990">
        <v>18</v>
      </c>
      <c r="C6990">
        <v>10</v>
      </c>
      <c r="D6990">
        <v>2</v>
      </c>
      <c r="E6990" t="s">
        <v>12654</v>
      </c>
      <c r="F6990" t="s">
        <v>12652</v>
      </c>
    </row>
    <row r="6991" spans="1:6">
      <c r="A6991" t="s">
        <v>12655</v>
      </c>
      <c r="B6991">
        <v>18</v>
      </c>
      <c r="C6991">
        <v>10</v>
      </c>
      <c r="D6991">
        <v>3</v>
      </c>
      <c r="E6991" t="s">
        <v>12656</v>
      </c>
      <c r="F6991" t="s">
        <v>12657</v>
      </c>
    </row>
    <row r="6992" spans="1:6">
      <c r="A6992" t="s">
        <v>12658</v>
      </c>
      <c r="B6992">
        <v>18</v>
      </c>
      <c r="C6992">
        <v>10</v>
      </c>
      <c r="D6992">
        <v>4</v>
      </c>
      <c r="E6992" t="s">
        <v>12659</v>
      </c>
      <c r="F6992" t="s">
        <v>12657</v>
      </c>
    </row>
    <row r="6993" spans="1:6">
      <c r="A6993" t="s">
        <v>12660</v>
      </c>
      <c r="B6993">
        <v>18</v>
      </c>
      <c r="C6993">
        <v>10</v>
      </c>
      <c r="D6993">
        <v>5</v>
      </c>
      <c r="E6993" t="s">
        <v>12661</v>
      </c>
      <c r="F6993" t="s">
        <v>12662</v>
      </c>
    </row>
    <row r="6994" spans="1:6">
      <c r="A6994" t="s">
        <v>12663</v>
      </c>
      <c r="B6994">
        <v>18</v>
      </c>
      <c r="C6994">
        <v>10</v>
      </c>
      <c r="D6994">
        <v>6</v>
      </c>
      <c r="E6994" t="s">
        <v>12664</v>
      </c>
      <c r="F6994" t="s">
        <v>12662</v>
      </c>
    </row>
    <row r="6995" spans="1:6">
      <c r="A6995" t="s">
        <v>12665</v>
      </c>
      <c r="B6995">
        <v>18</v>
      </c>
      <c r="C6995">
        <v>10</v>
      </c>
      <c r="D6995">
        <v>7</v>
      </c>
      <c r="E6995" t="s">
        <v>12666</v>
      </c>
      <c r="F6995" t="s">
        <v>12667</v>
      </c>
    </row>
    <row r="6996" spans="1:6">
      <c r="A6996" t="s">
        <v>12668</v>
      </c>
      <c r="B6996">
        <v>18</v>
      </c>
      <c r="C6996">
        <v>10</v>
      </c>
      <c r="D6996">
        <v>8</v>
      </c>
      <c r="E6996" t="s">
        <v>12669</v>
      </c>
      <c r="F6996" t="s">
        <v>12667</v>
      </c>
    </row>
    <row r="6997" spans="1:6">
      <c r="A6997" t="s">
        <v>12670</v>
      </c>
      <c r="B6997">
        <v>18</v>
      </c>
      <c r="C6997">
        <v>10</v>
      </c>
      <c r="D6997">
        <v>9</v>
      </c>
      <c r="E6997" t="s">
        <v>12671</v>
      </c>
      <c r="F6997" t="s">
        <v>12672</v>
      </c>
    </row>
    <row r="6998" spans="1:6">
      <c r="A6998" t="s">
        <v>12673</v>
      </c>
      <c r="B6998">
        <v>18</v>
      </c>
      <c r="C6998">
        <v>10</v>
      </c>
      <c r="D6998">
        <v>10</v>
      </c>
      <c r="E6998" t="s">
        <v>12674</v>
      </c>
      <c r="F6998" t="s">
        <v>12672</v>
      </c>
    </row>
    <row r="6999" spans="1:6">
      <c r="A6999" t="s">
        <v>12675</v>
      </c>
      <c r="B6999">
        <v>18</v>
      </c>
      <c r="C6999">
        <v>10</v>
      </c>
      <c r="D6999">
        <v>11</v>
      </c>
      <c r="E6999" t="s">
        <v>12676</v>
      </c>
      <c r="F6999" t="s">
        <v>12677</v>
      </c>
    </row>
    <row r="7000" spans="1:6">
      <c r="A7000" t="s">
        <v>12678</v>
      </c>
      <c r="B7000">
        <v>18</v>
      </c>
      <c r="C7000">
        <v>10</v>
      </c>
      <c r="D7000">
        <v>12</v>
      </c>
      <c r="E7000" t="s">
        <v>12679</v>
      </c>
      <c r="F7000" t="s">
        <v>12677</v>
      </c>
    </row>
    <row r="7001" spans="1:6">
      <c r="A7001" t="s">
        <v>12680</v>
      </c>
      <c r="B7001">
        <v>18</v>
      </c>
      <c r="C7001">
        <v>10</v>
      </c>
      <c r="D7001">
        <v>13</v>
      </c>
      <c r="E7001" t="s">
        <v>12681</v>
      </c>
      <c r="F7001" t="s">
        <v>12682</v>
      </c>
    </row>
    <row r="7002" spans="1:6">
      <c r="A7002" t="s">
        <v>12683</v>
      </c>
      <c r="B7002">
        <v>18</v>
      </c>
      <c r="C7002">
        <v>10</v>
      </c>
      <c r="D7002">
        <v>14</v>
      </c>
      <c r="E7002" t="s">
        <v>12684</v>
      </c>
      <c r="F7002" t="s">
        <v>12682</v>
      </c>
    </row>
    <row r="7003" spans="1:6">
      <c r="A7003" t="s">
        <v>12685</v>
      </c>
      <c r="B7003">
        <v>18</v>
      </c>
      <c r="C7003">
        <v>10</v>
      </c>
      <c r="D7003">
        <v>15</v>
      </c>
      <c r="E7003" t="s">
        <v>12686</v>
      </c>
      <c r="F7003" t="s">
        <v>12687</v>
      </c>
    </row>
    <row r="7004" spans="1:6">
      <c r="A7004" t="s">
        <v>12688</v>
      </c>
      <c r="B7004">
        <v>18</v>
      </c>
      <c r="C7004">
        <v>10</v>
      </c>
      <c r="D7004">
        <v>16</v>
      </c>
      <c r="E7004" t="s">
        <v>12689</v>
      </c>
      <c r="F7004" t="s">
        <v>12687</v>
      </c>
    </row>
    <row r="7005" spans="1:6">
      <c r="A7005" t="s">
        <v>12690</v>
      </c>
      <c r="B7005">
        <v>18</v>
      </c>
      <c r="C7005">
        <v>10</v>
      </c>
      <c r="D7005">
        <v>17</v>
      </c>
      <c r="E7005" t="s">
        <v>12691</v>
      </c>
      <c r="F7005" t="s">
        <v>12692</v>
      </c>
    </row>
    <row r="7006" spans="1:6">
      <c r="A7006" t="s">
        <v>12693</v>
      </c>
      <c r="B7006">
        <v>18</v>
      </c>
      <c r="C7006">
        <v>10</v>
      </c>
      <c r="D7006">
        <v>18</v>
      </c>
      <c r="E7006" t="s">
        <v>12694</v>
      </c>
      <c r="F7006" t="s">
        <v>12692</v>
      </c>
    </row>
    <row r="7007" spans="1:6">
      <c r="A7007" t="s">
        <v>12695</v>
      </c>
      <c r="B7007">
        <v>18</v>
      </c>
      <c r="C7007">
        <v>10</v>
      </c>
      <c r="D7007">
        <v>19</v>
      </c>
      <c r="E7007" t="s">
        <v>12696</v>
      </c>
      <c r="F7007" t="s">
        <v>12697</v>
      </c>
    </row>
    <row r="7008" spans="1:6">
      <c r="A7008" t="s">
        <v>12698</v>
      </c>
      <c r="B7008">
        <v>18</v>
      </c>
      <c r="C7008">
        <v>10</v>
      </c>
      <c r="D7008">
        <v>20</v>
      </c>
      <c r="E7008" t="s">
        <v>12696</v>
      </c>
      <c r="F7008" t="s">
        <v>12697</v>
      </c>
    </row>
    <row r="7009" spans="1:6">
      <c r="A7009" t="s">
        <v>12699</v>
      </c>
      <c r="B7009">
        <v>18</v>
      </c>
      <c r="C7009">
        <v>11</v>
      </c>
      <c r="D7009">
        <v>1</v>
      </c>
      <c r="E7009" t="s">
        <v>12700</v>
      </c>
      <c r="F7009" t="s">
        <v>12701</v>
      </c>
    </row>
    <row r="7010" spans="1:6">
      <c r="A7010" t="s">
        <v>12702</v>
      </c>
      <c r="B7010">
        <v>18</v>
      </c>
      <c r="C7010">
        <v>11</v>
      </c>
      <c r="D7010">
        <v>2</v>
      </c>
      <c r="E7010" t="s">
        <v>12703</v>
      </c>
      <c r="F7010" t="s">
        <v>12701</v>
      </c>
    </row>
    <row r="7011" spans="1:6">
      <c r="A7011" t="s">
        <v>12704</v>
      </c>
      <c r="B7011">
        <v>18</v>
      </c>
      <c r="C7011">
        <v>11</v>
      </c>
      <c r="D7011">
        <v>3</v>
      </c>
      <c r="E7011" t="s">
        <v>12705</v>
      </c>
      <c r="F7011" t="s">
        <v>12706</v>
      </c>
    </row>
    <row r="7012" spans="1:6">
      <c r="A7012" t="s">
        <v>12707</v>
      </c>
      <c r="B7012">
        <v>18</v>
      </c>
      <c r="C7012">
        <v>11</v>
      </c>
      <c r="D7012">
        <v>4</v>
      </c>
      <c r="E7012" t="s">
        <v>12708</v>
      </c>
      <c r="F7012" t="s">
        <v>12706</v>
      </c>
    </row>
    <row r="7013" spans="1:6">
      <c r="A7013" t="s">
        <v>12709</v>
      </c>
      <c r="B7013">
        <v>18</v>
      </c>
      <c r="C7013">
        <v>11</v>
      </c>
      <c r="D7013">
        <v>5</v>
      </c>
      <c r="E7013" t="s">
        <v>12710</v>
      </c>
      <c r="F7013" t="s">
        <v>12711</v>
      </c>
    </row>
    <row r="7014" spans="1:6">
      <c r="A7014" t="s">
        <v>12712</v>
      </c>
      <c r="B7014">
        <v>18</v>
      </c>
      <c r="C7014">
        <v>11</v>
      </c>
      <c r="D7014">
        <v>6</v>
      </c>
      <c r="E7014" t="s">
        <v>12713</v>
      </c>
      <c r="F7014" t="s">
        <v>12711</v>
      </c>
    </row>
    <row r="7015" spans="1:6">
      <c r="A7015" t="s">
        <v>12714</v>
      </c>
      <c r="B7015">
        <v>18</v>
      </c>
      <c r="C7015">
        <v>11</v>
      </c>
      <c r="D7015">
        <v>7</v>
      </c>
      <c r="E7015" t="s">
        <v>12715</v>
      </c>
      <c r="F7015" t="s">
        <v>12716</v>
      </c>
    </row>
    <row r="7016" spans="1:6">
      <c r="A7016" t="s">
        <v>12717</v>
      </c>
      <c r="B7016">
        <v>18</v>
      </c>
      <c r="C7016">
        <v>11</v>
      </c>
      <c r="D7016">
        <v>8</v>
      </c>
      <c r="E7016" t="s">
        <v>12718</v>
      </c>
      <c r="F7016" t="s">
        <v>12716</v>
      </c>
    </row>
    <row r="7017" spans="1:6">
      <c r="A7017" t="s">
        <v>12719</v>
      </c>
      <c r="B7017">
        <v>18</v>
      </c>
      <c r="C7017">
        <v>11</v>
      </c>
      <c r="D7017">
        <v>9</v>
      </c>
      <c r="E7017" t="s">
        <v>12720</v>
      </c>
      <c r="F7017" t="s">
        <v>12721</v>
      </c>
    </row>
    <row r="7018" spans="1:6">
      <c r="A7018" t="s">
        <v>12722</v>
      </c>
      <c r="B7018">
        <v>18</v>
      </c>
      <c r="C7018">
        <v>11</v>
      </c>
      <c r="D7018">
        <v>10</v>
      </c>
      <c r="E7018" t="s">
        <v>12723</v>
      </c>
      <c r="F7018" t="s">
        <v>12721</v>
      </c>
    </row>
    <row r="7019" spans="1:6">
      <c r="A7019" t="s">
        <v>12724</v>
      </c>
      <c r="B7019">
        <v>18</v>
      </c>
      <c r="C7019">
        <v>11</v>
      </c>
      <c r="D7019">
        <v>11</v>
      </c>
      <c r="E7019" t="s">
        <v>12725</v>
      </c>
      <c r="F7019" t="s">
        <v>12726</v>
      </c>
    </row>
    <row r="7020" spans="1:6">
      <c r="A7020" t="s">
        <v>12727</v>
      </c>
      <c r="B7020">
        <v>18</v>
      </c>
      <c r="C7020">
        <v>11</v>
      </c>
      <c r="D7020">
        <v>12</v>
      </c>
      <c r="E7020" t="s">
        <v>12728</v>
      </c>
      <c r="F7020" t="s">
        <v>12726</v>
      </c>
    </row>
    <row r="7021" spans="1:6">
      <c r="A7021" t="s">
        <v>12729</v>
      </c>
      <c r="B7021">
        <v>18</v>
      </c>
      <c r="C7021">
        <v>11</v>
      </c>
      <c r="D7021">
        <v>13</v>
      </c>
      <c r="E7021" t="s">
        <v>12730</v>
      </c>
      <c r="F7021" t="s">
        <v>12731</v>
      </c>
    </row>
    <row r="7022" spans="1:6">
      <c r="A7022" t="s">
        <v>12732</v>
      </c>
      <c r="B7022">
        <v>18</v>
      </c>
      <c r="C7022">
        <v>11</v>
      </c>
      <c r="D7022">
        <v>14</v>
      </c>
      <c r="E7022" t="s">
        <v>12733</v>
      </c>
      <c r="F7022" t="s">
        <v>12731</v>
      </c>
    </row>
    <row r="7023" spans="1:6">
      <c r="A7023" t="s">
        <v>12734</v>
      </c>
      <c r="B7023">
        <v>18</v>
      </c>
      <c r="C7023">
        <v>11</v>
      </c>
      <c r="D7023">
        <v>15</v>
      </c>
      <c r="E7023" t="s">
        <v>12735</v>
      </c>
      <c r="F7023" t="s">
        <v>12736</v>
      </c>
    </row>
    <row r="7024" spans="1:6">
      <c r="A7024" t="s">
        <v>12737</v>
      </c>
      <c r="B7024">
        <v>18</v>
      </c>
      <c r="C7024">
        <v>11</v>
      </c>
      <c r="D7024">
        <v>16</v>
      </c>
      <c r="E7024" t="s">
        <v>12738</v>
      </c>
      <c r="F7024" t="s">
        <v>12736</v>
      </c>
    </row>
    <row r="7025" spans="1:6">
      <c r="A7025" t="s">
        <v>12739</v>
      </c>
      <c r="B7025">
        <v>18</v>
      </c>
      <c r="C7025">
        <v>11</v>
      </c>
      <c r="D7025">
        <v>17</v>
      </c>
      <c r="E7025" t="s">
        <v>12740</v>
      </c>
      <c r="F7025" t="s">
        <v>12741</v>
      </c>
    </row>
    <row r="7026" spans="1:6">
      <c r="A7026" t="s">
        <v>12742</v>
      </c>
      <c r="B7026">
        <v>18</v>
      </c>
      <c r="C7026">
        <v>11</v>
      </c>
      <c r="D7026">
        <v>18</v>
      </c>
      <c r="E7026" t="s">
        <v>12743</v>
      </c>
      <c r="F7026" t="s">
        <v>12741</v>
      </c>
    </row>
    <row r="7027" spans="1:6">
      <c r="A7027" t="s">
        <v>12744</v>
      </c>
      <c r="B7027">
        <v>18</v>
      </c>
      <c r="C7027">
        <v>11</v>
      </c>
      <c r="D7027">
        <v>19</v>
      </c>
      <c r="E7027" t="s">
        <v>12745</v>
      </c>
      <c r="F7027" t="s">
        <v>12746</v>
      </c>
    </row>
    <row r="7028" spans="1:6">
      <c r="A7028" t="s">
        <v>12747</v>
      </c>
      <c r="B7028">
        <v>18</v>
      </c>
      <c r="C7028">
        <v>11</v>
      </c>
      <c r="D7028">
        <v>20</v>
      </c>
      <c r="E7028" t="s">
        <v>12748</v>
      </c>
      <c r="F7028" t="s">
        <v>12746</v>
      </c>
    </row>
    <row r="7029" spans="1:6">
      <c r="A7029" t="s">
        <v>12749</v>
      </c>
      <c r="B7029">
        <v>18</v>
      </c>
      <c r="C7029">
        <v>12</v>
      </c>
      <c r="D7029">
        <v>1</v>
      </c>
      <c r="E7029" t="s">
        <v>12750</v>
      </c>
      <c r="F7029" t="s">
        <v>12751</v>
      </c>
    </row>
    <row r="7030" spans="1:6">
      <c r="A7030" t="s">
        <v>12752</v>
      </c>
      <c r="B7030">
        <v>18</v>
      </c>
      <c r="C7030">
        <v>12</v>
      </c>
      <c r="D7030">
        <v>2</v>
      </c>
      <c r="E7030" t="s">
        <v>12753</v>
      </c>
      <c r="F7030" t="s">
        <v>12751</v>
      </c>
    </row>
    <row r="7031" spans="1:6">
      <c r="A7031" t="s">
        <v>12754</v>
      </c>
      <c r="B7031">
        <v>18</v>
      </c>
      <c r="C7031">
        <v>12</v>
      </c>
      <c r="D7031">
        <v>3</v>
      </c>
      <c r="E7031" t="s">
        <v>12755</v>
      </c>
      <c r="F7031" t="s">
        <v>12756</v>
      </c>
    </row>
    <row r="7032" spans="1:6">
      <c r="A7032" t="s">
        <v>12757</v>
      </c>
      <c r="B7032">
        <v>18</v>
      </c>
      <c r="C7032">
        <v>12</v>
      </c>
      <c r="D7032">
        <v>4</v>
      </c>
      <c r="E7032" t="s">
        <v>12758</v>
      </c>
      <c r="F7032" t="s">
        <v>12756</v>
      </c>
    </row>
    <row r="7033" spans="1:6">
      <c r="A7033" t="s">
        <v>12759</v>
      </c>
      <c r="B7033">
        <v>18</v>
      </c>
      <c r="C7033">
        <v>12</v>
      </c>
      <c r="D7033">
        <v>5</v>
      </c>
      <c r="E7033" t="s">
        <v>12760</v>
      </c>
      <c r="F7033" t="s">
        <v>12761</v>
      </c>
    </row>
    <row r="7034" spans="1:6">
      <c r="A7034" t="s">
        <v>12762</v>
      </c>
      <c r="B7034">
        <v>18</v>
      </c>
      <c r="C7034">
        <v>12</v>
      </c>
      <c r="D7034">
        <v>6</v>
      </c>
      <c r="E7034" t="s">
        <v>12763</v>
      </c>
      <c r="F7034" t="s">
        <v>12761</v>
      </c>
    </row>
    <row r="7035" spans="1:6">
      <c r="A7035" t="s">
        <v>12764</v>
      </c>
      <c r="B7035">
        <v>18</v>
      </c>
      <c r="C7035">
        <v>12</v>
      </c>
      <c r="D7035">
        <v>7</v>
      </c>
      <c r="E7035" t="s">
        <v>12765</v>
      </c>
      <c r="F7035" t="s">
        <v>12766</v>
      </c>
    </row>
    <row r="7036" spans="1:6">
      <c r="A7036" t="s">
        <v>12767</v>
      </c>
      <c r="B7036">
        <v>18</v>
      </c>
      <c r="C7036">
        <v>12</v>
      </c>
      <c r="D7036">
        <v>8</v>
      </c>
      <c r="E7036" t="s">
        <v>12768</v>
      </c>
      <c r="F7036" t="s">
        <v>12766</v>
      </c>
    </row>
    <row r="7037" spans="1:6">
      <c r="A7037" t="s">
        <v>12769</v>
      </c>
      <c r="B7037">
        <v>18</v>
      </c>
      <c r="C7037">
        <v>12</v>
      </c>
      <c r="D7037">
        <v>9</v>
      </c>
      <c r="E7037" t="s">
        <v>12770</v>
      </c>
      <c r="F7037" t="s">
        <v>12771</v>
      </c>
    </row>
    <row r="7038" spans="1:6">
      <c r="A7038" t="s">
        <v>12772</v>
      </c>
      <c r="B7038">
        <v>18</v>
      </c>
      <c r="C7038">
        <v>12</v>
      </c>
      <c r="D7038">
        <v>10</v>
      </c>
      <c r="E7038" t="s">
        <v>12773</v>
      </c>
      <c r="F7038" t="s">
        <v>12771</v>
      </c>
    </row>
    <row r="7039" spans="1:6">
      <c r="A7039" t="s">
        <v>12774</v>
      </c>
      <c r="B7039">
        <v>18</v>
      </c>
      <c r="C7039">
        <v>12</v>
      </c>
      <c r="D7039">
        <v>11</v>
      </c>
      <c r="E7039" t="s">
        <v>12775</v>
      </c>
      <c r="F7039" t="s">
        <v>12776</v>
      </c>
    </row>
    <row r="7040" spans="1:6">
      <c r="A7040" t="s">
        <v>12777</v>
      </c>
      <c r="B7040">
        <v>18</v>
      </c>
      <c r="C7040">
        <v>12</v>
      </c>
      <c r="D7040">
        <v>12</v>
      </c>
      <c r="E7040" t="s">
        <v>12778</v>
      </c>
      <c r="F7040" t="s">
        <v>12776</v>
      </c>
    </row>
    <row r="7041" spans="1:6">
      <c r="A7041" t="s">
        <v>12779</v>
      </c>
      <c r="B7041">
        <v>18</v>
      </c>
      <c r="C7041">
        <v>12</v>
      </c>
      <c r="D7041">
        <v>13</v>
      </c>
      <c r="E7041" t="s">
        <v>12780</v>
      </c>
      <c r="F7041" t="s">
        <v>12781</v>
      </c>
    </row>
    <row r="7042" spans="1:6">
      <c r="A7042" t="s">
        <v>12782</v>
      </c>
      <c r="B7042">
        <v>18</v>
      </c>
      <c r="C7042">
        <v>12</v>
      </c>
      <c r="D7042">
        <v>14</v>
      </c>
      <c r="E7042" t="s">
        <v>12783</v>
      </c>
      <c r="F7042" t="s">
        <v>12781</v>
      </c>
    </row>
    <row r="7043" spans="1:6">
      <c r="A7043" t="s">
        <v>12784</v>
      </c>
      <c r="B7043">
        <v>18</v>
      </c>
      <c r="C7043">
        <v>12</v>
      </c>
      <c r="D7043">
        <v>15</v>
      </c>
      <c r="E7043" t="s">
        <v>12785</v>
      </c>
      <c r="F7043" t="s">
        <v>12786</v>
      </c>
    </row>
    <row r="7044" spans="1:6">
      <c r="A7044" t="s">
        <v>12787</v>
      </c>
      <c r="B7044">
        <v>18</v>
      </c>
      <c r="C7044">
        <v>12</v>
      </c>
      <c r="D7044">
        <v>16</v>
      </c>
      <c r="E7044" t="s">
        <v>12788</v>
      </c>
      <c r="F7044" t="s">
        <v>12786</v>
      </c>
    </row>
    <row r="7045" spans="1:6">
      <c r="A7045" t="s">
        <v>12789</v>
      </c>
      <c r="B7045">
        <v>18</v>
      </c>
      <c r="C7045">
        <v>12</v>
      </c>
      <c r="D7045">
        <v>17</v>
      </c>
      <c r="E7045" t="s">
        <v>12790</v>
      </c>
      <c r="F7045" t="s">
        <v>12791</v>
      </c>
    </row>
    <row r="7046" spans="1:6">
      <c r="A7046" t="s">
        <v>12792</v>
      </c>
      <c r="B7046">
        <v>18</v>
      </c>
      <c r="C7046">
        <v>12</v>
      </c>
      <c r="D7046">
        <v>18</v>
      </c>
      <c r="E7046" t="s">
        <v>12793</v>
      </c>
      <c r="F7046" t="s">
        <v>12791</v>
      </c>
    </row>
    <row r="7047" spans="1:6">
      <c r="A7047" t="s">
        <v>12794</v>
      </c>
      <c r="B7047">
        <v>18</v>
      </c>
      <c r="C7047">
        <v>12</v>
      </c>
      <c r="D7047">
        <v>19</v>
      </c>
      <c r="E7047" t="s">
        <v>12795</v>
      </c>
      <c r="F7047" t="s">
        <v>12796</v>
      </c>
    </row>
    <row r="7048" spans="1:6">
      <c r="A7048" t="s">
        <v>12797</v>
      </c>
      <c r="B7048">
        <v>18</v>
      </c>
      <c r="C7048">
        <v>12</v>
      </c>
      <c r="D7048">
        <v>20</v>
      </c>
      <c r="E7048" t="s">
        <v>12798</v>
      </c>
      <c r="F7048" t="s">
        <v>12796</v>
      </c>
    </row>
    <row r="7049" spans="1:6">
      <c r="A7049" t="s">
        <v>12799</v>
      </c>
      <c r="B7049">
        <v>18</v>
      </c>
      <c r="C7049">
        <v>13</v>
      </c>
      <c r="D7049">
        <v>1</v>
      </c>
      <c r="E7049" t="s">
        <v>12800</v>
      </c>
      <c r="F7049" t="s">
        <v>12801</v>
      </c>
    </row>
    <row r="7050" spans="1:6">
      <c r="A7050" t="s">
        <v>12802</v>
      </c>
      <c r="B7050">
        <v>18</v>
      </c>
      <c r="C7050">
        <v>13</v>
      </c>
      <c r="D7050">
        <v>2</v>
      </c>
      <c r="E7050" t="s">
        <v>12803</v>
      </c>
      <c r="F7050" t="s">
        <v>12801</v>
      </c>
    </row>
    <row r="7051" spans="1:6">
      <c r="A7051" t="s">
        <v>12804</v>
      </c>
      <c r="B7051">
        <v>18</v>
      </c>
      <c r="C7051">
        <v>13</v>
      </c>
      <c r="D7051">
        <v>3</v>
      </c>
      <c r="E7051" t="s">
        <v>12805</v>
      </c>
      <c r="F7051" t="s">
        <v>12806</v>
      </c>
    </row>
    <row r="7052" spans="1:6">
      <c r="A7052" t="s">
        <v>12807</v>
      </c>
      <c r="B7052">
        <v>18</v>
      </c>
      <c r="C7052">
        <v>13</v>
      </c>
      <c r="D7052">
        <v>4</v>
      </c>
      <c r="E7052" t="s">
        <v>12808</v>
      </c>
      <c r="F7052" t="s">
        <v>12806</v>
      </c>
    </row>
    <row r="7053" spans="1:6">
      <c r="A7053" t="s">
        <v>12809</v>
      </c>
      <c r="B7053">
        <v>18</v>
      </c>
      <c r="C7053">
        <v>13</v>
      </c>
      <c r="D7053">
        <v>5</v>
      </c>
      <c r="E7053" t="s">
        <v>12810</v>
      </c>
      <c r="F7053" t="s">
        <v>12811</v>
      </c>
    </row>
    <row r="7054" spans="1:6">
      <c r="A7054" t="s">
        <v>12812</v>
      </c>
      <c r="B7054">
        <v>18</v>
      </c>
      <c r="C7054">
        <v>13</v>
      </c>
      <c r="D7054">
        <v>6</v>
      </c>
      <c r="E7054" t="s">
        <v>12813</v>
      </c>
      <c r="F7054" t="s">
        <v>12811</v>
      </c>
    </row>
    <row r="7055" spans="1:6">
      <c r="A7055" t="s">
        <v>12814</v>
      </c>
      <c r="B7055">
        <v>18</v>
      </c>
      <c r="C7055">
        <v>13</v>
      </c>
      <c r="D7055">
        <v>7</v>
      </c>
      <c r="E7055" t="s">
        <v>12815</v>
      </c>
      <c r="F7055" t="s">
        <v>12816</v>
      </c>
    </row>
    <row r="7056" spans="1:6">
      <c r="A7056" t="s">
        <v>12817</v>
      </c>
      <c r="B7056">
        <v>18</v>
      </c>
      <c r="C7056">
        <v>13</v>
      </c>
      <c r="D7056">
        <v>8</v>
      </c>
      <c r="E7056" t="s">
        <v>12818</v>
      </c>
      <c r="F7056" t="s">
        <v>12816</v>
      </c>
    </row>
    <row r="7057" spans="1:7">
      <c r="A7057" t="s">
        <v>12819</v>
      </c>
      <c r="B7057">
        <v>18</v>
      </c>
      <c r="C7057">
        <v>13</v>
      </c>
      <c r="D7057">
        <v>9</v>
      </c>
      <c r="E7057" t="s">
        <v>591</v>
      </c>
      <c r="G7057" t="e">
        <f>--Empty</f>
        <v>#NAME?</v>
      </c>
    </row>
    <row r="7058" spans="1:7">
      <c r="A7058" t="s">
        <v>12820</v>
      </c>
      <c r="B7058">
        <v>18</v>
      </c>
      <c r="C7058">
        <v>13</v>
      </c>
      <c r="D7058">
        <v>10</v>
      </c>
      <c r="E7058" t="s">
        <v>591</v>
      </c>
      <c r="G7058" t="e">
        <f>--Empty</f>
        <v>#NAME?</v>
      </c>
    </row>
    <row r="7059" spans="1:7">
      <c r="A7059" t="s">
        <v>12821</v>
      </c>
      <c r="B7059">
        <v>18</v>
      </c>
      <c r="C7059">
        <v>13</v>
      </c>
      <c r="D7059">
        <v>11</v>
      </c>
      <c r="E7059" t="s">
        <v>12822</v>
      </c>
      <c r="F7059" t="s">
        <v>12823</v>
      </c>
    </row>
    <row r="7060" spans="1:7">
      <c r="A7060" t="s">
        <v>12824</v>
      </c>
      <c r="B7060">
        <v>18</v>
      </c>
      <c r="C7060">
        <v>13</v>
      </c>
      <c r="D7060">
        <v>12</v>
      </c>
      <c r="E7060" t="s">
        <v>12825</v>
      </c>
      <c r="F7060" t="s">
        <v>12823</v>
      </c>
    </row>
    <row r="7061" spans="1:7">
      <c r="A7061" t="s">
        <v>12826</v>
      </c>
      <c r="B7061">
        <v>18</v>
      </c>
      <c r="C7061">
        <v>13</v>
      </c>
      <c r="D7061">
        <v>13</v>
      </c>
      <c r="E7061" t="s">
        <v>591</v>
      </c>
      <c r="G7061" t="e">
        <f>--Empty</f>
        <v>#NAME?</v>
      </c>
    </row>
    <row r="7062" spans="1:7">
      <c r="A7062" t="s">
        <v>12827</v>
      </c>
      <c r="B7062">
        <v>18</v>
      </c>
      <c r="C7062">
        <v>13</v>
      </c>
      <c r="D7062">
        <v>14</v>
      </c>
      <c r="E7062" t="s">
        <v>591</v>
      </c>
      <c r="G7062" t="e">
        <f>--Empty</f>
        <v>#NAME?</v>
      </c>
    </row>
    <row r="7063" spans="1:7">
      <c r="A7063" t="s">
        <v>12828</v>
      </c>
      <c r="B7063">
        <v>18</v>
      </c>
      <c r="C7063">
        <v>13</v>
      </c>
      <c r="D7063">
        <v>15</v>
      </c>
      <c r="E7063" t="s">
        <v>12829</v>
      </c>
      <c r="F7063" t="s">
        <v>12830</v>
      </c>
    </row>
    <row r="7064" spans="1:7">
      <c r="A7064" t="s">
        <v>12831</v>
      </c>
      <c r="B7064">
        <v>18</v>
      </c>
      <c r="C7064">
        <v>13</v>
      </c>
      <c r="D7064">
        <v>16</v>
      </c>
      <c r="E7064" t="s">
        <v>12832</v>
      </c>
      <c r="F7064" t="s">
        <v>12830</v>
      </c>
    </row>
    <row r="7065" spans="1:7">
      <c r="A7065" t="s">
        <v>12833</v>
      </c>
      <c r="B7065">
        <v>18</v>
      </c>
      <c r="C7065">
        <v>13</v>
      </c>
      <c r="D7065">
        <v>17</v>
      </c>
      <c r="E7065" t="s">
        <v>12834</v>
      </c>
      <c r="F7065" t="s">
        <v>12835</v>
      </c>
    </row>
    <row r="7066" spans="1:7">
      <c r="A7066" t="s">
        <v>12836</v>
      </c>
      <c r="B7066">
        <v>18</v>
      </c>
      <c r="C7066">
        <v>13</v>
      </c>
      <c r="D7066">
        <v>18</v>
      </c>
      <c r="E7066" t="s">
        <v>12837</v>
      </c>
      <c r="F7066" t="s">
        <v>12835</v>
      </c>
    </row>
    <row r="7067" spans="1:7">
      <c r="A7067" t="s">
        <v>12838</v>
      </c>
      <c r="B7067">
        <v>18</v>
      </c>
      <c r="C7067">
        <v>13</v>
      </c>
      <c r="D7067">
        <v>19</v>
      </c>
      <c r="E7067" t="s">
        <v>12839</v>
      </c>
      <c r="F7067" t="s">
        <v>12840</v>
      </c>
    </row>
    <row r="7068" spans="1:7">
      <c r="A7068" t="s">
        <v>12841</v>
      </c>
      <c r="B7068">
        <v>18</v>
      </c>
      <c r="C7068">
        <v>13</v>
      </c>
      <c r="D7068">
        <v>20</v>
      </c>
      <c r="E7068" t="s">
        <v>12842</v>
      </c>
      <c r="F7068" t="s">
        <v>12840</v>
      </c>
    </row>
    <row r="7069" spans="1:7">
      <c r="A7069" t="s">
        <v>12843</v>
      </c>
      <c r="B7069">
        <v>18</v>
      </c>
      <c r="C7069">
        <v>14</v>
      </c>
      <c r="D7069">
        <v>1</v>
      </c>
      <c r="E7069" t="s">
        <v>12844</v>
      </c>
      <c r="F7069" t="s">
        <v>12845</v>
      </c>
    </row>
    <row r="7070" spans="1:7">
      <c r="A7070" t="s">
        <v>12846</v>
      </c>
      <c r="B7070">
        <v>18</v>
      </c>
      <c r="C7070">
        <v>14</v>
      </c>
      <c r="D7070">
        <v>2</v>
      </c>
      <c r="E7070" t="s">
        <v>12847</v>
      </c>
      <c r="F7070" t="s">
        <v>12845</v>
      </c>
    </row>
    <row r="7071" spans="1:7">
      <c r="A7071" t="s">
        <v>12848</v>
      </c>
      <c r="B7071">
        <v>18</v>
      </c>
      <c r="C7071">
        <v>14</v>
      </c>
      <c r="D7071">
        <v>3</v>
      </c>
      <c r="E7071" t="s">
        <v>12849</v>
      </c>
      <c r="F7071" t="s">
        <v>12850</v>
      </c>
    </row>
    <row r="7072" spans="1:7">
      <c r="A7072" t="s">
        <v>12851</v>
      </c>
      <c r="B7072">
        <v>18</v>
      </c>
      <c r="C7072">
        <v>14</v>
      </c>
      <c r="D7072">
        <v>4</v>
      </c>
      <c r="E7072" t="s">
        <v>12852</v>
      </c>
      <c r="F7072" t="s">
        <v>12850</v>
      </c>
    </row>
    <row r="7073" spans="1:7">
      <c r="A7073" t="s">
        <v>12853</v>
      </c>
      <c r="B7073">
        <v>18</v>
      </c>
      <c r="C7073">
        <v>14</v>
      </c>
      <c r="D7073">
        <v>5</v>
      </c>
      <c r="E7073" t="s">
        <v>12854</v>
      </c>
      <c r="F7073" t="s">
        <v>12855</v>
      </c>
    </row>
    <row r="7074" spans="1:7">
      <c r="A7074" t="s">
        <v>12856</v>
      </c>
      <c r="B7074">
        <v>18</v>
      </c>
      <c r="C7074">
        <v>14</v>
      </c>
      <c r="D7074">
        <v>6</v>
      </c>
      <c r="E7074" t="s">
        <v>12857</v>
      </c>
      <c r="F7074" t="s">
        <v>12855</v>
      </c>
    </row>
    <row r="7075" spans="1:7">
      <c r="A7075" t="s">
        <v>12858</v>
      </c>
      <c r="B7075">
        <v>18</v>
      </c>
      <c r="C7075">
        <v>14</v>
      </c>
      <c r="D7075">
        <v>7</v>
      </c>
      <c r="E7075" t="s">
        <v>12859</v>
      </c>
      <c r="F7075" t="s">
        <v>12860</v>
      </c>
    </row>
    <row r="7076" spans="1:7">
      <c r="A7076" t="s">
        <v>12861</v>
      </c>
      <c r="B7076">
        <v>18</v>
      </c>
      <c r="C7076">
        <v>14</v>
      </c>
      <c r="D7076">
        <v>8</v>
      </c>
      <c r="E7076" t="s">
        <v>12862</v>
      </c>
      <c r="F7076" t="s">
        <v>12860</v>
      </c>
    </row>
    <row r="7077" spans="1:7">
      <c r="A7077" t="s">
        <v>12863</v>
      </c>
      <c r="B7077">
        <v>18</v>
      </c>
      <c r="C7077">
        <v>14</v>
      </c>
      <c r="D7077">
        <v>9</v>
      </c>
      <c r="E7077" t="s">
        <v>12864</v>
      </c>
      <c r="F7077" t="s">
        <v>12865</v>
      </c>
    </row>
    <row r="7078" spans="1:7">
      <c r="A7078" t="s">
        <v>12866</v>
      </c>
      <c r="B7078">
        <v>18</v>
      </c>
      <c r="C7078">
        <v>14</v>
      </c>
      <c r="D7078">
        <v>10</v>
      </c>
      <c r="E7078" t="s">
        <v>12867</v>
      </c>
      <c r="F7078" t="s">
        <v>12865</v>
      </c>
    </row>
    <row r="7079" spans="1:7">
      <c r="A7079" t="s">
        <v>12868</v>
      </c>
      <c r="B7079">
        <v>18</v>
      </c>
      <c r="C7079">
        <v>14</v>
      </c>
      <c r="D7079">
        <v>11</v>
      </c>
      <c r="E7079" t="s">
        <v>12869</v>
      </c>
      <c r="F7079" t="s">
        <v>12870</v>
      </c>
    </row>
    <row r="7080" spans="1:7">
      <c r="A7080" t="s">
        <v>12871</v>
      </c>
      <c r="B7080">
        <v>18</v>
      </c>
      <c r="C7080">
        <v>14</v>
      </c>
      <c r="D7080">
        <v>12</v>
      </c>
      <c r="E7080" t="s">
        <v>12872</v>
      </c>
      <c r="F7080" t="s">
        <v>12870</v>
      </c>
    </row>
    <row r="7081" spans="1:7">
      <c r="A7081" t="s">
        <v>12873</v>
      </c>
      <c r="B7081">
        <v>18</v>
      </c>
      <c r="C7081">
        <v>14</v>
      </c>
      <c r="D7081">
        <v>13</v>
      </c>
      <c r="E7081" t="s">
        <v>15</v>
      </c>
      <c r="G7081" t="s">
        <v>16</v>
      </c>
    </row>
    <row r="7082" spans="1:7">
      <c r="A7082" t="s">
        <v>12874</v>
      </c>
      <c r="B7082">
        <v>18</v>
      </c>
      <c r="C7082">
        <v>14</v>
      </c>
      <c r="D7082">
        <v>14</v>
      </c>
      <c r="E7082" t="s">
        <v>15</v>
      </c>
      <c r="G7082" t="s">
        <v>16</v>
      </c>
    </row>
    <row r="7083" spans="1:7">
      <c r="A7083" t="s">
        <v>12875</v>
      </c>
      <c r="B7083">
        <v>18</v>
      </c>
      <c r="C7083">
        <v>14</v>
      </c>
      <c r="D7083">
        <v>15</v>
      </c>
      <c r="E7083" t="s">
        <v>660</v>
      </c>
      <c r="G7083" t="s">
        <v>661</v>
      </c>
    </row>
    <row r="7084" spans="1:7">
      <c r="A7084" t="s">
        <v>12876</v>
      </c>
      <c r="B7084">
        <v>18</v>
      </c>
      <c r="C7084">
        <v>14</v>
      </c>
      <c r="D7084">
        <v>16</v>
      </c>
      <c r="E7084" t="s">
        <v>660</v>
      </c>
      <c r="G7084" t="s">
        <v>661</v>
      </c>
    </row>
    <row r="7085" spans="1:7">
      <c r="A7085" t="s">
        <v>12877</v>
      </c>
      <c r="B7085">
        <v>18</v>
      </c>
      <c r="C7085">
        <v>14</v>
      </c>
      <c r="D7085">
        <v>17</v>
      </c>
      <c r="E7085" t="s">
        <v>664</v>
      </c>
      <c r="G7085" t="s">
        <v>665</v>
      </c>
    </row>
    <row r="7086" spans="1:7">
      <c r="A7086" t="s">
        <v>12878</v>
      </c>
      <c r="B7086">
        <v>18</v>
      </c>
      <c r="C7086">
        <v>14</v>
      </c>
      <c r="D7086">
        <v>18</v>
      </c>
      <c r="E7086" t="s">
        <v>664</v>
      </c>
      <c r="G7086" t="s">
        <v>665</v>
      </c>
    </row>
    <row r="7087" spans="1:7">
      <c r="A7087" t="s">
        <v>12879</v>
      </c>
      <c r="B7087">
        <v>18</v>
      </c>
      <c r="C7087">
        <v>14</v>
      </c>
      <c r="D7087">
        <v>19</v>
      </c>
      <c r="E7087" t="s">
        <v>668</v>
      </c>
      <c r="G7087" t="s">
        <v>669</v>
      </c>
    </row>
    <row r="7088" spans="1:7">
      <c r="A7088" t="s">
        <v>12880</v>
      </c>
      <c r="B7088">
        <v>18</v>
      </c>
      <c r="C7088">
        <v>14</v>
      </c>
      <c r="D7088">
        <v>20</v>
      </c>
      <c r="E7088" t="s">
        <v>668</v>
      </c>
      <c r="G7088" t="s">
        <v>669</v>
      </c>
    </row>
    <row r="7089" spans="1:7">
      <c r="A7089" t="s">
        <v>12881</v>
      </c>
      <c r="B7089">
        <v>18</v>
      </c>
      <c r="C7089">
        <v>15</v>
      </c>
      <c r="D7089">
        <v>1</v>
      </c>
      <c r="E7089" t="s">
        <v>672</v>
      </c>
      <c r="G7089" t="e">
        <f>--Buffer</f>
        <v>#NAME?</v>
      </c>
    </row>
    <row r="7090" spans="1:7">
      <c r="A7090" t="s">
        <v>12882</v>
      </c>
      <c r="B7090">
        <v>18</v>
      </c>
      <c r="C7090">
        <v>15</v>
      </c>
      <c r="D7090">
        <v>2</v>
      </c>
      <c r="E7090" t="s">
        <v>672</v>
      </c>
      <c r="G7090" t="e">
        <f>--Buffer</f>
        <v>#NAME?</v>
      </c>
    </row>
    <row r="7091" spans="1:7">
      <c r="A7091" t="s">
        <v>12883</v>
      </c>
      <c r="B7091">
        <v>18</v>
      </c>
      <c r="C7091">
        <v>15</v>
      </c>
      <c r="D7091">
        <v>3</v>
      </c>
      <c r="E7091" t="s">
        <v>675</v>
      </c>
      <c r="G7091" t="s">
        <v>676</v>
      </c>
    </row>
    <row r="7092" spans="1:7">
      <c r="A7092" t="s">
        <v>12884</v>
      </c>
      <c r="B7092">
        <v>18</v>
      </c>
      <c r="C7092">
        <v>15</v>
      </c>
      <c r="D7092">
        <v>4</v>
      </c>
      <c r="E7092" t="s">
        <v>675</v>
      </c>
      <c r="G7092" t="s">
        <v>676</v>
      </c>
    </row>
    <row r="7093" spans="1:7">
      <c r="A7093" t="s">
        <v>12885</v>
      </c>
      <c r="B7093">
        <v>18</v>
      </c>
      <c r="C7093">
        <v>15</v>
      </c>
      <c r="D7093">
        <v>5</v>
      </c>
      <c r="E7093" t="s">
        <v>679</v>
      </c>
      <c r="G7093" t="s">
        <v>680</v>
      </c>
    </row>
    <row r="7094" spans="1:7">
      <c r="A7094" t="s">
        <v>12886</v>
      </c>
      <c r="B7094">
        <v>18</v>
      </c>
      <c r="C7094">
        <v>15</v>
      </c>
      <c r="D7094">
        <v>6</v>
      </c>
      <c r="E7094" t="s">
        <v>679</v>
      </c>
      <c r="G7094" t="s">
        <v>680</v>
      </c>
    </row>
    <row r="7095" spans="1:7">
      <c r="A7095" t="s">
        <v>12887</v>
      </c>
      <c r="B7095">
        <v>18</v>
      </c>
      <c r="C7095">
        <v>15</v>
      </c>
      <c r="D7095">
        <v>7</v>
      </c>
      <c r="E7095" t="s">
        <v>683</v>
      </c>
      <c r="G7095" t="s">
        <v>684</v>
      </c>
    </row>
    <row r="7096" spans="1:7">
      <c r="A7096" t="s">
        <v>12888</v>
      </c>
      <c r="B7096">
        <v>18</v>
      </c>
      <c r="C7096">
        <v>15</v>
      </c>
      <c r="D7096">
        <v>8</v>
      </c>
      <c r="E7096" t="s">
        <v>683</v>
      </c>
      <c r="G7096" t="s">
        <v>684</v>
      </c>
    </row>
    <row r="7097" spans="1:7">
      <c r="A7097" t="s">
        <v>12889</v>
      </c>
      <c r="B7097">
        <v>18</v>
      </c>
      <c r="C7097">
        <v>15</v>
      </c>
      <c r="D7097">
        <v>9</v>
      </c>
      <c r="E7097" t="s">
        <v>672</v>
      </c>
      <c r="G7097" t="e">
        <f>--Buffer</f>
        <v>#NAME?</v>
      </c>
    </row>
    <row r="7098" spans="1:7">
      <c r="A7098" t="s">
        <v>12890</v>
      </c>
      <c r="B7098">
        <v>18</v>
      </c>
      <c r="C7098">
        <v>15</v>
      </c>
      <c r="D7098">
        <v>10</v>
      </c>
      <c r="E7098" t="s">
        <v>672</v>
      </c>
      <c r="G7098" t="e">
        <f>--Buffer</f>
        <v>#NAME?</v>
      </c>
    </row>
    <row r="7099" spans="1:7">
      <c r="A7099" t="s">
        <v>12891</v>
      </c>
      <c r="B7099">
        <v>18</v>
      </c>
      <c r="C7099">
        <v>15</v>
      </c>
      <c r="D7099">
        <v>11</v>
      </c>
      <c r="E7099" t="s">
        <v>672</v>
      </c>
      <c r="G7099" t="e">
        <f>--Buffer</f>
        <v>#NAME?</v>
      </c>
    </row>
    <row r="7100" spans="1:7">
      <c r="A7100" t="s">
        <v>12892</v>
      </c>
      <c r="B7100">
        <v>18</v>
      </c>
      <c r="C7100">
        <v>15</v>
      </c>
      <c r="D7100">
        <v>12</v>
      </c>
      <c r="E7100" t="s">
        <v>672</v>
      </c>
      <c r="G7100" t="e">
        <f>--Buffer</f>
        <v>#NAME?</v>
      </c>
    </row>
    <row r="7101" spans="1:7">
      <c r="A7101" t="s">
        <v>12893</v>
      </c>
      <c r="B7101">
        <v>18</v>
      </c>
      <c r="C7101">
        <v>15</v>
      </c>
      <c r="D7101">
        <v>13</v>
      </c>
      <c r="E7101" t="s">
        <v>672</v>
      </c>
      <c r="G7101" t="e">
        <f>--Buffer</f>
        <v>#NAME?</v>
      </c>
    </row>
    <row r="7102" spans="1:7">
      <c r="A7102" t="s">
        <v>12894</v>
      </c>
      <c r="B7102">
        <v>18</v>
      </c>
      <c r="C7102">
        <v>15</v>
      </c>
      <c r="D7102">
        <v>14</v>
      </c>
      <c r="E7102" t="s">
        <v>672</v>
      </c>
      <c r="G7102" t="e">
        <f>--Buffer</f>
        <v>#NAME?</v>
      </c>
    </row>
    <row r="7103" spans="1:7">
      <c r="A7103" t="s">
        <v>12895</v>
      </c>
      <c r="B7103">
        <v>18</v>
      </c>
      <c r="C7103">
        <v>15</v>
      </c>
      <c r="D7103">
        <v>15</v>
      </c>
      <c r="E7103" t="s">
        <v>672</v>
      </c>
      <c r="G7103" t="e">
        <f>--Buffer</f>
        <v>#NAME?</v>
      </c>
    </row>
    <row r="7104" spans="1:7">
      <c r="A7104" t="s">
        <v>12896</v>
      </c>
      <c r="B7104">
        <v>18</v>
      </c>
      <c r="C7104">
        <v>15</v>
      </c>
      <c r="D7104">
        <v>16</v>
      </c>
      <c r="E7104" t="s">
        <v>672</v>
      </c>
      <c r="G7104" t="e">
        <f>--Buffer</f>
        <v>#NAME?</v>
      </c>
    </row>
    <row r="7105" spans="1:7">
      <c r="A7105" t="s">
        <v>12897</v>
      </c>
      <c r="B7105">
        <v>18</v>
      </c>
      <c r="C7105">
        <v>15</v>
      </c>
      <c r="D7105">
        <v>17</v>
      </c>
      <c r="E7105" t="s">
        <v>695</v>
      </c>
      <c r="G7105" t="s">
        <v>696</v>
      </c>
    </row>
    <row r="7106" spans="1:7">
      <c r="A7106" t="s">
        <v>12898</v>
      </c>
      <c r="B7106">
        <v>18</v>
      </c>
      <c r="C7106">
        <v>15</v>
      </c>
      <c r="D7106">
        <v>18</v>
      </c>
      <c r="E7106" t="s">
        <v>695</v>
      </c>
      <c r="G7106" t="s">
        <v>696</v>
      </c>
    </row>
    <row r="7107" spans="1:7">
      <c r="A7107" t="s">
        <v>12899</v>
      </c>
      <c r="B7107">
        <v>18</v>
      </c>
      <c r="C7107">
        <v>15</v>
      </c>
      <c r="D7107">
        <v>19</v>
      </c>
      <c r="E7107" t="s">
        <v>699</v>
      </c>
      <c r="G7107" t="s">
        <v>700</v>
      </c>
    </row>
    <row r="7108" spans="1:7">
      <c r="A7108" t="s">
        <v>12900</v>
      </c>
      <c r="B7108">
        <v>18</v>
      </c>
      <c r="C7108">
        <v>15</v>
      </c>
      <c r="D7108">
        <v>20</v>
      </c>
      <c r="E7108" t="s">
        <v>699</v>
      </c>
      <c r="G7108" t="s">
        <v>700</v>
      </c>
    </row>
    <row r="7109" spans="1:7">
      <c r="A7109" t="s">
        <v>12901</v>
      </c>
      <c r="B7109">
        <v>18</v>
      </c>
      <c r="C7109">
        <v>16</v>
      </c>
      <c r="D7109">
        <v>1</v>
      </c>
      <c r="E7109" t="s">
        <v>703</v>
      </c>
      <c r="G7109" t="s">
        <v>704</v>
      </c>
    </row>
    <row r="7110" spans="1:7">
      <c r="A7110" t="s">
        <v>12902</v>
      </c>
      <c r="B7110">
        <v>18</v>
      </c>
      <c r="C7110">
        <v>16</v>
      </c>
      <c r="D7110">
        <v>2</v>
      </c>
      <c r="E7110" t="s">
        <v>703</v>
      </c>
      <c r="G7110" t="s">
        <v>704</v>
      </c>
    </row>
    <row r="7111" spans="1:7">
      <c r="A7111" t="s">
        <v>12903</v>
      </c>
      <c r="B7111">
        <v>18</v>
      </c>
      <c r="C7111">
        <v>16</v>
      </c>
      <c r="D7111">
        <v>3</v>
      </c>
      <c r="E7111" t="s">
        <v>707</v>
      </c>
      <c r="G7111" t="s">
        <v>708</v>
      </c>
    </row>
    <row r="7112" spans="1:7">
      <c r="A7112" t="s">
        <v>12904</v>
      </c>
      <c r="B7112">
        <v>18</v>
      </c>
      <c r="C7112">
        <v>16</v>
      </c>
      <c r="D7112">
        <v>4</v>
      </c>
      <c r="E7112" t="s">
        <v>707</v>
      </c>
      <c r="G7112" t="s">
        <v>708</v>
      </c>
    </row>
    <row r="7113" spans="1:7">
      <c r="A7113" t="s">
        <v>12905</v>
      </c>
      <c r="B7113">
        <v>18</v>
      </c>
      <c r="C7113">
        <v>16</v>
      </c>
      <c r="D7113">
        <v>5</v>
      </c>
      <c r="E7113" t="s">
        <v>711</v>
      </c>
      <c r="G7113" t="e">
        <f>--Blank</f>
        <v>#NAME?</v>
      </c>
    </row>
    <row r="7114" spans="1:7">
      <c r="A7114" t="s">
        <v>12906</v>
      </c>
      <c r="B7114">
        <v>18</v>
      </c>
      <c r="C7114">
        <v>16</v>
      </c>
      <c r="D7114">
        <v>6</v>
      </c>
      <c r="E7114" t="s">
        <v>711</v>
      </c>
      <c r="G7114" t="e">
        <f>--Blank</f>
        <v>#NAME?</v>
      </c>
    </row>
    <row r="7115" spans="1:7">
      <c r="A7115" t="s">
        <v>12907</v>
      </c>
      <c r="B7115">
        <v>18</v>
      </c>
      <c r="C7115">
        <v>16</v>
      </c>
      <c r="D7115">
        <v>7</v>
      </c>
      <c r="E7115" t="s">
        <v>711</v>
      </c>
      <c r="G7115" t="e">
        <f>--Blank</f>
        <v>#NAME?</v>
      </c>
    </row>
    <row r="7116" spans="1:7">
      <c r="A7116" t="s">
        <v>12908</v>
      </c>
      <c r="B7116">
        <v>18</v>
      </c>
      <c r="C7116">
        <v>16</v>
      </c>
      <c r="D7116">
        <v>8</v>
      </c>
      <c r="E7116" t="s">
        <v>711</v>
      </c>
      <c r="G7116" t="e">
        <f>--Blank</f>
        <v>#NAME?</v>
      </c>
    </row>
    <row r="7117" spans="1:7">
      <c r="A7117" t="s">
        <v>12909</v>
      </c>
      <c r="B7117">
        <v>18</v>
      </c>
      <c r="C7117">
        <v>16</v>
      </c>
      <c r="D7117">
        <v>9</v>
      </c>
      <c r="E7117" t="s">
        <v>711</v>
      </c>
      <c r="G7117" t="e">
        <f>--Blank</f>
        <v>#NAME?</v>
      </c>
    </row>
    <row r="7118" spans="1:7">
      <c r="A7118" t="s">
        <v>12910</v>
      </c>
      <c r="B7118">
        <v>18</v>
      </c>
      <c r="C7118">
        <v>16</v>
      </c>
      <c r="D7118">
        <v>10</v>
      </c>
      <c r="E7118" t="s">
        <v>711</v>
      </c>
      <c r="G7118" t="e">
        <f>--Blank</f>
        <v>#NAME?</v>
      </c>
    </row>
    <row r="7119" spans="1:7">
      <c r="A7119" t="s">
        <v>12911</v>
      </c>
      <c r="B7119">
        <v>18</v>
      </c>
      <c r="C7119">
        <v>16</v>
      </c>
      <c r="D7119">
        <v>11</v>
      </c>
      <c r="E7119" t="s">
        <v>711</v>
      </c>
      <c r="G7119" t="e">
        <f>--Blank</f>
        <v>#NAME?</v>
      </c>
    </row>
    <row r="7120" spans="1:7">
      <c r="A7120" t="s">
        <v>12912</v>
      </c>
      <c r="B7120">
        <v>18</v>
      </c>
      <c r="C7120">
        <v>16</v>
      </c>
      <c r="D7120">
        <v>12</v>
      </c>
      <c r="E7120" t="s">
        <v>711</v>
      </c>
      <c r="G7120" t="e">
        <f>--Blank</f>
        <v>#NAME?</v>
      </c>
    </row>
    <row r="7121" spans="1:7">
      <c r="A7121" t="s">
        <v>12913</v>
      </c>
      <c r="B7121">
        <v>18</v>
      </c>
      <c r="C7121">
        <v>16</v>
      </c>
      <c r="D7121">
        <v>13</v>
      </c>
      <c r="E7121" t="s">
        <v>711</v>
      </c>
      <c r="G7121" t="e">
        <f>--Blank</f>
        <v>#NAME?</v>
      </c>
    </row>
    <row r="7122" spans="1:7">
      <c r="A7122" t="s">
        <v>12914</v>
      </c>
      <c r="B7122">
        <v>18</v>
      </c>
      <c r="C7122">
        <v>16</v>
      </c>
      <c r="D7122">
        <v>14</v>
      </c>
      <c r="E7122" t="s">
        <v>711</v>
      </c>
      <c r="G7122" t="e">
        <f>--Blank</f>
        <v>#NAME?</v>
      </c>
    </row>
    <row r="7123" spans="1:7">
      <c r="A7123" t="s">
        <v>12915</v>
      </c>
      <c r="B7123">
        <v>18</v>
      </c>
      <c r="C7123">
        <v>16</v>
      </c>
      <c r="D7123">
        <v>15</v>
      </c>
      <c r="E7123" t="s">
        <v>711</v>
      </c>
      <c r="G7123" t="e">
        <f>--Blank</f>
        <v>#NAME?</v>
      </c>
    </row>
    <row r="7124" spans="1:7">
      <c r="A7124" t="s">
        <v>12916</v>
      </c>
      <c r="B7124">
        <v>18</v>
      </c>
      <c r="C7124">
        <v>16</v>
      </c>
      <c r="D7124">
        <v>16</v>
      </c>
      <c r="E7124" t="s">
        <v>711</v>
      </c>
      <c r="G7124" t="e">
        <f>--Blank</f>
        <v>#NAME?</v>
      </c>
    </row>
    <row r="7125" spans="1:7">
      <c r="A7125" t="s">
        <v>12917</v>
      </c>
      <c r="B7125">
        <v>18</v>
      </c>
      <c r="C7125">
        <v>16</v>
      </c>
      <c r="D7125">
        <v>17</v>
      </c>
      <c r="E7125" t="s">
        <v>711</v>
      </c>
      <c r="G7125" t="e">
        <f>--Blank</f>
        <v>#NAME?</v>
      </c>
    </row>
    <row r="7126" spans="1:7">
      <c r="A7126" t="s">
        <v>12918</v>
      </c>
      <c r="B7126">
        <v>18</v>
      </c>
      <c r="C7126">
        <v>16</v>
      </c>
      <c r="D7126">
        <v>18</v>
      </c>
      <c r="E7126" t="s">
        <v>711</v>
      </c>
      <c r="G7126" t="e">
        <f>--Blank</f>
        <v>#NAME?</v>
      </c>
    </row>
    <row r="7127" spans="1:7">
      <c r="A7127" t="s">
        <v>12919</v>
      </c>
      <c r="B7127">
        <v>18</v>
      </c>
      <c r="C7127">
        <v>16</v>
      </c>
      <c r="D7127">
        <v>19</v>
      </c>
      <c r="E7127" t="s">
        <v>711</v>
      </c>
      <c r="G7127" t="e">
        <f>--Blank</f>
        <v>#NAME?</v>
      </c>
    </row>
    <row r="7128" spans="1:7">
      <c r="A7128" t="s">
        <v>12920</v>
      </c>
      <c r="B7128">
        <v>18</v>
      </c>
      <c r="C7128">
        <v>16</v>
      </c>
      <c r="D7128">
        <v>20</v>
      </c>
      <c r="E7128" t="s">
        <v>711</v>
      </c>
      <c r="G7128" t="e">
        <f>--Blank</f>
        <v>#NAME?</v>
      </c>
    </row>
    <row r="7129" spans="1:7">
      <c r="A7129" t="s">
        <v>12921</v>
      </c>
      <c r="B7129">
        <v>18</v>
      </c>
      <c r="C7129">
        <v>17</v>
      </c>
      <c r="D7129">
        <v>1</v>
      </c>
      <c r="E7129" t="s">
        <v>711</v>
      </c>
      <c r="G7129" t="e">
        <f>--Blank</f>
        <v>#NAME?</v>
      </c>
    </row>
    <row r="7130" spans="1:7">
      <c r="A7130" t="s">
        <v>12922</v>
      </c>
      <c r="B7130">
        <v>18</v>
      </c>
      <c r="C7130">
        <v>17</v>
      </c>
      <c r="D7130">
        <v>2</v>
      </c>
      <c r="E7130" t="s">
        <v>711</v>
      </c>
      <c r="G7130" t="e">
        <f>--Blank</f>
        <v>#NAME?</v>
      </c>
    </row>
    <row r="7131" spans="1:7">
      <c r="A7131" t="s">
        <v>12923</v>
      </c>
      <c r="B7131">
        <v>18</v>
      </c>
      <c r="C7131">
        <v>17</v>
      </c>
      <c r="D7131">
        <v>3</v>
      </c>
      <c r="E7131" t="s">
        <v>711</v>
      </c>
      <c r="G7131" t="e">
        <f>--Blank</f>
        <v>#NAME?</v>
      </c>
    </row>
    <row r="7132" spans="1:7">
      <c r="A7132" t="s">
        <v>12924</v>
      </c>
      <c r="B7132">
        <v>18</v>
      </c>
      <c r="C7132">
        <v>17</v>
      </c>
      <c r="D7132">
        <v>4</v>
      </c>
      <c r="E7132" t="s">
        <v>711</v>
      </c>
      <c r="G7132" t="e">
        <f>--Blank</f>
        <v>#NAME?</v>
      </c>
    </row>
    <row r="7133" spans="1:7">
      <c r="A7133" t="s">
        <v>12925</v>
      </c>
      <c r="B7133">
        <v>18</v>
      </c>
      <c r="C7133">
        <v>17</v>
      </c>
      <c r="D7133">
        <v>5</v>
      </c>
      <c r="E7133" t="s">
        <v>711</v>
      </c>
      <c r="G7133" t="e">
        <f>--Blank</f>
        <v>#NAME?</v>
      </c>
    </row>
    <row r="7134" spans="1:7">
      <c r="A7134" t="s">
        <v>12926</v>
      </c>
      <c r="B7134">
        <v>18</v>
      </c>
      <c r="C7134">
        <v>17</v>
      </c>
      <c r="D7134">
        <v>6</v>
      </c>
      <c r="E7134" t="s">
        <v>711</v>
      </c>
      <c r="G7134" t="e">
        <f>--Blank</f>
        <v>#NAME?</v>
      </c>
    </row>
    <row r="7135" spans="1:7">
      <c r="A7135" t="s">
        <v>12927</v>
      </c>
      <c r="B7135">
        <v>18</v>
      </c>
      <c r="C7135">
        <v>17</v>
      </c>
      <c r="D7135">
        <v>7</v>
      </c>
      <c r="E7135" t="s">
        <v>711</v>
      </c>
      <c r="G7135" t="e">
        <f>--Blank</f>
        <v>#NAME?</v>
      </c>
    </row>
    <row r="7136" spans="1:7">
      <c r="A7136" t="s">
        <v>12928</v>
      </c>
      <c r="B7136">
        <v>18</v>
      </c>
      <c r="C7136">
        <v>17</v>
      </c>
      <c r="D7136">
        <v>8</v>
      </c>
      <c r="E7136" t="s">
        <v>711</v>
      </c>
      <c r="G7136" t="e">
        <f>--Blank</f>
        <v>#NAME?</v>
      </c>
    </row>
    <row r="7137" spans="1:7">
      <c r="A7137" t="s">
        <v>12929</v>
      </c>
      <c r="B7137">
        <v>18</v>
      </c>
      <c r="C7137">
        <v>17</v>
      </c>
      <c r="D7137">
        <v>9</v>
      </c>
      <c r="E7137" t="s">
        <v>711</v>
      </c>
      <c r="G7137" t="e">
        <f>--Blank</f>
        <v>#NAME?</v>
      </c>
    </row>
    <row r="7138" spans="1:7">
      <c r="A7138" t="s">
        <v>12930</v>
      </c>
      <c r="B7138">
        <v>18</v>
      </c>
      <c r="C7138">
        <v>17</v>
      </c>
      <c r="D7138">
        <v>10</v>
      </c>
      <c r="E7138" t="s">
        <v>711</v>
      </c>
      <c r="G7138" t="e">
        <f>--Blank</f>
        <v>#NAME?</v>
      </c>
    </row>
    <row r="7139" spans="1:7">
      <c r="A7139" t="s">
        <v>12931</v>
      </c>
      <c r="B7139">
        <v>18</v>
      </c>
      <c r="C7139">
        <v>17</v>
      </c>
      <c r="D7139">
        <v>11</v>
      </c>
      <c r="E7139" t="s">
        <v>711</v>
      </c>
      <c r="G7139" t="e">
        <f>--Blank</f>
        <v>#NAME?</v>
      </c>
    </row>
    <row r="7140" spans="1:7">
      <c r="A7140" t="s">
        <v>12932</v>
      </c>
      <c r="B7140">
        <v>18</v>
      </c>
      <c r="C7140">
        <v>17</v>
      </c>
      <c r="D7140">
        <v>12</v>
      </c>
      <c r="E7140" t="s">
        <v>711</v>
      </c>
      <c r="G7140" t="e">
        <f>--Blank</f>
        <v>#NAME?</v>
      </c>
    </row>
    <row r="7141" spans="1:7">
      <c r="A7141" t="s">
        <v>12933</v>
      </c>
      <c r="B7141">
        <v>18</v>
      </c>
      <c r="C7141">
        <v>17</v>
      </c>
      <c r="D7141">
        <v>13</v>
      </c>
      <c r="E7141" t="s">
        <v>711</v>
      </c>
      <c r="G7141" t="e">
        <f>--Blank</f>
        <v>#NAME?</v>
      </c>
    </row>
    <row r="7142" spans="1:7">
      <c r="A7142" t="s">
        <v>12934</v>
      </c>
      <c r="B7142">
        <v>18</v>
      </c>
      <c r="C7142">
        <v>17</v>
      </c>
      <c r="D7142">
        <v>14</v>
      </c>
      <c r="E7142" t="s">
        <v>711</v>
      </c>
      <c r="G7142" t="e">
        <f>--Blank</f>
        <v>#NAME?</v>
      </c>
    </row>
    <row r="7143" spans="1:7">
      <c r="A7143" t="s">
        <v>12935</v>
      </c>
      <c r="B7143">
        <v>18</v>
      </c>
      <c r="C7143">
        <v>17</v>
      </c>
      <c r="D7143">
        <v>15</v>
      </c>
      <c r="E7143" t="s">
        <v>711</v>
      </c>
      <c r="G7143" t="e">
        <f>--Blank</f>
        <v>#NAME?</v>
      </c>
    </row>
    <row r="7144" spans="1:7">
      <c r="A7144" t="s">
        <v>12936</v>
      </c>
      <c r="B7144">
        <v>18</v>
      </c>
      <c r="C7144">
        <v>17</v>
      </c>
      <c r="D7144">
        <v>16</v>
      </c>
      <c r="E7144" t="s">
        <v>711</v>
      </c>
      <c r="G7144" t="e">
        <f>--Blank</f>
        <v>#NAME?</v>
      </c>
    </row>
    <row r="7145" spans="1:7">
      <c r="A7145" t="s">
        <v>12937</v>
      </c>
      <c r="B7145">
        <v>18</v>
      </c>
      <c r="C7145">
        <v>17</v>
      </c>
      <c r="D7145">
        <v>17</v>
      </c>
      <c r="E7145" t="s">
        <v>711</v>
      </c>
      <c r="G7145" t="e">
        <f>--Blank</f>
        <v>#NAME?</v>
      </c>
    </row>
    <row r="7146" spans="1:7">
      <c r="A7146" t="s">
        <v>12938</v>
      </c>
      <c r="B7146">
        <v>18</v>
      </c>
      <c r="C7146">
        <v>17</v>
      </c>
      <c r="D7146">
        <v>18</v>
      </c>
      <c r="E7146" t="s">
        <v>711</v>
      </c>
      <c r="G7146" t="e">
        <f>--Blank</f>
        <v>#NAME?</v>
      </c>
    </row>
    <row r="7147" spans="1:7">
      <c r="A7147" t="s">
        <v>12939</v>
      </c>
      <c r="B7147">
        <v>18</v>
      </c>
      <c r="C7147">
        <v>17</v>
      </c>
      <c r="D7147">
        <v>19</v>
      </c>
      <c r="E7147" t="s">
        <v>711</v>
      </c>
      <c r="G7147" t="e">
        <f>--Blank</f>
        <v>#NAME?</v>
      </c>
    </row>
    <row r="7148" spans="1:7">
      <c r="A7148" t="s">
        <v>12940</v>
      </c>
      <c r="B7148">
        <v>18</v>
      </c>
      <c r="C7148">
        <v>17</v>
      </c>
      <c r="D7148">
        <v>20</v>
      </c>
      <c r="E7148" t="s">
        <v>711</v>
      </c>
      <c r="G7148" t="e">
        <f>--Blank</f>
        <v>#NAME?</v>
      </c>
    </row>
    <row r="7149" spans="1:7">
      <c r="A7149" t="s">
        <v>12941</v>
      </c>
      <c r="B7149">
        <v>18</v>
      </c>
      <c r="C7149">
        <v>18</v>
      </c>
      <c r="D7149">
        <v>1</v>
      </c>
      <c r="E7149" t="s">
        <v>711</v>
      </c>
      <c r="G7149" t="e">
        <f>--Blank</f>
        <v>#NAME?</v>
      </c>
    </row>
    <row r="7150" spans="1:7">
      <c r="A7150" t="s">
        <v>12942</v>
      </c>
      <c r="B7150">
        <v>18</v>
      </c>
      <c r="C7150">
        <v>18</v>
      </c>
      <c r="D7150">
        <v>2</v>
      </c>
      <c r="E7150" t="s">
        <v>711</v>
      </c>
      <c r="G7150" t="e">
        <f>--Blank</f>
        <v>#NAME?</v>
      </c>
    </row>
    <row r="7151" spans="1:7">
      <c r="A7151" t="s">
        <v>12943</v>
      </c>
      <c r="B7151">
        <v>18</v>
      </c>
      <c r="C7151">
        <v>18</v>
      </c>
      <c r="D7151">
        <v>3</v>
      </c>
      <c r="E7151" t="s">
        <v>711</v>
      </c>
      <c r="G7151" t="e">
        <f>--Blank</f>
        <v>#NAME?</v>
      </c>
    </row>
    <row r="7152" spans="1:7">
      <c r="A7152" t="s">
        <v>12944</v>
      </c>
      <c r="B7152">
        <v>18</v>
      </c>
      <c r="C7152">
        <v>18</v>
      </c>
      <c r="D7152">
        <v>4</v>
      </c>
      <c r="E7152" t="s">
        <v>711</v>
      </c>
      <c r="G7152" t="e">
        <f>--Blank</f>
        <v>#NAME?</v>
      </c>
    </row>
    <row r="7153" spans="1:7">
      <c r="A7153" t="s">
        <v>12945</v>
      </c>
      <c r="B7153">
        <v>18</v>
      </c>
      <c r="C7153">
        <v>18</v>
      </c>
      <c r="D7153">
        <v>5</v>
      </c>
      <c r="E7153" t="s">
        <v>711</v>
      </c>
      <c r="G7153" t="e">
        <f>--Blank</f>
        <v>#NAME?</v>
      </c>
    </row>
    <row r="7154" spans="1:7">
      <c r="A7154" t="s">
        <v>12946</v>
      </c>
      <c r="B7154">
        <v>18</v>
      </c>
      <c r="C7154">
        <v>18</v>
      </c>
      <c r="D7154">
        <v>6</v>
      </c>
      <c r="E7154" t="s">
        <v>711</v>
      </c>
      <c r="G7154" t="e">
        <f>--Blank</f>
        <v>#NAME?</v>
      </c>
    </row>
    <row r="7155" spans="1:7">
      <c r="A7155" t="s">
        <v>12947</v>
      </c>
      <c r="B7155">
        <v>18</v>
      </c>
      <c r="C7155">
        <v>18</v>
      </c>
      <c r="D7155">
        <v>7</v>
      </c>
      <c r="E7155" t="s">
        <v>711</v>
      </c>
      <c r="G7155" t="e">
        <f>--Blank</f>
        <v>#NAME?</v>
      </c>
    </row>
    <row r="7156" spans="1:7">
      <c r="A7156" t="s">
        <v>12948</v>
      </c>
      <c r="B7156">
        <v>18</v>
      </c>
      <c r="C7156">
        <v>18</v>
      </c>
      <c r="D7156">
        <v>8</v>
      </c>
      <c r="E7156" t="s">
        <v>711</v>
      </c>
      <c r="G7156" t="e">
        <f>--Blank</f>
        <v>#NAME?</v>
      </c>
    </row>
    <row r="7157" spans="1:7">
      <c r="A7157" t="s">
        <v>12949</v>
      </c>
      <c r="B7157">
        <v>18</v>
      </c>
      <c r="C7157">
        <v>18</v>
      </c>
      <c r="D7157">
        <v>9</v>
      </c>
      <c r="E7157" t="s">
        <v>711</v>
      </c>
      <c r="G7157" t="e">
        <f>--Blank</f>
        <v>#NAME?</v>
      </c>
    </row>
    <row r="7158" spans="1:7">
      <c r="A7158" t="s">
        <v>12950</v>
      </c>
      <c r="B7158">
        <v>18</v>
      </c>
      <c r="C7158">
        <v>18</v>
      </c>
      <c r="D7158">
        <v>10</v>
      </c>
      <c r="E7158" t="s">
        <v>711</v>
      </c>
      <c r="G7158" t="e">
        <f>--Blank</f>
        <v>#NAME?</v>
      </c>
    </row>
    <row r="7159" spans="1:7">
      <c r="A7159" t="s">
        <v>12951</v>
      </c>
      <c r="B7159">
        <v>18</v>
      </c>
      <c r="C7159">
        <v>18</v>
      </c>
      <c r="D7159">
        <v>11</v>
      </c>
      <c r="E7159" t="s">
        <v>711</v>
      </c>
      <c r="G7159" t="e">
        <f>--Blank</f>
        <v>#NAME?</v>
      </c>
    </row>
    <row r="7160" spans="1:7">
      <c r="A7160" t="s">
        <v>12952</v>
      </c>
      <c r="B7160">
        <v>18</v>
      </c>
      <c r="C7160">
        <v>18</v>
      </c>
      <c r="D7160">
        <v>12</v>
      </c>
      <c r="E7160" t="s">
        <v>711</v>
      </c>
      <c r="G7160" t="e">
        <f>--Blank</f>
        <v>#NAME?</v>
      </c>
    </row>
    <row r="7161" spans="1:7">
      <c r="A7161" t="s">
        <v>12953</v>
      </c>
      <c r="B7161">
        <v>18</v>
      </c>
      <c r="C7161">
        <v>18</v>
      </c>
      <c r="D7161">
        <v>13</v>
      </c>
      <c r="E7161" t="s">
        <v>711</v>
      </c>
      <c r="G7161" t="e">
        <f>--Blank</f>
        <v>#NAME?</v>
      </c>
    </row>
    <row r="7162" spans="1:7">
      <c r="A7162" t="s">
        <v>12954</v>
      </c>
      <c r="B7162">
        <v>18</v>
      </c>
      <c r="C7162">
        <v>18</v>
      </c>
      <c r="D7162">
        <v>14</v>
      </c>
      <c r="E7162" t="s">
        <v>711</v>
      </c>
      <c r="G7162" t="e">
        <f>--Blank</f>
        <v>#NAME?</v>
      </c>
    </row>
    <row r="7163" spans="1:7">
      <c r="A7163" t="s">
        <v>12955</v>
      </c>
      <c r="B7163">
        <v>18</v>
      </c>
      <c r="C7163">
        <v>18</v>
      </c>
      <c r="D7163">
        <v>15</v>
      </c>
      <c r="E7163" t="s">
        <v>711</v>
      </c>
      <c r="G7163" t="e">
        <f>--Blank</f>
        <v>#NAME?</v>
      </c>
    </row>
    <row r="7164" spans="1:7">
      <c r="A7164" t="s">
        <v>12956</v>
      </c>
      <c r="B7164">
        <v>18</v>
      </c>
      <c r="C7164">
        <v>18</v>
      </c>
      <c r="D7164">
        <v>16</v>
      </c>
      <c r="E7164" t="s">
        <v>711</v>
      </c>
      <c r="G7164" t="e">
        <f>--Blank</f>
        <v>#NAME?</v>
      </c>
    </row>
    <row r="7165" spans="1:7">
      <c r="A7165" t="s">
        <v>12957</v>
      </c>
      <c r="B7165">
        <v>18</v>
      </c>
      <c r="C7165">
        <v>18</v>
      </c>
      <c r="D7165">
        <v>17</v>
      </c>
      <c r="E7165" t="s">
        <v>711</v>
      </c>
      <c r="G7165" t="e">
        <f>--Blank</f>
        <v>#NAME?</v>
      </c>
    </row>
    <row r="7166" spans="1:7">
      <c r="A7166" t="s">
        <v>12958</v>
      </c>
      <c r="B7166">
        <v>18</v>
      </c>
      <c r="C7166">
        <v>18</v>
      </c>
      <c r="D7166">
        <v>18</v>
      </c>
      <c r="E7166" t="s">
        <v>711</v>
      </c>
      <c r="G7166" t="e">
        <f>--Blank</f>
        <v>#NAME?</v>
      </c>
    </row>
    <row r="7167" spans="1:7">
      <c r="A7167" t="s">
        <v>12959</v>
      </c>
      <c r="B7167">
        <v>18</v>
      </c>
      <c r="C7167">
        <v>18</v>
      </c>
      <c r="D7167">
        <v>19</v>
      </c>
      <c r="E7167" t="s">
        <v>711</v>
      </c>
      <c r="G7167" t="e">
        <f>--Blank</f>
        <v>#NAME?</v>
      </c>
    </row>
    <row r="7168" spans="1:7">
      <c r="A7168" t="s">
        <v>12960</v>
      </c>
      <c r="B7168">
        <v>18</v>
      </c>
      <c r="C7168">
        <v>18</v>
      </c>
      <c r="D7168">
        <v>20</v>
      </c>
      <c r="E7168" t="s">
        <v>711</v>
      </c>
      <c r="G7168" t="e">
        <f>--Blank</f>
        <v>#NAME?</v>
      </c>
    </row>
    <row r="7169" spans="1:7">
      <c r="A7169" t="s">
        <v>12961</v>
      </c>
      <c r="B7169">
        <v>18</v>
      </c>
      <c r="C7169">
        <v>19</v>
      </c>
      <c r="D7169">
        <v>1</v>
      </c>
      <c r="E7169" t="s">
        <v>711</v>
      </c>
      <c r="G7169" t="e">
        <f>--Blank</f>
        <v>#NAME?</v>
      </c>
    </row>
    <row r="7170" spans="1:7">
      <c r="A7170" t="s">
        <v>12962</v>
      </c>
      <c r="B7170">
        <v>18</v>
      </c>
      <c r="C7170">
        <v>19</v>
      </c>
      <c r="D7170">
        <v>2</v>
      </c>
      <c r="E7170" t="s">
        <v>711</v>
      </c>
      <c r="G7170" t="e">
        <f>--Blank</f>
        <v>#NAME?</v>
      </c>
    </row>
    <row r="7171" spans="1:7">
      <c r="A7171" t="s">
        <v>12963</v>
      </c>
      <c r="B7171">
        <v>18</v>
      </c>
      <c r="C7171">
        <v>19</v>
      </c>
      <c r="D7171">
        <v>3</v>
      </c>
      <c r="E7171" t="s">
        <v>711</v>
      </c>
      <c r="G7171" t="e">
        <f>--Blank</f>
        <v>#NAME?</v>
      </c>
    </row>
    <row r="7172" spans="1:7">
      <c r="A7172" t="s">
        <v>12964</v>
      </c>
      <c r="B7172">
        <v>18</v>
      </c>
      <c r="C7172">
        <v>19</v>
      </c>
      <c r="D7172">
        <v>4</v>
      </c>
      <c r="E7172" t="s">
        <v>711</v>
      </c>
      <c r="G7172" t="e">
        <f>--Blank</f>
        <v>#NAME?</v>
      </c>
    </row>
    <row r="7173" spans="1:7">
      <c r="A7173" t="s">
        <v>12965</v>
      </c>
      <c r="B7173">
        <v>18</v>
      </c>
      <c r="C7173">
        <v>19</v>
      </c>
      <c r="D7173">
        <v>5</v>
      </c>
      <c r="E7173" t="s">
        <v>711</v>
      </c>
      <c r="G7173" t="e">
        <f>--Blank</f>
        <v>#NAME?</v>
      </c>
    </row>
    <row r="7174" spans="1:7">
      <c r="A7174" t="s">
        <v>12966</v>
      </c>
      <c r="B7174">
        <v>18</v>
      </c>
      <c r="C7174">
        <v>19</v>
      </c>
      <c r="D7174">
        <v>6</v>
      </c>
      <c r="E7174" t="s">
        <v>711</v>
      </c>
      <c r="G7174" t="e">
        <f>--Blank</f>
        <v>#NAME?</v>
      </c>
    </row>
    <row r="7175" spans="1:7">
      <c r="A7175" t="s">
        <v>12967</v>
      </c>
      <c r="B7175">
        <v>18</v>
      </c>
      <c r="C7175">
        <v>19</v>
      </c>
      <c r="D7175">
        <v>7</v>
      </c>
      <c r="E7175" t="s">
        <v>711</v>
      </c>
      <c r="G7175" t="e">
        <f>--Blank</f>
        <v>#NAME?</v>
      </c>
    </row>
    <row r="7176" spans="1:7">
      <c r="A7176" t="s">
        <v>12968</v>
      </c>
      <c r="B7176">
        <v>18</v>
      </c>
      <c r="C7176">
        <v>19</v>
      </c>
      <c r="D7176">
        <v>8</v>
      </c>
      <c r="E7176" t="s">
        <v>711</v>
      </c>
      <c r="G7176" t="e">
        <f>--Blank</f>
        <v>#NAME?</v>
      </c>
    </row>
    <row r="7177" spans="1:7">
      <c r="A7177" t="s">
        <v>12969</v>
      </c>
      <c r="B7177">
        <v>18</v>
      </c>
      <c r="C7177">
        <v>19</v>
      </c>
      <c r="D7177">
        <v>9</v>
      </c>
      <c r="E7177" t="s">
        <v>711</v>
      </c>
      <c r="G7177" t="e">
        <f>--Blank</f>
        <v>#NAME?</v>
      </c>
    </row>
    <row r="7178" spans="1:7">
      <c r="A7178" t="s">
        <v>12970</v>
      </c>
      <c r="B7178">
        <v>18</v>
      </c>
      <c r="C7178">
        <v>19</v>
      </c>
      <c r="D7178">
        <v>10</v>
      </c>
      <c r="E7178" t="s">
        <v>711</v>
      </c>
      <c r="G7178" t="e">
        <f>--Blank</f>
        <v>#NAME?</v>
      </c>
    </row>
    <row r="7179" spans="1:7">
      <c r="A7179" t="s">
        <v>12971</v>
      </c>
      <c r="B7179">
        <v>18</v>
      </c>
      <c r="C7179">
        <v>19</v>
      </c>
      <c r="D7179">
        <v>11</v>
      </c>
      <c r="E7179" t="s">
        <v>711</v>
      </c>
      <c r="G7179" t="e">
        <f>--Blank</f>
        <v>#NAME?</v>
      </c>
    </row>
    <row r="7180" spans="1:7">
      <c r="A7180" t="s">
        <v>12972</v>
      </c>
      <c r="B7180">
        <v>18</v>
      </c>
      <c r="C7180">
        <v>19</v>
      </c>
      <c r="D7180">
        <v>12</v>
      </c>
      <c r="E7180" t="s">
        <v>711</v>
      </c>
      <c r="G7180" t="e">
        <f>--Blank</f>
        <v>#NAME?</v>
      </c>
    </row>
    <row r="7181" spans="1:7">
      <c r="A7181" t="s">
        <v>12973</v>
      </c>
      <c r="B7181">
        <v>18</v>
      </c>
      <c r="C7181">
        <v>19</v>
      </c>
      <c r="D7181">
        <v>13</v>
      </c>
      <c r="E7181" t="s">
        <v>711</v>
      </c>
      <c r="G7181" t="e">
        <f>--Blank</f>
        <v>#NAME?</v>
      </c>
    </row>
    <row r="7182" spans="1:7">
      <c r="A7182" t="s">
        <v>12974</v>
      </c>
      <c r="B7182">
        <v>18</v>
      </c>
      <c r="C7182">
        <v>19</v>
      </c>
      <c r="D7182">
        <v>14</v>
      </c>
      <c r="E7182" t="s">
        <v>711</v>
      </c>
      <c r="G7182" t="e">
        <f>--Blank</f>
        <v>#NAME?</v>
      </c>
    </row>
    <row r="7183" spans="1:7">
      <c r="A7183" t="s">
        <v>12975</v>
      </c>
      <c r="B7183">
        <v>18</v>
      </c>
      <c r="C7183">
        <v>19</v>
      </c>
      <c r="D7183">
        <v>15</v>
      </c>
      <c r="E7183" t="s">
        <v>711</v>
      </c>
      <c r="G7183" t="e">
        <f>--Blank</f>
        <v>#NAME?</v>
      </c>
    </row>
    <row r="7184" spans="1:7">
      <c r="A7184" t="s">
        <v>12976</v>
      </c>
      <c r="B7184">
        <v>18</v>
      </c>
      <c r="C7184">
        <v>19</v>
      </c>
      <c r="D7184">
        <v>16</v>
      </c>
      <c r="E7184" t="s">
        <v>711</v>
      </c>
      <c r="G7184" t="e">
        <f>--Blank</f>
        <v>#NAME?</v>
      </c>
    </row>
    <row r="7185" spans="1:7">
      <c r="A7185" t="s">
        <v>12977</v>
      </c>
      <c r="B7185">
        <v>18</v>
      </c>
      <c r="C7185">
        <v>19</v>
      </c>
      <c r="D7185">
        <v>17</v>
      </c>
      <c r="E7185" t="s">
        <v>711</v>
      </c>
      <c r="G7185" t="e">
        <f>--Blank</f>
        <v>#NAME?</v>
      </c>
    </row>
    <row r="7186" spans="1:7">
      <c r="A7186" t="s">
        <v>12978</v>
      </c>
      <c r="B7186">
        <v>18</v>
      </c>
      <c r="C7186">
        <v>19</v>
      </c>
      <c r="D7186">
        <v>18</v>
      </c>
      <c r="E7186" t="s">
        <v>711</v>
      </c>
      <c r="G7186" t="e">
        <f>--Blank</f>
        <v>#NAME?</v>
      </c>
    </row>
    <row r="7187" spans="1:7">
      <c r="A7187" t="s">
        <v>12979</v>
      </c>
      <c r="B7187">
        <v>18</v>
      </c>
      <c r="C7187">
        <v>19</v>
      </c>
      <c r="D7187">
        <v>19</v>
      </c>
      <c r="E7187" t="s">
        <v>711</v>
      </c>
      <c r="G7187" t="e">
        <f>--Blank</f>
        <v>#NAME?</v>
      </c>
    </row>
    <row r="7188" spans="1:7">
      <c r="A7188" t="s">
        <v>12980</v>
      </c>
      <c r="B7188">
        <v>18</v>
      </c>
      <c r="C7188">
        <v>19</v>
      </c>
      <c r="D7188">
        <v>20</v>
      </c>
      <c r="E7188" t="s">
        <v>711</v>
      </c>
      <c r="G7188" t="e">
        <f>--Blank</f>
        <v>#NAME?</v>
      </c>
    </row>
    <row r="7189" spans="1:7">
      <c r="A7189" t="s">
        <v>12981</v>
      </c>
      <c r="B7189">
        <v>18</v>
      </c>
      <c r="C7189">
        <v>20</v>
      </c>
      <c r="D7189">
        <v>1</v>
      </c>
      <c r="E7189" t="s">
        <v>711</v>
      </c>
      <c r="G7189" t="e">
        <f>--Blank</f>
        <v>#NAME?</v>
      </c>
    </row>
    <row r="7190" spans="1:7">
      <c r="A7190" t="s">
        <v>12982</v>
      </c>
      <c r="B7190">
        <v>18</v>
      </c>
      <c r="C7190">
        <v>20</v>
      </c>
      <c r="D7190">
        <v>2</v>
      </c>
      <c r="E7190" t="s">
        <v>711</v>
      </c>
      <c r="G7190" t="e">
        <f>--Blank</f>
        <v>#NAME?</v>
      </c>
    </row>
    <row r="7191" spans="1:7">
      <c r="A7191" t="s">
        <v>12983</v>
      </c>
      <c r="B7191">
        <v>18</v>
      </c>
      <c r="C7191">
        <v>20</v>
      </c>
      <c r="D7191">
        <v>3</v>
      </c>
      <c r="E7191" t="s">
        <v>711</v>
      </c>
      <c r="G7191" t="e">
        <f>--Blank</f>
        <v>#NAME?</v>
      </c>
    </row>
    <row r="7192" spans="1:7">
      <c r="A7192" t="s">
        <v>12984</v>
      </c>
      <c r="B7192">
        <v>18</v>
      </c>
      <c r="C7192">
        <v>20</v>
      </c>
      <c r="D7192">
        <v>4</v>
      </c>
      <c r="E7192" t="s">
        <v>711</v>
      </c>
      <c r="G7192" t="e">
        <f>--Blank</f>
        <v>#NAME?</v>
      </c>
    </row>
    <row r="7193" spans="1:7">
      <c r="A7193" t="s">
        <v>12985</v>
      </c>
      <c r="B7193">
        <v>18</v>
      </c>
      <c r="C7193">
        <v>20</v>
      </c>
      <c r="D7193">
        <v>5</v>
      </c>
      <c r="E7193" t="s">
        <v>711</v>
      </c>
      <c r="G7193" t="e">
        <f>--Blank</f>
        <v>#NAME?</v>
      </c>
    </row>
    <row r="7194" spans="1:7">
      <c r="A7194" t="s">
        <v>12986</v>
      </c>
      <c r="B7194">
        <v>18</v>
      </c>
      <c r="C7194">
        <v>20</v>
      </c>
      <c r="D7194">
        <v>6</v>
      </c>
      <c r="E7194" t="s">
        <v>711</v>
      </c>
      <c r="G7194" t="e">
        <f>--Blank</f>
        <v>#NAME?</v>
      </c>
    </row>
    <row r="7195" spans="1:7">
      <c r="A7195" t="s">
        <v>12987</v>
      </c>
      <c r="B7195">
        <v>18</v>
      </c>
      <c r="C7195">
        <v>20</v>
      </c>
      <c r="D7195">
        <v>7</v>
      </c>
      <c r="E7195" t="s">
        <v>711</v>
      </c>
      <c r="G7195" t="e">
        <f>--Blank</f>
        <v>#NAME?</v>
      </c>
    </row>
    <row r="7196" spans="1:7">
      <c r="A7196" t="s">
        <v>12988</v>
      </c>
      <c r="B7196">
        <v>18</v>
      </c>
      <c r="C7196">
        <v>20</v>
      </c>
      <c r="D7196">
        <v>8</v>
      </c>
      <c r="E7196" t="s">
        <v>711</v>
      </c>
      <c r="G7196" t="e">
        <f>--Blank</f>
        <v>#NAME?</v>
      </c>
    </row>
    <row r="7197" spans="1:7">
      <c r="A7197" t="s">
        <v>12989</v>
      </c>
      <c r="B7197">
        <v>18</v>
      </c>
      <c r="C7197">
        <v>20</v>
      </c>
      <c r="D7197">
        <v>9</v>
      </c>
      <c r="E7197" t="s">
        <v>711</v>
      </c>
      <c r="G7197" t="e">
        <f>--Blank</f>
        <v>#NAME?</v>
      </c>
    </row>
    <row r="7198" spans="1:7">
      <c r="A7198" t="s">
        <v>12990</v>
      </c>
      <c r="B7198">
        <v>18</v>
      </c>
      <c r="C7198">
        <v>20</v>
      </c>
      <c r="D7198">
        <v>10</v>
      </c>
      <c r="E7198" t="s">
        <v>711</v>
      </c>
      <c r="G7198" t="e">
        <f>--Blank</f>
        <v>#NAME?</v>
      </c>
    </row>
    <row r="7199" spans="1:7">
      <c r="A7199" t="s">
        <v>12991</v>
      </c>
      <c r="B7199">
        <v>18</v>
      </c>
      <c r="C7199">
        <v>20</v>
      </c>
      <c r="D7199">
        <v>11</v>
      </c>
      <c r="E7199" t="s">
        <v>711</v>
      </c>
      <c r="G7199" t="e">
        <f>--Blank</f>
        <v>#NAME?</v>
      </c>
    </row>
    <row r="7200" spans="1:7">
      <c r="A7200" t="s">
        <v>12992</v>
      </c>
      <c r="B7200">
        <v>18</v>
      </c>
      <c r="C7200">
        <v>20</v>
      </c>
      <c r="D7200">
        <v>12</v>
      </c>
      <c r="E7200" t="s">
        <v>711</v>
      </c>
      <c r="G7200" t="e">
        <f>--Blank</f>
        <v>#NAME?</v>
      </c>
    </row>
    <row r="7201" spans="1:7">
      <c r="A7201" t="s">
        <v>12993</v>
      </c>
      <c r="B7201">
        <v>18</v>
      </c>
      <c r="C7201">
        <v>20</v>
      </c>
      <c r="D7201">
        <v>13</v>
      </c>
      <c r="E7201" t="s">
        <v>711</v>
      </c>
      <c r="G7201" t="e">
        <f>--Blank</f>
        <v>#NAME?</v>
      </c>
    </row>
    <row r="7202" spans="1:7">
      <c r="A7202" t="s">
        <v>12994</v>
      </c>
      <c r="B7202">
        <v>18</v>
      </c>
      <c r="C7202">
        <v>20</v>
      </c>
      <c r="D7202">
        <v>14</v>
      </c>
      <c r="E7202" t="s">
        <v>711</v>
      </c>
      <c r="G7202" t="e">
        <f>--Blank</f>
        <v>#NAME?</v>
      </c>
    </row>
    <row r="7203" spans="1:7">
      <c r="A7203" t="s">
        <v>12995</v>
      </c>
      <c r="B7203">
        <v>18</v>
      </c>
      <c r="C7203">
        <v>20</v>
      </c>
      <c r="D7203">
        <v>15</v>
      </c>
      <c r="E7203" t="s">
        <v>711</v>
      </c>
      <c r="G7203" t="e">
        <f>--Blank</f>
        <v>#NAME?</v>
      </c>
    </row>
    <row r="7204" spans="1:7">
      <c r="A7204" t="s">
        <v>12996</v>
      </c>
      <c r="B7204">
        <v>18</v>
      </c>
      <c r="C7204">
        <v>20</v>
      </c>
      <c r="D7204">
        <v>16</v>
      </c>
      <c r="E7204" t="s">
        <v>711</v>
      </c>
      <c r="G7204" t="e">
        <f>--Blank</f>
        <v>#NAME?</v>
      </c>
    </row>
    <row r="7205" spans="1:7">
      <c r="A7205" t="s">
        <v>12997</v>
      </c>
      <c r="B7205">
        <v>18</v>
      </c>
      <c r="C7205">
        <v>20</v>
      </c>
      <c r="D7205">
        <v>17</v>
      </c>
      <c r="E7205" t="s">
        <v>711</v>
      </c>
      <c r="G7205" t="e">
        <f>--Blank</f>
        <v>#NAME?</v>
      </c>
    </row>
    <row r="7206" spans="1:7">
      <c r="A7206" t="s">
        <v>12998</v>
      </c>
      <c r="B7206">
        <v>18</v>
      </c>
      <c r="C7206">
        <v>20</v>
      </c>
      <c r="D7206">
        <v>18</v>
      </c>
      <c r="E7206" t="s">
        <v>711</v>
      </c>
      <c r="G7206" t="e">
        <f>--Blank</f>
        <v>#NAME?</v>
      </c>
    </row>
    <row r="7207" spans="1:7">
      <c r="A7207" t="s">
        <v>12999</v>
      </c>
      <c r="B7207">
        <v>18</v>
      </c>
      <c r="C7207">
        <v>20</v>
      </c>
      <c r="D7207">
        <v>19</v>
      </c>
      <c r="E7207" t="s">
        <v>711</v>
      </c>
      <c r="G7207" t="e">
        <f>--Blank</f>
        <v>#NAME?</v>
      </c>
    </row>
    <row r="7208" spans="1:7">
      <c r="A7208" t="s">
        <v>13000</v>
      </c>
      <c r="B7208">
        <v>18</v>
      </c>
      <c r="C7208">
        <v>20</v>
      </c>
      <c r="D7208">
        <v>20</v>
      </c>
      <c r="E7208" t="s">
        <v>711</v>
      </c>
      <c r="G7208" t="e">
        <f>--Blank</f>
        <v>#NAME?</v>
      </c>
    </row>
    <row r="7209" spans="1:7">
      <c r="A7209" t="s">
        <v>13001</v>
      </c>
      <c r="B7209">
        <v>19</v>
      </c>
      <c r="C7209">
        <v>1</v>
      </c>
      <c r="D7209">
        <v>1</v>
      </c>
      <c r="E7209" t="s">
        <v>15</v>
      </c>
      <c r="G7209" t="s">
        <v>16</v>
      </c>
    </row>
    <row r="7210" spans="1:7">
      <c r="A7210" t="s">
        <v>13002</v>
      </c>
      <c r="B7210">
        <v>19</v>
      </c>
      <c r="C7210">
        <v>1</v>
      </c>
      <c r="D7210">
        <v>2</v>
      </c>
      <c r="E7210" t="s">
        <v>15</v>
      </c>
      <c r="G7210" t="s">
        <v>16</v>
      </c>
    </row>
    <row r="7211" spans="1:7">
      <c r="A7211" t="s">
        <v>13003</v>
      </c>
      <c r="B7211">
        <v>19</v>
      </c>
      <c r="C7211">
        <v>1</v>
      </c>
      <c r="D7211">
        <v>3</v>
      </c>
      <c r="E7211" t="s">
        <v>19</v>
      </c>
      <c r="G7211" t="s">
        <v>20</v>
      </c>
    </row>
    <row r="7212" spans="1:7">
      <c r="A7212" t="s">
        <v>13004</v>
      </c>
      <c r="B7212">
        <v>19</v>
      </c>
      <c r="C7212">
        <v>1</v>
      </c>
      <c r="D7212">
        <v>4</v>
      </c>
      <c r="E7212" t="s">
        <v>19</v>
      </c>
      <c r="G7212" t="s">
        <v>20</v>
      </c>
    </row>
    <row r="7213" spans="1:7">
      <c r="A7213" t="s">
        <v>13005</v>
      </c>
      <c r="B7213">
        <v>19</v>
      </c>
      <c r="C7213">
        <v>1</v>
      </c>
      <c r="D7213">
        <v>5</v>
      </c>
      <c r="E7213" t="s">
        <v>23</v>
      </c>
      <c r="G7213" t="s">
        <v>24</v>
      </c>
    </row>
    <row r="7214" spans="1:7">
      <c r="A7214" t="s">
        <v>13006</v>
      </c>
      <c r="B7214">
        <v>19</v>
      </c>
      <c r="C7214">
        <v>1</v>
      </c>
      <c r="D7214">
        <v>6</v>
      </c>
      <c r="E7214" t="s">
        <v>23</v>
      </c>
      <c r="G7214" t="s">
        <v>24</v>
      </c>
    </row>
    <row r="7215" spans="1:7">
      <c r="A7215" t="s">
        <v>13007</v>
      </c>
      <c r="B7215">
        <v>19</v>
      </c>
      <c r="C7215">
        <v>1</v>
      </c>
      <c r="D7215">
        <v>7</v>
      </c>
      <c r="E7215" t="s">
        <v>27</v>
      </c>
      <c r="G7215" t="s">
        <v>28</v>
      </c>
    </row>
    <row r="7216" spans="1:7">
      <c r="A7216" t="s">
        <v>13008</v>
      </c>
      <c r="B7216">
        <v>19</v>
      </c>
      <c r="C7216">
        <v>1</v>
      </c>
      <c r="D7216">
        <v>8</v>
      </c>
      <c r="E7216" t="s">
        <v>27</v>
      </c>
      <c r="G7216" t="s">
        <v>28</v>
      </c>
    </row>
    <row r="7217" spans="1:7">
      <c r="A7217" t="s">
        <v>13009</v>
      </c>
      <c r="B7217">
        <v>19</v>
      </c>
      <c r="C7217">
        <v>1</v>
      </c>
      <c r="D7217">
        <v>9</v>
      </c>
      <c r="E7217" t="s">
        <v>31</v>
      </c>
      <c r="G7217" t="s">
        <v>32</v>
      </c>
    </row>
    <row r="7218" spans="1:7">
      <c r="A7218" t="s">
        <v>13010</v>
      </c>
      <c r="B7218">
        <v>19</v>
      </c>
      <c r="C7218">
        <v>1</v>
      </c>
      <c r="D7218">
        <v>10</v>
      </c>
      <c r="E7218" t="s">
        <v>31</v>
      </c>
      <c r="G7218" t="s">
        <v>32</v>
      </c>
    </row>
    <row r="7219" spans="1:7">
      <c r="A7219" t="s">
        <v>13011</v>
      </c>
      <c r="B7219">
        <v>19</v>
      </c>
      <c r="C7219">
        <v>1</v>
      </c>
      <c r="D7219">
        <v>11</v>
      </c>
      <c r="E7219" t="s">
        <v>35</v>
      </c>
      <c r="G7219" t="s">
        <v>36</v>
      </c>
    </row>
    <row r="7220" spans="1:7">
      <c r="A7220" t="s">
        <v>13012</v>
      </c>
      <c r="B7220">
        <v>19</v>
      </c>
      <c r="C7220">
        <v>1</v>
      </c>
      <c r="D7220">
        <v>12</v>
      </c>
      <c r="E7220" t="s">
        <v>35</v>
      </c>
      <c r="G7220" t="s">
        <v>36</v>
      </c>
    </row>
    <row r="7221" spans="1:7">
      <c r="A7221" t="s">
        <v>13013</v>
      </c>
      <c r="B7221">
        <v>19</v>
      </c>
      <c r="C7221">
        <v>1</v>
      </c>
      <c r="D7221">
        <v>13</v>
      </c>
      <c r="E7221" t="s">
        <v>39</v>
      </c>
      <c r="G7221" t="s">
        <v>40</v>
      </c>
    </row>
    <row r="7222" spans="1:7">
      <c r="A7222" t="s">
        <v>13014</v>
      </c>
      <c r="B7222">
        <v>19</v>
      </c>
      <c r="C7222">
        <v>1</v>
      </c>
      <c r="D7222">
        <v>14</v>
      </c>
      <c r="E7222" t="s">
        <v>39</v>
      </c>
      <c r="G7222" t="s">
        <v>40</v>
      </c>
    </row>
    <row r="7223" spans="1:7">
      <c r="A7223" t="s">
        <v>13015</v>
      </c>
      <c r="B7223">
        <v>19</v>
      </c>
      <c r="C7223">
        <v>1</v>
      </c>
      <c r="D7223">
        <v>15</v>
      </c>
      <c r="E7223" t="s">
        <v>43</v>
      </c>
      <c r="G7223" t="s">
        <v>44</v>
      </c>
    </row>
    <row r="7224" spans="1:7">
      <c r="A7224" t="s">
        <v>13016</v>
      </c>
      <c r="B7224">
        <v>19</v>
      </c>
      <c r="C7224">
        <v>1</v>
      </c>
      <c r="D7224">
        <v>16</v>
      </c>
      <c r="E7224" t="s">
        <v>43</v>
      </c>
      <c r="G7224" t="s">
        <v>44</v>
      </c>
    </row>
    <row r="7225" spans="1:7">
      <c r="A7225" t="s">
        <v>13017</v>
      </c>
      <c r="B7225">
        <v>19</v>
      </c>
      <c r="C7225">
        <v>1</v>
      </c>
      <c r="D7225">
        <v>17</v>
      </c>
      <c r="E7225" t="s">
        <v>47</v>
      </c>
      <c r="G7225" t="s">
        <v>48</v>
      </c>
    </row>
    <row r="7226" spans="1:7">
      <c r="A7226" t="s">
        <v>13018</v>
      </c>
      <c r="B7226">
        <v>19</v>
      </c>
      <c r="C7226">
        <v>1</v>
      </c>
      <c r="D7226">
        <v>18</v>
      </c>
      <c r="E7226" t="s">
        <v>47</v>
      </c>
      <c r="G7226" t="s">
        <v>48</v>
      </c>
    </row>
    <row r="7227" spans="1:7">
      <c r="A7227" t="s">
        <v>13019</v>
      </c>
      <c r="B7227">
        <v>19</v>
      </c>
      <c r="C7227">
        <v>1</v>
      </c>
      <c r="D7227">
        <v>19</v>
      </c>
      <c r="E7227" t="s">
        <v>51</v>
      </c>
      <c r="G7227" t="s">
        <v>52</v>
      </c>
    </row>
    <row r="7228" spans="1:7">
      <c r="A7228" t="s">
        <v>13020</v>
      </c>
      <c r="B7228">
        <v>19</v>
      </c>
      <c r="C7228">
        <v>1</v>
      </c>
      <c r="D7228">
        <v>20</v>
      </c>
      <c r="E7228" t="s">
        <v>51</v>
      </c>
      <c r="G7228" t="s">
        <v>52</v>
      </c>
    </row>
    <row r="7229" spans="1:7">
      <c r="A7229" t="s">
        <v>13021</v>
      </c>
      <c r="B7229">
        <v>19</v>
      </c>
      <c r="C7229">
        <v>2</v>
      </c>
      <c r="D7229">
        <v>1</v>
      </c>
      <c r="E7229" t="s">
        <v>55</v>
      </c>
      <c r="G7229" t="s">
        <v>56</v>
      </c>
    </row>
    <row r="7230" spans="1:7">
      <c r="A7230" t="s">
        <v>13022</v>
      </c>
      <c r="B7230">
        <v>19</v>
      </c>
      <c r="C7230">
        <v>2</v>
      </c>
      <c r="D7230">
        <v>2</v>
      </c>
      <c r="E7230" t="s">
        <v>55</v>
      </c>
      <c r="G7230" t="s">
        <v>56</v>
      </c>
    </row>
    <row r="7231" spans="1:7">
      <c r="A7231" t="s">
        <v>13023</v>
      </c>
      <c r="B7231">
        <v>19</v>
      </c>
      <c r="C7231">
        <v>2</v>
      </c>
      <c r="D7231">
        <v>3</v>
      </c>
      <c r="E7231" t="s">
        <v>59</v>
      </c>
      <c r="G7231" t="s">
        <v>60</v>
      </c>
    </row>
    <row r="7232" spans="1:7">
      <c r="A7232" t="s">
        <v>13024</v>
      </c>
      <c r="B7232">
        <v>19</v>
      </c>
      <c r="C7232">
        <v>2</v>
      </c>
      <c r="D7232">
        <v>4</v>
      </c>
      <c r="E7232" t="s">
        <v>59</v>
      </c>
      <c r="G7232" t="s">
        <v>60</v>
      </c>
    </row>
    <row r="7233" spans="1:7">
      <c r="A7233" t="s">
        <v>13025</v>
      </c>
      <c r="B7233">
        <v>19</v>
      </c>
      <c r="C7233">
        <v>2</v>
      </c>
      <c r="D7233">
        <v>5</v>
      </c>
      <c r="E7233" t="s">
        <v>63</v>
      </c>
      <c r="G7233" t="s">
        <v>64</v>
      </c>
    </row>
    <row r="7234" spans="1:7">
      <c r="A7234" t="s">
        <v>13026</v>
      </c>
      <c r="B7234">
        <v>19</v>
      </c>
      <c r="C7234">
        <v>2</v>
      </c>
      <c r="D7234">
        <v>6</v>
      </c>
      <c r="E7234" t="s">
        <v>63</v>
      </c>
      <c r="G7234" t="s">
        <v>64</v>
      </c>
    </row>
    <row r="7235" spans="1:7">
      <c r="A7235" t="s">
        <v>13027</v>
      </c>
      <c r="B7235">
        <v>19</v>
      </c>
      <c r="C7235">
        <v>2</v>
      </c>
      <c r="D7235">
        <v>7</v>
      </c>
      <c r="E7235" t="s">
        <v>67</v>
      </c>
      <c r="G7235" t="s">
        <v>68</v>
      </c>
    </row>
    <row r="7236" spans="1:7">
      <c r="A7236" t="s">
        <v>13028</v>
      </c>
      <c r="B7236">
        <v>19</v>
      </c>
      <c r="C7236">
        <v>2</v>
      </c>
      <c r="D7236">
        <v>8</v>
      </c>
      <c r="E7236" t="s">
        <v>67</v>
      </c>
      <c r="G7236" t="s">
        <v>68</v>
      </c>
    </row>
    <row r="7237" spans="1:7">
      <c r="A7237" t="s">
        <v>13029</v>
      </c>
      <c r="B7237">
        <v>19</v>
      </c>
      <c r="C7237">
        <v>2</v>
      </c>
      <c r="D7237">
        <v>9</v>
      </c>
      <c r="E7237" t="s">
        <v>71</v>
      </c>
      <c r="G7237" t="s">
        <v>72</v>
      </c>
    </row>
    <row r="7238" spans="1:7">
      <c r="A7238" t="s">
        <v>13030</v>
      </c>
      <c r="B7238">
        <v>19</v>
      </c>
      <c r="C7238">
        <v>2</v>
      </c>
      <c r="D7238">
        <v>10</v>
      </c>
      <c r="E7238" t="s">
        <v>71</v>
      </c>
      <c r="G7238" t="s">
        <v>72</v>
      </c>
    </row>
    <row r="7239" spans="1:7">
      <c r="A7239" t="s">
        <v>13031</v>
      </c>
      <c r="B7239">
        <v>19</v>
      </c>
      <c r="C7239">
        <v>2</v>
      </c>
      <c r="D7239">
        <v>11</v>
      </c>
      <c r="E7239" t="s">
        <v>75</v>
      </c>
      <c r="G7239" t="s">
        <v>76</v>
      </c>
    </row>
    <row r="7240" spans="1:7">
      <c r="A7240" t="s">
        <v>13032</v>
      </c>
      <c r="B7240">
        <v>19</v>
      </c>
      <c r="C7240">
        <v>2</v>
      </c>
      <c r="D7240">
        <v>12</v>
      </c>
      <c r="E7240" t="s">
        <v>75</v>
      </c>
      <c r="G7240" t="s">
        <v>76</v>
      </c>
    </row>
    <row r="7241" spans="1:7">
      <c r="A7241" t="s">
        <v>13033</v>
      </c>
      <c r="B7241">
        <v>19</v>
      </c>
      <c r="C7241">
        <v>2</v>
      </c>
      <c r="D7241">
        <v>13</v>
      </c>
      <c r="E7241" t="s">
        <v>13034</v>
      </c>
      <c r="G7241" t="e">
        <f>--Internal_791</f>
        <v>#NAME?</v>
      </c>
    </row>
    <row r="7242" spans="1:7">
      <c r="A7242" t="s">
        <v>13035</v>
      </c>
      <c r="B7242">
        <v>19</v>
      </c>
      <c r="C7242">
        <v>2</v>
      </c>
      <c r="D7242">
        <v>14</v>
      </c>
      <c r="E7242" t="s">
        <v>13034</v>
      </c>
      <c r="G7242" t="e">
        <f>--Internal_791</f>
        <v>#NAME?</v>
      </c>
    </row>
    <row r="7243" spans="1:7">
      <c r="A7243" t="s">
        <v>13036</v>
      </c>
      <c r="B7243">
        <v>19</v>
      </c>
      <c r="C7243">
        <v>2</v>
      </c>
      <c r="D7243">
        <v>15</v>
      </c>
      <c r="E7243" t="s">
        <v>13037</v>
      </c>
      <c r="F7243" t="s">
        <v>13038</v>
      </c>
    </row>
    <row r="7244" spans="1:7">
      <c r="A7244" t="s">
        <v>13039</v>
      </c>
      <c r="B7244">
        <v>19</v>
      </c>
      <c r="C7244">
        <v>2</v>
      </c>
      <c r="D7244">
        <v>16</v>
      </c>
      <c r="E7244" t="s">
        <v>13040</v>
      </c>
      <c r="F7244" t="s">
        <v>13038</v>
      </c>
    </row>
    <row r="7245" spans="1:7">
      <c r="A7245" t="s">
        <v>13041</v>
      </c>
      <c r="B7245">
        <v>19</v>
      </c>
      <c r="C7245">
        <v>2</v>
      </c>
      <c r="D7245">
        <v>17</v>
      </c>
      <c r="E7245" t="s">
        <v>13042</v>
      </c>
      <c r="F7245" t="s">
        <v>13043</v>
      </c>
    </row>
    <row r="7246" spans="1:7">
      <c r="A7246" t="s">
        <v>13044</v>
      </c>
      <c r="B7246">
        <v>19</v>
      </c>
      <c r="C7246">
        <v>2</v>
      </c>
      <c r="D7246">
        <v>18</v>
      </c>
      <c r="E7246" t="s">
        <v>13045</v>
      </c>
      <c r="F7246" t="s">
        <v>13043</v>
      </c>
    </row>
    <row r="7247" spans="1:7">
      <c r="A7247" t="s">
        <v>13046</v>
      </c>
      <c r="B7247">
        <v>19</v>
      </c>
      <c r="C7247">
        <v>2</v>
      </c>
      <c r="D7247">
        <v>19</v>
      </c>
      <c r="E7247" t="s">
        <v>13047</v>
      </c>
      <c r="F7247" t="s">
        <v>13048</v>
      </c>
    </row>
    <row r="7248" spans="1:7">
      <c r="A7248" t="s">
        <v>13049</v>
      </c>
      <c r="B7248">
        <v>19</v>
      </c>
      <c r="C7248">
        <v>2</v>
      </c>
      <c r="D7248">
        <v>20</v>
      </c>
      <c r="E7248" t="s">
        <v>13050</v>
      </c>
      <c r="F7248" t="s">
        <v>13048</v>
      </c>
    </row>
    <row r="7249" spans="1:7">
      <c r="A7249" t="s">
        <v>13051</v>
      </c>
      <c r="B7249">
        <v>19</v>
      </c>
      <c r="C7249">
        <v>3</v>
      </c>
      <c r="D7249">
        <v>1</v>
      </c>
      <c r="E7249" t="s">
        <v>13052</v>
      </c>
      <c r="F7249" t="s">
        <v>13053</v>
      </c>
    </row>
    <row r="7250" spans="1:7">
      <c r="A7250" t="s">
        <v>13054</v>
      </c>
      <c r="B7250">
        <v>19</v>
      </c>
      <c r="C7250">
        <v>3</v>
      </c>
      <c r="D7250">
        <v>2</v>
      </c>
      <c r="E7250" t="s">
        <v>13055</v>
      </c>
      <c r="F7250" t="s">
        <v>13053</v>
      </c>
    </row>
    <row r="7251" spans="1:7">
      <c r="A7251" t="s">
        <v>13056</v>
      </c>
      <c r="B7251">
        <v>19</v>
      </c>
      <c r="C7251">
        <v>3</v>
      </c>
      <c r="D7251">
        <v>3</v>
      </c>
      <c r="E7251" t="s">
        <v>13057</v>
      </c>
      <c r="F7251" t="s">
        <v>13058</v>
      </c>
    </row>
    <row r="7252" spans="1:7">
      <c r="A7252" t="s">
        <v>13059</v>
      </c>
      <c r="B7252">
        <v>19</v>
      </c>
      <c r="C7252">
        <v>3</v>
      </c>
      <c r="D7252">
        <v>4</v>
      </c>
      <c r="E7252" t="s">
        <v>13060</v>
      </c>
      <c r="F7252" t="s">
        <v>13058</v>
      </c>
    </row>
    <row r="7253" spans="1:7">
      <c r="A7253" t="s">
        <v>13061</v>
      </c>
      <c r="B7253">
        <v>19</v>
      </c>
      <c r="C7253">
        <v>3</v>
      </c>
      <c r="D7253">
        <v>5</v>
      </c>
      <c r="E7253" t="s">
        <v>13062</v>
      </c>
      <c r="F7253" t="s">
        <v>13063</v>
      </c>
    </row>
    <row r="7254" spans="1:7">
      <c r="A7254" t="s">
        <v>13064</v>
      </c>
      <c r="B7254">
        <v>19</v>
      </c>
      <c r="C7254">
        <v>3</v>
      </c>
      <c r="D7254">
        <v>6</v>
      </c>
      <c r="E7254" t="s">
        <v>13065</v>
      </c>
      <c r="F7254" t="s">
        <v>13063</v>
      </c>
    </row>
    <row r="7255" spans="1:7">
      <c r="A7255" t="s">
        <v>13066</v>
      </c>
      <c r="B7255">
        <v>19</v>
      </c>
      <c r="C7255">
        <v>3</v>
      </c>
      <c r="D7255">
        <v>7</v>
      </c>
      <c r="E7255" t="s">
        <v>13067</v>
      </c>
      <c r="G7255" t="e">
        <f>--Internal_1915</f>
        <v>#NAME?</v>
      </c>
    </row>
    <row r="7256" spans="1:7">
      <c r="A7256" t="s">
        <v>13068</v>
      </c>
      <c r="B7256">
        <v>19</v>
      </c>
      <c r="C7256">
        <v>3</v>
      </c>
      <c r="D7256">
        <v>8</v>
      </c>
      <c r="E7256" t="s">
        <v>13067</v>
      </c>
      <c r="G7256" t="e">
        <f>--Internal_1915</f>
        <v>#NAME?</v>
      </c>
    </row>
    <row r="7257" spans="1:7">
      <c r="A7257" t="s">
        <v>13069</v>
      </c>
      <c r="B7257">
        <v>19</v>
      </c>
      <c r="C7257">
        <v>3</v>
      </c>
      <c r="D7257">
        <v>9</v>
      </c>
      <c r="E7257" t="s">
        <v>13070</v>
      </c>
      <c r="F7257" t="s">
        <v>13071</v>
      </c>
    </row>
    <row r="7258" spans="1:7">
      <c r="A7258" t="s">
        <v>13072</v>
      </c>
      <c r="B7258">
        <v>19</v>
      </c>
      <c r="C7258">
        <v>3</v>
      </c>
      <c r="D7258">
        <v>10</v>
      </c>
      <c r="E7258" t="s">
        <v>13073</v>
      </c>
      <c r="F7258" t="s">
        <v>13071</v>
      </c>
    </row>
    <row r="7259" spans="1:7">
      <c r="A7259" t="s">
        <v>13074</v>
      </c>
      <c r="B7259">
        <v>19</v>
      </c>
      <c r="C7259">
        <v>3</v>
      </c>
      <c r="D7259">
        <v>11</v>
      </c>
      <c r="E7259" t="s">
        <v>13075</v>
      </c>
      <c r="F7259" t="s">
        <v>13076</v>
      </c>
    </row>
    <row r="7260" spans="1:7">
      <c r="A7260" t="s">
        <v>13077</v>
      </c>
      <c r="B7260">
        <v>19</v>
      </c>
      <c r="C7260">
        <v>3</v>
      </c>
      <c r="D7260">
        <v>12</v>
      </c>
      <c r="E7260" t="s">
        <v>13078</v>
      </c>
      <c r="F7260" t="s">
        <v>13076</v>
      </c>
    </row>
    <row r="7261" spans="1:7">
      <c r="A7261" t="s">
        <v>13079</v>
      </c>
      <c r="B7261">
        <v>19</v>
      </c>
      <c r="C7261">
        <v>3</v>
      </c>
      <c r="D7261">
        <v>13</v>
      </c>
      <c r="E7261" t="s">
        <v>13080</v>
      </c>
      <c r="F7261" t="s">
        <v>13081</v>
      </c>
    </row>
    <row r="7262" spans="1:7">
      <c r="A7262" t="s">
        <v>13082</v>
      </c>
      <c r="B7262">
        <v>19</v>
      </c>
      <c r="C7262">
        <v>3</v>
      </c>
      <c r="D7262">
        <v>14</v>
      </c>
      <c r="E7262" t="s">
        <v>13083</v>
      </c>
      <c r="F7262" t="s">
        <v>13081</v>
      </c>
    </row>
    <row r="7263" spans="1:7">
      <c r="A7263" t="s">
        <v>13084</v>
      </c>
      <c r="B7263">
        <v>19</v>
      </c>
      <c r="C7263">
        <v>3</v>
      </c>
      <c r="D7263">
        <v>15</v>
      </c>
      <c r="E7263" t="s">
        <v>13085</v>
      </c>
      <c r="F7263" t="s">
        <v>13086</v>
      </c>
    </row>
    <row r="7264" spans="1:7">
      <c r="A7264" t="s">
        <v>13087</v>
      </c>
      <c r="B7264">
        <v>19</v>
      </c>
      <c r="C7264">
        <v>3</v>
      </c>
      <c r="D7264">
        <v>16</v>
      </c>
      <c r="E7264" t="s">
        <v>13088</v>
      </c>
      <c r="F7264" t="s">
        <v>13086</v>
      </c>
    </row>
    <row r="7265" spans="1:6">
      <c r="A7265" t="s">
        <v>13089</v>
      </c>
      <c r="B7265">
        <v>19</v>
      </c>
      <c r="C7265">
        <v>3</v>
      </c>
      <c r="D7265">
        <v>17</v>
      </c>
      <c r="E7265" t="s">
        <v>13090</v>
      </c>
      <c r="F7265" t="s">
        <v>13091</v>
      </c>
    </row>
    <row r="7266" spans="1:6">
      <c r="A7266" t="s">
        <v>13092</v>
      </c>
      <c r="B7266">
        <v>19</v>
      </c>
      <c r="C7266">
        <v>3</v>
      </c>
      <c r="D7266">
        <v>18</v>
      </c>
      <c r="E7266" t="s">
        <v>13093</v>
      </c>
      <c r="F7266" t="s">
        <v>13091</v>
      </c>
    </row>
    <row r="7267" spans="1:6">
      <c r="A7267" t="s">
        <v>13094</v>
      </c>
      <c r="B7267">
        <v>19</v>
      </c>
      <c r="C7267">
        <v>3</v>
      </c>
      <c r="D7267">
        <v>19</v>
      </c>
      <c r="E7267" t="s">
        <v>13095</v>
      </c>
      <c r="F7267" t="s">
        <v>13096</v>
      </c>
    </row>
    <row r="7268" spans="1:6">
      <c r="A7268" t="s">
        <v>13097</v>
      </c>
      <c r="B7268">
        <v>19</v>
      </c>
      <c r="C7268">
        <v>3</v>
      </c>
      <c r="D7268">
        <v>20</v>
      </c>
      <c r="E7268" t="s">
        <v>13098</v>
      </c>
      <c r="F7268" t="s">
        <v>13096</v>
      </c>
    </row>
    <row r="7269" spans="1:6">
      <c r="A7269" t="s">
        <v>13099</v>
      </c>
      <c r="B7269">
        <v>19</v>
      </c>
      <c r="C7269">
        <v>4</v>
      </c>
      <c r="D7269">
        <v>1</v>
      </c>
      <c r="E7269" t="s">
        <v>13100</v>
      </c>
      <c r="F7269" t="s">
        <v>13101</v>
      </c>
    </row>
    <row r="7270" spans="1:6">
      <c r="A7270" t="s">
        <v>13102</v>
      </c>
      <c r="B7270">
        <v>19</v>
      </c>
      <c r="C7270">
        <v>4</v>
      </c>
      <c r="D7270">
        <v>2</v>
      </c>
      <c r="E7270" t="s">
        <v>13103</v>
      </c>
      <c r="F7270" t="s">
        <v>13101</v>
      </c>
    </row>
    <row r="7271" spans="1:6">
      <c r="A7271" t="s">
        <v>13104</v>
      </c>
      <c r="B7271">
        <v>19</v>
      </c>
      <c r="C7271">
        <v>4</v>
      </c>
      <c r="D7271">
        <v>3</v>
      </c>
      <c r="E7271" t="s">
        <v>13105</v>
      </c>
      <c r="F7271" t="s">
        <v>13106</v>
      </c>
    </row>
    <row r="7272" spans="1:6">
      <c r="A7272" t="s">
        <v>13107</v>
      </c>
      <c r="B7272">
        <v>19</v>
      </c>
      <c r="C7272">
        <v>4</v>
      </c>
      <c r="D7272">
        <v>4</v>
      </c>
      <c r="E7272" t="s">
        <v>13108</v>
      </c>
      <c r="F7272" t="s">
        <v>13106</v>
      </c>
    </row>
    <row r="7273" spans="1:6">
      <c r="A7273" t="s">
        <v>13109</v>
      </c>
      <c r="B7273">
        <v>19</v>
      </c>
      <c r="C7273">
        <v>4</v>
      </c>
      <c r="D7273">
        <v>5</v>
      </c>
      <c r="E7273" t="s">
        <v>13110</v>
      </c>
      <c r="F7273" t="s">
        <v>13111</v>
      </c>
    </row>
    <row r="7274" spans="1:6">
      <c r="A7274" t="s">
        <v>13112</v>
      </c>
      <c r="B7274">
        <v>19</v>
      </c>
      <c r="C7274">
        <v>4</v>
      </c>
      <c r="D7274">
        <v>6</v>
      </c>
      <c r="E7274" t="s">
        <v>13113</v>
      </c>
      <c r="F7274" t="s">
        <v>13111</v>
      </c>
    </row>
    <row r="7275" spans="1:6">
      <c r="A7275" t="s">
        <v>13114</v>
      </c>
      <c r="B7275">
        <v>19</v>
      </c>
      <c r="C7275">
        <v>4</v>
      </c>
      <c r="D7275">
        <v>7</v>
      </c>
      <c r="E7275" t="s">
        <v>13115</v>
      </c>
      <c r="F7275" t="s">
        <v>13116</v>
      </c>
    </row>
    <row r="7276" spans="1:6">
      <c r="A7276" t="s">
        <v>13117</v>
      </c>
      <c r="B7276">
        <v>19</v>
      </c>
      <c r="C7276">
        <v>4</v>
      </c>
      <c r="D7276">
        <v>8</v>
      </c>
      <c r="E7276" t="s">
        <v>13118</v>
      </c>
      <c r="F7276" t="s">
        <v>13116</v>
      </c>
    </row>
    <row r="7277" spans="1:6">
      <c r="A7277" t="s">
        <v>13119</v>
      </c>
      <c r="B7277">
        <v>19</v>
      </c>
      <c r="C7277">
        <v>4</v>
      </c>
      <c r="D7277">
        <v>9</v>
      </c>
      <c r="E7277" t="s">
        <v>13120</v>
      </c>
      <c r="F7277" t="s">
        <v>13121</v>
      </c>
    </row>
    <row r="7278" spans="1:6">
      <c r="A7278" t="s">
        <v>13122</v>
      </c>
      <c r="B7278">
        <v>19</v>
      </c>
      <c r="C7278">
        <v>4</v>
      </c>
      <c r="D7278">
        <v>10</v>
      </c>
      <c r="E7278" t="s">
        <v>13123</v>
      </c>
      <c r="F7278" t="s">
        <v>13121</v>
      </c>
    </row>
    <row r="7279" spans="1:6">
      <c r="A7279" t="s">
        <v>13124</v>
      </c>
      <c r="B7279">
        <v>19</v>
      </c>
      <c r="C7279">
        <v>4</v>
      </c>
      <c r="D7279">
        <v>11</v>
      </c>
      <c r="E7279" t="s">
        <v>13125</v>
      </c>
      <c r="F7279" t="s">
        <v>13126</v>
      </c>
    </row>
    <row r="7280" spans="1:6">
      <c r="A7280" t="s">
        <v>13127</v>
      </c>
      <c r="B7280">
        <v>19</v>
      </c>
      <c r="C7280">
        <v>4</v>
      </c>
      <c r="D7280">
        <v>12</v>
      </c>
      <c r="E7280" t="s">
        <v>13128</v>
      </c>
      <c r="F7280" t="s">
        <v>13126</v>
      </c>
    </row>
    <row r="7281" spans="1:7">
      <c r="A7281" t="s">
        <v>13129</v>
      </c>
      <c r="B7281">
        <v>19</v>
      </c>
      <c r="C7281">
        <v>4</v>
      </c>
      <c r="D7281">
        <v>13</v>
      </c>
      <c r="E7281" t="s">
        <v>13130</v>
      </c>
      <c r="G7281" t="e">
        <f>--Internal_201107</f>
        <v>#NAME?</v>
      </c>
    </row>
    <row r="7282" spans="1:7">
      <c r="A7282" t="s">
        <v>13131</v>
      </c>
      <c r="B7282">
        <v>19</v>
      </c>
      <c r="C7282">
        <v>4</v>
      </c>
      <c r="D7282">
        <v>14</v>
      </c>
      <c r="E7282" t="s">
        <v>13130</v>
      </c>
      <c r="G7282" t="e">
        <f>--Internal_201107</f>
        <v>#NAME?</v>
      </c>
    </row>
    <row r="7283" spans="1:7">
      <c r="A7283" t="s">
        <v>13132</v>
      </c>
      <c r="B7283">
        <v>19</v>
      </c>
      <c r="C7283">
        <v>4</v>
      </c>
      <c r="D7283">
        <v>15</v>
      </c>
      <c r="E7283" t="s">
        <v>13133</v>
      </c>
      <c r="F7283" t="s">
        <v>13134</v>
      </c>
    </row>
    <row r="7284" spans="1:7">
      <c r="A7284" t="s">
        <v>13135</v>
      </c>
      <c r="B7284">
        <v>19</v>
      </c>
      <c r="C7284">
        <v>4</v>
      </c>
      <c r="D7284">
        <v>16</v>
      </c>
      <c r="E7284" t="s">
        <v>13136</v>
      </c>
      <c r="F7284" t="s">
        <v>13134</v>
      </c>
    </row>
    <row r="7285" spans="1:7">
      <c r="A7285" t="s">
        <v>13137</v>
      </c>
      <c r="B7285">
        <v>19</v>
      </c>
      <c r="C7285">
        <v>4</v>
      </c>
      <c r="D7285">
        <v>17</v>
      </c>
      <c r="E7285" t="s">
        <v>13138</v>
      </c>
      <c r="F7285" t="s">
        <v>13139</v>
      </c>
    </row>
    <row r="7286" spans="1:7">
      <c r="A7286" t="s">
        <v>13140</v>
      </c>
      <c r="B7286">
        <v>19</v>
      </c>
      <c r="C7286">
        <v>4</v>
      </c>
      <c r="D7286">
        <v>18</v>
      </c>
      <c r="E7286" t="s">
        <v>13141</v>
      </c>
      <c r="F7286" t="s">
        <v>13139</v>
      </c>
    </row>
    <row r="7287" spans="1:7">
      <c r="A7287" t="s">
        <v>13142</v>
      </c>
      <c r="B7287">
        <v>19</v>
      </c>
      <c r="C7287">
        <v>4</v>
      </c>
      <c r="D7287">
        <v>19</v>
      </c>
      <c r="E7287" t="s">
        <v>13143</v>
      </c>
      <c r="F7287" t="s">
        <v>13144</v>
      </c>
    </row>
    <row r="7288" spans="1:7">
      <c r="A7288" t="s">
        <v>13145</v>
      </c>
      <c r="B7288">
        <v>19</v>
      </c>
      <c r="C7288">
        <v>4</v>
      </c>
      <c r="D7288">
        <v>20</v>
      </c>
      <c r="E7288" t="s">
        <v>13146</v>
      </c>
      <c r="F7288" t="s">
        <v>13144</v>
      </c>
    </row>
    <row r="7289" spans="1:7">
      <c r="A7289" t="s">
        <v>13147</v>
      </c>
      <c r="B7289">
        <v>19</v>
      </c>
      <c r="C7289">
        <v>5</v>
      </c>
      <c r="D7289">
        <v>1</v>
      </c>
      <c r="E7289" t="s">
        <v>13148</v>
      </c>
      <c r="F7289" t="s">
        <v>13149</v>
      </c>
    </row>
    <row r="7290" spans="1:7">
      <c r="A7290" t="s">
        <v>13150</v>
      </c>
      <c r="B7290">
        <v>19</v>
      </c>
      <c r="C7290">
        <v>5</v>
      </c>
      <c r="D7290">
        <v>2</v>
      </c>
      <c r="E7290" t="s">
        <v>13151</v>
      </c>
      <c r="F7290" t="s">
        <v>13149</v>
      </c>
    </row>
    <row r="7291" spans="1:7">
      <c r="A7291" t="s">
        <v>13152</v>
      </c>
      <c r="B7291">
        <v>19</v>
      </c>
      <c r="C7291">
        <v>5</v>
      </c>
      <c r="D7291">
        <v>3</v>
      </c>
      <c r="E7291" t="s">
        <v>13153</v>
      </c>
      <c r="F7291" t="s">
        <v>13154</v>
      </c>
    </row>
    <row r="7292" spans="1:7">
      <c r="A7292" t="s">
        <v>13155</v>
      </c>
      <c r="B7292">
        <v>19</v>
      </c>
      <c r="C7292">
        <v>5</v>
      </c>
      <c r="D7292">
        <v>4</v>
      </c>
      <c r="E7292" t="s">
        <v>13156</v>
      </c>
      <c r="F7292" t="s">
        <v>13154</v>
      </c>
    </row>
    <row r="7293" spans="1:7">
      <c r="A7293" t="s">
        <v>13157</v>
      </c>
      <c r="B7293">
        <v>19</v>
      </c>
      <c r="C7293">
        <v>5</v>
      </c>
      <c r="D7293">
        <v>5</v>
      </c>
      <c r="E7293" t="s">
        <v>13158</v>
      </c>
      <c r="F7293" t="s">
        <v>13159</v>
      </c>
    </row>
    <row r="7294" spans="1:7">
      <c r="A7294" t="s">
        <v>13160</v>
      </c>
      <c r="B7294">
        <v>19</v>
      </c>
      <c r="C7294">
        <v>5</v>
      </c>
      <c r="D7294">
        <v>6</v>
      </c>
      <c r="E7294" t="s">
        <v>13158</v>
      </c>
      <c r="F7294" t="s">
        <v>13159</v>
      </c>
    </row>
    <row r="7295" spans="1:7">
      <c r="A7295" t="s">
        <v>13161</v>
      </c>
      <c r="B7295">
        <v>19</v>
      </c>
      <c r="C7295">
        <v>5</v>
      </c>
      <c r="D7295">
        <v>7</v>
      </c>
      <c r="E7295" t="s">
        <v>13162</v>
      </c>
      <c r="F7295" t="s">
        <v>13163</v>
      </c>
    </row>
    <row r="7296" spans="1:7">
      <c r="A7296" t="s">
        <v>13164</v>
      </c>
      <c r="B7296">
        <v>19</v>
      </c>
      <c r="C7296">
        <v>5</v>
      </c>
      <c r="D7296">
        <v>8</v>
      </c>
      <c r="E7296" t="s">
        <v>13165</v>
      </c>
      <c r="F7296" t="s">
        <v>13163</v>
      </c>
    </row>
    <row r="7297" spans="1:7">
      <c r="A7297" t="s">
        <v>13166</v>
      </c>
      <c r="B7297">
        <v>19</v>
      </c>
      <c r="C7297">
        <v>5</v>
      </c>
      <c r="D7297">
        <v>9</v>
      </c>
      <c r="E7297" t="s">
        <v>13167</v>
      </c>
      <c r="F7297" t="s">
        <v>13168</v>
      </c>
    </row>
    <row r="7298" spans="1:7">
      <c r="A7298" t="s">
        <v>13169</v>
      </c>
      <c r="B7298">
        <v>19</v>
      </c>
      <c r="C7298">
        <v>5</v>
      </c>
      <c r="D7298">
        <v>10</v>
      </c>
      <c r="E7298" t="s">
        <v>13170</v>
      </c>
      <c r="F7298" t="s">
        <v>13168</v>
      </c>
    </row>
    <row r="7299" spans="1:7">
      <c r="A7299" t="s">
        <v>13171</v>
      </c>
      <c r="B7299">
        <v>19</v>
      </c>
      <c r="C7299">
        <v>5</v>
      </c>
      <c r="D7299">
        <v>11</v>
      </c>
      <c r="E7299" t="s">
        <v>13172</v>
      </c>
      <c r="F7299" t="s">
        <v>13173</v>
      </c>
    </row>
    <row r="7300" spans="1:7">
      <c r="A7300" t="s">
        <v>13174</v>
      </c>
      <c r="B7300">
        <v>19</v>
      </c>
      <c r="C7300">
        <v>5</v>
      </c>
      <c r="D7300">
        <v>12</v>
      </c>
      <c r="E7300" t="s">
        <v>13175</v>
      </c>
      <c r="F7300" t="s">
        <v>13173</v>
      </c>
    </row>
    <row r="7301" spans="1:7">
      <c r="A7301" t="s">
        <v>13176</v>
      </c>
      <c r="B7301">
        <v>19</v>
      </c>
      <c r="C7301">
        <v>5</v>
      </c>
      <c r="D7301">
        <v>13</v>
      </c>
      <c r="E7301" t="s">
        <v>13177</v>
      </c>
      <c r="F7301" t="s">
        <v>13178</v>
      </c>
    </row>
    <row r="7302" spans="1:7">
      <c r="A7302" t="s">
        <v>13179</v>
      </c>
      <c r="B7302">
        <v>19</v>
      </c>
      <c r="C7302">
        <v>5</v>
      </c>
      <c r="D7302">
        <v>14</v>
      </c>
      <c r="E7302" t="s">
        <v>13180</v>
      </c>
      <c r="F7302" t="s">
        <v>13178</v>
      </c>
    </row>
    <row r="7303" spans="1:7">
      <c r="A7303" t="s">
        <v>13181</v>
      </c>
      <c r="B7303">
        <v>19</v>
      </c>
      <c r="C7303">
        <v>5</v>
      </c>
      <c r="D7303">
        <v>15</v>
      </c>
      <c r="E7303" t="s">
        <v>13182</v>
      </c>
      <c r="F7303" t="s">
        <v>13183</v>
      </c>
    </row>
    <row r="7304" spans="1:7">
      <c r="A7304" t="s">
        <v>13184</v>
      </c>
      <c r="B7304">
        <v>19</v>
      </c>
      <c r="C7304">
        <v>5</v>
      </c>
      <c r="D7304">
        <v>16</v>
      </c>
      <c r="E7304" t="s">
        <v>13185</v>
      </c>
      <c r="F7304" t="s">
        <v>13183</v>
      </c>
    </row>
    <row r="7305" spans="1:7">
      <c r="A7305" t="s">
        <v>13186</v>
      </c>
      <c r="B7305">
        <v>19</v>
      </c>
      <c r="C7305">
        <v>5</v>
      </c>
      <c r="D7305">
        <v>17</v>
      </c>
      <c r="E7305" t="s">
        <v>11717</v>
      </c>
      <c r="G7305" t="e">
        <f>--Internal_12161</f>
        <v>#NAME?</v>
      </c>
    </row>
    <row r="7306" spans="1:7">
      <c r="A7306" t="s">
        <v>13187</v>
      </c>
      <c r="B7306">
        <v>19</v>
      </c>
      <c r="C7306">
        <v>5</v>
      </c>
      <c r="D7306">
        <v>18</v>
      </c>
      <c r="E7306" t="s">
        <v>11717</v>
      </c>
      <c r="G7306" t="e">
        <f>--Internal_12161</f>
        <v>#NAME?</v>
      </c>
    </row>
    <row r="7307" spans="1:7">
      <c r="A7307" t="s">
        <v>13188</v>
      </c>
      <c r="B7307">
        <v>19</v>
      </c>
      <c r="C7307">
        <v>5</v>
      </c>
      <c r="D7307">
        <v>19</v>
      </c>
      <c r="E7307" t="s">
        <v>13189</v>
      </c>
      <c r="F7307" t="s">
        <v>13190</v>
      </c>
    </row>
    <row r="7308" spans="1:7">
      <c r="A7308" t="s">
        <v>13191</v>
      </c>
      <c r="B7308">
        <v>19</v>
      </c>
      <c r="C7308">
        <v>5</v>
      </c>
      <c r="D7308">
        <v>20</v>
      </c>
      <c r="E7308" t="s">
        <v>13192</v>
      </c>
      <c r="F7308" t="s">
        <v>13190</v>
      </c>
    </row>
    <row r="7309" spans="1:7">
      <c r="A7309" t="s">
        <v>13193</v>
      </c>
      <c r="B7309">
        <v>19</v>
      </c>
      <c r="C7309">
        <v>6</v>
      </c>
      <c r="D7309">
        <v>1</v>
      </c>
      <c r="E7309" t="s">
        <v>13194</v>
      </c>
      <c r="F7309" t="s">
        <v>13195</v>
      </c>
    </row>
    <row r="7310" spans="1:7">
      <c r="A7310" t="s">
        <v>13196</v>
      </c>
      <c r="B7310">
        <v>19</v>
      </c>
      <c r="C7310">
        <v>6</v>
      </c>
      <c r="D7310">
        <v>2</v>
      </c>
      <c r="E7310" t="s">
        <v>13197</v>
      </c>
      <c r="F7310" t="s">
        <v>13195</v>
      </c>
    </row>
    <row r="7311" spans="1:7">
      <c r="A7311" t="s">
        <v>13198</v>
      </c>
      <c r="B7311">
        <v>19</v>
      </c>
      <c r="C7311">
        <v>6</v>
      </c>
      <c r="D7311">
        <v>3</v>
      </c>
      <c r="E7311" t="s">
        <v>13199</v>
      </c>
      <c r="F7311" t="s">
        <v>13200</v>
      </c>
    </row>
    <row r="7312" spans="1:7">
      <c r="A7312" t="s">
        <v>13201</v>
      </c>
      <c r="B7312">
        <v>19</v>
      </c>
      <c r="C7312">
        <v>6</v>
      </c>
      <c r="D7312">
        <v>4</v>
      </c>
      <c r="E7312" t="s">
        <v>13202</v>
      </c>
      <c r="F7312" t="s">
        <v>13200</v>
      </c>
    </row>
    <row r="7313" spans="1:7">
      <c r="A7313" t="s">
        <v>13203</v>
      </c>
      <c r="B7313">
        <v>19</v>
      </c>
      <c r="C7313">
        <v>6</v>
      </c>
      <c r="D7313">
        <v>5</v>
      </c>
      <c r="E7313" t="s">
        <v>13204</v>
      </c>
      <c r="F7313" t="s">
        <v>13205</v>
      </c>
    </row>
    <row r="7314" spans="1:7">
      <c r="A7314" t="s">
        <v>13206</v>
      </c>
      <c r="B7314">
        <v>19</v>
      </c>
      <c r="C7314">
        <v>6</v>
      </c>
      <c r="D7314">
        <v>6</v>
      </c>
      <c r="E7314" t="s">
        <v>13207</v>
      </c>
      <c r="F7314" t="s">
        <v>13205</v>
      </c>
    </row>
    <row r="7315" spans="1:7">
      <c r="A7315" t="s">
        <v>13208</v>
      </c>
      <c r="B7315">
        <v>19</v>
      </c>
      <c r="C7315">
        <v>6</v>
      </c>
      <c r="D7315">
        <v>7</v>
      </c>
      <c r="E7315" t="s">
        <v>13209</v>
      </c>
      <c r="F7315" t="s">
        <v>13210</v>
      </c>
    </row>
    <row r="7316" spans="1:7">
      <c r="A7316" t="s">
        <v>13211</v>
      </c>
      <c r="B7316">
        <v>19</v>
      </c>
      <c r="C7316">
        <v>6</v>
      </c>
      <c r="D7316">
        <v>8</v>
      </c>
      <c r="E7316" t="s">
        <v>13212</v>
      </c>
      <c r="F7316" t="s">
        <v>13210</v>
      </c>
    </row>
    <row r="7317" spans="1:7">
      <c r="A7317" t="s">
        <v>13213</v>
      </c>
      <c r="B7317">
        <v>19</v>
      </c>
      <c r="C7317">
        <v>6</v>
      </c>
      <c r="D7317">
        <v>9</v>
      </c>
      <c r="E7317" t="s">
        <v>13214</v>
      </c>
      <c r="F7317" t="s">
        <v>13215</v>
      </c>
    </row>
    <row r="7318" spans="1:7">
      <c r="A7318" t="s">
        <v>13216</v>
      </c>
      <c r="B7318">
        <v>19</v>
      </c>
      <c r="C7318">
        <v>6</v>
      </c>
      <c r="D7318">
        <v>10</v>
      </c>
      <c r="E7318" t="s">
        <v>13217</v>
      </c>
      <c r="F7318" t="s">
        <v>13215</v>
      </c>
    </row>
    <row r="7319" spans="1:7">
      <c r="A7319" t="s">
        <v>13218</v>
      </c>
      <c r="B7319">
        <v>19</v>
      </c>
      <c r="C7319">
        <v>6</v>
      </c>
      <c r="D7319">
        <v>11</v>
      </c>
      <c r="E7319" t="s">
        <v>13219</v>
      </c>
      <c r="F7319" t="s">
        <v>13220</v>
      </c>
    </row>
    <row r="7320" spans="1:7">
      <c r="A7320" t="s">
        <v>13221</v>
      </c>
      <c r="B7320">
        <v>19</v>
      </c>
      <c r="C7320">
        <v>6</v>
      </c>
      <c r="D7320">
        <v>12</v>
      </c>
      <c r="E7320" t="s">
        <v>13222</v>
      </c>
      <c r="F7320" t="s">
        <v>13220</v>
      </c>
    </row>
    <row r="7321" spans="1:7">
      <c r="A7321" t="s">
        <v>13223</v>
      </c>
      <c r="B7321">
        <v>19</v>
      </c>
      <c r="C7321">
        <v>6</v>
      </c>
      <c r="D7321">
        <v>13</v>
      </c>
      <c r="E7321" t="s">
        <v>13224</v>
      </c>
      <c r="G7321" t="e">
        <f>--Internal_1512</f>
        <v>#NAME?</v>
      </c>
    </row>
    <row r="7322" spans="1:7">
      <c r="A7322" t="s">
        <v>13225</v>
      </c>
      <c r="B7322">
        <v>19</v>
      </c>
      <c r="C7322">
        <v>6</v>
      </c>
      <c r="D7322">
        <v>14</v>
      </c>
      <c r="E7322" t="s">
        <v>13224</v>
      </c>
      <c r="G7322" t="e">
        <f>--Internal_1512</f>
        <v>#NAME?</v>
      </c>
    </row>
    <row r="7323" spans="1:7">
      <c r="A7323" t="s">
        <v>13226</v>
      </c>
      <c r="B7323">
        <v>19</v>
      </c>
      <c r="C7323">
        <v>6</v>
      </c>
      <c r="D7323">
        <v>15</v>
      </c>
      <c r="E7323" t="s">
        <v>13227</v>
      </c>
      <c r="F7323" t="s">
        <v>13228</v>
      </c>
    </row>
    <row r="7324" spans="1:7">
      <c r="A7324" t="s">
        <v>13229</v>
      </c>
      <c r="B7324">
        <v>19</v>
      </c>
      <c r="C7324">
        <v>6</v>
      </c>
      <c r="D7324">
        <v>16</v>
      </c>
      <c r="E7324" t="s">
        <v>13230</v>
      </c>
      <c r="F7324" t="s">
        <v>13228</v>
      </c>
    </row>
    <row r="7325" spans="1:7">
      <c r="A7325" t="s">
        <v>13231</v>
      </c>
      <c r="B7325">
        <v>19</v>
      </c>
      <c r="C7325">
        <v>6</v>
      </c>
      <c r="D7325">
        <v>17</v>
      </c>
      <c r="E7325" t="s">
        <v>13232</v>
      </c>
      <c r="F7325" t="s">
        <v>13233</v>
      </c>
    </row>
    <row r="7326" spans="1:7">
      <c r="A7326" t="s">
        <v>13234</v>
      </c>
      <c r="B7326">
        <v>19</v>
      </c>
      <c r="C7326">
        <v>6</v>
      </c>
      <c r="D7326">
        <v>18</v>
      </c>
      <c r="E7326" t="s">
        <v>13235</v>
      </c>
      <c r="F7326" t="s">
        <v>13233</v>
      </c>
    </row>
    <row r="7327" spans="1:7">
      <c r="A7327" t="s">
        <v>13236</v>
      </c>
      <c r="B7327">
        <v>19</v>
      </c>
      <c r="C7327">
        <v>6</v>
      </c>
      <c r="D7327">
        <v>19</v>
      </c>
      <c r="E7327" t="s">
        <v>13237</v>
      </c>
      <c r="F7327" t="s">
        <v>13238</v>
      </c>
    </row>
    <row r="7328" spans="1:7">
      <c r="A7328" t="s">
        <v>13239</v>
      </c>
      <c r="B7328">
        <v>19</v>
      </c>
      <c r="C7328">
        <v>6</v>
      </c>
      <c r="D7328">
        <v>20</v>
      </c>
      <c r="E7328" t="s">
        <v>13240</v>
      </c>
      <c r="F7328" t="s">
        <v>13238</v>
      </c>
    </row>
    <row r="7329" spans="1:6">
      <c r="A7329" t="s">
        <v>13241</v>
      </c>
      <c r="B7329">
        <v>19</v>
      </c>
      <c r="C7329">
        <v>7</v>
      </c>
      <c r="D7329">
        <v>1</v>
      </c>
      <c r="E7329" t="s">
        <v>13242</v>
      </c>
      <c r="F7329" t="s">
        <v>13243</v>
      </c>
    </row>
    <row r="7330" spans="1:6">
      <c r="A7330" t="s">
        <v>13244</v>
      </c>
      <c r="B7330">
        <v>19</v>
      </c>
      <c r="C7330">
        <v>7</v>
      </c>
      <c r="D7330">
        <v>2</v>
      </c>
      <c r="E7330" t="s">
        <v>13245</v>
      </c>
      <c r="F7330" t="s">
        <v>13243</v>
      </c>
    </row>
    <row r="7331" spans="1:6">
      <c r="A7331" t="s">
        <v>13246</v>
      </c>
      <c r="B7331">
        <v>19</v>
      </c>
      <c r="C7331">
        <v>7</v>
      </c>
      <c r="D7331">
        <v>3</v>
      </c>
      <c r="E7331" t="s">
        <v>13247</v>
      </c>
      <c r="F7331" t="s">
        <v>13248</v>
      </c>
    </row>
    <row r="7332" spans="1:6">
      <c r="A7332" t="s">
        <v>13249</v>
      </c>
      <c r="B7332">
        <v>19</v>
      </c>
      <c r="C7332">
        <v>7</v>
      </c>
      <c r="D7332">
        <v>4</v>
      </c>
      <c r="E7332" t="s">
        <v>13250</v>
      </c>
      <c r="F7332" t="s">
        <v>13248</v>
      </c>
    </row>
    <row r="7333" spans="1:6">
      <c r="A7333" t="s">
        <v>13251</v>
      </c>
      <c r="B7333">
        <v>19</v>
      </c>
      <c r="C7333">
        <v>7</v>
      </c>
      <c r="D7333">
        <v>5</v>
      </c>
      <c r="E7333" t="s">
        <v>13252</v>
      </c>
      <c r="F7333" t="s">
        <v>13253</v>
      </c>
    </row>
    <row r="7334" spans="1:6">
      <c r="A7334" t="s">
        <v>13254</v>
      </c>
      <c r="B7334">
        <v>19</v>
      </c>
      <c r="C7334">
        <v>7</v>
      </c>
      <c r="D7334">
        <v>6</v>
      </c>
      <c r="E7334" t="s">
        <v>13255</v>
      </c>
      <c r="F7334" t="s">
        <v>13253</v>
      </c>
    </row>
    <row r="7335" spans="1:6">
      <c r="A7335" t="s">
        <v>13256</v>
      </c>
      <c r="B7335">
        <v>19</v>
      </c>
      <c r="C7335">
        <v>7</v>
      </c>
      <c r="D7335">
        <v>7</v>
      </c>
      <c r="E7335" t="s">
        <v>13257</v>
      </c>
      <c r="F7335" t="s">
        <v>13258</v>
      </c>
    </row>
    <row r="7336" spans="1:6">
      <c r="A7336" t="s">
        <v>13259</v>
      </c>
      <c r="B7336">
        <v>19</v>
      </c>
      <c r="C7336">
        <v>7</v>
      </c>
      <c r="D7336">
        <v>8</v>
      </c>
      <c r="E7336" t="s">
        <v>13260</v>
      </c>
      <c r="F7336" t="s">
        <v>13258</v>
      </c>
    </row>
    <row r="7337" spans="1:6">
      <c r="A7337" t="s">
        <v>13261</v>
      </c>
      <c r="B7337">
        <v>19</v>
      </c>
      <c r="C7337">
        <v>7</v>
      </c>
      <c r="D7337">
        <v>9</v>
      </c>
      <c r="E7337" t="s">
        <v>13262</v>
      </c>
      <c r="F7337" t="s">
        <v>13263</v>
      </c>
    </row>
    <row r="7338" spans="1:6">
      <c r="A7338" t="s">
        <v>13264</v>
      </c>
      <c r="B7338">
        <v>19</v>
      </c>
      <c r="C7338">
        <v>7</v>
      </c>
      <c r="D7338">
        <v>10</v>
      </c>
      <c r="E7338" t="s">
        <v>13265</v>
      </c>
      <c r="F7338" t="s">
        <v>13263</v>
      </c>
    </row>
    <row r="7339" spans="1:6">
      <c r="A7339" t="s">
        <v>13266</v>
      </c>
      <c r="B7339">
        <v>19</v>
      </c>
      <c r="C7339">
        <v>7</v>
      </c>
      <c r="D7339">
        <v>11</v>
      </c>
      <c r="E7339" t="s">
        <v>13267</v>
      </c>
      <c r="F7339" t="s">
        <v>13268</v>
      </c>
    </row>
    <row r="7340" spans="1:6">
      <c r="A7340" t="s">
        <v>13269</v>
      </c>
      <c r="B7340">
        <v>19</v>
      </c>
      <c r="C7340">
        <v>7</v>
      </c>
      <c r="D7340">
        <v>12</v>
      </c>
      <c r="E7340" t="s">
        <v>13270</v>
      </c>
      <c r="F7340" t="s">
        <v>13268</v>
      </c>
    </row>
    <row r="7341" spans="1:6">
      <c r="A7341" t="s">
        <v>13271</v>
      </c>
      <c r="B7341">
        <v>19</v>
      </c>
      <c r="C7341">
        <v>7</v>
      </c>
      <c r="D7341">
        <v>13</v>
      </c>
      <c r="E7341" t="s">
        <v>13272</v>
      </c>
      <c r="F7341" t="s">
        <v>13273</v>
      </c>
    </row>
    <row r="7342" spans="1:6">
      <c r="A7342" t="s">
        <v>13274</v>
      </c>
      <c r="B7342">
        <v>19</v>
      </c>
      <c r="C7342">
        <v>7</v>
      </c>
      <c r="D7342">
        <v>14</v>
      </c>
      <c r="E7342" t="s">
        <v>13275</v>
      </c>
      <c r="F7342" t="s">
        <v>13273</v>
      </c>
    </row>
    <row r="7343" spans="1:6">
      <c r="A7343" t="s">
        <v>13276</v>
      </c>
      <c r="B7343">
        <v>19</v>
      </c>
      <c r="C7343">
        <v>7</v>
      </c>
      <c r="D7343">
        <v>15</v>
      </c>
      <c r="E7343" t="s">
        <v>13277</v>
      </c>
      <c r="F7343" t="s">
        <v>13278</v>
      </c>
    </row>
    <row r="7344" spans="1:6">
      <c r="A7344" t="s">
        <v>13279</v>
      </c>
      <c r="B7344">
        <v>19</v>
      </c>
      <c r="C7344">
        <v>7</v>
      </c>
      <c r="D7344">
        <v>16</v>
      </c>
      <c r="E7344" t="s">
        <v>13280</v>
      </c>
      <c r="F7344" t="s">
        <v>13278</v>
      </c>
    </row>
    <row r="7345" spans="1:7">
      <c r="A7345" t="s">
        <v>13281</v>
      </c>
      <c r="B7345">
        <v>19</v>
      </c>
      <c r="C7345">
        <v>7</v>
      </c>
      <c r="D7345">
        <v>17</v>
      </c>
      <c r="E7345" t="s">
        <v>13282</v>
      </c>
      <c r="F7345" t="s">
        <v>13283</v>
      </c>
    </row>
    <row r="7346" spans="1:7">
      <c r="A7346" t="s">
        <v>13284</v>
      </c>
      <c r="B7346">
        <v>19</v>
      </c>
      <c r="C7346">
        <v>7</v>
      </c>
      <c r="D7346">
        <v>18</v>
      </c>
      <c r="E7346" t="s">
        <v>13285</v>
      </c>
      <c r="F7346" t="s">
        <v>13283</v>
      </c>
    </row>
    <row r="7347" spans="1:7">
      <c r="A7347" t="s">
        <v>13286</v>
      </c>
      <c r="B7347">
        <v>19</v>
      </c>
      <c r="C7347">
        <v>7</v>
      </c>
      <c r="D7347">
        <v>19</v>
      </c>
      <c r="E7347" t="s">
        <v>13287</v>
      </c>
      <c r="G7347" t="e">
        <f>--Internal_268770</f>
        <v>#NAME?</v>
      </c>
    </row>
    <row r="7348" spans="1:7">
      <c r="A7348" t="s">
        <v>13288</v>
      </c>
      <c r="B7348">
        <v>19</v>
      </c>
      <c r="C7348">
        <v>7</v>
      </c>
      <c r="D7348">
        <v>20</v>
      </c>
      <c r="E7348" t="s">
        <v>13287</v>
      </c>
      <c r="G7348" t="e">
        <f>--Internal_268770</f>
        <v>#NAME?</v>
      </c>
    </row>
    <row r="7349" spans="1:7">
      <c r="A7349" t="s">
        <v>13289</v>
      </c>
      <c r="B7349">
        <v>19</v>
      </c>
      <c r="C7349">
        <v>8</v>
      </c>
      <c r="D7349">
        <v>1</v>
      </c>
      <c r="E7349" t="s">
        <v>13290</v>
      </c>
      <c r="F7349" t="s">
        <v>13291</v>
      </c>
    </row>
    <row r="7350" spans="1:7">
      <c r="A7350" t="s">
        <v>13292</v>
      </c>
      <c r="B7350">
        <v>19</v>
      </c>
      <c r="C7350">
        <v>8</v>
      </c>
      <c r="D7350">
        <v>2</v>
      </c>
      <c r="E7350" t="s">
        <v>13293</v>
      </c>
      <c r="F7350" t="s">
        <v>13291</v>
      </c>
    </row>
    <row r="7351" spans="1:7">
      <c r="A7351" t="s">
        <v>13294</v>
      </c>
      <c r="B7351">
        <v>19</v>
      </c>
      <c r="C7351">
        <v>8</v>
      </c>
      <c r="D7351">
        <v>3</v>
      </c>
      <c r="E7351" t="s">
        <v>13295</v>
      </c>
      <c r="F7351" t="s">
        <v>13296</v>
      </c>
    </row>
    <row r="7352" spans="1:7">
      <c r="A7352" t="s">
        <v>13297</v>
      </c>
      <c r="B7352">
        <v>19</v>
      </c>
      <c r="C7352">
        <v>8</v>
      </c>
      <c r="D7352">
        <v>4</v>
      </c>
      <c r="E7352" t="s">
        <v>13298</v>
      </c>
      <c r="F7352" t="s">
        <v>13296</v>
      </c>
    </row>
    <row r="7353" spans="1:7">
      <c r="A7353" t="s">
        <v>13299</v>
      </c>
      <c r="B7353">
        <v>19</v>
      </c>
      <c r="C7353">
        <v>8</v>
      </c>
      <c r="D7353">
        <v>5</v>
      </c>
      <c r="E7353" t="s">
        <v>13300</v>
      </c>
      <c r="F7353" t="s">
        <v>13301</v>
      </c>
    </row>
    <row r="7354" spans="1:7">
      <c r="A7354" t="s">
        <v>13302</v>
      </c>
      <c r="B7354">
        <v>19</v>
      </c>
      <c r="C7354">
        <v>8</v>
      </c>
      <c r="D7354">
        <v>6</v>
      </c>
      <c r="E7354" t="s">
        <v>13303</v>
      </c>
      <c r="F7354" t="s">
        <v>13301</v>
      </c>
    </row>
    <row r="7355" spans="1:7">
      <c r="A7355" t="s">
        <v>13304</v>
      </c>
      <c r="B7355">
        <v>19</v>
      </c>
      <c r="C7355">
        <v>8</v>
      </c>
      <c r="D7355">
        <v>7</v>
      </c>
      <c r="E7355" t="s">
        <v>13305</v>
      </c>
      <c r="F7355" t="s">
        <v>13306</v>
      </c>
    </row>
    <row r="7356" spans="1:7">
      <c r="A7356" t="s">
        <v>13307</v>
      </c>
      <c r="B7356">
        <v>19</v>
      </c>
      <c r="C7356">
        <v>8</v>
      </c>
      <c r="D7356">
        <v>8</v>
      </c>
      <c r="E7356" t="s">
        <v>13308</v>
      </c>
      <c r="F7356" t="s">
        <v>13306</v>
      </c>
    </row>
    <row r="7357" spans="1:7">
      <c r="A7357" t="s">
        <v>13309</v>
      </c>
      <c r="B7357">
        <v>19</v>
      </c>
      <c r="C7357">
        <v>8</v>
      </c>
      <c r="D7357">
        <v>9</v>
      </c>
      <c r="E7357" t="s">
        <v>13310</v>
      </c>
      <c r="G7357" t="e">
        <f>--Internal_15222</f>
        <v>#NAME?</v>
      </c>
    </row>
    <row r="7358" spans="1:7">
      <c r="A7358" t="s">
        <v>13311</v>
      </c>
      <c r="B7358">
        <v>19</v>
      </c>
      <c r="C7358">
        <v>8</v>
      </c>
      <c r="D7358">
        <v>10</v>
      </c>
      <c r="E7358" t="s">
        <v>13310</v>
      </c>
      <c r="G7358" t="e">
        <f>--Internal_15222</f>
        <v>#NAME?</v>
      </c>
    </row>
    <row r="7359" spans="1:7">
      <c r="A7359" t="s">
        <v>13312</v>
      </c>
      <c r="B7359">
        <v>19</v>
      </c>
      <c r="C7359">
        <v>8</v>
      </c>
      <c r="D7359">
        <v>11</v>
      </c>
      <c r="E7359" t="s">
        <v>13313</v>
      </c>
      <c r="F7359" t="s">
        <v>13314</v>
      </c>
    </row>
    <row r="7360" spans="1:7">
      <c r="A7360" t="s">
        <v>13315</v>
      </c>
      <c r="B7360">
        <v>19</v>
      </c>
      <c r="C7360">
        <v>8</v>
      </c>
      <c r="D7360">
        <v>12</v>
      </c>
      <c r="E7360" t="s">
        <v>13316</v>
      </c>
      <c r="F7360" t="s">
        <v>13314</v>
      </c>
    </row>
    <row r="7361" spans="1:6">
      <c r="A7361" t="s">
        <v>13317</v>
      </c>
      <c r="B7361">
        <v>19</v>
      </c>
      <c r="C7361">
        <v>8</v>
      </c>
      <c r="D7361">
        <v>13</v>
      </c>
      <c r="E7361" t="s">
        <v>13318</v>
      </c>
      <c r="F7361" t="s">
        <v>13319</v>
      </c>
    </row>
    <row r="7362" spans="1:6">
      <c r="A7362" t="s">
        <v>13320</v>
      </c>
      <c r="B7362">
        <v>19</v>
      </c>
      <c r="C7362">
        <v>8</v>
      </c>
      <c r="D7362">
        <v>14</v>
      </c>
      <c r="E7362" t="s">
        <v>13321</v>
      </c>
      <c r="F7362" t="s">
        <v>13319</v>
      </c>
    </row>
    <row r="7363" spans="1:6">
      <c r="A7363" t="s">
        <v>13322</v>
      </c>
      <c r="B7363">
        <v>19</v>
      </c>
      <c r="C7363">
        <v>8</v>
      </c>
      <c r="D7363">
        <v>15</v>
      </c>
      <c r="E7363" t="s">
        <v>13323</v>
      </c>
      <c r="F7363" t="s">
        <v>13324</v>
      </c>
    </row>
    <row r="7364" spans="1:6">
      <c r="A7364" t="s">
        <v>13325</v>
      </c>
      <c r="B7364">
        <v>19</v>
      </c>
      <c r="C7364">
        <v>8</v>
      </c>
      <c r="D7364">
        <v>16</v>
      </c>
      <c r="E7364" t="s">
        <v>13326</v>
      </c>
      <c r="F7364" t="s">
        <v>13324</v>
      </c>
    </row>
    <row r="7365" spans="1:6">
      <c r="A7365" t="s">
        <v>13327</v>
      </c>
      <c r="B7365">
        <v>19</v>
      </c>
      <c r="C7365">
        <v>8</v>
      </c>
      <c r="D7365">
        <v>17</v>
      </c>
      <c r="E7365" t="s">
        <v>13328</v>
      </c>
      <c r="F7365" t="s">
        <v>13329</v>
      </c>
    </row>
    <row r="7366" spans="1:6">
      <c r="A7366" t="s">
        <v>13330</v>
      </c>
      <c r="B7366">
        <v>19</v>
      </c>
      <c r="C7366">
        <v>8</v>
      </c>
      <c r="D7366">
        <v>18</v>
      </c>
      <c r="E7366" t="s">
        <v>13331</v>
      </c>
      <c r="F7366" t="s">
        <v>13329</v>
      </c>
    </row>
    <row r="7367" spans="1:6">
      <c r="A7367" t="s">
        <v>13332</v>
      </c>
      <c r="B7367">
        <v>19</v>
      </c>
      <c r="C7367">
        <v>8</v>
      </c>
      <c r="D7367">
        <v>19</v>
      </c>
      <c r="E7367" t="s">
        <v>13333</v>
      </c>
      <c r="F7367" t="s">
        <v>13334</v>
      </c>
    </row>
    <row r="7368" spans="1:6">
      <c r="A7368" t="s">
        <v>13335</v>
      </c>
      <c r="B7368">
        <v>19</v>
      </c>
      <c r="C7368">
        <v>8</v>
      </c>
      <c r="D7368">
        <v>20</v>
      </c>
      <c r="E7368" t="s">
        <v>13336</v>
      </c>
      <c r="F7368" t="s">
        <v>13334</v>
      </c>
    </row>
    <row r="7369" spans="1:6">
      <c r="A7369" t="s">
        <v>13337</v>
      </c>
      <c r="B7369">
        <v>19</v>
      </c>
      <c r="C7369">
        <v>9</v>
      </c>
      <c r="D7369">
        <v>1</v>
      </c>
      <c r="E7369" t="s">
        <v>13338</v>
      </c>
      <c r="F7369" t="s">
        <v>13339</v>
      </c>
    </row>
    <row r="7370" spans="1:6">
      <c r="A7370" t="s">
        <v>13340</v>
      </c>
      <c r="B7370">
        <v>19</v>
      </c>
      <c r="C7370">
        <v>9</v>
      </c>
      <c r="D7370">
        <v>2</v>
      </c>
      <c r="E7370" t="s">
        <v>13341</v>
      </c>
      <c r="F7370" t="s">
        <v>13339</v>
      </c>
    </row>
    <row r="7371" spans="1:6">
      <c r="A7371" t="s">
        <v>13342</v>
      </c>
      <c r="B7371">
        <v>19</v>
      </c>
      <c r="C7371">
        <v>9</v>
      </c>
      <c r="D7371">
        <v>3</v>
      </c>
      <c r="E7371" t="s">
        <v>13343</v>
      </c>
      <c r="F7371" t="s">
        <v>13344</v>
      </c>
    </row>
    <row r="7372" spans="1:6">
      <c r="A7372" t="s">
        <v>13345</v>
      </c>
      <c r="B7372">
        <v>19</v>
      </c>
      <c r="C7372">
        <v>9</v>
      </c>
      <c r="D7372">
        <v>4</v>
      </c>
      <c r="E7372" t="s">
        <v>13346</v>
      </c>
      <c r="F7372" t="s">
        <v>13344</v>
      </c>
    </row>
    <row r="7373" spans="1:6">
      <c r="A7373" t="s">
        <v>13347</v>
      </c>
      <c r="B7373">
        <v>19</v>
      </c>
      <c r="C7373">
        <v>9</v>
      </c>
      <c r="D7373">
        <v>5</v>
      </c>
      <c r="E7373" t="s">
        <v>13348</v>
      </c>
      <c r="F7373" t="s">
        <v>13349</v>
      </c>
    </row>
    <row r="7374" spans="1:6">
      <c r="A7374" t="s">
        <v>13350</v>
      </c>
      <c r="B7374">
        <v>19</v>
      </c>
      <c r="C7374">
        <v>9</v>
      </c>
      <c r="D7374">
        <v>6</v>
      </c>
      <c r="E7374" t="s">
        <v>13351</v>
      </c>
      <c r="F7374" t="s">
        <v>13349</v>
      </c>
    </row>
    <row r="7375" spans="1:6">
      <c r="A7375" t="s">
        <v>13352</v>
      </c>
      <c r="B7375">
        <v>19</v>
      </c>
      <c r="C7375">
        <v>9</v>
      </c>
      <c r="D7375">
        <v>7</v>
      </c>
      <c r="E7375" t="s">
        <v>13353</v>
      </c>
      <c r="F7375" t="s">
        <v>13354</v>
      </c>
    </row>
    <row r="7376" spans="1:6">
      <c r="A7376" t="s">
        <v>13355</v>
      </c>
      <c r="B7376">
        <v>19</v>
      </c>
      <c r="C7376">
        <v>9</v>
      </c>
      <c r="D7376">
        <v>8</v>
      </c>
      <c r="E7376" t="s">
        <v>13356</v>
      </c>
      <c r="F7376" t="s">
        <v>13354</v>
      </c>
    </row>
    <row r="7377" spans="1:6">
      <c r="A7377" t="s">
        <v>13357</v>
      </c>
      <c r="B7377">
        <v>19</v>
      </c>
      <c r="C7377">
        <v>9</v>
      </c>
      <c r="D7377">
        <v>9</v>
      </c>
      <c r="E7377" t="s">
        <v>13358</v>
      </c>
      <c r="F7377" t="s">
        <v>13359</v>
      </c>
    </row>
    <row r="7378" spans="1:6">
      <c r="A7378" t="s">
        <v>13360</v>
      </c>
      <c r="B7378">
        <v>19</v>
      </c>
      <c r="C7378">
        <v>9</v>
      </c>
      <c r="D7378">
        <v>10</v>
      </c>
      <c r="E7378" t="s">
        <v>13361</v>
      </c>
      <c r="F7378" t="s">
        <v>13359</v>
      </c>
    </row>
    <row r="7379" spans="1:6">
      <c r="A7379" t="s">
        <v>13362</v>
      </c>
      <c r="B7379">
        <v>19</v>
      </c>
      <c r="C7379">
        <v>9</v>
      </c>
      <c r="D7379">
        <v>11</v>
      </c>
      <c r="E7379" t="s">
        <v>13363</v>
      </c>
      <c r="F7379" t="s">
        <v>13364</v>
      </c>
    </row>
    <row r="7380" spans="1:6">
      <c r="A7380" t="s">
        <v>13365</v>
      </c>
      <c r="B7380">
        <v>19</v>
      </c>
      <c r="C7380">
        <v>9</v>
      </c>
      <c r="D7380">
        <v>12</v>
      </c>
      <c r="E7380" t="s">
        <v>13366</v>
      </c>
      <c r="F7380" t="s">
        <v>13364</v>
      </c>
    </row>
    <row r="7381" spans="1:6">
      <c r="A7381" t="s">
        <v>13367</v>
      </c>
      <c r="B7381">
        <v>19</v>
      </c>
      <c r="C7381">
        <v>9</v>
      </c>
      <c r="D7381">
        <v>13</v>
      </c>
      <c r="E7381" t="s">
        <v>13368</v>
      </c>
      <c r="F7381" t="s">
        <v>13369</v>
      </c>
    </row>
    <row r="7382" spans="1:6">
      <c r="A7382" t="s">
        <v>13370</v>
      </c>
      <c r="B7382">
        <v>19</v>
      </c>
      <c r="C7382">
        <v>9</v>
      </c>
      <c r="D7382">
        <v>14</v>
      </c>
      <c r="E7382" t="s">
        <v>13371</v>
      </c>
      <c r="F7382" t="s">
        <v>13369</v>
      </c>
    </row>
    <row r="7383" spans="1:6">
      <c r="A7383" t="s">
        <v>13372</v>
      </c>
      <c r="B7383">
        <v>19</v>
      </c>
      <c r="C7383">
        <v>9</v>
      </c>
      <c r="D7383">
        <v>15</v>
      </c>
      <c r="E7383" t="s">
        <v>13373</v>
      </c>
      <c r="F7383" t="s">
        <v>13374</v>
      </c>
    </row>
    <row r="7384" spans="1:6">
      <c r="A7384" t="s">
        <v>13375</v>
      </c>
      <c r="B7384">
        <v>19</v>
      </c>
      <c r="C7384">
        <v>9</v>
      </c>
      <c r="D7384">
        <v>16</v>
      </c>
      <c r="E7384" t="s">
        <v>13376</v>
      </c>
      <c r="F7384" t="s">
        <v>13374</v>
      </c>
    </row>
    <row r="7385" spans="1:6">
      <c r="A7385" t="s">
        <v>13377</v>
      </c>
      <c r="B7385">
        <v>19</v>
      </c>
      <c r="C7385">
        <v>9</v>
      </c>
      <c r="D7385">
        <v>17</v>
      </c>
      <c r="E7385" t="s">
        <v>13378</v>
      </c>
      <c r="F7385" t="s">
        <v>13379</v>
      </c>
    </row>
    <row r="7386" spans="1:6">
      <c r="A7386" t="s">
        <v>13380</v>
      </c>
      <c r="B7386">
        <v>19</v>
      </c>
      <c r="C7386">
        <v>9</v>
      </c>
      <c r="D7386">
        <v>18</v>
      </c>
      <c r="E7386" t="s">
        <v>13381</v>
      </c>
      <c r="F7386" t="s">
        <v>13379</v>
      </c>
    </row>
    <row r="7387" spans="1:6">
      <c r="A7387" t="s">
        <v>13382</v>
      </c>
      <c r="B7387">
        <v>19</v>
      </c>
      <c r="C7387">
        <v>9</v>
      </c>
      <c r="D7387">
        <v>19</v>
      </c>
      <c r="E7387" t="s">
        <v>13383</v>
      </c>
      <c r="F7387" t="s">
        <v>13384</v>
      </c>
    </row>
    <row r="7388" spans="1:6">
      <c r="A7388" t="s">
        <v>13385</v>
      </c>
      <c r="B7388">
        <v>19</v>
      </c>
      <c r="C7388">
        <v>9</v>
      </c>
      <c r="D7388">
        <v>20</v>
      </c>
      <c r="E7388" t="s">
        <v>13386</v>
      </c>
      <c r="F7388" t="s">
        <v>13384</v>
      </c>
    </row>
    <row r="7389" spans="1:6">
      <c r="A7389" t="s">
        <v>13387</v>
      </c>
      <c r="B7389">
        <v>19</v>
      </c>
      <c r="C7389">
        <v>10</v>
      </c>
      <c r="D7389">
        <v>1</v>
      </c>
      <c r="E7389" t="s">
        <v>13388</v>
      </c>
      <c r="F7389" t="s">
        <v>13389</v>
      </c>
    </row>
    <row r="7390" spans="1:6">
      <c r="A7390" t="s">
        <v>13390</v>
      </c>
      <c r="B7390">
        <v>19</v>
      </c>
      <c r="C7390">
        <v>10</v>
      </c>
      <c r="D7390">
        <v>2</v>
      </c>
      <c r="E7390" t="s">
        <v>13391</v>
      </c>
      <c r="F7390" t="s">
        <v>13389</v>
      </c>
    </row>
    <row r="7391" spans="1:6">
      <c r="A7391" t="s">
        <v>13392</v>
      </c>
      <c r="B7391">
        <v>19</v>
      </c>
      <c r="C7391">
        <v>10</v>
      </c>
      <c r="D7391">
        <v>3</v>
      </c>
      <c r="E7391" t="s">
        <v>13393</v>
      </c>
      <c r="F7391" t="s">
        <v>13394</v>
      </c>
    </row>
    <row r="7392" spans="1:6">
      <c r="A7392" t="s">
        <v>13395</v>
      </c>
      <c r="B7392">
        <v>19</v>
      </c>
      <c r="C7392">
        <v>10</v>
      </c>
      <c r="D7392">
        <v>4</v>
      </c>
      <c r="E7392" t="s">
        <v>13396</v>
      </c>
      <c r="F7392" t="s">
        <v>13394</v>
      </c>
    </row>
    <row r="7393" spans="1:6">
      <c r="A7393" t="s">
        <v>13397</v>
      </c>
      <c r="B7393">
        <v>19</v>
      </c>
      <c r="C7393">
        <v>10</v>
      </c>
      <c r="D7393">
        <v>5</v>
      </c>
      <c r="E7393" t="s">
        <v>13398</v>
      </c>
      <c r="F7393" t="s">
        <v>13399</v>
      </c>
    </row>
    <row r="7394" spans="1:6">
      <c r="A7394" t="s">
        <v>13400</v>
      </c>
      <c r="B7394">
        <v>19</v>
      </c>
      <c r="C7394">
        <v>10</v>
      </c>
      <c r="D7394">
        <v>6</v>
      </c>
      <c r="E7394" t="s">
        <v>13401</v>
      </c>
      <c r="F7394" t="s">
        <v>13399</v>
      </c>
    </row>
    <row r="7395" spans="1:6">
      <c r="A7395" t="s">
        <v>13402</v>
      </c>
      <c r="B7395">
        <v>19</v>
      </c>
      <c r="C7395">
        <v>10</v>
      </c>
      <c r="D7395">
        <v>7</v>
      </c>
      <c r="E7395" t="s">
        <v>13403</v>
      </c>
      <c r="F7395" t="s">
        <v>13404</v>
      </c>
    </row>
    <row r="7396" spans="1:6">
      <c r="A7396" t="s">
        <v>13405</v>
      </c>
      <c r="B7396">
        <v>19</v>
      </c>
      <c r="C7396">
        <v>10</v>
      </c>
      <c r="D7396">
        <v>8</v>
      </c>
      <c r="E7396" t="s">
        <v>13406</v>
      </c>
      <c r="F7396" t="s">
        <v>13404</v>
      </c>
    </row>
    <row r="7397" spans="1:6">
      <c r="A7397" t="s">
        <v>13407</v>
      </c>
      <c r="B7397">
        <v>19</v>
      </c>
      <c r="C7397">
        <v>10</v>
      </c>
      <c r="D7397">
        <v>9</v>
      </c>
      <c r="E7397" t="s">
        <v>13408</v>
      </c>
      <c r="F7397" t="s">
        <v>13409</v>
      </c>
    </row>
    <row r="7398" spans="1:6">
      <c r="A7398" t="s">
        <v>13410</v>
      </c>
      <c r="B7398">
        <v>19</v>
      </c>
      <c r="C7398">
        <v>10</v>
      </c>
      <c r="D7398">
        <v>10</v>
      </c>
      <c r="E7398" t="s">
        <v>13411</v>
      </c>
      <c r="F7398" t="s">
        <v>13409</v>
      </c>
    </row>
    <row r="7399" spans="1:6">
      <c r="A7399" t="s">
        <v>13412</v>
      </c>
      <c r="B7399">
        <v>19</v>
      </c>
      <c r="C7399">
        <v>10</v>
      </c>
      <c r="D7399">
        <v>11</v>
      </c>
      <c r="E7399" t="s">
        <v>13413</v>
      </c>
      <c r="F7399" t="s">
        <v>13414</v>
      </c>
    </row>
    <row r="7400" spans="1:6">
      <c r="A7400" t="s">
        <v>13415</v>
      </c>
      <c r="B7400">
        <v>19</v>
      </c>
      <c r="C7400">
        <v>10</v>
      </c>
      <c r="D7400">
        <v>12</v>
      </c>
      <c r="E7400" t="s">
        <v>13416</v>
      </c>
      <c r="F7400" t="s">
        <v>13414</v>
      </c>
    </row>
    <row r="7401" spans="1:6">
      <c r="A7401" t="s">
        <v>13417</v>
      </c>
      <c r="B7401">
        <v>19</v>
      </c>
      <c r="C7401">
        <v>10</v>
      </c>
      <c r="D7401">
        <v>13</v>
      </c>
      <c r="E7401" t="s">
        <v>13418</v>
      </c>
      <c r="F7401" t="s">
        <v>13419</v>
      </c>
    </row>
    <row r="7402" spans="1:6">
      <c r="A7402" t="s">
        <v>13420</v>
      </c>
      <c r="B7402">
        <v>19</v>
      </c>
      <c r="C7402">
        <v>10</v>
      </c>
      <c r="D7402">
        <v>14</v>
      </c>
      <c r="E7402" t="s">
        <v>13421</v>
      </c>
      <c r="F7402" t="s">
        <v>13419</v>
      </c>
    </row>
    <row r="7403" spans="1:6">
      <c r="A7403" t="s">
        <v>13422</v>
      </c>
      <c r="B7403">
        <v>19</v>
      </c>
      <c r="C7403">
        <v>10</v>
      </c>
      <c r="D7403">
        <v>15</v>
      </c>
      <c r="E7403" t="s">
        <v>13423</v>
      </c>
      <c r="F7403" t="s">
        <v>13424</v>
      </c>
    </row>
    <row r="7404" spans="1:6">
      <c r="A7404" t="s">
        <v>13425</v>
      </c>
      <c r="B7404">
        <v>19</v>
      </c>
      <c r="C7404">
        <v>10</v>
      </c>
      <c r="D7404">
        <v>16</v>
      </c>
      <c r="E7404" t="s">
        <v>13426</v>
      </c>
      <c r="F7404" t="s">
        <v>13424</v>
      </c>
    </row>
    <row r="7405" spans="1:6">
      <c r="A7405" t="s">
        <v>13427</v>
      </c>
      <c r="B7405">
        <v>19</v>
      </c>
      <c r="C7405">
        <v>10</v>
      </c>
      <c r="D7405">
        <v>17</v>
      </c>
      <c r="E7405" t="s">
        <v>13428</v>
      </c>
      <c r="F7405" t="s">
        <v>13429</v>
      </c>
    </row>
    <row r="7406" spans="1:6">
      <c r="A7406" t="s">
        <v>13430</v>
      </c>
      <c r="B7406">
        <v>19</v>
      </c>
      <c r="C7406">
        <v>10</v>
      </c>
      <c r="D7406">
        <v>18</v>
      </c>
      <c r="E7406" t="s">
        <v>13431</v>
      </c>
      <c r="F7406" t="s">
        <v>13429</v>
      </c>
    </row>
    <row r="7407" spans="1:6">
      <c r="A7407" t="s">
        <v>13432</v>
      </c>
      <c r="B7407">
        <v>19</v>
      </c>
      <c r="C7407">
        <v>10</v>
      </c>
      <c r="D7407">
        <v>19</v>
      </c>
      <c r="E7407" t="s">
        <v>13433</v>
      </c>
      <c r="F7407" t="s">
        <v>13434</v>
      </c>
    </row>
    <row r="7408" spans="1:6">
      <c r="A7408" t="s">
        <v>13435</v>
      </c>
      <c r="B7408">
        <v>19</v>
      </c>
      <c r="C7408">
        <v>10</v>
      </c>
      <c r="D7408">
        <v>20</v>
      </c>
      <c r="E7408" t="s">
        <v>13436</v>
      </c>
      <c r="F7408" t="s">
        <v>13434</v>
      </c>
    </row>
    <row r="7409" spans="1:6">
      <c r="A7409" t="s">
        <v>13437</v>
      </c>
      <c r="B7409">
        <v>19</v>
      </c>
      <c r="C7409">
        <v>11</v>
      </c>
      <c r="D7409">
        <v>1</v>
      </c>
      <c r="E7409" t="s">
        <v>13438</v>
      </c>
      <c r="F7409" t="s">
        <v>13439</v>
      </c>
    </row>
    <row r="7410" spans="1:6">
      <c r="A7410" t="s">
        <v>13440</v>
      </c>
      <c r="B7410">
        <v>19</v>
      </c>
      <c r="C7410">
        <v>11</v>
      </c>
      <c r="D7410">
        <v>2</v>
      </c>
      <c r="E7410" t="s">
        <v>13441</v>
      </c>
      <c r="F7410" t="s">
        <v>13439</v>
      </c>
    </row>
    <row r="7411" spans="1:6">
      <c r="A7411" t="s">
        <v>13442</v>
      </c>
      <c r="B7411">
        <v>19</v>
      </c>
      <c r="C7411">
        <v>11</v>
      </c>
      <c r="D7411">
        <v>3</v>
      </c>
      <c r="E7411" t="s">
        <v>13443</v>
      </c>
      <c r="F7411" t="s">
        <v>13444</v>
      </c>
    </row>
    <row r="7412" spans="1:6">
      <c r="A7412" t="s">
        <v>13445</v>
      </c>
      <c r="B7412">
        <v>19</v>
      </c>
      <c r="C7412">
        <v>11</v>
      </c>
      <c r="D7412">
        <v>4</v>
      </c>
      <c r="E7412" t="s">
        <v>13446</v>
      </c>
      <c r="F7412" t="s">
        <v>13444</v>
      </c>
    </row>
    <row r="7413" spans="1:6">
      <c r="A7413" t="s">
        <v>13447</v>
      </c>
      <c r="B7413">
        <v>19</v>
      </c>
      <c r="C7413">
        <v>11</v>
      </c>
      <c r="D7413">
        <v>5</v>
      </c>
      <c r="E7413" t="s">
        <v>13448</v>
      </c>
      <c r="F7413" t="s">
        <v>13449</v>
      </c>
    </row>
    <row r="7414" spans="1:6">
      <c r="A7414" t="s">
        <v>13450</v>
      </c>
      <c r="B7414">
        <v>19</v>
      </c>
      <c r="C7414">
        <v>11</v>
      </c>
      <c r="D7414">
        <v>6</v>
      </c>
      <c r="E7414" t="s">
        <v>13451</v>
      </c>
      <c r="F7414" t="s">
        <v>13449</v>
      </c>
    </row>
    <row r="7415" spans="1:6">
      <c r="A7415" t="s">
        <v>13452</v>
      </c>
      <c r="B7415">
        <v>19</v>
      </c>
      <c r="C7415">
        <v>11</v>
      </c>
      <c r="D7415">
        <v>7</v>
      </c>
      <c r="E7415" t="s">
        <v>13453</v>
      </c>
      <c r="F7415" t="s">
        <v>13454</v>
      </c>
    </row>
    <row r="7416" spans="1:6">
      <c r="A7416" t="s">
        <v>13455</v>
      </c>
      <c r="B7416">
        <v>19</v>
      </c>
      <c r="C7416">
        <v>11</v>
      </c>
      <c r="D7416">
        <v>8</v>
      </c>
      <c r="E7416" t="s">
        <v>13456</v>
      </c>
      <c r="F7416" t="s">
        <v>13454</v>
      </c>
    </row>
    <row r="7417" spans="1:6">
      <c r="A7417" t="s">
        <v>13457</v>
      </c>
      <c r="B7417">
        <v>19</v>
      </c>
      <c r="C7417">
        <v>11</v>
      </c>
      <c r="D7417">
        <v>9</v>
      </c>
      <c r="E7417" t="s">
        <v>13458</v>
      </c>
      <c r="F7417" t="s">
        <v>13459</v>
      </c>
    </row>
    <row r="7418" spans="1:6">
      <c r="A7418" t="s">
        <v>13460</v>
      </c>
      <c r="B7418">
        <v>19</v>
      </c>
      <c r="C7418">
        <v>11</v>
      </c>
      <c r="D7418">
        <v>10</v>
      </c>
      <c r="E7418" t="s">
        <v>13461</v>
      </c>
      <c r="F7418" t="s">
        <v>13459</v>
      </c>
    </row>
    <row r="7419" spans="1:6">
      <c r="A7419" t="s">
        <v>13462</v>
      </c>
      <c r="B7419">
        <v>19</v>
      </c>
      <c r="C7419">
        <v>11</v>
      </c>
      <c r="D7419">
        <v>11</v>
      </c>
      <c r="E7419" t="s">
        <v>13463</v>
      </c>
      <c r="F7419" t="s">
        <v>13464</v>
      </c>
    </row>
    <row r="7420" spans="1:6">
      <c r="A7420" t="s">
        <v>13465</v>
      </c>
      <c r="B7420">
        <v>19</v>
      </c>
      <c r="C7420">
        <v>11</v>
      </c>
      <c r="D7420">
        <v>12</v>
      </c>
      <c r="E7420" t="s">
        <v>13466</v>
      </c>
      <c r="F7420" t="s">
        <v>13464</v>
      </c>
    </row>
    <row r="7421" spans="1:6">
      <c r="A7421" t="s">
        <v>13467</v>
      </c>
      <c r="B7421">
        <v>19</v>
      </c>
      <c r="C7421">
        <v>11</v>
      </c>
      <c r="D7421">
        <v>13</v>
      </c>
      <c r="E7421" t="s">
        <v>13468</v>
      </c>
      <c r="F7421" t="s">
        <v>13469</v>
      </c>
    </row>
    <row r="7422" spans="1:6">
      <c r="A7422" t="s">
        <v>13470</v>
      </c>
      <c r="B7422">
        <v>19</v>
      </c>
      <c r="C7422">
        <v>11</v>
      </c>
      <c r="D7422">
        <v>14</v>
      </c>
      <c r="E7422" t="s">
        <v>13471</v>
      </c>
      <c r="F7422" t="s">
        <v>13469</v>
      </c>
    </row>
    <row r="7423" spans="1:6">
      <c r="A7423" t="s">
        <v>13472</v>
      </c>
      <c r="B7423">
        <v>19</v>
      </c>
      <c r="C7423">
        <v>11</v>
      </c>
      <c r="D7423">
        <v>15</v>
      </c>
      <c r="E7423" t="s">
        <v>13473</v>
      </c>
      <c r="F7423" t="s">
        <v>13474</v>
      </c>
    </row>
    <row r="7424" spans="1:6">
      <c r="A7424" t="s">
        <v>13475</v>
      </c>
      <c r="B7424">
        <v>19</v>
      </c>
      <c r="C7424">
        <v>11</v>
      </c>
      <c r="D7424">
        <v>16</v>
      </c>
      <c r="E7424" t="s">
        <v>13476</v>
      </c>
      <c r="F7424" t="s">
        <v>13474</v>
      </c>
    </row>
    <row r="7425" spans="1:6">
      <c r="A7425" t="s">
        <v>13477</v>
      </c>
      <c r="B7425">
        <v>19</v>
      </c>
      <c r="C7425">
        <v>11</v>
      </c>
      <c r="D7425">
        <v>17</v>
      </c>
      <c r="E7425" t="s">
        <v>13478</v>
      </c>
      <c r="F7425" t="s">
        <v>13479</v>
      </c>
    </row>
    <row r="7426" spans="1:6">
      <c r="A7426" t="s">
        <v>13480</v>
      </c>
      <c r="B7426">
        <v>19</v>
      </c>
      <c r="C7426">
        <v>11</v>
      </c>
      <c r="D7426">
        <v>18</v>
      </c>
      <c r="E7426" t="s">
        <v>13481</v>
      </c>
      <c r="F7426" t="s">
        <v>13479</v>
      </c>
    </row>
    <row r="7427" spans="1:6">
      <c r="A7427" t="s">
        <v>13482</v>
      </c>
      <c r="B7427">
        <v>19</v>
      </c>
      <c r="C7427">
        <v>11</v>
      </c>
      <c r="D7427">
        <v>19</v>
      </c>
      <c r="E7427" t="s">
        <v>13483</v>
      </c>
      <c r="F7427" t="s">
        <v>13484</v>
      </c>
    </row>
    <row r="7428" spans="1:6">
      <c r="A7428" t="s">
        <v>13485</v>
      </c>
      <c r="B7428">
        <v>19</v>
      </c>
      <c r="C7428">
        <v>11</v>
      </c>
      <c r="D7428">
        <v>20</v>
      </c>
      <c r="E7428" t="s">
        <v>13486</v>
      </c>
      <c r="F7428" t="s">
        <v>13484</v>
      </c>
    </row>
    <row r="7429" spans="1:6">
      <c r="A7429" t="s">
        <v>13487</v>
      </c>
      <c r="B7429">
        <v>19</v>
      </c>
      <c r="C7429">
        <v>12</v>
      </c>
      <c r="D7429">
        <v>1</v>
      </c>
      <c r="E7429" t="s">
        <v>13488</v>
      </c>
      <c r="F7429" t="s">
        <v>13489</v>
      </c>
    </row>
    <row r="7430" spans="1:6">
      <c r="A7430" t="s">
        <v>13490</v>
      </c>
      <c r="B7430">
        <v>19</v>
      </c>
      <c r="C7430">
        <v>12</v>
      </c>
      <c r="D7430">
        <v>2</v>
      </c>
      <c r="E7430" t="s">
        <v>13491</v>
      </c>
      <c r="F7430" t="s">
        <v>13489</v>
      </c>
    </row>
    <row r="7431" spans="1:6">
      <c r="A7431" t="s">
        <v>13492</v>
      </c>
      <c r="B7431">
        <v>19</v>
      </c>
      <c r="C7431">
        <v>12</v>
      </c>
      <c r="D7431">
        <v>3</v>
      </c>
      <c r="E7431" t="s">
        <v>13493</v>
      </c>
      <c r="F7431" t="s">
        <v>13494</v>
      </c>
    </row>
    <row r="7432" spans="1:6">
      <c r="A7432" t="s">
        <v>13495</v>
      </c>
      <c r="B7432">
        <v>19</v>
      </c>
      <c r="C7432">
        <v>12</v>
      </c>
      <c r="D7432">
        <v>4</v>
      </c>
      <c r="E7432" t="s">
        <v>13496</v>
      </c>
      <c r="F7432" t="s">
        <v>13494</v>
      </c>
    </row>
    <row r="7433" spans="1:6">
      <c r="A7433" t="s">
        <v>13497</v>
      </c>
      <c r="B7433">
        <v>19</v>
      </c>
      <c r="C7433">
        <v>12</v>
      </c>
      <c r="D7433">
        <v>5</v>
      </c>
      <c r="E7433" t="s">
        <v>13498</v>
      </c>
      <c r="F7433" t="s">
        <v>13499</v>
      </c>
    </row>
    <row r="7434" spans="1:6">
      <c r="A7434" t="s">
        <v>13500</v>
      </c>
      <c r="B7434">
        <v>19</v>
      </c>
      <c r="C7434">
        <v>12</v>
      </c>
      <c r="D7434">
        <v>6</v>
      </c>
      <c r="E7434" t="s">
        <v>13501</v>
      </c>
      <c r="F7434" t="s">
        <v>13499</v>
      </c>
    </row>
    <row r="7435" spans="1:6">
      <c r="A7435" t="s">
        <v>13502</v>
      </c>
      <c r="B7435">
        <v>19</v>
      </c>
      <c r="C7435">
        <v>12</v>
      </c>
      <c r="D7435">
        <v>7</v>
      </c>
      <c r="E7435" t="s">
        <v>13503</v>
      </c>
      <c r="F7435" t="s">
        <v>13504</v>
      </c>
    </row>
    <row r="7436" spans="1:6">
      <c r="A7436" t="s">
        <v>13505</v>
      </c>
      <c r="B7436">
        <v>19</v>
      </c>
      <c r="C7436">
        <v>12</v>
      </c>
      <c r="D7436">
        <v>8</v>
      </c>
      <c r="E7436" t="s">
        <v>13506</v>
      </c>
      <c r="F7436" t="s">
        <v>13504</v>
      </c>
    </row>
    <row r="7437" spans="1:6">
      <c r="A7437" t="s">
        <v>13507</v>
      </c>
      <c r="B7437">
        <v>19</v>
      </c>
      <c r="C7437">
        <v>12</v>
      </c>
      <c r="D7437">
        <v>9</v>
      </c>
      <c r="E7437" t="s">
        <v>13508</v>
      </c>
      <c r="F7437" t="s">
        <v>13509</v>
      </c>
    </row>
    <row r="7438" spans="1:6">
      <c r="A7438" t="s">
        <v>13510</v>
      </c>
      <c r="B7438">
        <v>19</v>
      </c>
      <c r="C7438">
        <v>12</v>
      </c>
      <c r="D7438">
        <v>10</v>
      </c>
      <c r="E7438" t="s">
        <v>13511</v>
      </c>
      <c r="F7438" t="s">
        <v>13509</v>
      </c>
    </row>
    <row r="7439" spans="1:6">
      <c r="A7439" t="s">
        <v>13512</v>
      </c>
      <c r="B7439">
        <v>19</v>
      </c>
      <c r="C7439">
        <v>12</v>
      </c>
      <c r="D7439">
        <v>11</v>
      </c>
      <c r="E7439" t="s">
        <v>13513</v>
      </c>
      <c r="F7439" t="s">
        <v>13514</v>
      </c>
    </row>
    <row r="7440" spans="1:6">
      <c r="A7440" t="s">
        <v>13515</v>
      </c>
      <c r="B7440">
        <v>19</v>
      </c>
      <c r="C7440">
        <v>12</v>
      </c>
      <c r="D7440">
        <v>12</v>
      </c>
      <c r="E7440" t="s">
        <v>13516</v>
      </c>
      <c r="F7440" t="s">
        <v>13514</v>
      </c>
    </row>
    <row r="7441" spans="1:6">
      <c r="A7441" t="s">
        <v>13517</v>
      </c>
      <c r="B7441">
        <v>19</v>
      </c>
      <c r="C7441">
        <v>12</v>
      </c>
      <c r="D7441">
        <v>13</v>
      </c>
      <c r="E7441" t="s">
        <v>13518</v>
      </c>
      <c r="F7441" t="s">
        <v>13519</v>
      </c>
    </row>
    <row r="7442" spans="1:6">
      <c r="A7442" t="s">
        <v>13520</v>
      </c>
      <c r="B7442">
        <v>19</v>
      </c>
      <c r="C7442">
        <v>12</v>
      </c>
      <c r="D7442">
        <v>14</v>
      </c>
      <c r="E7442" t="s">
        <v>13521</v>
      </c>
      <c r="F7442" t="s">
        <v>13519</v>
      </c>
    </row>
    <row r="7443" spans="1:6">
      <c r="A7443" t="s">
        <v>13522</v>
      </c>
      <c r="B7443">
        <v>19</v>
      </c>
      <c r="C7443">
        <v>12</v>
      </c>
      <c r="D7443">
        <v>15</v>
      </c>
      <c r="E7443" t="s">
        <v>13523</v>
      </c>
      <c r="F7443" t="s">
        <v>13524</v>
      </c>
    </row>
    <row r="7444" spans="1:6">
      <c r="A7444" t="s">
        <v>13525</v>
      </c>
      <c r="B7444">
        <v>19</v>
      </c>
      <c r="C7444">
        <v>12</v>
      </c>
      <c r="D7444">
        <v>16</v>
      </c>
      <c r="E7444" t="s">
        <v>13526</v>
      </c>
      <c r="F7444" t="s">
        <v>13524</v>
      </c>
    </row>
    <row r="7445" spans="1:6">
      <c r="A7445" t="s">
        <v>13527</v>
      </c>
      <c r="B7445">
        <v>19</v>
      </c>
      <c r="C7445">
        <v>12</v>
      </c>
      <c r="D7445">
        <v>17</v>
      </c>
      <c r="E7445" t="s">
        <v>13528</v>
      </c>
      <c r="F7445" t="s">
        <v>13529</v>
      </c>
    </row>
    <row r="7446" spans="1:6">
      <c r="A7446" t="s">
        <v>13530</v>
      </c>
      <c r="B7446">
        <v>19</v>
      </c>
      <c r="C7446">
        <v>12</v>
      </c>
      <c r="D7446">
        <v>18</v>
      </c>
      <c r="E7446" t="s">
        <v>13531</v>
      </c>
      <c r="F7446" t="s">
        <v>13529</v>
      </c>
    </row>
    <row r="7447" spans="1:6">
      <c r="A7447" t="s">
        <v>13532</v>
      </c>
      <c r="B7447">
        <v>19</v>
      </c>
      <c r="C7447">
        <v>12</v>
      </c>
      <c r="D7447">
        <v>19</v>
      </c>
      <c r="E7447" t="s">
        <v>13533</v>
      </c>
      <c r="F7447" t="s">
        <v>13534</v>
      </c>
    </row>
    <row r="7448" spans="1:6">
      <c r="A7448" t="s">
        <v>13535</v>
      </c>
      <c r="B7448">
        <v>19</v>
      </c>
      <c r="C7448">
        <v>12</v>
      </c>
      <c r="D7448">
        <v>20</v>
      </c>
      <c r="E7448" t="s">
        <v>13536</v>
      </c>
      <c r="F7448" t="s">
        <v>13534</v>
      </c>
    </row>
    <row r="7449" spans="1:6">
      <c r="A7449" t="s">
        <v>13537</v>
      </c>
      <c r="B7449">
        <v>19</v>
      </c>
      <c r="C7449">
        <v>13</v>
      </c>
      <c r="D7449">
        <v>1</v>
      </c>
      <c r="E7449" t="s">
        <v>13538</v>
      </c>
      <c r="F7449" t="s">
        <v>13539</v>
      </c>
    </row>
    <row r="7450" spans="1:6">
      <c r="A7450" t="s">
        <v>13540</v>
      </c>
      <c r="B7450">
        <v>19</v>
      </c>
      <c r="C7450">
        <v>13</v>
      </c>
      <c r="D7450">
        <v>2</v>
      </c>
      <c r="E7450" t="s">
        <v>13541</v>
      </c>
      <c r="F7450" t="s">
        <v>13539</v>
      </c>
    </row>
    <row r="7451" spans="1:6">
      <c r="A7451" t="s">
        <v>13542</v>
      </c>
      <c r="B7451">
        <v>19</v>
      </c>
      <c r="C7451">
        <v>13</v>
      </c>
      <c r="D7451">
        <v>3</v>
      </c>
      <c r="E7451" t="s">
        <v>13543</v>
      </c>
      <c r="F7451" t="s">
        <v>13544</v>
      </c>
    </row>
    <row r="7452" spans="1:6">
      <c r="A7452" t="s">
        <v>13545</v>
      </c>
      <c r="B7452">
        <v>19</v>
      </c>
      <c r="C7452">
        <v>13</v>
      </c>
      <c r="D7452">
        <v>4</v>
      </c>
      <c r="E7452" t="s">
        <v>13546</v>
      </c>
      <c r="F7452" t="s">
        <v>13544</v>
      </c>
    </row>
    <row r="7453" spans="1:6">
      <c r="A7453" t="s">
        <v>13547</v>
      </c>
      <c r="B7453">
        <v>19</v>
      </c>
      <c r="C7453">
        <v>13</v>
      </c>
      <c r="D7453">
        <v>5</v>
      </c>
      <c r="E7453" t="s">
        <v>13548</v>
      </c>
      <c r="F7453" t="s">
        <v>13549</v>
      </c>
    </row>
    <row r="7454" spans="1:6">
      <c r="A7454" t="s">
        <v>13550</v>
      </c>
      <c r="B7454">
        <v>19</v>
      </c>
      <c r="C7454">
        <v>13</v>
      </c>
      <c r="D7454">
        <v>6</v>
      </c>
      <c r="E7454" t="s">
        <v>13551</v>
      </c>
      <c r="F7454" t="s">
        <v>13549</v>
      </c>
    </row>
    <row r="7455" spans="1:6">
      <c r="A7455" t="s">
        <v>13552</v>
      </c>
      <c r="B7455">
        <v>19</v>
      </c>
      <c r="C7455">
        <v>13</v>
      </c>
      <c r="D7455">
        <v>7</v>
      </c>
      <c r="E7455" t="s">
        <v>13553</v>
      </c>
      <c r="F7455" t="s">
        <v>13554</v>
      </c>
    </row>
    <row r="7456" spans="1:6">
      <c r="A7456" t="s">
        <v>13555</v>
      </c>
      <c r="B7456">
        <v>19</v>
      </c>
      <c r="C7456">
        <v>13</v>
      </c>
      <c r="D7456">
        <v>8</v>
      </c>
      <c r="E7456" t="s">
        <v>13556</v>
      </c>
      <c r="F7456" t="s">
        <v>13554</v>
      </c>
    </row>
    <row r="7457" spans="1:6">
      <c r="A7457" t="s">
        <v>13557</v>
      </c>
      <c r="B7457">
        <v>19</v>
      </c>
      <c r="C7457">
        <v>13</v>
      </c>
      <c r="D7457">
        <v>9</v>
      </c>
      <c r="E7457" t="s">
        <v>13558</v>
      </c>
      <c r="F7457" t="s">
        <v>13559</v>
      </c>
    </row>
    <row r="7458" spans="1:6">
      <c r="A7458" t="s">
        <v>13560</v>
      </c>
      <c r="B7458">
        <v>19</v>
      </c>
      <c r="C7458">
        <v>13</v>
      </c>
      <c r="D7458">
        <v>10</v>
      </c>
      <c r="E7458" t="s">
        <v>13561</v>
      </c>
      <c r="F7458" t="s">
        <v>13559</v>
      </c>
    </row>
    <row r="7459" spans="1:6">
      <c r="A7459" t="s">
        <v>13562</v>
      </c>
      <c r="B7459">
        <v>19</v>
      </c>
      <c r="C7459">
        <v>13</v>
      </c>
      <c r="D7459">
        <v>11</v>
      </c>
      <c r="E7459" t="s">
        <v>13563</v>
      </c>
      <c r="F7459" t="s">
        <v>13564</v>
      </c>
    </row>
    <row r="7460" spans="1:6">
      <c r="A7460" t="s">
        <v>13565</v>
      </c>
      <c r="B7460">
        <v>19</v>
      </c>
      <c r="C7460">
        <v>13</v>
      </c>
      <c r="D7460">
        <v>12</v>
      </c>
      <c r="E7460" t="s">
        <v>13566</v>
      </c>
      <c r="F7460" t="s">
        <v>13564</v>
      </c>
    </row>
    <row r="7461" spans="1:6">
      <c r="A7461" t="s">
        <v>13567</v>
      </c>
      <c r="B7461">
        <v>19</v>
      </c>
      <c r="C7461">
        <v>13</v>
      </c>
      <c r="D7461">
        <v>13</v>
      </c>
      <c r="E7461" t="s">
        <v>13568</v>
      </c>
      <c r="F7461" t="s">
        <v>13569</v>
      </c>
    </row>
    <row r="7462" spans="1:6">
      <c r="A7462" t="s">
        <v>13570</v>
      </c>
      <c r="B7462">
        <v>19</v>
      </c>
      <c r="C7462">
        <v>13</v>
      </c>
      <c r="D7462">
        <v>14</v>
      </c>
      <c r="E7462" t="s">
        <v>13571</v>
      </c>
      <c r="F7462" t="s">
        <v>13569</v>
      </c>
    </row>
    <row r="7463" spans="1:6">
      <c r="A7463" t="s">
        <v>13572</v>
      </c>
      <c r="B7463">
        <v>19</v>
      </c>
      <c r="C7463">
        <v>13</v>
      </c>
      <c r="D7463">
        <v>15</v>
      </c>
      <c r="E7463" t="s">
        <v>13573</v>
      </c>
      <c r="F7463" t="s">
        <v>13574</v>
      </c>
    </row>
    <row r="7464" spans="1:6">
      <c r="A7464" t="s">
        <v>13575</v>
      </c>
      <c r="B7464">
        <v>19</v>
      </c>
      <c r="C7464">
        <v>13</v>
      </c>
      <c r="D7464">
        <v>16</v>
      </c>
      <c r="E7464" t="s">
        <v>13576</v>
      </c>
      <c r="F7464" t="s">
        <v>13574</v>
      </c>
    </row>
    <row r="7465" spans="1:6">
      <c r="A7465" t="s">
        <v>13577</v>
      </c>
      <c r="B7465">
        <v>19</v>
      </c>
      <c r="C7465">
        <v>13</v>
      </c>
      <c r="D7465">
        <v>17</v>
      </c>
      <c r="E7465" t="s">
        <v>13578</v>
      </c>
      <c r="F7465" t="s">
        <v>13579</v>
      </c>
    </row>
    <row r="7466" spans="1:6">
      <c r="A7466" t="s">
        <v>13580</v>
      </c>
      <c r="B7466">
        <v>19</v>
      </c>
      <c r="C7466">
        <v>13</v>
      </c>
      <c r="D7466">
        <v>18</v>
      </c>
      <c r="E7466" t="s">
        <v>13581</v>
      </c>
      <c r="F7466" t="s">
        <v>13579</v>
      </c>
    </row>
    <row r="7467" spans="1:6">
      <c r="A7467" t="s">
        <v>13582</v>
      </c>
      <c r="B7467">
        <v>19</v>
      </c>
      <c r="C7467">
        <v>13</v>
      </c>
      <c r="D7467">
        <v>19</v>
      </c>
      <c r="E7467" t="s">
        <v>13583</v>
      </c>
      <c r="F7467" t="s">
        <v>13584</v>
      </c>
    </row>
    <row r="7468" spans="1:6">
      <c r="A7468" t="s">
        <v>13585</v>
      </c>
      <c r="B7468">
        <v>19</v>
      </c>
      <c r="C7468">
        <v>13</v>
      </c>
      <c r="D7468">
        <v>20</v>
      </c>
      <c r="E7468" t="s">
        <v>13586</v>
      </c>
      <c r="F7468" t="s">
        <v>13584</v>
      </c>
    </row>
    <row r="7469" spans="1:6">
      <c r="A7469" t="s">
        <v>13587</v>
      </c>
      <c r="B7469">
        <v>19</v>
      </c>
      <c r="C7469">
        <v>14</v>
      </c>
      <c r="D7469">
        <v>1</v>
      </c>
      <c r="E7469" t="s">
        <v>13588</v>
      </c>
      <c r="F7469" t="s">
        <v>13589</v>
      </c>
    </row>
    <row r="7470" spans="1:6">
      <c r="A7470" t="s">
        <v>13590</v>
      </c>
      <c r="B7470">
        <v>19</v>
      </c>
      <c r="C7470">
        <v>14</v>
      </c>
      <c r="D7470">
        <v>2</v>
      </c>
      <c r="E7470" t="s">
        <v>13591</v>
      </c>
      <c r="F7470" t="s">
        <v>13589</v>
      </c>
    </row>
    <row r="7471" spans="1:6">
      <c r="A7471" t="s">
        <v>13592</v>
      </c>
      <c r="B7471">
        <v>19</v>
      </c>
      <c r="C7471">
        <v>14</v>
      </c>
      <c r="D7471">
        <v>3</v>
      </c>
      <c r="E7471" t="s">
        <v>13593</v>
      </c>
      <c r="F7471" t="s">
        <v>13594</v>
      </c>
    </row>
    <row r="7472" spans="1:6">
      <c r="A7472" t="s">
        <v>13595</v>
      </c>
      <c r="B7472">
        <v>19</v>
      </c>
      <c r="C7472">
        <v>14</v>
      </c>
      <c r="D7472">
        <v>4</v>
      </c>
      <c r="E7472" t="s">
        <v>13596</v>
      </c>
      <c r="F7472" t="s">
        <v>13594</v>
      </c>
    </row>
    <row r="7473" spans="1:7">
      <c r="A7473" t="s">
        <v>13597</v>
      </c>
      <c r="B7473">
        <v>19</v>
      </c>
      <c r="C7473">
        <v>14</v>
      </c>
      <c r="D7473">
        <v>5</v>
      </c>
      <c r="E7473" t="s">
        <v>13598</v>
      </c>
      <c r="F7473" t="s">
        <v>13599</v>
      </c>
    </row>
    <row r="7474" spans="1:7">
      <c r="A7474" t="s">
        <v>13600</v>
      </c>
      <c r="B7474">
        <v>19</v>
      </c>
      <c r="C7474">
        <v>14</v>
      </c>
      <c r="D7474">
        <v>6</v>
      </c>
      <c r="E7474" t="s">
        <v>13601</v>
      </c>
      <c r="F7474" t="s">
        <v>13599</v>
      </c>
    </row>
    <row r="7475" spans="1:7">
      <c r="A7475" t="s">
        <v>13602</v>
      </c>
      <c r="B7475">
        <v>19</v>
      </c>
      <c r="C7475">
        <v>14</v>
      </c>
      <c r="D7475">
        <v>7</v>
      </c>
      <c r="E7475" t="s">
        <v>13603</v>
      </c>
      <c r="F7475" t="s">
        <v>13604</v>
      </c>
    </row>
    <row r="7476" spans="1:7">
      <c r="A7476" t="s">
        <v>13605</v>
      </c>
      <c r="B7476">
        <v>19</v>
      </c>
      <c r="C7476">
        <v>14</v>
      </c>
      <c r="D7476">
        <v>8</v>
      </c>
      <c r="E7476" t="s">
        <v>13606</v>
      </c>
      <c r="F7476" t="s">
        <v>13604</v>
      </c>
    </row>
    <row r="7477" spans="1:7">
      <c r="A7477" t="s">
        <v>13607</v>
      </c>
      <c r="B7477">
        <v>19</v>
      </c>
      <c r="C7477">
        <v>14</v>
      </c>
      <c r="D7477">
        <v>9</v>
      </c>
      <c r="E7477" t="s">
        <v>13608</v>
      </c>
      <c r="F7477" t="s">
        <v>13609</v>
      </c>
    </row>
    <row r="7478" spans="1:7">
      <c r="A7478" t="s">
        <v>13610</v>
      </c>
      <c r="B7478">
        <v>19</v>
      </c>
      <c r="C7478">
        <v>14</v>
      </c>
      <c r="D7478">
        <v>10</v>
      </c>
      <c r="E7478" t="s">
        <v>13611</v>
      </c>
      <c r="F7478" t="s">
        <v>13609</v>
      </c>
    </row>
    <row r="7479" spans="1:7">
      <c r="A7479" t="s">
        <v>13612</v>
      </c>
      <c r="B7479">
        <v>19</v>
      </c>
      <c r="C7479">
        <v>14</v>
      </c>
      <c r="D7479">
        <v>11</v>
      </c>
      <c r="E7479" t="s">
        <v>13613</v>
      </c>
      <c r="F7479" t="s">
        <v>13614</v>
      </c>
    </row>
    <row r="7480" spans="1:7">
      <c r="A7480" t="s">
        <v>13615</v>
      </c>
      <c r="B7480">
        <v>19</v>
      </c>
      <c r="C7480">
        <v>14</v>
      </c>
      <c r="D7480">
        <v>12</v>
      </c>
      <c r="E7480" t="s">
        <v>13616</v>
      </c>
      <c r="F7480" t="s">
        <v>13614</v>
      </c>
    </row>
    <row r="7481" spans="1:7">
      <c r="A7481" t="s">
        <v>13617</v>
      </c>
      <c r="B7481">
        <v>19</v>
      </c>
      <c r="C7481">
        <v>14</v>
      </c>
      <c r="D7481">
        <v>13</v>
      </c>
      <c r="E7481" t="s">
        <v>15</v>
      </c>
      <c r="G7481" t="s">
        <v>16</v>
      </c>
    </row>
    <row r="7482" spans="1:7">
      <c r="A7482" t="s">
        <v>13618</v>
      </c>
      <c r="B7482">
        <v>19</v>
      </c>
      <c r="C7482">
        <v>14</v>
      </c>
      <c r="D7482">
        <v>14</v>
      </c>
      <c r="E7482" t="s">
        <v>15</v>
      </c>
      <c r="G7482" t="s">
        <v>16</v>
      </c>
    </row>
    <row r="7483" spans="1:7">
      <c r="A7483" t="s">
        <v>13619</v>
      </c>
      <c r="B7483">
        <v>19</v>
      </c>
      <c r="C7483">
        <v>14</v>
      </c>
      <c r="D7483">
        <v>15</v>
      </c>
      <c r="E7483" t="s">
        <v>660</v>
      </c>
      <c r="G7483" t="s">
        <v>661</v>
      </c>
    </row>
    <row r="7484" spans="1:7">
      <c r="A7484" t="s">
        <v>13620</v>
      </c>
      <c r="B7484">
        <v>19</v>
      </c>
      <c r="C7484">
        <v>14</v>
      </c>
      <c r="D7484">
        <v>16</v>
      </c>
      <c r="E7484" t="s">
        <v>660</v>
      </c>
      <c r="G7484" t="s">
        <v>661</v>
      </c>
    </row>
    <row r="7485" spans="1:7">
      <c r="A7485" t="s">
        <v>13621</v>
      </c>
      <c r="B7485">
        <v>19</v>
      </c>
      <c r="C7485">
        <v>14</v>
      </c>
      <c r="D7485">
        <v>17</v>
      </c>
      <c r="E7485" t="s">
        <v>664</v>
      </c>
      <c r="G7485" t="s">
        <v>665</v>
      </c>
    </row>
    <row r="7486" spans="1:7">
      <c r="A7486" t="s">
        <v>13622</v>
      </c>
      <c r="B7486">
        <v>19</v>
      </c>
      <c r="C7486">
        <v>14</v>
      </c>
      <c r="D7486">
        <v>18</v>
      </c>
      <c r="E7486" t="s">
        <v>664</v>
      </c>
      <c r="G7486" t="s">
        <v>665</v>
      </c>
    </row>
    <row r="7487" spans="1:7">
      <c r="A7487" t="s">
        <v>13623</v>
      </c>
      <c r="B7487">
        <v>19</v>
      </c>
      <c r="C7487">
        <v>14</v>
      </c>
      <c r="D7487">
        <v>19</v>
      </c>
      <c r="E7487" t="s">
        <v>668</v>
      </c>
      <c r="G7487" t="s">
        <v>669</v>
      </c>
    </row>
    <row r="7488" spans="1:7">
      <c r="A7488" t="s">
        <v>13624</v>
      </c>
      <c r="B7488">
        <v>19</v>
      </c>
      <c r="C7488">
        <v>14</v>
      </c>
      <c r="D7488">
        <v>20</v>
      </c>
      <c r="E7488" t="s">
        <v>668</v>
      </c>
      <c r="G7488" t="s">
        <v>669</v>
      </c>
    </row>
    <row r="7489" spans="1:7">
      <c r="A7489" t="s">
        <v>13625</v>
      </c>
      <c r="B7489">
        <v>19</v>
      </c>
      <c r="C7489">
        <v>15</v>
      </c>
      <c r="D7489">
        <v>1</v>
      </c>
      <c r="E7489" t="s">
        <v>672</v>
      </c>
      <c r="G7489" t="e">
        <f>--Buffer</f>
        <v>#NAME?</v>
      </c>
    </row>
    <row r="7490" spans="1:7">
      <c r="A7490" t="s">
        <v>13626</v>
      </c>
      <c r="B7490">
        <v>19</v>
      </c>
      <c r="C7490">
        <v>15</v>
      </c>
      <c r="D7490">
        <v>2</v>
      </c>
      <c r="E7490" t="s">
        <v>672</v>
      </c>
      <c r="G7490" t="e">
        <f>--Buffer</f>
        <v>#NAME?</v>
      </c>
    </row>
    <row r="7491" spans="1:7">
      <c r="A7491" t="s">
        <v>13627</v>
      </c>
      <c r="B7491">
        <v>19</v>
      </c>
      <c r="C7491">
        <v>15</v>
      </c>
      <c r="D7491">
        <v>3</v>
      </c>
      <c r="E7491" t="s">
        <v>675</v>
      </c>
      <c r="G7491" t="s">
        <v>676</v>
      </c>
    </row>
    <row r="7492" spans="1:7">
      <c r="A7492" t="s">
        <v>13628</v>
      </c>
      <c r="B7492">
        <v>19</v>
      </c>
      <c r="C7492">
        <v>15</v>
      </c>
      <c r="D7492">
        <v>4</v>
      </c>
      <c r="E7492" t="s">
        <v>675</v>
      </c>
      <c r="G7492" t="s">
        <v>676</v>
      </c>
    </row>
    <row r="7493" spans="1:7">
      <c r="A7493" t="s">
        <v>13629</v>
      </c>
      <c r="B7493">
        <v>19</v>
      </c>
      <c r="C7493">
        <v>15</v>
      </c>
      <c r="D7493">
        <v>5</v>
      </c>
      <c r="E7493" t="s">
        <v>679</v>
      </c>
      <c r="G7493" t="s">
        <v>680</v>
      </c>
    </row>
    <row r="7494" spans="1:7">
      <c r="A7494" t="s">
        <v>13630</v>
      </c>
      <c r="B7494">
        <v>19</v>
      </c>
      <c r="C7494">
        <v>15</v>
      </c>
      <c r="D7494">
        <v>6</v>
      </c>
      <c r="E7494" t="s">
        <v>679</v>
      </c>
      <c r="G7494" t="s">
        <v>680</v>
      </c>
    </row>
    <row r="7495" spans="1:7">
      <c r="A7495" t="s">
        <v>13631</v>
      </c>
      <c r="B7495">
        <v>19</v>
      </c>
      <c r="C7495">
        <v>15</v>
      </c>
      <c r="D7495">
        <v>7</v>
      </c>
      <c r="E7495" t="s">
        <v>683</v>
      </c>
      <c r="G7495" t="s">
        <v>684</v>
      </c>
    </row>
    <row r="7496" spans="1:7">
      <c r="A7496" t="s">
        <v>13632</v>
      </c>
      <c r="B7496">
        <v>19</v>
      </c>
      <c r="C7496">
        <v>15</v>
      </c>
      <c r="D7496">
        <v>8</v>
      </c>
      <c r="E7496" t="s">
        <v>683</v>
      </c>
      <c r="G7496" t="s">
        <v>684</v>
      </c>
    </row>
    <row r="7497" spans="1:7">
      <c r="A7497" t="s">
        <v>13633</v>
      </c>
      <c r="B7497">
        <v>19</v>
      </c>
      <c r="C7497">
        <v>15</v>
      </c>
      <c r="D7497">
        <v>9</v>
      </c>
      <c r="E7497" t="s">
        <v>672</v>
      </c>
      <c r="G7497" t="e">
        <f>--Buffer</f>
        <v>#NAME?</v>
      </c>
    </row>
    <row r="7498" spans="1:7">
      <c r="A7498" t="s">
        <v>13634</v>
      </c>
      <c r="B7498">
        <v>19</v>
      </c>
      <c r="C7498">
        <v>15</v>
      </c>
      <c r="D7498">
        <v>10</v>
      </c>
      <c r="E7498" t="s">
        <v>672</v>
      </c>
      <c r="G7498" t="e">
        <f>--Buffer</f>
        <v>#NAME?</v>
      </c>
    </row>
    <row r="7499" spans="1:7">
      <c r="A7499" t="s">
        <v>13635</v>
      </c>
      <c r="B7499">
        <v>19</v>
      </c>
      <c r="C7499">
        <v>15</v>
      </c>
      <c r="D7499">
        <v>11</v>
      </c>
      <c r="E7499" t="s">
        <v>672</v>
      </c>
      <c r="G7499" t="e">
        <f>--Buffer</f>
        <v>#NAME?</v>
      </c>
    </row>
    <row r="7500" spans="1:7">
      <c r="A7500" t="s">
        <v>13636</v>
      </c>
      <c r="B7500">
        <v>19</v>
      </c>
      <c r="C7500">
        <v>15</v>
      </c>
      <c r="D7500">
        <v>12</v>
      </c>
      <c r="E7500" t="s">
        <v>672</v>
      </c>
      <c r="G7500" t="e">
        <f>--Buffer</f>
        <v>#NAME?</v>
      </c>
    </row>
    <row r="7501" spans="1:7">
      <c r="A7501" t="s">
        <v>13637</v>
      </c>
      <c r="B7501">
        <v>19</v>
      </c>
      <c r="C7501">
        <v>15</v>
      </c>
      <c r="D7501">
        <v>13</v>
      </c>
      <c r="E7501" t="s">
        <v>672</v>
      </c>
      <c r="G7501" t="e">
        <f>--Buffer</f>
        <v>#NAME?</v>
      </c>
    </row>
    <row r="7502" spans="1:7">
      <c r="A7502" t="s">
        <v>13638</v>
      </c>
      <c r="B7502">
        <v>19</v>
      </c>
      <c r="C7502">
        <v>15</v>
      </c>
      <c r="D7502">
        <v>14</v>
      </c>
      <c r="E7502" t="s">
        <v>672</v>
      </c>
      <c r="G7502" t="e">
        <f>--Buffer</f>
        <v>#NAME?</v>
      </c>
    </row>
    <row r="7503" spans="1:7">
      <c r="A7503" t="s">
        <v>13639</v>
      </c>
      <c r="B7503">
        <v>19</v>
      </c>
      <c r="C7503">
        <v>15</v>
      </c>
      <c r="D7503">
        <v>15</v>
      </c>
      <c r="E7503" t="s">
        <v>672</v>
      </c>
      <c r="G7503" t="e">
        <f>--Buffer</f>
        <v>#NAME?</v>
      </c>
    </row>
    <row r="7504" spans="1:7">
      <c r="A7504" t="s">
        <v>13640</v>
      </c>
      <c r="B7504">
        <v>19</v>
      </c>
      <c r="C7504">
        <v>15</v>
      </c>
      <c r="D7504">
        <v>16</v>
      </c>
      <c r="E7504" t="s">
        <v>672</v>
      </c>
      <c r="G7504" t="e">
        <f>--Buffer</f>
        <v>#NAME?</v>
      </c>
    </row>
    <row r="7505" spans="1:7">
      <c r="A7505" t="s">
        <v>13641</v>
      </c>
      <c r="B7505">
        <v>19</v>
      </c>
      <c r="C7505">
        <v>15</v>
      </c>
      <c r="D7505">
        <v>17</v>
      </c>
      <c r="E7505" t="s">
        <v>695</v>
      </c>
      <c r="G7505" t="s">
        <v>696</v>
      </c>
    </row>
    <row r="7506" spans="1:7">
      <c r="A7506" t="s">
        <v>13642</v>
      </c>
      <c r="B7506">
        <v>19</v>
      </c>
      <c r="C7506">
        <v>15</v>
      </c>
      <c r="D7506">
        <v>18</v>
      </c>
      <c r="E7506" t="s">
        <v>695</v>
      </c>
      <c r="G7506" t="s">
        <v>696</v>
      </c>
    </row>
    <row r="7507" spans="1:7">
      <c r="A7507" t="s">
        <v>13643</v>
      </c>
      <c r="B7507">
        <v>19</v>
      </c>
      <c r="C7507">
        <v>15</v>
      </c>
      <c r="D7507">
        <v>19</v>
      </c>
      <c r="E7507" t="s">
        <v>699</v>
      </c>
      <c r="G7507" t="s">
        <v>700</v>
      </c>
    </row>
    <row r="7508" spans="1:7">
      <c r="A7508" t="s">
        <v>13644</v>
      </c>
      <c r="B7508">
        <v>19</v>
      </c>
      <c r="C7508">
        <v>15</v>
      </c>
      <c r="D7508">
        <v>20</v>
      </c>
      <c r="E7508" t="s">
        <v>699</v>
      </c>
      <c r="G7508" t="s">
        <v>700</v>
      </c>
    </row>
    <row r="7509" spans="1:7">
      <c r="A7509" t="s">
        <v>13645</v>
      </c>
      <c r="B7509">
        <v>19</v>
      </c>
      <c r="C7509">
        <v>16</v>
      </c>
      <c r="D7509">
        <v>1</v>
      </c>
      <c r="E7509" t="s">
        <v>703</v>
      </c>
      <c r="G7509" t="s">
        <v>704</v>
      </c>
    </row>
    <row r="7510" spans="1:7">
      <c r="A7510" t="s">
        <v>13646</v>
      </c>
      <c r="B7510">
        <v>19</v>
      </c>
      <c r="C7510">
        <v>16</v>
      </c>
      <c r="D7510">
        <v>2</v>
      </c>
      <c r="E7510" t="s">
        <v>703</v>
      </c>
      <c r="G7510" t="s">
        <v>704</v>
      </c>
    </row>
    <row r="7511" spans="1:7">
      <c r="A7511" t="s">
        <v>13647</v>
      </c>
      <c r="B7511">
        <v>19</v>
      </c>
      <c r="C7511">
        <v>16</v>
      </c>
      <c r="D7511">
        <v>3</v>
      </c>
      <c r="E7511" t="s">
        <v>707</v>
      </c>
      <c r="G7511" t="s">
        <v>708</v>
      </c>
    </row>
    <row r="7512" spans="1:7">
      <c r="A7512" t="s">
        <v>13648</v>
      </c>
      <c r="B7512">
        <v>19</v>
      </c>
      <c r="C7512">
        <v>16</v>
      </c>
      <c r="D7512">
        <v>4</v>
      </c>
      <c r="E7512" t="s">
        <v>707</v>
      </c>
      <c r="G7512" t="s">
        <v>708</v>
      </c>
    </row>
    <row r="7513" spans="1:7">
      <c r="A7513" t="s">
        <v>13649</v>
      </c>
      <c r="B7513">
        <v>19</v>
      </c>
      <c r="C7513">
        <v>16</v>
      </c>
      <c r="D7513">
        <v>5</v>
      </c>
      <c r="E7513" t="s">
        <v>711</v>
      </c>
      <c r="G7513" t="e">
        <f>--Blank</f>
        <v>#NAME?</v>
      </c>
    </row>
    <row r="7514" spans="1:7">
      <c r="A7514" t="s">
        <v>13650</v>
      </c>
      <c r="B7514">
        <v>19</v>
      </c>
      <c r="C7514">
        <v>16</v>
      </c>
      <c r="D7514">
        <v>6</v>
      </c>
      <c r="E7514" t="s">
        <v>711</v>
      </c>
      <c r="G7514" t="e">
        <f>--Blank</f>
        <v>#NAME?</v>
      </c>
    </row>
    <row r="7515" spans="1:7">
      <c r="A7515" t="s">
        <v>13651</v>
      </c>
      <c r="B7515">
        <v>19</v>
      </c>
      <c r="C7515">
        <v>16</v>
      </c>
      <c r="D7515">
        <v>7</v>
      </c>
      <c r="E7515" t="s">
        <v>711</v>
      </c>
      <c r="G7515" t="e">
        <f>--Blank</f>
        <v>#NAME?</v>
      </c>
    </row>
    <row r="7516" spans="1:7">
      <c r="A7516" t="s">
        <v>13652</v>
      </c>
      <c r="B7516">
        <v>19</v>
      </c>
      <c r="C7516">
        <v>16</v>
      </c>
      <c r="D7516">
        <v>8</v>
      </c>
      <c r="E7516" t="s">
        <v>711</v>
      </c>
      <c r="G7516" t="e">
        <f>--Blank</f>
        <v>#NAME?</v>
      </c>
    </row>
    <row r="7517" spans="1:7">
      <c r="A7517" t="s">
        <v>13653</v>
      </c>
      <c r="B7517">
        <v>19</v>
      </c>
      <c r="C7517">
        <v>16</v>
      </c>
      <c r="D7517">
        <v>9</v>
      </c>
      <c r="E7517" t="s">
        <v>711</v>
      </c>
      <c r="G7517" t="e">
        <f>--Blank</f>
        <v>#NAME?</v>
      </c>
    </row>
    <row r="7518" spans="1:7">
      <c r="A7518" t="s">
        <v>13654</v>
      </c>
      <c r="B7518">
        <v>19</v>
      </c>
      <c r="C7518">
        <v>16</v>
      </c>
      <c r="D7518">
        <v>10</v>
      </c>
      <c r="E7518" t="s">
        <v>711</v>
      </c>
      <c r="G7518" t="e">
        <f>--Blank</f>
        <v>#NAME?</v>
      </c>
    </row>
    <row r="7519" spans="1:7">
      <c r="A7519" t="s">
        <v>13655</v>
      </c>
      <c r="B7519">
        <v>19</v>
      </c>
      <c r="C7519">
        <v>16</v>
      </c>
      <c r="D7519">
        <v>11</v>
      </c>
      <c r="E7519" t="s">
        <v>711</v>
      </c>
      <c r="G7519" t="e">
        <f>--Blank</f>
        <v>#NAME?</v>
      </c>
    </row>
    <row r="7520" spans="1:7">
      <c r="A7520" t="s">
        <v>13656</v>
      </c>
      <c r="B7520">
        <v>19</v>
      </c>
      <c r="C7520">
        <v>16</v>
      </c>
      <c r="D7520">
        <v>12</v>
      </c>
      <c r="E7520" t="s">
        <v>711</v>
      </c>
      <c r="G7520" t="e">
        <f>--Blank</f>
        <v>#NAME?</v>
      </c>
    </row>
    <row r="7521" spans="1:7">
      <c r="A7521" t="s">
        <v>13657</v>
      </c>
      <c r="B7521">
        <v>19</v>
      </c>
      <c r="C7521">
        <v>16</v>
      </c>
      <c r="D7521">
        <v>13</v>
      </c>
      <c r="E7521" t="s">
        <v>711</v>
      </c>
      <c r="G7521" t="e">
        <f>--Blank</f>
        <v>#NAME?</v>
      </c>
    </row>
    <row r="7522" spans="1:7">
      <c r="A7522" t="s">
        <v>13658</v>
      </c>
      <c r="B7522">
        <v>19</v>
      </c>
      <c r="C7522">
        <v>16</v>
      </c>
      <c r="D7522">
        <v>14</v>
      </c>
      <c r="E7522" t="s">
        <v>711</v>
      </c>
      <c r="G7522" t="e">
        <f>--Blank</f>
        <v>#NAME?</v>
      </c>
    </row>
    <row r="7523" spans="1:7">
      <c r="A7523" t="s">
        <v>13659</v>
      </c>
      <c r="B7523">
        <v>19</v>
      </c>
      <c r="C7523">
        <v>16</v>
      </c>
      <c r="D7523">
        <v>15</v>
      </c>
      <c r="E7523" t="s">
        <v>711</v>
      </c>
      <c r="G7523" t="e">
        <f>--Blank</f>
        <v>#NAME?</v>
      </c>
    </row>
    <row r="7524" spans="1:7">
      <c r="A7524" t="s">
        <v>13660</v>
      </c>
      <c r="B7524">
        <v>19</v>
      </c>
      <c r="C7524">
        <v>16</v>
      </c>
      <c r="D7524">
        <v>16</v>
      </c>
      <c r="E7524" t="s">
        <v>711</v>
      </c>
      <c r="G7524" t="e">
        <f>--Blank</f>
        <v>#NAME?</v>
      </c>
    </row>
    <row r="7525" spans="1:7">
      <c r="A7525" t="s">
        <v>13661</v>
      </c>
      <c r="B7525">
        <v>19</v>
      </c>
      <c r="C7525">
        <v>16</v>
      </c>
      <c r="D7525">
        <v>17</v>
      </c>
      <c r="E7525" t="s">
        <v>711</v>
      </c>
      <c r="G7525" t="e">
        <f>--Blank</f>
        <v>#NAME?</v>
      </c>
    </row>
    <row r="7526" spans="1:7">
      <c r="A7526" t="s">
        <v>13662</v>
      </c>
      <c r="B7526">
        <v>19</v>
      </c>
      <c r="C7526">
        <v>16</v>
      </c>
      <c r="D7526">
        <v>18</v>
      </c>
      <c r="E7526" t="s">
        <v>711</v>
      </c>
      <c r="G7526" t="e">
        <f>--Blank</f>
        <v>#NAME?</v>
      </c>
    </row>
    <row r="7527" spans="1:7">
      <c r="A7527" t="s">
        <v>13663</v>
      </c>
      <c r="B7527">
        <v>19</v>
      </c>
      <c r="C7527">
        <v>16</v>
      </c>
      <c r="D7527">
        <v>19</v>
      </c>
      <c r="E7527" t="s">
        <v>711</v>
      </c>
      <c r="G7527" t="e">
        <f>--Blank</f>
        <v>#NAME?</v>
      </c>
    </row>
    <row r="7528" spans="1:7">
      <c r="A7528" t="s">
        <v>13664</v>
      </c>
      <c r="B7528">
        <v>19</v>
      </c>
      <c r="C7528">
        <v>16</v>
      </c>
      <c r="D7528">
        <v>20</v>
      </c>
      <c r="E7528" t="s">
        <v>711</v>
      </c>
      <c r="G7528" t="e">
        <f>--Blank</f>
        <v>#NAME?</v>
      </c>
    </row>
    <row r="7529" spans="1:7">
      <c r="A7529" t="s">
        <v>13665</v>
      </c>
      <c r="B7529">
        <v>19</v>
      </c>
      <c r="C7529">
        <v>17</v>
      </c>
      <c r="D7529">
        <v>1</v>
      </c>
      <c r="E7529" t="s">
        <v>711</v>
      </c>
      <c r="G7529" t="e">
        <f>--Blank</f>
        <v>#NAME?</v>
      </c>
    </row>
    <row r="7530" spans="1:7">
      <c r="A7530" t="s">
        <v>13666</v>
      </c>
      <c r="B7530">
        <v>19</v>
      </c>
      <c r="C7530">
        <v>17</v>
      </c>
      <c r="D7530">
        <v>2</v>
      </c>
      <c r="E7530" t="s">
        <v>711</v>
      </c>
      <c r="G7530" t="e">
        <f>--Blank</f>
        <v>#NAME?</v>
      </c>
    </row>
    <row r="7531" spans="1:7">
      <c r="A7531" t="s">
        <v>13667</v>
      </c>
      <c r="B7531">
        <v>19</v>
      </c>
      <c r="C7531">
        <v>17</v>
      </c>
      <c r="D7531">
        <v>3</v>
      </c>
      <c r="E7531" t="s">
        <v>711</v>
      </c>
      <c r="G7531" t="e">
        <f>--Blank</f>
        <v>#NAME?</v>
      </c>
    </row>
    <row r="7532" spans="1:7">
      <c r="A7532" t="s">
        <v>13668</v>
      </c>
      <c r="B7532">
        <v>19</v>
      </c>
      <c r="C7532">
        <v>17</v>
      </c>
      <c r="D7532">
        <v>4</v>
      </c>
      <c r="E7532" t="s">
        <v>711</v>
      </c>
      <c r="G7532" t="e">
        <f>--Blank</f>
        <v>#NAME?</v>
      </c>
    </row>
    <row r="7533" spans="1:7">
      <c r="A7533" t="s">
        <v>13669</v>
      </c>
      <c r="B7533">
        <v>19</v>
      </c>
      <c r="C7533">
        <v>17</v>
      </c>
      <c r="D7533">
        <v>5</v>
      </c>
      <c r="E7533" t="s">
        <v>711</v>
      </c>
      <c r="G7533" t="e">
        <f>--Blank</f>
        <v>#NAME?</v>
      </c>
    </row>
    <row r="7534" spans="1:7">
      <c r="A7534" t="s">
        <v>13670</v>
      </c>
      <c r="B7534">
        <v>19</v>
      </c>
      <c r="C7534">
        <v>17</v>
      </c>
      <c r="D7534">
        <v>6</v>
      </c>
      <c r="E7534" t="s">
        <v>711</v>
      </c>
      <c r="G7534" t="e">
        <f>--Blank</f>
        <v>#NAME?</v>
      </c>
    </row>
    <row r="7535" spans="1:7">
      <c r="A7535" t="s">
        <v>13671</v>
      </c>
      <c r="B7535">
        <v>19</v>
      </c>
      <c r="C7535">
        <v>17</v>
      </c>
      <c r="D7535">
        <v>7</v>
      </c>
      <c r="E7535" t="s">
        <v>711</v>
      </c>
      <c r="G7535" t="e">
        <f>--Blank</f>
        <v>#NAME?</v>
      </c>
    </row>
    <row r="7536" spans="1:7">
      <c r="A7536" t="s">
        <v>13672</v>
      </c>
      <c r="B7536">
        <v>19</v>
      </c>
      <c r="C7536">
        <v>17</v>
      </c>
      <c r="D7536">
        <v>8</v>
      </c>
      <c r="E7536" t="s">
        <v>711</v>
      </c>
      <c r="G7536" t="e">
        <f>--Blank</f>
        <v>#NAME?</v>
      </c>
    </row>
    <row r="7537" spans="1:7">
      <c r="A7537" t="s">
        <v>13673</v>
      </c>
      <c r="B7537">
        <v>19</v>
      </c>
      <c r="C7537">
        <v>17</v>
      </c>
      <c r="D7537">
        <v>9</v>
      </c>
      <c r="E7537" t="s">
        <v>711</v>
      </c>
      <c r="G7537" t="e">
        <f>--Blank</f>
        <v>#NAME?</v>
      </c>
    </row>
    <row r="7538" spans="1:7">
      <c r="A7538" t="s">
        <v>13674</v>
      </c>
      <c r="B7538">
        <v>19</v>
      </c>
      <c r="C7538">
        <v>17</v>
      </c>
      <c r="D7538">
        <v>10</v>
      </c>
      <c r="E7538" t="s">
        <v>711</v>
      </c>
      <c r="G7538" t="e">
        <f>--Blank</f>
        <v>#NAME?</v>
      </c>
    </row>
    <row r="7539" spans="1:7">
      <c r="A7539" t="s">
        <v>13675</v>
      </c>
      <c r="B7539">
        <v>19</v>
      </c>
      <c r="C7539">
        <v>17</v>
      </c>
      <c r="D7539">
        <v>11</v>
      </c>
      <c r="E7539" t="s">
        <v>711</v>
      </c>
      <c r="G7539" t="e">
        <f>--Blank</f>
        <v>#NAME?</v>
      </c>
    </row>
    <row r="7540" spans="1:7">
      <c r="A7540" t="s">
        <v>13676</v>
      </c>
      <c r="B7540">
        <v>19</v>
      </c>
      <c r="C7540">
        <v>17</v>
      </c>
      <c r="D7540">
        <v>12</v>
      </c>
      <c r="E7540" t="s">
        <v>711</v>
      </c>
      <c r="G7540" t="e">
        <f>--Blank</f>
        <v>#NAME?</v>
      </c>
    </row>
    <row r="7541" spans="1:7">
      <c r="A7541" t="s">
        <v>13677</v>
      </c>
      <c r="B7541">
        <v>19</v>
      </c>
      <c r="C7541">
        <v>17</v>
      </c>
      <c r="D7541">
        <v>13</v>
      </c>
      <c r="E7541" t="s">
        <v>711</v>
      </c>
      <c r="G7541" t="e">
        <f>--Blank</f>
        <v>#NAME?</v>
      </c>
    </row>
    <row r="7542" spans="1:7">
      <c r="A7542" t="s">
        <v>13678</v>
      </c>
      <c r="B7542">
        <v>19</v>
      </c>
      <c r="C7542">
        <v>17</v>
      </c>
      <c r="D7542">
        <v>14</v>
      </c>
      <c r="E7542" t="s">
        <v>711</v>
      </c>
      <c r="G7542" t="e">
        <f>--Blank</f>
        <v>#NAME?</v>
      </c>
    </row>
    <row r="7543" spans="1:7">
      <c r="A7543" t="s">
        <v>13679</v>
      </c>
      <c r="B7543">
        <v>19</v>
      </c>
      <c r="C7543">
        <v>17</v>
      </c>
      <c r="D7543">
        <v>15</v>
      </c>
      <c r="E7543" t="s">
        <v>711</v>
      </c>
      <c r="G7543" t="e">
        <f>--Blank</f>
        <v>#NAME?</v>
      </c>
    </row>
    <row r="7544" spans="1:7">
      <c r="A7544" t="s">
        <v>13680</v>
      </c>
      <c r="B7544">
        <v>19</v>
      </c>
      <c r="C7544">
        <v>17</v>
      </c>
      <c r="D7544">
        <v>16</v>
      </c>
      <c r="E7544" t="s">
        <v>711</v>
      </c>
      <c r="G7544" t="e">
        <f>--Blank</f>
        <v>#NAME?</v>
      </c>
    </row>
    <row r="7545" spans="1:7">
      <c r="A7545" t="s">
        <v>13681</v>
      </c>
      <c r="B7545">
        <v>19</v>
      </c>
      <c r="C7545">
        <v>17</v>
      </c>
      <c r="D7545">
        <v>17</v>
      </c>
      <c r="E7545" t="s">
        <v>711</v>
      </c>
      <c r="G7545" t="e">
        <f>--Blank</f>
        <v>#NAME?</v>
      </c>
    </row>
    <row r="7546" spans="1:7">
      <c r="A7546" t="s">
        <v>13682</v>
      </c>
      <c r="B7546">
        <v>19</v>
      </c>
      <c r="C7546">
        <v>17</v>
      </c>
      <c r="D7546">
        <v>18</v>
      </c>
      <c r="E7546" t="s">
        <v>711</v>
      </c>
      <c r="G7546" t="e">
        <f>--Blank</f>
        <v>#NAME?</v>
      </c>
    </row>
    <row r="7547" spans="1:7">
      <c r="A7547" t="s">
        <v>13683</v>
      </c>
      <c r="B7547">
        <v>19</v>
      </c>
      <c r="C7547">
        <v>17</v>
      </c>
      <c r="D7547">
        <v>19</v>
      </c>
      <c r="E7547" t="s">
        <v>711</v>
      </c>
      <c r="G7547" t="e">
        <f>--Blank</f>
        <v>#NAME?</v>
      </c>
    </row>
    <row r="7548" spans="1:7">
      <c r="A7548" t="s">
        <v>13684</v>
      </c>
      <c r="B7548">
        <v>19</v>
      </c>
      <c r="C7548">
        <v>17</v>
      </c>
      <c r="D7548">
        <v>20</v>
      </c>
      <c r="E7548" t="s">
        <v>711</v>
      </c>
      <c r="G7548" t="e">
        <f>--Blank</f>
        <v>#NAME?</v>
      </c>
    </row>
    <row r="7549" spans="1:7">
      <c r="A7549" t="s">
        <v>13685</v>
      </c>
      <c r="B7549">
        <v>19</v>
      </c>
      <c r="C7549">
        <v>18</v>
      </c>
      <c r="D7549">
        <v>1</v>
      </c>
      <c r="E7549" t="s">
        <v>711</v>
      </c>
      <c r="G7549" t="e">
        <f>--Blank</f>
        <v>#NAME?</v>
      </c>
    </row>
    <row r="7550" spans="1:7">
      <c r="A7550" t="s">
        <v>13686</v>
      </c>
      <c r="B7550">
        <v>19</v>
      </c>
      <c r="C7550">
        <v>18</v>
      </c>
      <c r="D7550">
        <v>2</v>
      </c>
      <c r="E7550" t="s">
        <v>711</v>
      </c>
      <c r="G7550" t="e">
        <f>--Blank</f>
        <v>#NAME?</v>
      </c>
    </row>
    <row r="7551" spans="1:7">
      <c r="A7551" t="s">
        <v>13687</v>
      </c>
      <c r="B7551">
        <v>19</v>
      </c>
      <c r="C7551">
        <v>18</v>
      </c>
      <c r="D7551">
        <v>3</v>
      </c>
      <c r="E7551" t="s">
        <v>711</v>
      </c>
      <c r="G7551" t="e">
        <f>--Blank</f>
        <v>#NAME?</v>
      </c>
    </row>
    <row r="7552" spans="1:7">
      <c r="A7552" t="s">
        <v>13688</v>
      </c>
      <c r="B7552">
        <v>19</v>
      </c>
      <c r="C7552">
        <v>18</v>
      </c>
      <c r="D7552">
        <v>4</v>
      </c>
      <c r="E7552" t="s">
        <v>711</v>
      </c>
      <c r="G7552" t="e">
        <f>--Blank</f>
        <v>#NAME?</v>
      </c>
    </row>
    <row r="7553" spans="1:7">
      <c r="A7553" t="s">
        <v>13689</v>
      </c>
      <c r="B7553">
        <v>19</v>
      </c>
      <c r="C7553">
        <v>18</v>
      </c>
      <c r="D7553">
        <v>5</v>
      </c>
      <c r="E7553" t="s">
        <v>711</v>
      </c>
      <c r="G7553" t="e">
        <f>--Blank</f>
        <v>#NAME?</v>
      </c>
    </row>
    <row r="7554" spans="1:7">
      <c r="A7554" t="s">
        <v>13690</v>
      </c>
      <c r="B7554">
        <v>19</v>
      </c>
      <c r="C7554">
        <v>18</v>
      </c>
      <c r="D7554">
        <v>6</v>
      </c>
      <c r="E7554" t="s">
        <v>711</v>
      </c>
      <c r="G7554" t="e">
        <f>--Blank</f>
        <v>#NAME?</v>
      </c>
    </row>
    <row r="7555" spans="1:7">
      <c r="A7555" t="s">
        <v>13691</v>
      </c>
      <c r="B7555">
        <v>19</v>
      </c>
      <c r="C7555">
        <v>18</v>
      </c>
      <c r="D7555">
        <v>7</v>
      </c>
      <c r="E7555" t="s">
        <v>711</v>
      </c>
      <c r="G7555" t="e">
        <f>--Blank</f>
        <v>#NAME?</v>
      </c>
    </row>
    <row r="7556" spans="1:7">
      <c r="A7556" t="s">
        <v>13692</v>
      </c>
      <c r="B7556">
        <v>19</v>
      </c>
      <c r="C7556">
        <v>18</v>
      </c>
      <c r="D7556">
        <v>8</v>
      </c>
      <c r="E7556" t="s">
        <v>711</v>
      </c>
      <c r="G7556" t="e">
        <f>--Blank</f>
        <v>#NAME?</v>
      </c>
    </row>
    <row r="7557" spans="1:7">
      <c r="A7557" t="s">
        <v>13693</v>
      </c>
      <c r="B7557">
        <v>19</v>
      </c>
      <c r="C7557">
        <v>18</v>
      </c>
      <c r="D7557">
        <v>9</v>
      </c>
      <c r="E7557" t="s">
        <v>711</v>
      </c>
      <c r="G7557" t="e">
        <f>--Blank</f>
        <v>#NAME?</v>
      </c>
    </row>
    <row r="7558" spans="1:7">
      <c r="A7558" t="s">
        <v>13694</v>
      </c>
      <c r="B7558">
        <v>19</v>
      </c>
      <c r="C7558">
        <v>18</v>
      </c>
      <c r="D7558">
        <v>10</v>
      </c>
      <c r="E7558" t="s">
        <v>711</v>
      </c>
      <c r="G7558" t="e">
        <f>--Blank</f>
        <v>#NAME?</v>
      </c>
    </row>
    <row r="7559" spans="1:7">
      <c r="A7559" t="s">
        <v>13695</v>
      </c>
      <c r="B7559">
        <v>19</v>
      </c>
      <c r="C7559">
        <v>18</v>
      </c>
      <c r="D7559">
        <v>11</v>
      </c>
      <c r="E7559" t="s">
        <v>711</v>
      </c>
      <c r="G7559" t="e">
        <f>--Blank</f>
        <v>#NAME?</v>
      </c>
    </row>
    <row r="7560" spans="1:7">
      <c r="A7560" t="s">
        <v>13696</v>
      </c>
      <c r="B7560">
        <v>19</v>
      </c>
      <c r="C7560">
        <v>18</v>
      </c>
      <c r="D7560">
        <v>12</v>
      </c>
      <c r="E7560" t="s">
        <v>711</v>
      </c>
      <c r="G7560" t="e">
        <f>--Blank</f>
        <v>#NAME?</v>
      </c>
    </row>
    <row r="7561" spans="1:7">
      <c r="A7561" t="s">
        <v>13697</v>
      </c>
      <c r="B7561">
        <v>19</v>
      </c>
      <c r="C7561">
        <v>18</v>
      </c>
      <c r="D7561">
        <v>13</v>
      </c>
      <c r="E7561" t="s">
        <v>711</v>
      </c>
      <c r="G7561" t="e">
        <f>--Blank</f>
        <v>#NAME?</v>
      </c>
    </row>
    <row r="7562" spans="1:7">
      <c r="A7562" t="s">
        <v>13698</v>
      </c>
      <c r="B7562">
        <v>19</v>
      </c>
      <c r="C7562">
        <v>18</v>
      </c>
      <c r="D7562">
        <v>14</v>
      </c>
      <c r="E7562" t="s">
        <v>711</v>
      </c>
      <c r="G7562" t="e">
        <f>--Blank</f>
        <v>#NAME?</v>
      </c>
    </row>
    <row r="7563" spans="1:7">
      <c r="A7563" t="s">
        <v>13699</v>
      </c>
      <c r="B7563">
        <v>19</v>
      </c>
      <c r="C7563">
        <v>18</v>
      </c>
      <c r="D7563">
        <v>15</v>
      </c>
      <c r="E7563" t="s">
        <v>711</v>
      </c>
      <c r="G7563" t="e">
        <f>--Blank</f>
        <v>#NAME?</v>
      </c>
    </row>
    <row r="7564" spans="1:7">
      <c r="A7564" t="s">
        <v>13700</v>
      </c>
      <c r="B7564">
        <v>19</v>
      </c>
      <c r="C7564">
        <v>18</v>
      </c>
      <c r="D7564">
        <v>16</v>
      </c>
      <c r="E7564" t="s">
        <v>711</v>
      </c>
      <c r="G7564" t="e">
        <f>--Blank</f>
        <v>#NAME?</v>
      </c>
    </row>
    <row r="7565" spans="1:7">
      <c r="A7565" t="s">
        <v>13701</v>
      </c>
      <c r="B7565">
        <v>19</v>
      </c>
      <c r="C7565">
        <v>18</v>
      </c>
      <c r="D7565">
        <v>17</v>
      </c>
      <c r="E7565" t="s">
        <v>711</v>
      </c>
      <c r="G7565" t="e">
        <f>--Blank</f>
        <v>#NAME?</v>
      </c>
    </row>
    <row r="7566" spans="1:7">
      <c r="A7566" t="s">
        <v>13702</v>
      </c>
      <c r="B7566">
        <v>19</v>
      </c>
      <c r="C7566">
        <v>18</v>
      </c>
      <c r="D7566">
        <v>18</v>
      </c>
      <c r="E7566" t="s">
        <v>711</v>
      </c>
      <c r="G7566" t="e">
        <f>--Blank</f>
        <v>#NAME?</v>
      </c>
    </row>
    <row r="7567" spans="1:7">
      <c r="A7567" t="s">
        <v>13703</v>
      </c>
      <c r="B7567">
        <v>19</v>
      </c>
      <c r="C7567">
        <v>18</v>
      </c>
      <c r="D7567">
        <v>19</v>
      </c>
      <c r="E7567" t="s">
        <v>711</v>
      </c>
      <c r="G7567" t="e">
        <f>--Blank</f>
        <v>#NAME?</v>
      </c>
    </row>
    <row r="7568" spans="1:7">
      <c r="A7568" t="s">
        <v>13704</v>
      </c>
      <c r="B7568">
        <v>19</v>
      </c>
      <c r="C7568">
        <v>18</v>
      </c>
      <c r="D7568">
        <v>20</v>
      </c>
      <c r="E7568" t="s">
        <v>711</v>
      </c>
      <c r="G7568" t="e">
        <f>--Blank</f>
        <v>#NAME?</v>
      </c>
    </row>
    <row r="7569" spans="1:7">
      <c r="A7569" t="s">
        <v>13705</v>
      </c>
      <c r="B7569">
        <v>19</v>
      </c>
      <c r="C7569">
        <v>19</v>
      </c>
      <c r="D7569">
        <v>1</v>
      </c>
      <c r="E7569" t="s">
        <v>711</v>
      </c>
      <c r="G7569" t="e">
        <f>--Blank</f>
        <v>#NAME?</v>
      </c>
    </row>
    <row r="7570" spans="1:7">
      <c r="A7570" t="s">
        <v>13706</v>
      </c>
      <c r="B7570">
        <v>19</v>
      </c>
      <c r="C7570">
        <v>19</v>
      </c>
      <c r="D7570">
        <v>2</v>
      </c>
      <c r="E7570" t="s">
        <v>711</v>
      </c>
      <c r="G7570" t="e">
        <f>--Blank</f>
        <v>#NAME?</v>
      </c>
    </row>
    <row r="7571" spans="1:7">
      <c r="A7571" t="s">
        <v>13707</v>
      </c>
      <c r="B7571">
        <v>19</v>
      </c>
      <c r="C7571">
        <v>19</v>
      </c>
      <c r="D7571">
        <v>3</v>
      </c>
      <c r="E7571" t="s">
        <v>711</v>
      </c>
      <c r="G7571" t="e">
        <f>--Blank</f>
        <v>#NAME?</v>
      </c>
    </row>
    <row r="7572" spans="1:7">
      <c r="A7572" t="s">
        <v>13708</v>
      </c>
      <c r="B7572">
        <v>19</v>
      </c>
      <c r="C7572">
        <v>19</v>
      </c>
      <c r="D7572">
        <v>4</v>
      </c>
      <c r="E7572" t="s">
        <v>711</v>
      </c>
      <c r="G7572" t="e">
        <f>--Blank</f>
        <v>#NAME?</v>
      </c>
    </row>
    <row r="7573" spans="1:7">
      <c r="A7573" t="s">
        <v>13709</v>
      </c>
      <c r="B7573">
        <v>19</v>
      </c>
      <c r="C7573">
        <v>19</v>
      </c>
      <c r="D7573">
        <v>5</v>
      </c>
      <c r="E7573" t="s">
        <v>711</v>
      </c>
      <c r="G7573" t="e">
        <f>--Blank</f>
        <v>#NAME?</v>
      </c>
    </row>
    <row r="7574" spans="1:7">
      <c r="A7574" t="s">
        <v>13710</v>
      </c>
      <c r="B7574">
        <v>19</v>
      </c>
      <c r="C7574">
        <v>19</v>
      </c>
      <c r="D7574">
        <v>6</v>
      </c>
      <c r="E7574" t="s">
        <v>711</v>
      </c>
      <c r="G7574" t="e">
        <f>--Blank</f>
        <v>#NAME?</v>
      </c>
    </row>
    <row r="7575" spans="1:7">
      <c r="A7575" t="s">
        <v>13711</v>
      </c>
      <c r="B7575">
        <v>19</v>
      </c>
      <c r="C7575">
        <v>19</v>
      </c>
      <c r="D7575">
        <v>7</v>
      </c>
      <c r="E7575" t="s">
        <v>711</v>
      </c>
      <c r="G7575" t="e">
        <f>--Blank</f>
        <v>#NAME?</v>
      </c>
    </row>
    <row r="7576" spans="1:7">
      <c r="A7576" t="s">
        <v>13712</v>
      </c>
      <c r="B7576">
        <v>19</v>
      </c>
      <c r="C7576">
        <v>19</v>
      </c>
      <c r="D7576">
        <v>8</v>
      </c>
      <c r="E7576" t="s">
        <v>711</v>
      </c>
      <c r="G7576" t="e">
        <f>--Blank</f>
        <v>#NAME?</v>
      </c>
    </row>
    <row r="7577" spans="1:7">
      <c r="A7577" t="s">
        <v>13713</v>
      </c>
      <c r="B7577">
        <v>19</v>
      </c>
      <c r="C7577">
        <v>19</v>
      </c>
      <c r="D7577">
        <v>9</v>
      </c>
      <c r="E7577" t="s">
        <v>711</v>
      </c>
      <c r="G7577" t="e">
        <f>--Blank</f>
        <v>#NAME?</v>
      </c>
    </row>
    <row r="7578" spans="1:7">
      <c r="A7578" t="s">
        <v>13714</v>
      </c>
      <c r="B7578">
        <v>19</v>
      </c>
      <c r="C7578">
        <v>19</v>
      </c>
      <c r="D7578">
        <v>10</v>
      </c>
      <c r="E7578" t="s">
        <v>711</v>
      </c>
      <c r="G7578" t="e">
        <f>--Blank</f>
        <v>#NAME?</v>
      </c>
    </row>
    <row r="7579" spans="1:7">
      <c r="A7579" t="s">
        <v>13715</v>
      </c>
      <c r="B7579">
        <v>19</v>
      </c>
      <c r="C7579">
        <v>19</v>
      </c>
      <c r="D7579">
        <v>11</v>
      </c>
      <c r="E7579" t="s">
        <v>711</v>
      </c>
      <c r="G7579" t="e">
        <f>--Blank</f>
        <v>#NAME?</v>
      </c>
    </row>
    <row r="7580" spans="1:7">
      <c r="A7580" t="s">
        <v>13716</v>
      </c>
      <c r="B7580">
        <v>19</v>
      </c>
      <c r="C7580">
        <v>19</v>
      </c>
      <c r="D7580">
        <v>12</v>
      </c>
      <c r="E7580" t="s">
        <v>711</v>
      </c>
      <c r="G7580" t="e">
        <f>--Blank</f>
        <v>#NAME?</v>
      </c>
    </row>
    <row r="7581" spans="1:7">
      <c r="A7581" t="s">
        <v>13717</v>
      </c>
      <c r="B7581">
        <v>19</v>
      </c>
      <c r="C7581">
        <v>19</v>
      </c>
      <c r="D7581">
        <v>13</v>
      </c>
      <c r="E7581" t="s">
        <v>711</v>
      </c>
      <c r="G7581" t="e">
        <f>--Blank</f>
        <v>#NAME?</v>
      </c>
    </row>
    <row r="7582" spans="1:7">
      <c r="A7582" t="s">
        <v>13718</v>
      </c>
      <c r="B7582">
        <v>19</v>
      </c>
      <c r="C7582">
        <v>19</v>
      </c>
      <c r="D7582">
        <v>14</v>
      </c>
      <c r="E7582" t="s">
        <v>711</v>
      </c>
      <c r="G7582" t="e">
        <f>--Blank</f>
        <v>#NAME?</v>
      </c>
    </row>
    <row r="7583" spans="1:7">
      <c r="A7583" t="s">
        <v>13719</v>
      </c>
      <c r="B7583">
        <v>19</v>
      </c>
      <c r="C7583">
        <v>19</v>
      </c>
      <c r="D7583">
        <v>15</v>
      </c>
      <c r="E7583" t="s">
        <v>711</v>
      </c>
      <c r="G7583" t="e">
        <f>--Blank</f>
        <v>#NAME?</v>
      </c>
    </row>
    <row r="7584" spans="1:7">
      <c r="A7584" t="s">
        <v>13720</v>
      </c>
      <c r="B7584">
        <v>19</v>
      </c>
      <c r="C7584">
        <v>19</v>
      </c>
      <c r="D7584">
        <v>16</v>
      </c>
      <c r="E7584" t="s">
        <v>711</v>
      </c>
      <c r="G7584" t="e">
        <f>--Blank</f>
        <v>#NAME?</v>
      </c>
    </row>
    <row r="7585" spans="1:7">
      <c r="A7585" t="s">
        <v>13721</v>
      </c>
      <c r="B7585">
        <v>19</v>
      </c>
      <c r="C7585">
        <v>19</v>
      </c>
      <c r="D7585">
        <v>17</v>
      </c>
      <c r="E7585" t="s">
        <v>711</v>
      </c>
      <c r="G7585" t="e">
        <f>--Blank</f>
        <v>#NAME?</v>
      </c>
    </row>
    <row r="7586" spans="1:7">
      <c r="A7586" t="s">
        <v>13722</v>
      </c>
      <c r="B7586">
        <v>19</v>
      </c>
      <c r="C7586">
        <v>19</v>
      </c>
      <c r="D7586">
        <v>18</v>
      </c>
      <c r="E7586" t="s">
        <v>711</v>
      </c>
      <c r="G7586" t="e">
        <f>--Blank</f>
        <v>#NAME?</v>
      </c>
    </row>
    <row r="7587" spans="1:7">
      <c r="A7587" t="s">
        <v>13723</v>
      </c>
      <c r="B7587">
        <v>19</v>
      </c>
      <c r="C7587">
        <v>19</v>
      </c>
      <c r="D7587">
        <v>19</v>
      </c>
      <c r="E7587" t="s">
        <v>711</v>
      </c>
      <c r="G7587" t="e">
        <f>--Blank</f>
        <v>#NAME?</v>
      </c>
    </row>
    <row r="7588" spans="1:7">
      <c r="A7588" t="s">
        <v>13724</v>
      </c>
      <c r="B7588">
        <v>19</v>
      </c>
      <c r="C7588">
        <v>19</v>
      </c>
      <c r="D7588">
        <v>20</v>
      </c>
      <c r="E7588" t="s">
        <v>711</v>
      </c>
      <c r="G7588" t="e">
        <f>--Blank</f>
        <v>#NAME?</v>
      </c>
    </row>
    <row r="7589" spans="1:7">
      <c r="A7589" t="s">
        <v>13725</v>
      </c>
      <c r="B7589">
        <v>19</v>
      </c>
      <c r="C7589">
        <v>20</v>
      </c>
      <c r="D7589">
        <v>1</v>
      </c>
      <c r="E7589" t="s">
        <v>711</v>
      </c>
      <c r="G7589" t="e">
        <f>--Blank</f>
        <v>#NAME?</v>
      </c>
    </row>
    <row r="7590" spans="1:7">
      <c r="A7590" t="s">
        <v>13726</v>
      </c>
      <c r="B7590">
        <v>19</v>
      </c>
      <c r="C7590">
        <v>20</v>
      </c>
      <c r="D7590">
        <v>2</v>
      </c>
      <c r="E7590" t="s">
        <v>711</v>
      </c>
      <c r="G7590" t="e">
        <f>--Blank</f>
        <v>#NAME?</v>
      </c>
    </row>
    <row r="7591" spans="1:7">
      <c r="A7591" t="s">
        <v>13727</v>
      </c>
      <c r="B7591">
        <v>19</v>
      </c>
      <c r="C7591">
        <v>20</v>
      </c>
      <c r="D7591">
        <v>3</v>
      </c>
      <c r="E7591" t="s">
        <v>711</v>
      </c>
      <c r="G7591" t="e">
        <f>--Blank</f>
        <v>#NAME?</v>
      </c>
    </row>
    <row r="7592" spans="1:7">
      <c r="A7592" t="s">
        <v>13728</v>
      </c>
      <c r="B7592">
        <v>19</v>
      </c>
      <c r="C7592">
        <v>20</v>
      </c>
      <c r="D7592">
        <v>4</v>
      </c>
      <c r="E7592" t="s">
        <v>711</v>
      </c>
      <c r="G7592" t="e">
        <f>--Blank</f>
        <v>#NAME?</v>
      </c>
    </row>
    <row r="7593" spans="1:7">
      <c r="A7593" t="s">
        <v>13729</v>
      </c>
      <c r="B7593">
        <v>19</v>
      </c>
      <c r="C7593">
        <v>20</v>
      </c>
      <c r="D7593">
        <v>5</v>
      </c>
      <c r="E7593" t="s">
        <v>711</v>
      </c>
      <c r="G7593" t="e">
        <f>--Blank</f>
        <v>#NAME?</v>
      </c>
    </row>
    <row r="7594" spans="1:7">
      <c r="A7594" t="s">
        <v>13730</v>
      </c>
      <c r="B7594">
        <v>19</v>
      </c>
      <c r="C7594">
        <v>20</v>
      </c>
      <c r="D7594">
        <v>6</v>
      </c>
      <c r="E7594" t="s">
        <v>711</v>
      </c>
      <c r="G7594" t="e">
        <f>--Blank</f>
        <v>#NAME?</v>
      </c>
    </row>
    <row r="7595" spans="1:7">
      <c r="A7595" t="s">
        <v>13731</v>
      </c>
      <c r="B7595">
        <v>19</v>
      </c>
      <c r="C7595">
        <v>20</v>
      </c>
      <c r="D7595">
        <v>7</v>
      </c>
      <c r="E7595" t="s">
        <v>711</v>
      </c>
      <c r="G7595" t="e">
        <f>--Blank</f>
        <v>#NAME?</v>
      </c>
    </row>
    <row r="7596" spans="1:7">
      <c r="A7596" t="s">
        <v>13732</v>
      </c>
      <c r="B7596">
        <v>19</v>
      </c>
      <c r="C7596">
        <v>20</v>
      </c>
      <c r="D7596">
        <v>8</v>
      </c>
      <c r="E7596" t="s">
        <v>711</v>
      </c>
      <c r="G7596" t="e">
        <f>--Blank</f>
        <v>#NAME?</v>
      </c>
    </row>
    <row r="7597" spans="1:7">
      <c r="A7597" t="s">
        <v>13733</v>
      </c>
      <c r="B7597">
        <v>19</v>
      </c>
      <c r="C7597">
        <v>20</v>
      </c>
      <c r="D7597">
        <v>9</v>
      </c>
      <c r="E7597" t="s">
        <v>711</v>
      </c>
      <c r="G7597" t="e">
        <f>--Blank</f>
        <v>#NAME?</v>
      </c>
    </row>
    <row r="7598" spans="1:7">
      <c r="A7598" t="s">
        <v>13734</v>
      </c>
      <c r="B7598">
        <v>19</v>
      </c>
      <c r="C7598">
        <v>20</v>
      </c>
      <c r="D7598">
        <v>10</v>
      </c>
      <c r="E7598" t="s">
        <v>711</v>
      </c>
      <c r="G7598" t="e">
        <f>--Blank</f>
        <v>#NAME?</v>
      </c>
    </row>
    <row r="7599" spans="1:7">
      <c r="A7599" t="s">
        <v>13735</v>
      </c>
      <c r="B7599">
        <v>19</v>
      </c>
      <c r="C7599">
        <v>20</v>
      </c>
      <c r="D7599">
        <v>11</v>
      </c>
      <c r="E7599" t="s">
        <v>711</v>
      </c>
      <c r="G7599" t="e">
        <f>--Blank</f>
        <v>#NAME?</v>
      </c>
    </row>
    <row r="7600" spans="1:7">
      <c r="A7600" t="s">
        <v>13736</v>
      </c>
      <c r="B7600">
        <v>19</v>
      </c>
      <c r="C7600">
        <v>20</v>
      </c>
      <c r="D7600">
        <v>12</v>
      </c>
      <c r="E7600" t="s">
        <v>711</v>
      </c>
      <c r="G7600" t="e">
        <f>--Blank</f>
        <v>#NAME?</v>
      </c>
    </row>
    <row r="7601" spans="1:7">
      <c r="A7601" t="s">
        <v>13737</v>
      </c>
      <c r="B7601">
        <v>19</v>
      </c>
      <c r="C7601">
        <v>20</v>
      </c>
      <c r="D7601">
        <v>13</v>
      </c>
      <c r="E7601" t="s">
        <v>711</v>
      </c>
      <c r="G7601" t="e">
        <f>--Blank</f>
        <v>#NAME?</v>
      </c>
    </row>
    <row r="7602" spans="1:7">
      <c r="A7602" t="s">
        <v>13738</v>
      </c>
      <c r="B7602">
        <v>19</v>
      </c>
      <c r="C7602">
        <v>20</v>
      </c>
      <c r="D7602">
        <v>14</v>
      </c>
      <c r="E7602" t="s">
        <v>711</v>
      </c>
      <c r="G7602" t="e">
        <f>--Blank</f>
        <v>#NAME?</v>
      </c>
    </row>
    <row r="7603" spans="1:7">
      <c r="A7603" t="s">
        <v>13739</v>
      </c>
      <c r="B7603">
        <v>19</v>
      </c>
      <c r="C7603">
        <v>20</v>
      </c>
      <c r="D7603">
        <v>15</v>
      </c>
      <c r="E7603" t="s">
        <v>711</v>
      </c>
      <c r="G7603" t="e">
        <f>--Blank</f>
        <v>#NAME?</v>
      </c>
    </row>
    <row r="7604" spans="1:7">
      <c r="A7604" t="s">
        <v>13740</v>
      </c>
      <c r="B7604">
        <v>19</v>
      </c>
      <c r="C7604">
        <v>20</v>
      </c>
      <c r="D7604">
        <v>16</v>
      </c>
      <c r="E7604" t="s">
        <v>711</v>
      </c>
      <c r="G7604" t="e">
        <f>--Blank</f>
        <v>#NAME?</v>
      </c>
    </row>
    <row r="7605" spans="1:7">
      <c r="A7605" t="s">
        <v>13741</v>
      </c>
      <c r="B7605">
        <v>19</v>
      </c>
      <c r="C7605">
        <v>20</v>
      </c>
      <c r="D7605">
        <v>17</v>
      </c>
      <c r="E7605" t="s">
        <v>711</v>
      </c>
      <c r="G7605" t="e">
        <f>--Blank</f>
        <v>#NAME?</v>
      </c>
    </row>
    <row r="7606" spans="1:7">
      <c r="A7606" t="s">
        <v>13742</v>
      </c>
      <c r="B7606">
        <v>19</v>
      </c>
      <c r="C7606">
        <v>20</v>
      </c>
      <c r="D7606">
        <v>18</v>
      </c>
      <c r="E7606" t="s">
        <v>711</v>
      </c>
      <c r="G7606" t="e">
        <f>--Blank</f>
        <v>#NAME?</v>
      </c>
    </row>
    <row r="7607" spans="1:7">
      <c r="A7607" t="s">
        <v>13743</v>
      </c>
      <c r="B7607">
        <v>19</v>
      </c>
      <c r="C7607">
        <v>20</v>
      </c>
      <c r="D7607">
        <v>19</v>
      </c>
      <c r="E7607" t="s">
        <v>711</v>
      </c>
      <c r="G7607" t="e">
        <f>--Blank</f>
        <v>#NAME?</v>
      </c>
    </row>
    <row r="7608" spans="1:7">
      <c r="A7608" t="s">
        <v>13744</v>
      </c>
      <c r="B7608">
        <v>19</v>
      </c>
      <c r="C7608">
        <v>20</v>
      </c>
      <c r="D7608">
        <v>20</v>
      </c>
      <c r="E7608" t="s">
        <v>711</v>
      </c>
      <c r="G7608" t="e">
        <f>--Blank</f>
        <v>#NAME?</v>
      </c>
    </row>
    <row r="7609" spans="1:7">
      <c r="A7609" t="s">
        <v>13745</v>
      </c>
      <c r="B7609">
        <v>20</v>
      </c>
      <c r="C7609">
        <v>1</v>
      </c>
      <c r="D7609">
        <v>1</v>
      </c>
      <c r="E7609" t="s">
        <v>15</v>
      </c>
      <c r="G7609" t="s">
        <v>16</v>
      </c>
    </row>
    <row r="7610" spans="1:7">
      <c r="A7610" t="s">
        <v>13746</v>
      </c>
      <c r="B7610">
        <v>20</v>
      </c>
      <c r="C7610">
        <v>1</v>
      </c>
      <c r="D7610">
        <v>2</v>
      </c>
      <c r="E7610" t="s">
        <v>15</v>
      </c>
      <c r="G7610" t="s">
        <v>16</v>
      </c>
    </row>
    <row r="7611" spans="1:7">
      <c r="A7611" t="s">
        <v>13747</v>
      </c>
      <c r="B7611">
        <v>20</v>
      </c>
      <c r="C7611">
        <v>1</v>
      </c>
      <c r="D7611">
        <v>3</v>
      </c>
      <c r="E7611" t="s">
        <v>19</v>
      </c>
      <c r="G7611" t="s">
        <v>20</v>
      </c>
    </row>
    <row r="7612" spans="1:7">
      <c r="A7612" t="s">
        <v>13748</v>
      </c>
      <c r="B7612">
        <v>20</v>
      </c>
      <c r="C7612">
        <v>1</v>
      </c>
      <c r="D7612">
        <v>4</v>
      </c>
      <c r="E7612" t="s">
        <v>19</v>
      </c>
      <c r="G7612" t="s">
        <v>20</v>
      </c>
    </row>
    <row r="7613" spans="1:7">
      <c r="A7613" t="s">
        <v>13749</v>
      </c>
      <c r="B7613">
        <v>20</v>
      </c>
      <c r="C7613">
        <v>1</v>
      </c>
      <c r="D7613">
        <v>5</v>
      </c>
      <c r="E7613" t="s">
        <v>23</v>
      </c>
      <c r="G7613" t="s">
        <v>24</v>
      </c>
    </row>
    <row r="7614" spans="1:7">
      <c r="A7614" t="s">
        <v>13750</v>
      </c>
      <c r="B7614">
        <v>20</v>
      </c>
      <c r="C7614">
        <v>1</v>
      </c>
      <c r="D7614">
        <v>6</v>
      </c>
      <c r="E7614" t="s">
        <v>23</v>
      </c>
      <c r="G7614" t="s">
        <v>24</v>
      </c>
    </row>
    <row r="7615" spans="1:7">
      <c r="A7615" t="s">
        <v>13751</v>
      </c>
      <c r="B7615">
        <v>20</v>
      </c>
      <c r="C7615">
        <v>1</v>
      </c>
      <c r="D7615">
        <v>7</v>
      </c>
      <c r="E7615" t="s">
        <v>27</v>
      </c>
      <c r="G7615" t="s">
        <v>28</v>
      </c>
    </row>
    <row r="7616" spans="1:7">
      <c r="A7616" t="s">
        <v>13752</v>
      </c>
      <c r="B7616">
        <v>20</v>
      </c>
      <c r="C7616">
        <v>1</v>
      </c>
      <c r="D7616">
        <v>8</v>
      </c>
      <c r="E7616" t="s">
        <v>27</v>
      </c>
      <c r="G7616" t="s">
        <v>28</v>
      </c>
    </row>
    <row r="7617" spans="1:7">
      <c r="A7617" t="s">
        <v>13753</v>
      </c>
      <c r="B7617">
        <v>20</v>
      </c>
      <c r="C7617">
        <v>1</v>
      </c>
      <c r="D7617">
        <v>9</v>
      </c>
      <c r="E7617" t="s">
        <v>31</v>
      </c>
      <c r="G7617" t="s">
        <v>32</v>
      </c>
    </row>
    <row r="7618" spans="1:7">
      <c r="A7618" t="s">
        <v>13754</v>
      </c>
      <c r="B7618">
        <v>20</v>
      </c>
      <c r="C7618">
        <v>1</v>
      </c>
      <c r="D7618">
        <v>10</v>
      </c>
      <c r="E7618" t="s">
        <v>31</v>
      </c>
      <c r="G7618" t="s">
        <v>32</v>
      </c>
    </row>
    <row r="7619" spans="1:7">
      <c r="A7619" t="s">
        <v>13755</v>
      </c>
      <c r="B7619">
        <v>20</v>
      </c>
      <c r="C7619">
        <v>1</v>
      </c>
      <c r="D7619">
        <v>11</v>
      </c>
      <c r="E7619" t="s">
        <v>35</v>
      </c>
      <c r="G7619" t="s">
        <v>36</v>
      </c>
    </row>
    <row r="7620" spans="1:7">
      <c r="A7620" t="s">
        <v>13756</v>
      </c>
      <c r="B7620">
        <v>20</v>
      </c>
      <c r="C7620">
        <v>1</v>
      </c>
      <c r="D7620">
        <v>12</v>
      </c>
      <c r="E7620" t="s">
        <v>35</v>
      </c>
      <c r="G7620" t="s">
        <v>36</v>
      </c>
    </row>
    <row r="7621" spans="1:7">
      <c r="A7621" t="s">
        <v>13757</v>
      </c>
      <c r="B7621">
        <v>20</v>
      </c>
      <c r="C7621">
        <v>1</v>
      </c>
      <c r="D7621">
        <v>13</v>
      </c>
      <c r="E7621" t="s">
        <v>39</v>
      </c>
      <c r="G7621" t="s">
        <v>40</v>
      </c>
    </row>
    <row r="7622" spans="1:7">
      <c r="A7622" t="s">
        <v>13758</v>
      </c>
      <c r="B7622">
        <v>20</v>
      </c>
      <c r="C7622">
        <v>1</v>
      </c>
      <c r="D7622">
        <v>14</v>
      </c>
      <c r="E7622" t="s">
        <v>39</v>
      </c>
      <c r="G7622" t="s">
        <v>40</v>
      </c>
    </row>
    <row r="7623" spans="1:7">
      <c r="A7623" t="s">
        <v>13759</v>
      </c>
      <c r="B7623">
        <v>20</v>
      </c>
      <c r="C7623">
        <v>1</v>
      </c>
      <c r="D7623">
        <v>15</v>
      </c>
      <c r="E7623" t="s">
        <v>43</v>
      </c>
      <c r="G7623" t="s">
        <v>44</v>
      </c>
    </row>
    <row r="7624" spans="1:7">
      <c r="A7624" t="s">
        <v>13760</v>
      </c>
      <c r="B7624">
        <v>20</v>
      </c>
      <c r="C7624">
        <v>1</v>
      </c>
      <c r="D7624">
        <v>16</v>
      </c>
      <c r="E7624" t="s">
        <v>43</v>
      </c>
      <c r="G7624" t="s">
        <v>44</v>
      </c>
    </row>
    <row r="7625" spans="1:7">
      <c r="A7625" t="s">
        <v>13761</v>
      </c>
      <c r="B7625">
        <v>20</v>
      </c>
      <c r="C7625">
        <v>1</v>
      </c>
      <c r="D7625">
        <v>17</v>
      </c>
      <c r="E7625" t="s">
        <v>47</v>
      </c>
      <c r="G7625" t="s">
        <v>48</v>
      </c>
    </row>
    <row r="7626" spans="1:7">
      <c r="A7626" t="s">
        <v>13762</v>
      </c>
      <c r="B7626">
        <v>20</v>
      </c>
      <c r="C7626">
        <v>1</v>
      </c>
      <c r="D7626">
        <v>18</v>
      </c>
      <c r="E7626" t="s">
        <v>47</v>
      </c>
      <c r="G7626" t="s">
        <v>48</v>
      </c>
    </row>
    <row r="7627" spans="1:7">
      <c r="A7627" t="s">
        <v>13763</v>
      </c>
      <c r="B7627">
        <v>20</v>
      </c>
      <c r="C7627">
        <v>1</v>
      </c>
      <c r="D7627">
        <v>19</v>
      </c>
      <c r="E7627" t="s">
        <v>51</v>
      </c>
      <c r="G7627" t="s">
        <v>52</v>
      </c>
    </row>
    <row r="7628" spans="1:7">
      <c r="A7628" t="s">
        <v>13764</v>
      </c>
      <c r="B7628">
        <v>20</v>
      </c>
      <c r="C7628">
        <v>1</v>
      </c>
      <c r="D7628">
        <v>20</v>
      </c>
      <c r="E7628" t="s">
        <v>51</v>
      </c>
      <c r="G7628" t="s">
        <v>52</v>
      </c>
    </row>
    <row r="7629" spans="1:7">
      <c r="A7629" t="s">
        <v>13765</v>
      </c>
      <c r="B7629">
        <v>20</v>
      </c>
      <c r="C7629">
        <v>2</v>
      </c>
      <c r="D7629">
        <v>1</v>
      </c>
      <c r="E7629" t="s">
        <v>55</v>
      </c>
      <c r="G7629" t="s">
        <v>56</v>
      </c>
    </row>
    <row r="7630" spans="1:7">
      <c r="A7630" t="s">
        <v>13766</v>
      </c>
      <c r="B7630">
        <v>20</v>
      </c>
      <c r="C7630">
        <v>2</v>
      </c>
      <c r="D7630">
        <v>2</v>
      </c>
      <c r="E7630" t="s">
        <v>55</v>
      </c>
      <c r="G7630" t="s">
        <v>56</v>
      </c>
    </row>
    <row r="7631" spans="1:7">
      <c r="A7631" t="s">
        <v>13767</v>
      </c>
      <c r="B7631">
        <v>20</v>
      </c>
      <c r="C7631">
        <v>2</v>
      </c>
      <c r="D7631">
        <v>3</v>
      </c>
      <c r="E7631" t="s">
        <v>59</v>
      </c>
      <c r="G7631" t="s">
        <v>60</v>
      </c>
    </row>
    <row r="7632" spans="1:7">
      <c r="A7632" t="s">
        <v>13768</v>
      </c>
      <c r="B7632">
        <v>20</v>
      </c>
      <c r="C7632">
        <v>2</v>
      </c>
      <c r="D7632">
        <v>4</v>
      </c>
      <c r="E7632" t="s">
        <v>59</v>
      </c>
      <c r="G7632" t="s">
        <v>60</v>
      </c>
    </row>
    <row r="7633" spans="1:7">
      <c r="A7633" t="s">
        <v>13769</v>
      </c>
      <c r="B7633">
        <v>20</v>
      </c>
      <c r="C7633">
        <v>2</v>
      </c>
      <c r="D7633">
        <v>5</v>
      </c>
      <c r="E7633" t="s">
        <v>63</v>
      </c>
      <c r="G7633" t="s">
        <v>64</v>
      </c>
    </row>
    <row r="7634" spans="1:7">
      <c r="A7634" t="s">
        <v>13770</v>
      </c>
      <c r="B7634">
        <v>20</v>
      </c>
      <c r="C7634">
        <v>2</v>
      </c>
      <c r="D7634">
        <v>6</v>
      </c>
      <c r="E7634" t="s">
        <v>63</v>
      </c>
      <c r="G7634" t="s">
        <v>64</v>
      </c>
    </row>
    <row r="7635" spans="1:7">
      <c r="A7635" t="s">
        <v>13771</v>
      </c>
      <c r="B7635">
        <v>20</v>
      </c>
      <c r="C7635">
        <v>2</v>
      </c>
      <c r="D7635">
        <v>7</v>
      </c>
      <c r="E7635" t="s">
        <v>67</v>
      </c>
      <c r="G7635" t="s">
        <v>68</v>
      </c>
    </row>
    <row r="7636" spans="1:7">
      <c r="A7636" t="s">
        <v>13772</v>
      </c>
      <c r="B7636">
        <v>20</v>
      </c>
      <c r="C7636">
        <v>2</v>
      </c>
      <c r="D7636">
        <v>8</v>
      </c>
      <c r="E7636" t="s">
        <v>67</v>
      </c>
      <c r="G7636" t="s">
        <v>68</v>
      </c>
    </row>
    <row r="7637" spans="1:7">
      <c r="A7637" t="s">
        <v>13773</v>
      </c>
      <c r="B7637">
        <v>20</v>
      </c>
      <c r="C7637">
        <v>2</v>
      </c>
      <c r="D7637">
        <v>9</v>
      </c>
      <c r="E7637" t="s">
        <v>71</v>
      </c>
      <c r="G7637" t="s">
        <v>72</v>
      </c>
    </row>
    <row r="7638" spans="1:7">
      <c r="A7638" t="s">
        <v>13774</v>
      </c>
      <c r="B7638">
        <v>20</v>
      </c>
      <c r="C7638">
        <v>2</v>
      </c>
      <c r="D7638">
        <v>10</v>
      </c>
      <c r="E7638" t="s">
        <v>71</v>
      </c>
      <c r="G7638" t="s">
        <v>72</v>
      </c>
    </row>
    <row r="7639" spans="1:7">
      <c r="A7639" t="s">
        <v>13775</v>
      </c>
      <c r="B7639">
        <v>20</v>
      </c>
      <c r="C7639">
        <v>2</v>
      </c>
      <c r="D7639">
        <v>11</v>
      </c>
      <c r="E7639" t="s">
        <v>75</v>
      </c>
      <c r="G7639" t="s">
        <v>76</v>
      </c>
    </row>
    <row r="7640" spans="1:7">
      <c r="A7640" t="s">
        <v>13776</v>
      </c>
      <c r="B7640">
        <v>20</v>
      </c>
      <c r="C7640">
        <v>2</v>
      </c>
      <c r="D7640">
        <v>12</v>
      </c>
      <c r="E7640" t="s">
        <v>75</v>
      </c>
      <c r="G7640" t="s">
        <v>76</v>
      </c>
    </row>
    <row r="7641" spans="1:7">
      <c r="A7641" t="s">
        <v>13777</v>
      </c>
      <c r="B7641">
        <v>20</v>
      </c>
      <c r="C7641">
        <v>2</v>
      </c>
      <c r="D7641">
        <v>13</v>
      </c>
      <c r="E7641" t="s">
        <v>13778</v>
      </c>
      <c r="F7641" t="s">
        <v>13779</v>
      </c>
    </row>
    <row r="7642" spans="1:7">
      <c r="A7642" t="s">
        <v>13780</v>
      </c>
      <c r="B7642">
        <v>20</v>
      </c>
      <c r="C7642">
        <v>2</v>
      </c>
      <c r="D7642">
        <v>14</v>
      </c>
      <c r="E7642" t="s">
        <v>13781</v>
      </c>
      <c r="F7642" t="s">
        <v>13779</v>
      </c>
    </row>
    <row r="7643" spans="1:7">
      <c r="A7643" t="s">
        <v>13782</v>
      </c>
      <c r="B7643">
        <v>20</v>
      </c>
      <c r="C7643">
        <v>2</v>
      </c>
      <c r="D7643">
        <v>15</v>
      </c>
      <c r="E7643" t="s">
        <v>13783</v>
      </c>
      <c r="G7643" t="e">
        <f>--Internal_7051</f>
        <v>#NAME?</v>
      </c>
    </row>
    <row r="7644" spans="1:7">
      <c r="A7644" t="s">
        <v>13784</v>
      </c>
      <c r="B7644">
        <v>20</v>
      </c>
      <c r="C7644">
        <v>2</v>
      </c>
      <c r="D7644">
        <v>16</v>
      </c>
      <c r="E7644" t="s">
        <v>13783</v>
      </c>
      <c r="G7644" t="e">
        <f>--Internal_7051</f>
        <v>#NAME?</v>
      </c>
    </row>
    <row r="7645" spans="1:7">
      <c r="A7645" t="s">
        <v>13785</v>
      </c>
      <c r="B7645">
        <v>20</v>
      </c>
      <c r="C7645">
        <v>2</v>
      </c>
      <c r="D7645">
        <v>17</v>
      </c>
      <c r="E7645" t="s">
        <v>13786</v>
      </c>
      <c r="F7645" t="s">
        <v>13787</v>
      </c>
    </row>
    <row r="7646" spans="1:7">
      <c r="A7646" t="s">
        <v>13788</v>
      </c>
      <c r="B7646">
        <v>20</v>
      </c>
      <c r="C7646">
        <v>2</v>
      </c>
      <c r="D7646">
        <v>18</v>
      </c>
      <c r="E7646" t="s">
        <v>13789</v>
      </c>
      <c r="F7646" t="s">
        <v>13787</v>
      </c>
    </row>
    <row r="7647" spans="1:7">
      <c r="A7647" t="s">
        <v>13790</v>
      </c>
      <c r="B7647">
        <v>20</v>
      </c>
      <c r="C7647">
        <v>2</v>
      </c>
      <c r="D7647">
        <v>19</v>
      </c>
      <c r="E7647" t="s">
        <v>13791</v>
      </c>
      <c r="F7647" t="s">
        <v>13792</v>
      </c>
    </row>
    <row r="7648" spans="1:7">
      <c r="A7648" t="s">
        <v>13793</v>
      </c>
      <c r="B7648">
        <v>20</v>
      </c>
      <c r="C7648">
        <v>2</v>
      </c>
      <c r="D7648">
        <v>20</v>
      </c>
      <c r="E7648" t="s">
        <v>13794</v>
      </c>
      <c r="F7648" t="s">
        <v>13792</v>
      </c>
    </row>
    <row r="7649" spans="1:7">
      <c r="A7649" t="s">
        <v>13795</v>
      </c>
      <c r="B7649">
        <v>20</v>
      </c>
      <c r="C7649">
        <v>3</v>
      </c>
      <c r="D7649">
        <v>1</v>
      </c>
      <c r="E7649" t="s">
        <v>13796</v>
      </c>
      <c r="G7649" t="e">
        <f>--Internal_200886</f>
        <v>#NAME?</v>
      </c>
    </row>
    <row r="7650" spans="1:7">
      <c r="A7650" t="s">
        <v>13797</v>
      </c>
      <c r="B7650">
        <v>20</v>
      </c>
      <c r="C7650">
        <v>3</v>
      </c>
      <c r="D7650">
        <v>2</v>
      </c>
      <c r="E7650" t="s">
        <v>13796</v>
      </c>
      <c r="G7650" t="e">
        <f>--Internal_200886</f>
        <v>#NAME?</v>
      </c>
    </row>
    <row r="7651" spans="1:7">
      <c r="A7651" t="s">
        <v>13798</v>
      </c>
      <c r="B7651">
        <v>20</v>
      </c>
      <c r="C7651">
        <v>3</v>
      </c>
      <c r="D7651">
        <v>3</v>
      </c>
      <c r="E7651" t="s">
        <v>13799</v>
      </c>
      <c r="F7651" t="s">
        <v>13800</v>
      </c>
    </row>
    <row r="7652" spans="1:7">
      <c r="A7652" t="s">
        <v>13801</v>
      </c>
      <c r="B7652">
        <v>20</v>
      </c>
      <c r="C7652">
        <v>3</v>
      </c>
      <c r="D7652">
        <v>4</v>
      </c>
      <c r="E7652" t="s">
        <v>13802</v>
      </c>
      <c r="F7652" t="s">
        <v>13800</v>
      </c>
    </row>
    <row r="7653" spans="1:7">
      <c r="A7653" t="s">
        <v>13803</v>
      </c>
      <c r="B7653">
        <v>20</v>
      </c>
      <c r="C7653">
        <v>3</v>
      </c>
      <c r="D7653">
        <v>5</v>
      </c>
      <c r="E7653" t="s">
        <v>13804</v>
      </c>
      <c r="F7653" t="s">
        <v>13805</v>
      </c>
    </row>
    <row r="7654" spans="1:7">
      <c r="A7654" t="s">
        <v>13806</v>
      </c>
      <c r="B7654">
        <v>20</v>
      </c>
      <c r="C7654">
        <v>3</v>
      </c>
      <c r="D7654">
        <v>6</v>
      </c>
      <c r="E7654" t="s">
        <v>13807</v>
      </c>
      <c r="F7654" t="s">
        <v>13805</v>
      </c>
    </row>
    <row r="7655" spans="1:7">
      <c r="A7655" t="s">
        <v>13808</v>
      </c>
      <c r="B7655">
        <v>20</v>
      </c>
      <c r="C7655">
        <v>3</v>
      </c>
      <c r="D7655">
        <v>7</v>
      </c>
      <c r="E7655" t="s">
        <v>13809</v>
      </c>
      <c r="F7655" t="s">
        <v>13810</v>
      </c>
    </row>
    <row r="7656" spans="1:7">
      <c r="A7656" t="s">
        <v>13811</v>
      </c>
      <c r="B7656">
        <v>20</v>
      </c>
      <c r="C7656">
        <v>3</v>
      </c>
      <c r="D7656">
        <v>8</v>
      </c>
      <c r="E7656" t="s">
        <v>13812</v>
      </c>
      <c r="F7656" t="s">
        <v>13810</v>
      </c>
    </row>
    <row r="7657" spans="1:7">
      <c r="A7657" t="s">
        <v>13813</v>
      </c>
      <c r="B7657">
        <v>20</v>
      </c>
      <c r="C7657">
        <v>3</v>
      </c>
      <c r="D7657">
        <v>9</v>
      </c>
      <c r="E7657" t="s">
        <v>13814</v>
      </c>
      <c r="F7657" t="s">
        <v>13815</v>
      </c>
    </row>
    <row r="7658" spans="1:7">
      <c r="A7658" t="s">
        <v>13816</v>
      </c>
      <c r="B7658">
        <v>20</v>
      </c>
      <c r="C7658">
        <v>3</v>
      </c>
      <c r="D7658">
        <v>10</v>
      </c>
      <c r="E7658" t="s">
        <v>13817</v>
      </c>
      <c r="F7658" t="s">
        <v>13815</v>
      </c>
    </row>
    <row r="7659" spans="1:7">
      <c r="A7659" t="s">
        <v>13818</v>
      </c>
      <c r="B7659">
        <v>20</v>
      </c>
      <c r="C7659">
        <v>3</v>
      </c>
      <c r="D7659">
        <v>11</v>
      </c>
      <c r="E7659" t="s">
        <v>13819</v>
      </c>
      <c r="F7659" t="s">
        <v>13820</v>
      </c>
    </row>
    <row r="7660" spans="1:7">
      <c r="A7660" t="s">
        <v>13821</v>
      </c>
      <c r="B7660">
        <v>20</v>
      </c>
      <c r="C7660">
        <v>3</v>
      </c>
      <c r="D7660">
        <v>12</v>
      </c>
      <c r="E7660" t="s">
        <v>13822</v>
      </c>
      <c r="F7660" t="s">
        <v>13820</v>
      </c>
    </row>
    <row r="7661" spans="1:7">
      <c r="A7661" t="s">
        <v>13823</v>
      </c>
      <c r="B7661">
        <v>20</v>
      </c>
      <c r="C7661">
        <v>3</v>
      </c>
      <c r="D7661">
        <v>13</v>
      </c>
      <c r="E7661" t="s">
        <v>13824</v>
      </c>
      <c r="F7661" t="s">
        <v>13825</v>
      </c>
    </row>
    <row r="7662" spans="1:7">
      <c r="A7662" t="s">
        <v>13826</v>
      </c>
      <c r="B7662">
        <v>20</v>
      </c>
      <c r="C7662">
        <v>3</v>
      </c>
      <c r="D7662">
        <v>14</v>
      </c>
      <c r="E7662" t="s">
        <v>13824</v>
      </c>
      <c r="F7662" t="s">
        <v>13825</v>
      </c>
    </row>
    <row r="7663" spans="1:7">
      <c r="A7663" t="s">
        <v>13827</v>
      </c>
      <c r="B7663">
        <v>20</v>
      </c>
      <c r="C7663">
        <v>3</v>
      </c>
      <c r="D7663">
        <v>15</v>
      </c>
      <c r="E7663" t="s">
        <v>13828</v>
      </c>
      <c r="F7663" t="s">
        <v>13829</v>
      </c>
    </row>
    <row r="7664" spans="1:7">
      <c r="A7664" t="s">
        <v>13830</v>
      </c>
      <c r="B7664">
        <v>20</v>
      </c>
      <c r="C7664">
        <v>3</v>
      </c>
      <c r="D7664">
        <v>16</v>
      </c>
      <c r="E7664" t="s">
        <v>13831</v>
      </c>
      <c r="F7664" t="s">
        <v>13829</v>
      </c>
    </row>
    <row r="7665" spans="1:7">
      <c r="A7665" t="s">
        <v>13832</v>
      </c>
      <c r="B7665">
        <v>20</v>
      </c>
      <c r="C7665">
        <v>3</v>
      </c>
      <c r="D7665">
        <v>17</v>
      </c>
      <c r="E7665" t="s">
        <v>13833</v>
      </c>
      <c r="F7665" t="s">
        <v>13834</v>
      </c>
    </row>
    <row r="7666" spans="1:7">
      <c r="A7666" t="s">
        <v>13835</v>
      </c>
      <c r="B7666">
        <v>20</v>
      </c>
      <c r="C7666">
        <v>3</v>
      </c>
      <c r="D7666">
        <v>18</v>
      </c>
      <c r="E7666" t="s">
        <v>13836</v>
      </c>
      <c r="F7666" t="s">
        <v>13834</v>
      </c>
    </row>
    <row r="7667" spans="1:7">
      <c r="A7667" t="s">
        <v>13837</v>
      </c>
      <c r="B7667">
        <v>20</v>
      </c>
      <c r="C7667">
        <v>3</v>
      </c>
      <c r="D7667">
        <v>19</v>
      </c>
      <c r="E7667" t="s">
        <v>13838</v>
      </c>
      <c r="F7667" t="s">
        <v>13839</v>
      </c>
    </row>
    <row r="7668" spans="1:7">
      <c r="A7668" t="s">
        <v>13840</v>
      </c>
      <c r="B7668">
        <v>20</v>
      </c>
      <c r="C7668">
        <v>3</v>
      </c>
      <c r="D7668">
        <v>20</v>
      </c>
      <c r="E7668" t="s">
        <v>13841</v>
      </c>
      <c r="F7668" t="s">
        <v>13839</v>
      </c>
    </row>
    <row r="7669" spans="1:7">
      <c r="A7669" t="s">
        <v>13842</v>
      </c>
      <c r="B7669">
        <v>20</v>
      </c>
      <c r="C7669">
        <v>4</v>
      </c>
      <c r="D7669">
        <v>1</v>
      </c>
      <c r="E7669" t="s">
        <v>13843</v>
      </c>
      <c r="F7669" t="s">
        <v>13844</v>
      </c>
    </row>
    <row r="7670" spans="1:7">
      <c r="A7670" t="s">
        <v>13845</v>
      </c>
      <c r="B7670">
        <v>20</v>
      </c>
      <c r="C7670">
        <v>4</v>
      </c>
      <c r="D7670">
        <v>2</v>
      </c>
      <c r="E7670" t="s">
        <v>13846</v>
      </c>
      <c r="F7670" t="s">
        <v>13844</v>
      </c>
    </row>
    <row r="7671" spans="1:7">
      <c r="A7671" t="s">
        <v>13847</v>
      </c>
      <c r="B7671">
        <v>20</v>
      </c>
      <c r="C7671">
        <v>4</v>
      </c>
      <c r="D7671">
        <v>3</v>
      </c>
      <c r="E7671" t="s">
        <v>13848</v>
      </c>
      <c r="F7671" t="s">
        <v>13849</v>
      </c>
    </row>
    <row r="7672" spans="1:7">
      <c r="A7672" t="s">
        <v>13850</v>
      </c>
      <c r="B7672">
        <v>20</v>
      </c>
      <c r="C7672">
        <v>4</v>
      </c>
      <c r="D7672">
        <v>4</v>
      </c>
      <c r="E7672" t="s">
        <v>13851</v>
      </c>
      <c r="F7672" t="s">
        <v>13849</v>
      </c>
    </row>
    <row r="7673" spans="1:7">
      <c r="A7673" t="s">
        <v>13852</v>
      </c>
      <c r="B7673">
        <v>20</v>
      </c>
      <c r="C7673">
        <v>4</v>
      </c>
      <c r="D7673">
        <v>5</v>
      </c>
      <c r="E7673" t="s">
        <v>13853</v>
      </c>
      <c r="F7673" t="s">
        <v>13854</v>
      </c>
    </row>
    <row r="7674" spans="1:7">
      <c r="A7674" t="s">
        <v>13855</v>
      </c>
      <c r="B7674">
        <v>20</v>
      </c>
      <c r="C7674">
        <v>4</v>
      </c>
      <c r="D7674">
        <v>6</v>
      </c>
      <c r="E7674" t="s">
        <v>13856</v>
      </c>
      <c r="F7674" t="s">
        <v>13854</v>
      </c>
    </row>
    <row r="7675" spans="1:7">
      <c r="A7675" t="s">
        <v>13857</v>
      </c>
      <c r="B7675">
        <v>20</v>
      </c>
      <c r="C7675">
        <v>4</v>
      </c>
      <c r="D7675">
        <v>7</v>
      </c>
      <c r="E7675" t="s">
        <v>13858</v>
      </c>
      <c r="F7675" t="s">
        <v>13859</v>
      </c>
    </row>
    <row r="7676" spans="1:7">
      <c r="A7676" t="s">
        <v>13860</v>
      </c>
      <c r="B7676">
        <v>20</v>
      </c>
      <c r="C7676">
        <v>4</v>
      </c>
      <c r="D7676">
        <v>8</v>
      </c>
      <c r="E7676" t="s">
        <v>13858</v>
      </c>
      <c r="F7676" t="s">
        <v>13859</v>
      </c>
    </row>
    <row r="7677" spans="1:7">
      <c r="A7677" t="s">
        <v>13861</v>
      </c>
      <c r="B7677">
        <v>20</v>
      </c>
      <c r="C7677">
        <v>4</v>
      </c>
      <c r="D7677">
        <v>9</v>
      </c>
      <c r="E7677" t="s">
        <v>13862</v>
      </c>
      <c r="F7677" t="s">
        <v>13863</v>
      </c>
    </row>
    <row r="7678" spans="1:7">
      <c r="A7678" t="s">
        <v>13864</v>
      </c>
      <c r="B7678">
        <v>20</v>
      </c>
      <c r="C7678">
        <v>4</v>
      </c>
      <c r="D7678">
        <v>10</v>
      </c>
      <c r="E7678" t="s">
        <v>13865</v>
      </c>
      <c r="F7678" t="s">
        <v>13863</v>
      </c>
    </row>
    <row r="7679" spans="1:7">
      <c r="A7679" t="s">
        <v>13866</v>
      </c>
      <c r="B7679">
        <v>20</v>
      </c>
      <c r="C7679">
        <v>4</v>
      </c>
      <c r="D7679">
        <v>11</v>
      </c>
      <c r="E7679" t="s">
        <v>13867</v>
      </c>
      <c r="G7679" t="e">
        <f>--Internal_30503</f>
        <v>#NAME?</v>
      </c>
    </row>
    <row r="7680" spans="1:7">
      <c r="A7680" t="s">
        <v>13868</v>
      </c>
      <c r="B7680">
        <v>20</v>
      </c>
      <c r="C7680">
        <v>4</v>
      </c>
      <c r="D7680">
        <v>12</v>
      </c>
      <c r="E7680" t="s">
        <v>13867</v>
      </c>
      <c r="G7680" t="e">
        <f>--Internal_30503</f>
        <v>#NAME?</v>
      </c>
    </row>
    <row r="7681" spans="1:7">
      <c r="A7681" t="s">
        <v>13869</v>
      </c>
      <c r="B7681">
        <v>20</v>
      </c>
      <c r="C7681">
        <v>4</v>
      </c>
      <c r="D7681">
        <v>13</v>
      </c>
      <c r="E7681" t="s">
        <v>13870</v>
      </c>
      <c r="F7681" t="s">
        <v>13871</v>
      </c>
    </row>
    <row r="7682" spans="1:7">
      <c r="A7682" t="s">
        <v>13872</v>
      </c>
      <c r="B7682">
        <v>20</v>
      </c>
      <c r="C7682">
        <v>4</v>
      </c>
      <c r="D7682">
        <v>14</v>
      </c>
      <c r="E7682" t="s">
        <v>13873</v>
      </c>
      <c r="F7682" t="s">
        <v>13871</v>
      </c>
    </row>
    <row r="7683" spans="1:7">
      <c r="A7683" t="s">
        <v>13874</v>
      </c>
      <c r="B7683">
        <v>20</v>
      </c>
      <c r="C7683">
        <v>4</v>
      </c>
      <c r="D7683">
        <v>15</v>
      </c>
      <c r="E7683" t="s">
        <v>13875</v>
      </c>
      <c r="G7683" t="e">
        <f>--Internal_29630</f>
        <v>#NAME?</v>
      </c>
    </row>
    <row r="7684" spans="1:7">
      <c r="A7684" t="s">
        <v>13876</v>
      </c>
      <c r="B7684">
        <v>20</v>
      </c>
      <c r="C7684">
        <v>4</v>
      </c>
      <c r="D7684">
        <v>16</v>
      </c>
      <c r="E7684" t="s">
        <v>13875</v>
      </c>
      <c r="G7684" t="e">
        <f>--Internal_29630</f>
        <v>#NAME?</v>
      </c>
    </row>
    <row r="7685" spans="1:7">
      <c r="A7685" t="s">
        <v>13877</v>
      </c>
      <c r="B7685">
        <v>20</v>
      </c>
      <c r="C7685">
        <v>4</v>
      </c>
      <c r="D7685">
        <v>17</v>
      </c>
      <c r="E7685" t="s">
        <v>13878</v>
      </c>
      <c r="G7685" t="e">
        <f>--Internal_200939</f>
        <v>#NAME?</v>
      </c>
    </row>
    <row r="7686" spans="1:7">
      <c r="A7686" t="s">
        <v>13879</v>
      </c>
      <c r="B7686">
        <v>20</v>
      </c>
      <c r="C7686">
        <v>4</v>
      </c>
      <c r="D7686">
        <v>18</v>
      </c>
      <c r="E7686" t="s">
        <v>13878</v>
      </c>
      <c r="G7686" t="e">
        <f>--Internal_200939</f>
        <v>#NAME?</v>
      </c>
    </row>
    <row r="7687" spans="1:7">
      <c r="A7687" t="s">
        <v>13880</v>
      </c>
      <c r="B7687">
        <v>20</v>
      </c>
      <c r="C7687">
        <v>4</v>
      </c>
      <c r="D7687">
        <v>19</v>
      </c>
      <c r="E7687" t="s">
        <v>13867</v>
      </c>
      <c r="G7687" t="e">
        <f>--Internal_30503</f>
        <v>#NAME?</v>
      </c>
    </row>
    <row r="7688" spans="1:7">
      <c r="A7688" t="s">
        <v>13881</v>
      </c>
      <c r="B7688">
        <v>20</v>
      </c>
      <c r="C7688">
        <v>4</v>
      </c>
      <c r="D7688">
        <v>20</v>
      </c>
      <c r="E7688" t="s">
        <v>13867</v>
      </c>
      <c r="G7688" t="e">
        <f>--Internal_30503</f>
        <v>#NAME?</v>
      </c>
    </row>
    <row r="7689" spans="1:7">
      <c r="A7689" t="s">
        <v>13882</v>
      </c>
      <c r="B7689">
        <v>20</v>
      </c>
      <c r="C7689">
        <v>5</v>
      </c>
      <c r="D7689">
        <v>1</v>
      </c>
      <c r="E7689" t="s">
        <v>13883</v>
      </c>
      <c r="F7689" t="s">
        <v>13884</v>
      </c>
    </row>
    <row r="7690" spans="1:7">
      <c r="A7690" t="s">
        <v>13885</v>
      </c>
      <c r="B7690">
        <v>20</v>
      </c>
      <c r="C7690">
        <v>5</v>
      </c>
      <c r="D7690">
        <v>2</v>
      </c>
      <c r="E7690" t="s">
        <v>13886</v>
      </c>
      <c r="F7690" t="s">
        <v>13884</v>
      </c>
    </row>
    <row r="7691" spans="1:7">
      <c r="A7691" t="s">
        <v>13887</v>
      </c>
      <c r="B7691">
        <v>20</v>
      </c>
      <c r="C7691">
        <v>5</v>
      </c>
      <c r="D7691">
        <v>3</v>
      </c>
      <c r="E7691" t="s">
        <v>13888</v>
      </c>
      <c r="F7691" t="s">
        <v>13889</v>
      </c>
    </row>
    <row r="7692" spans="1:7">
      <c r="A7692" t="s">
        <v>13890</v>
      </c>
      <c r="B7692">
        <v>20</v>
      </c>
      <c r="C7692">
        <v>5</v>
      </c>
      <c r="D7692">
        <v>4</v>
      </c>
      <c r="E7692" t="s">
        <v>13891</v>
      </c>
      <c r="F7692" t="s">
        <v>13889</v>
      </c>
    </row>
    <row r="7693" spans="1:7">
      <c r="A7693" t="s">
        <v>13892</v>
      </c>
      <c r="B7693">
        <v>20</v>
      </c>
      <c r="C7693">
        <v>5</v>
      </c>
      <c r="D7693">
        <v>5</v>
      </c>
      <c r="E7693" t="s">
        <v>13893</v>
      </c>
      <c r="G7693" t="e">
        <f>--Internal_419</f>
        <v>#NAME?</v>
      </c>
    </row>
    <row r="7694" spans="1:7">
      <c r="A7694" t="s">
        <v>13894</v>
      </c>
      <c r="B7694">
        <v>20</v>
      </c>
      <c r="C7694">
        <v>5</v>
      </c>
      <c r="D7694">
        <v>6</v>
      </c>
      <c r="E7694" t="s">
        <v>13893</v>
      </c>
      <c r="G7694" t="e">
        <f>--Internal_419</f>
        <v>#NAME?</v>
      </c>
    </row>
    <row r="7695" spans="1:7">
      <c r="A7695" t="s">
        <v>13895</v>
      </c>
      <c r="B7695">
        <v>20</v>
      </c>
      <c r="C7695">
        <v>5</v>
      </c>
      <c r="D7695">
        <v>7</v>
      </c>
      <c r="E7695" t="s">
        <v>13896</v>
      </c>
      <c r="F7695" t="s">
        <v>13897</v>
      </c>
    </row>
    <row r="7696" spans="1:7">
      <c r="A7696" t="s">
        <v>13898</v>
      </c>
      <c r="B7696">
        <v>20</v>
      </c>
      <c r="C7696">
        <v>5</v>
      </c>
      <c r="D7696">
        <v>8</v>
      </c>
      <c r="E7696" t="s">
        <v>13899</v>
      </c>
      <c r="F7696" t="s">
        <v>13897</v>
      </c>
    </row>
    <row r="7697" spans="1:6">
      <c r="A7697" t="s">
        <v>13900</v>
      </c>
      <c r="B7697">
        <v>20</v>
      </c>
      <c r="C7697">
        <v>5</v>
      </c>
      <c r="D7697">
        <v>9</v>
      </c>
      <c r="E7697" t="s">
        <v>13901</v>
      </c>
      <c r="F7697" t="s">
        <v>13902</v>
      </c>
    </row>
    <row r="7698" spans="1:6">
      <c r="A7698" t="s">
        <v>13903</v>
      </c>
      <c r="B7698">
        <v>20</v>
      </c>
      <c r="C7698">
        <v>5</v>
      </c>
      <c r="D7698">
        <v>10</v>
      </c>
      <c r="E7698" t="s">
        <v>13904</v>
      </c>
      <c r="F7698" t="s">
        <v>13902</v>
      </c>
    </row>
    <row r="7699" spans="1:6">
      <c r="A7699" t="s">
        <v>13905</v>
      </c>
      <c r="B7699">
        <v>20</v>
      </c>
      <c r="C7699">
        <v>5</v>
      </c>
      <c r="D7699">
        <v>11</v>
      </c>
      <c r="E7699" t="s">
        <v>13906</v>
      </c>
      <c r="F7699" t="s">
        <v>13907</v>
      </c>
    </row>
    <row r="7700" spans="1:6">
      <c r="A7700" t="s">
        <v>13908</v>
      </c>
      <c r="B7700">
        <v>20</v>
      </c>
      <c r="C7700">
        <v>5</v>
      </c>
      <c r="D7700">
        <v>12</v>
      </c>
      <c r="E7700" t="s">
        <v>13909</v>
      </c>
      <c r="F7700" t="s">
        <v>13907</v>
      </c>
    </row>
    <row r="7701" spans="1:6">
      <c r="A7701" t="s">
        <v>13910</v>
      </c>
      <c r="B7701">
        <v>20</v>
      </c>
      <c r="C7701">
        <v>5</v>
      </c>
      <c r="D7701">
        <v>13</v>
      </c>
      <c r="E7701" t="s">
        <v>13911</v>
      </c>
      <c r="F7701" t="s">
        <v>13912</v>
      </c>
    </row>
    <row r="7702" spans="1:6">
      <c r="A7702" t="s">
        <v>13913</v>
      </c>
      <c r="B7702">
        <v>20</v>
      </c>
      <c r="C7702">
        <v>5</v>
      </c>
      <c r="D7702">
        <v>14</v>
      </c>
      <c r="E7702" t="s">
        <v>13914</v>
      </c>
      <c r="F7702" t="s">
        <v>13912</v>
      </c>
    </row>
    <row r="7703" spans="1:6">
      <c r="A7703" t="s">
        <v>13915</v>
      </c>
      <c r="B7703">
        <v>20</v>
      </c>
      <c r="C7703">
        <v>5</v>
      </c>
      <c r="D7703">
        <v>15</v>
      </c>
      <c r="E7703" t="s">
        <v>13916</v>
      </c>
      <c r="F7703" t="s">
        <v>13917</v>
      </c>
    </row>
    <row r="7704" spans="1:6">
      <c r="A7704" t="s">
        <v>13918</v>
      </c>
      <c r="B7704">
        <v>20</v>
      </c>
      <c r="C7704">
        <v>5</v>
      </c>
      <c r="D7704">
        <v>16</v>
      </c>
      <c r="E7704" t="s">
        <v>13919</v>
      </c>
      <c r="F7704" t="s">
        <v>13917</v>
      </c>
    </row>
    <row r="7705" spans="1:6">
      <c r="A7705" t="s">
        <v>13920</v>
      </c>
      <c r="B7705">
        <v>20</v>
      </c>
      <c r="C7705">
        <v>5</v>
      </c>
      <c r="D7705">
        <v>17</v>
      </c>
      <c r="E7705" t="s">
        <v>13921</v>
      </c>
      <c r="F7705" t="s">
        <v>13922</v>
      </c>
    </row>
    <row r="7706" spans="1:6">
      <c r="A7706" t="s">
        <v>13923</v>
      </c>
      <c r="B7706">
        <v>20</v>
      </c>
      <c r="C7706">
        <v>5</v>
      </c>
      <c r="D7706">
        <v>18</v>
      </c>
      <c r="E7706" t="s">
        <v>13924</v>
      </c>
      <c r="F7706" t="s">
        <v>13922</v>
      </c>
    </row>
    <row r="7707" spans="1:6">
      <c r="A7707" t="s">
        <v>13925</v>
      </c>
      <c r="B7707">
        <v>20</v>
      </c>
      <c r="C7707">
        <v>5</v>
      </c>
      <c r="D7707">
        <v>19</v>
      </c>
      <c r="E7707" t="s">
        <v>13926</v>
      </c>
      <c r="F7707" t="s">
        <v>13927</v>
      </c>
    </row>
    <row r="7708" spans="1:6">
      <c r="A7708" t="s">
        <v>13928</v>
      </c>
      <c r="B7708">
        <v>20</v>
      </c>
      <c r="C7708">
        <v>5</v>
      </c>
      <c r="D7708">
        <v>20</v>
      </c>
      <c r="E7708" t="s">
        <v>13929</v>
      </c>
      <c r="F7708" t="s">
        <v>13927</v>
      </c>
    </row>
    <row r="7709" spans="1:6">
      <c r="A7709" t="s">
        <v>13930</v>
      </c>
      <c r="B7709">
        <v>20</v>
      </c>
      <c r="C7709">
        <v>6</v>
      </c>
      <c r="D7709">
        <v>1</v>
      </c>
      <c r="E7709" t="s">
        <v>13931</v>
      </c>
      <c r="F7709" t="s">
        <v>13932</v>
      </c>
    </row>
    <row r="7710" spans="1:6">
      <c r="A7710" t="s">
        <v>13933</v>
      </c>
      <c r="B7710">
        <v>20</v>
      </c>
      <c r="C7710">
        <v>6</v>
      </c>
      <c r="D7710">
        <v>2</v>
      </c>
      <c r="E7710" t="s">
        <v>13934</v>
      </c>
      <c r="F7710" t="s">
        <v>13932</v>
      </c>
    </row>
    <row r="7711" spans="1:6">
      <c r="A7711" t="s">
        <v>13935</v>
      </c>
      <c r="B7711">
        <v>20</v>
      </c>
      <c r="C7711">
        <v>6</v>
      </c>
      <c r="D7711">
        <v>3</v>
      </c>
      <c r="E7711" t="s">
        <v>13936</v>
      </c>
      <c r="F7711" t="s">
        <v>13937</v>
      </c>
    </row>
    <row r="7712" spans="1:6">
      <c r="A7712" t="s">
        <v>13938</v>
      </c>
      <c r="B7712">
        <v>20</v>
      </c>
      <c r="C7712">
        <v>6</v>
      </c>
      <c r="D7712">
        <v>4</v>
      </c>
      <c r="E7712" t="s">
        <v>13939</v>
      </c>
      <c r="F7712" t="s">
        <v>13937</v>
      </c>
    </row>
    <row r="7713" spans="1:7">
      <c r="A7713" t="s">
        <v>13940</v>
      </c>
      <c r="B7713">
        <v>20</v>
      </c>
      <c r="C7713">
        <v>6</v>
      </c>
      <c r="D7713">
        <v>5</v>
      </c>
      <c r="E7713" t="s">
        <v>13941</v>
      </c>
      <c r="F7713" t="s">
        <v>13942</v>
      </c>
    </row>
    <row r="7714" spans="1:7">
      <c r="A7714" t="s">
        <v>13943</v>
      </c>
      <c r="B7714">
        <v>20</v>
      </c>
      <c r="C7714">
        <v>6</v>
      </c>
      <c r="D7714">
        <v>6</v>
      </c>
      <c r="E7714" t="s">
        <v>13944</v>
      </c>
      <c r="F7714" t="s">
        <v>13942</v>
      </c>
    </row>
    <row r="7715" spans="1:7">
      <c r="A7715" t="s">
        <v>13945</v>
      </c>
      <c r="B7715">
        <v>20</v>
      </c>
      <c r="C7715">
        <v>6</v>
      </c>
      <c r="D7715">
        <v>7</v>
      </c>
      <c r="E7715" t="s">
        <v>13946</v>
      </c>
      <c r="F7715" t="s">
        <v>13947</v>
      </c>
    </row>
    <row r="7716" spans="1:7">
      <c r="A7716" t="s">
        <v>13948</v>
      </c>
      <c r="B7716">
        <v>20</v>
      </c>
      <c r="C7716">
        <v>6</v>
      </c>
      <c r="D7716">
        <v>8</v>
      </c>
      <c r="E7716" t="s">
        <v>13949</v>
      </c>
      <c r="F7716" t="s">
        <v>13947</v>
      </c>
    </row>
    <row r="7717" spans="1:7">
      <c r="A7717" t="s">
        <v>13950</v>
      </c>
      <c r="B7717">
        <v>20</v>
      </c>
      <c r="C7717">
        <v>6</v>
      </c>
      <c r="D7717">
        <v>9</v>
      </c>
      <c r="E7717" t="s">
        <v>13951</v>
      </c>
      <c r="G7717" t="e">
        <f>--Internal_13417</f>
        <v>#NAME?</v>
      </c>
    </row>
    <row r="7718" spans="1:7">
      <c r="A7718" t="s">
        <v>13952</v>
      </c>
      <c r="B7718">
        <v>20</v>
      </c>
      <c r="C7718">
        <v>6</v>
      </c>
      <c r="D7718">
        <v>10</v>
      </c>
      <c r="E7718" t="s">
        <v>13951</v>
      </c>
      <c r="G7718" t="e">
        <f>--Internal_13417</f>
        <v>#NAME?</v>
      </c>
    </row>
    <row r="7719" spans="1:7">
      <c r="A7719" t="s">
        <v>13953</v>
      </c>
      <c r="B7719">
        <v>20</v>
      </c>
      <c r="C7719">
        <v>6</v>
      </c>
      <c r="D7719">
        <v>11</v>
      </c>
      <c r="E7719" t="s">
        <v>13954</v>
      </c>
      <c r="F7719" t="s">
        <v>13955</v>
      </c>
    </row>
    <row r="7720" spans="1:7">
      <c r="A7720" t="s">
        <v>13956</v>
      </c>
      <c r="B7720">
        <v>20</v>
      </c>
      <c r="C7720">
        <v>6</v>
      </c>
      <c r="D7720">
        <v>12</v>
      </c>
      <c r="E7720" t="s">
        <v>13957</v>
      </c>
      <c r="F7720" t="s">
        <v>13955</v>
      </c>
    </row>
    <row r="7721" spans="1:7">
      <c r="A7721" t="s">
        <v>13958</v>
      </c>
      <c r="B7721">
        <v>20</v>
      </c>
      <c r="C7721">
        <v>6</v>
      </c>
      <c r="D7721">
        <v>13</v>
      </c>
      <c r="E7721" t="s">
        <v>13959</v>
      </c>
      <c r="F7721" t="s">
        <v>13960</v>
      </c>
    </row>
    <row r="7722" spans="1:7">
      <c r="A7722" t="s">
        <v>13961</v>
      </c>
      <c r="B7722">
        <v>20</v>
      </c>
      <c r="C7722">
        <v>6</v>
      </c>
      <c r="D7722">
        <v>14</v>
      </c>
      <c r="E7722" t="s">
        <v>13962</v>
      </c>
      <c r="F7722" t="s">
        <v>13960</v>
      </c>
    </row>
    <row r="7723" spans="1:7">
      <c r="A7723" t="s">
        <v>13963</v>
      </c>
      <c r="B7723">
        <v>20</v>
      </c>
      <c r="C7723">
        <v>6</v>
      </c>
      <c r="D7723">
        <v>15</v>
      </c>
      <c r="E7723" t="s">
        <v>13964</v>
      </c>
      <c r="F7723" t="s">
        <v>13965</v>
      </c>
    </row>
    <row r="7724" spans="1:7">
      <c r="A7724" t="s">
        <v>13966</v>
      </c>
      <c r="B7724">
        <v>20</v>
      </c>
      <c r="C7724">
        <v>6</v>
      </c>
      <c r="D7724">
        <v>16</v>
      </c>
      <c r="E7724" t="s">
        <v>13967</v>
      </c>
      <c r="F7724" t="s">
        <v>13965</v>
      </c>
    </row>
    <row r="7725" spans="1:7">
      <c r="A7725" t="s">
        <v>13968</v>
      </c>
      <c r="B7725">
        <v>20</v>
      </c>
      <c r="C7725">
        <v>6</v>
      </c>
      <c r="D7725">
        <v>17</v>
      </c>
      <c r="E7725" t="s">
        <v>13969</v>
      </c>
      <c r="F7725" t="s">
        <v>13970</v>
      </c>
    </row>
    <row r="7726" spans="1:7">
      <c r="A7726" t="s">
        <v>13971</v>
      </c>
      <c r="B7726">
        <v>20</v>
      </c>
      <c r="C7726">
        <v>6</v>
      </c>
      <c r="D7726">
        <v>18</v>
      </c>
      <c r="E7726" t="s">
        <v>13972</v>
      </c>
      <c r="F7726" t="s">
        <v>13970</v>
      </c>
    </row>
    <row r="7727" spans="1:7">
      <c r="A7727" t="s">
        <v>13973</v>
      </c>
      <c r="B7727">
        <v>20</v>
      </c>
      <c r="C7727">
        <v>6</v>
      </c>
      <c r="D7727">
        <v>19</v>
      </c>
      <c r="E7727" t="s">
        <v>13974</v>
      </c>
      <c r="F7727" t="s">
        <v>13975</v>
      </c>
    </row>
    <row r="7728" spans="1:7">
      <c r="A7728" t="s">
        <v>13976</v>
      </c>
      <c r="B7728">
        <v>20</v>
      </c>
      <c r="C7728">
        <v>6</v>
      </c>
      <c r="D7728">
        <v>20</v>
      </c>
      <c r="E7728" t="s">
        <v>13977</v>
      </c>
      <c r="F7728" t="s">
        <v>13975</v>
      </c>
    </row>
    <row r="7729" spans="1:7">
      <c r="A7729" t="s">
        <v>13978</v>
      </c>
      <c r="B7729">
        <v>20</v>
      </c>
      <c r="C7729">
        <v>7</v>
      </c>
      <c r="D7729">
        <v>1</v>
      </c>
      <c r="E7729" t="s">
        <v>13979</v>
      </c>
      <c r="F7729" t="s">
        <v>13980</v>
      </c>
    </row>
    <row r="7730" spans="1:7">
      <c r="A7730" t="s">
        <v>13981</v>
      </c>
      <c r="B7730">
        <v>20</v>
      </c>
      <c r="C7730">
        <v>7</v>
      </c>
      <c r="D7730">
        <v>2</v>
      </c>
      <c r="E7730" t="s">
        <v>13982</v>
      </c>
      <c r="F7730" t="s">
        <v>13980</v>
      </c>
    </row>
    <row r="7731" spans="1:7">
      <c r="A7731" t="s">
        <v>13983</v>
      </c>
      <c r="B7731">
        <v>20</v>
      </c>
      <c r="C7731">
        <v>7</v>
      </c>
      <c r="D7731">
        <v>3</v>
      </c>
      <c r="E7731" t="s">
        <v>13984</v>
      </c>
      <c r="G7731" t="s">
        <v>13985</v>
      </c>
    </row>
    <row r="7732" spans="1:7">
      <c r="A7732" t="s">
        <v>13986</v>
      </c>
      <c r="B7732">
        <v>20</v>
      </c>
      <c r="C7732">
        <v>7</v>
      </c>
      <c r="D7732">
        <v>4</v>
      </c>
      <c r="E7732" t="s">
        <v>13987</v>
      </c>
      <c r="G7732" t="s">
        <v>13985</v>
      </c>
    </row>
    <row r="7733" spans="1:7">
      <c r="A7733" t="s">
        <v>13988</v>
      </c>
      <c r="B7733">
        <v>20</v>
      </c>
      <c r="C7733">
        <v>7</v>
      </c>
      <c r="D7733">
        <v>5</v>
      </c>
      <c r="E7733" t="s">
        <v>13989</v>
      </c>
      <c r="F7733" t="s">
        <v>13990</v>
      </c>
    </row>
    <row r="7734" spans="1:7">
      <c r="A7734" t="s">
        <v>13991</v>
      </c>
      <c r="B7734">
        <v>20</v>
      </c>
      <c r="C7734">
        <v>7</v>
      </c>
      <c r="D7734">
        <v>6</v>
      </c>
      <c r="E7734" t="s">
        <v>13992</v>
      </c>
      <c r="F7734" t="s">
        <v>13990</v>
      </c>
    </row>
    <row r="7735" spans="1:7">
      <c r="A7735" t="s">
        <v>13993</v>
      </c>
      <c r="B7735">
        <v>20</v>
      </c>
      <c r="C7735">
        <v>7</v>
      </c>
      <c r="D7735">
        <v>7</v>
      </c>
      <c r="E7735" t="s">
        <v>13994</v>
      </c>
      <c r="F7735" t="s">
        <v>13995</v>
      </c>
    </row>
    <row r="7736" spans="1:7">
      <c r="A7736" t="s">
        <v>13996</v>
      </c>
      <c r="B7736">
        <v>20</v>
      </c>
      <c r="C7736">
        <v>7</v>
      </c>
      <c r="D7736">
        <v>8</v>
      </c>
      <c r="E7736" t="s">
        <v>13997</v>
      </c>
      <c r="F7736" t="s">
        <v>13995</v>
      </c>
    </row>
    <row r="7737" spans="1:7">
      <c r="A7737" t="s">
        <v>13998</v>
      </c>
      <c r="B7737">
        <v>20</v>
      </c>
      <c r="C7737">
        <v>7</v>
      </c>
      <c r="D7737">
        <v>9</v>
      </c>
      <c r="E7737" t="s">
        <v>13999</v>
      </c>
      <c r="F7737" t="s">
        <v>14000</v>
      </c>
    </row>
    <row r="7738" spans="1:7">
      <c r="A7738" t="s">
        <v>14001</v>
      </c>
      <c r="B7738">
        <v>20</v>
      </c>
      <c r="C7738">
        <v>7</v>
      </c>
      <c r="D7738">
        <v>10</v>
      </c>
      <c r="E7738" t="s">
        <v>14002</v>
      </c>
      <c r="F7738" t="s">
        <v>14000</v>
      </c>
    </row>
    <row r="7739" spans="1:7">
      <c r="A7739" t="s">
        <v>14003</v>
      </c>
      <c r="B7739">
        <v>20</v>
      </c>
      <c r="C7739">
        <v>7</v>
      </c>
      <c r="D7739">
        <v>11</v>
      </c>
      <c r="E7739" t="s">
        <v>14004</v>
      </c>
      <c r="G7739" t="e">
        <f>--Internal_30225</f>
        <v>#NAME?</v>
      </c>
    </row>
    <row r="7740" spans="1:7">
      <c r="A7740" t="s">
        <v>14005</v>
      </c>
      <c r="B7740">
        <v>20</v>
      </c>
      <c r="C7740">
        <v>7</v>
      </c>
      <c r="D7740">
        <v>12</v>
      </c>
      <c r="E7740" t="s">
        <v>14004</v>
      </c>
      <c r="G7740" t="e">
        <f>--Internal_30225</f>
        <v>#NAME?</v>
      </c>
    </row>
    <row r="7741" spans="1:7">
      <c r="A7741" t="s">
        <v>14006</v>
      </c>
      <c r="B7741">
        <v>20</v>
      </c>
      <c r="C7741">
        <v>7</v>
      </c>
      <c r="D7741">
        <v>13</v>
      </c>
      <c r="E7741" t="s">
        <v>14007</v>
      </c>
      <c r="F7741" t="s">
        <v>14008</v>
      </c>
    </row>
    <row r="7742" spans="1:7">
      <c r="A7742" t="s">
        <v>14009</v>
      </c>
      <c r="B7742">
        <v>20</v>
      </c>
      <c r="C7742">
        <v>7</v>
      </c>
      <c r="D7742">
        <v>14</v>
      </c>
      <c r="E7742" t="s">
        <v>14010</v>
      </c>
      <c r="F7742" t="s">
        <v>14008</v>
      </c>
    </row>
    <row r="7743" spans="1:7">
      <c r="A7743" t="s">
        <v>14011</v>
      </c>
      <c r="B7743">
        <v>20</v>
      </c>
      <c r="C7743">
        <v>7</v>
      </c>
      <c r="D7743">
        <v>15</v>
      </c>
      <c r="E7743" t="s">
        <v>14012</v>
      </c>
      <c r="G7743" t="e">
        <f>--Internal_29867</f>
        <v>#NAME?</v>
      </c>
    </row>
    <row r="7744" spans="1:7">
      <c r="A7744" t="s">
        <v>14013</v>
      </c>
      <c r="B7744">
        <v>20</v>
      </c>
      <c r="C7744">
        <v>7</v>
      </c>
      <c r="D7744">
        <v>16</v>
      </c>
      <c r="E7744" t="s">
        <v>14012</v>
      </c>
      <c r="G7744" t="e">
        <f>--Internal_29867</f>
        <v>#NAME?</v>
      </c>
    </row>
    <row r="7745" spans="1:7">
      <c r="A7745" t="s">
        <v>14014</v>
      </c>
      <c r="B7745">
        <v>20</v>
      </c>
      <c r="C7745">
        <v>7</v>
      </c>
      <c r="D7745">
        <v>17</v>
      </c>
      <c r="E7745" t="s">
        <v>14015</v>
      </c>
      <c r="F7745" t="s">
        <v>14016</v>
      </c>
    </row>
    <row r="7746" spans="1:7">
      <c r="A7746" t="s">
        <v>14017</v>
      </c>
      <c r="B7746">
        <v>20</v>
      </c>
      <c r="C7746">
        <v>7</v>
      </c>
      <c r="D7746">
        <v>18</v>
      </c>
      <c r="E7746" t="s">
        <v>14018</v>
      </c>
      <c r="F7746" t="s">
        <v>14016</v>
      </c>
    </row>
    <row r="7747" spans="1:7">
      <c r="A7747" t="s">
        <v>14019</v>
      </c>
      <c r="B7747">
        <v>20</v>
      </c>
      <c r="C7747">
        <v>7</v>
      </c>
      <c r="D7747">
        <v>19</v>
      </c>
      <c r="E7747" t="s">
        <v>14020</v>
      </c>
      <c r="F7747" t="s">
        <v>14021</v>
      </c>
    </row>
    <row r="7748" spans="1:7">
      <c r="A7748" t="s">
        <v>14022</v>
      </c>
      <c r="B7748">
        <v>20</v>
      </c>
      <c r="C7748">
        <v>7</v>
      </c>
      <c r="D7748">
        <v>20</v>
      </c>
      <c r="E7748" t="s">
        <v>14023</v>
      </c>
      <c r="F7748" t="s">
        <v>14021</v>
      </c>
    </row>
    <row r="7749" spans="1:7">
      <c r="A7749" t="s">
        <v>14024</v>
      </c>
      <c r="B7749">
        <v>20</v>
      </c>
      <c r="C7749">
        <v>8</v>
      </c>
      <c r="D7749">
        <v>1</v>
      </c>
      <c r="E7749" t="s">
        <v>14025</v>
      </c>
      <c r="F7749" t="s">
        <v>14026</v>
      </c>
    </row>
    <row r="7750" spans="1:7">
      <c r="A7750" t="s">
        <v>14027</v>
      </c>
      <c r="B7750">
        <v>20</v>
      </c>
      <c r="C7750">
        <v>8</v>
      </c>
      <c r="D7750">
        <v>2</v>
      </c>
      <c r="E7750" t="s">
        <v>14028</v>
      </c>
      <c r="F7750" t="s">
        <v>14026</v>
      </c>
    </row>
    <row r="7751" spans="1:7">
      <c r="A7751" t="s">
        <v>14029</v>
      </c>
      <c r="B7751">
        <v>20</v>
      </c>
      <c r="C7751">
        <v>8</v>
      </c>
      <c r="D7751">
        <v>3</v>
      </c>
      <c r="E7751" t="s">
        <v>14030</v>
      </c>
      <c r="F7751" t="s">
        <v>14031</v>
      </c>
    </row>
    <row r="7752" spans="1:7">
      <c r="A7752" t="s">
        <v>14032</v>
      </c>
      <c r="B7752">
        <v>20</v>
      </c>
      <c r="C7752">
        <v>8</v>
      </c>
      <c r="D7752">
        <v>4</v>
      </c>
      <c r="E7752" t="s">
        <v>14033</v>
      </c>
      <c r="F7752" t="s">
        <v>14031</v>
      </c>
    </row>
    <row r="7753" spans="1:7">
      <c r="A7753" t="s">
        <v>14034</v>
      </c>
      <c r="B7753">
        <v>20</v>
      </c>
      <c r="C7753">
        <v>8</v>
      </c>
      <c r="D7753">
        <v>5</v>
      </c>
      <c r="E7753" t="s">
        <v>591</v>
      </c>
      <c r="G7753" t="e">
        <f>--Empty</f>
        <v>#NAME?</v>
      </c>
    </row>
    <row r="7754" spans="1:7">
      <c r="A7754" t="s">
        <v>14035</v>
      </c>
      <c r="B7754">
        <v>20</v>
      </c>
      <c r="C7754">
        <v>8</v>
      </c>
      <c r="D7754">
        <v>6</v>
      </c>
      <c r="E7754" t="s">
        <v>591</v>
      </c>
      <c r="G7754" t="e">
        <f>--Empty</f>
        <v>#NAME?</v>
      </c>
    </row>
    <row r="7755" spans="1:7">
      <c r="A7755" t="s">
        <v>14036</v>
      </c>
      <c r="B7755">
        <v>20</v>
      </c>
      <c r="C7755">
        <v>8</v>
      </c>
      <c r="D7755">
        <v>7</v>
      </c>
      <c r="E7755" t="s">
        <v>591</v>
      </c>
      <c r="G7755" t="e">
        <f>--Empty</f>
        <v>#NAME?</v>
      </c>
    </row>
    <row r="7756" spans="1:7">
      <c r="A7756" t="s">
        <v>14037</v>
      </c>
      <c r="B7756">
        <v>20</v>
      </c>
      <c r="C7756">
        <v>8</v>
      </c>
      <c r="D7756">
        <v>8</v>
      </c>
      <c r="E7756" t="s">
        <v>591</v>
      </c>
      <c r="G7756" t="e">
        <f>--Empty</f>
        <v>#NAME?</v>
      </c>
    </row>
    <row r="7757" spans="1:7">
      <c r="A7757" t="s">
        <v>14038</v>
      </c>
      <c r="B7757">
        <v>20</v>
      </c>
      <c r="C7757">
        <v>8</v>
      </c>
      <c r="D7757">
        <v>9</v>
      </c>
      <c r="E7757" t="s">
        <v>591</v>
      </c>
      <c r="G7757" t="e">
        <f>--Empty</f>
        <v>#NAME?</v>
      </c>
    </row>
    <row r="7758" spans="1:7">
      <c r="A7758" t="s">
        <v>14039</v>
      </c>
      <c r="B7758">
        <v>20</v>
      </c>
      <c r="C7758">
        <v>8</v>
      </c>
      <c r="D7758">
        <v>10</v>
      </c>
      <c r="E7758" t="s">
        <v>591</v>
      </c>
      <c r="G7758" t="e">
        <f>--Empty</f>
        <v>#NAME?</v>
      </c>
    </row>
    <row r="7759" spans="1:7">
      <c r="A7759" t="s">
        <v>14040</v>
      </c>
      <c r="B7759">
        <v>20</v>
      </c>
      <c r="C7759">
        <v>8</v>
      </c>
      <c r="D7759">
        <v>11</v>
      </c>
      <c r="E7759" t="s">
        <v>591</v>
      </c>
      <c r="G7759" t="e">
        <f>--Empty</f>
        <v>#NAME?</v>
      </c>
    </row>
    <row r="7760" spans="1:7">
      <c r="A7760" t="s">
        <v>14041</v>
      </c>
      <c r="B7760">
        <v>20</v>
      </c>
      <c r="C7760">
        <v>8</v>
      </c>
      <c r="D7760">
        <v>12</v>
      </c>
      <c r="E7760" t="s">
        <v>591</v>
      </c>
      <c r="G7760" t="e">
        <f>--Empty</f>
        <v>#NAME?</v>
      </c>
    </row>
    <row r="7761" spans="1:6">
      <c r="A7761" t="s">
        <v>14042</v>
      </c>
      <c r="B7761">
        <v>20</v>
      </c>
      <c r="C7761">
        <v>8</v>
      </c>
      <c r="D7761">
        <v>13</v>
      </c>
      <c r="E7761" t="s">
        <v>14043</v>
      </c>
      <c r="F7761" t="s">
        <v>14044</v>
      </c>
    </row>
    <row r="7762" spans="1:6">
      <c r="A7762" t="s">
        <v>14045</v>
      </c>
      <c r="B7762">
        <v>20</v>
      </c>
      <c r="C7762">
        <v>8</v>
      </c>
      <c r="D7762">
        <v>14</v>
      </c>
      <c r="E7762" t="s">
        <v>14046</v>
      </c>
      <c r="F7762" t="s">
        <v>14044</v>
      </c>
    </row>
    <row r="7763" spans="1:6">
      <c r="A7763" t="s">
        <v>14047</v>
      </c>
      <c r="B7763">
        <v>20</v>
      </c>
      <c r="C7763">
        <v>8</v>
      </c>
      <c r="D7763">
        <v>15</v>
      </c>
      <c r="E7763" t="s">
        <v>14048</v>
      </c>
      <c r="F7763" t="s">
        <v>14049</v>
      </c>
    </row>
    <row r="7764" spans="1:6">
      <c r="A7764" t="s">
        <v>14050</v>
      </c>
      <c r="B7764">
        <v>20</v>
      </c>
      <c r="C7764">
        <v>8</v>
      </c>
      <c r="D7764">
        <v>16</v>
      </c>
      <c r="E7764" t="s">
        <v>14051</v>
      </c>
      <c r="F7764" t="s">
        <v>14049</v>
      </c>
    </row>
    <row r="7765" spans="1:6">
      <c r="A7765" t="s">
        <v>14052</v>
      </c>
      <c r="B7765">
        <v>20</v>
      </c>
      <c r="C7765">
        <v>8</v>
      </c>
      <c r="D7765">
        <v>17</v>
      </c>
      <c r="E7765" t="s">
        <v>14053</v>
      </c>
      <c r="F7765" t="s">
        <v>14054</v>
      </c>
    </row>
    <row r="7766" spans="1:6">
      <c r="A7766" t="s">
        <v>14055</v>
      </c>
      <c r="B7766">
        <v>20</v>
      </c>
      <c r="C7766">
        <v>8</v>
      </c>
      <c r="D7766">
        <v>18</v>
      </c>
      <c r="E7766" t="s">
        <v>14056</v>
      </c>
      <c r="F7766" t="s">
        <v>14054</v>
      </c>
    </row>
    <row r="7767" spans="1:6">
      <c r="A7767" t="s">
        <v>14057</v>
      </c>
      <c r="B7767">
        <v>20</v>
      </c>
      <c r="C7767">
        <v>8</v>
      </c>
      <c r="D7767">
        <v>19</v>
      </c>
      <c r="E7767" t="s">
        <v>14058</v>
      </c>
      <c r="F7767" t="s">
        <v>14059</v>
      </c>
    </row>
    <row r="7768" spans="1:6">
      <c r="A7768" t="s">
        <v>14060</v>
      </c>
      <c r="B7768">
        <v>20</v>
      </c>
      <c r="C7768">
        <v>8</v>
      </c>
      <c r="D7768">
        <v>20</v>
      </c>
      <c r="E7768" t="s">
        <v>14061</v>
      </c>
      <c r="F7768" t="s">
        <v>14059</v>
      </c>
    </row>
    <row r="7769" spans="1:6">
      <c r="A7769" t="s">
        <v>14062</v>
      </c>
      <c r="B7769">
        <v>20</v>
      </c>
      <c r="C7769">
        <v>9</v>
      </c>
      <c r="D7769">
        <v>1</v>
      </c>
      <c r="E7769" t="s">
        <v>14063</v>
      </c>
      <c r="F7769" t="s">
        <v>14064</v>
      </c>
    </row>
    <row r="7770" spans="1:6">
      <c r="A7770" t="s">
        <v>14065</v>
      </c>
      <c r="B7770">
        <v>20</v>
      </c>
      <c r="C7770">
        <v>9</v>
      </c>
      <c r="D7770">
        <v>2</v>
      </c>
      <c r="E7770" t="s">
        <v>14066</v>
      </c>
      <c r="F7770" t="s">
        <v>14064</v>
      </c>
    </row>
    <row r="7771" spans="1:6">
      <c r="A7771" t="s">
        <v>14067</v>
      </c>
      <c r="B7771">
        <v>20</v>
      </c>
      <c r="C7771">
        <v>9</v>
      </c>
      <c r="D7771">
        <v>3</v>
      </c>
      <c r="E7771" t="s">
        <v>14068</v>
      </c>
      <c r="F7771" t="s">
        <v>14069</v>
      </c>
    </row>
    <row r="7772" spans="1:6">
      <c r="A7772" t="s">
        <v>14070</v>
      </c>
      <c r="B7772">
        <v>20</v>
      </c>
      <c r="C7772">
        <v>9</v>
      </c>
      <c r="D7772">
        <v>4</v>
      </c>
      <c r="E7772" t="s">
        <v>14071</v>
      </c>
      <c r="F7772" t="s">
        <v>14069</v>
      </c>
    </row>
    <row r="7773" spans="1:6">
      <c r="A7773" t="s">
        <v>14072</v>
      </c>
      <c r="B7773">
        <v>20</v>
      </c>
      <c r="C7773">
        <v>9</v>
      </c>
      <c r="D7773">
        <v>5</v>
      </c>
      <c r="E7773" t="s">
        <v>14073</v>
      </c>
      <c r="F7773" t="s">
        <v>14074</v>
      </c>
    </row>
    <row r="7774" spans="1:6">
      <c r="A7774" t="s">
        <v>14075</v>
      </c>
      <c r="B7774">
        <v>20</v>
      </c>
      <c r="C7774">
        <v>9</v>
      </c>
      <c r="D7774">
        <v>6</v>
      </c>
      <c r="E7774" t="s">
        <v>14076</v>
      </c>
      <c r="F7774" t="s">
        <v>14074</v>
      </c>
    </row>
    <row r="7775" spans="1:6">
      <c r="A7775" t="s">
        <v>14077</v>
      </c>
      <c r="B7775">
        <v>20</v>
      </c>
      <c r="C7775">
        <v>9</v>
      </c>
      <c r="D7775">
        <v>7</v>
      </c>
      <c r="E7775" t="s">
        <v>14078</v>
      </c>
      <c r="F7775" t="s">
        <v>14079</v>
      </c>
    </row>
    <row r="7776" spans="1:6">
      <c r="A7776" t="s">
        <v>14080</v>
      </c>
      <c r="B7776">
        <v>20</v>
      </c>
      <c r="C7776">
        <v>9</v>
      </c>
      <c r="D7776">
        <v>8</v>
      </c>
      <c r="E7776" t="s">
        <v>14081</v>
      </c>
      <c r="F7776" t="s">
        <v>14079</v>
      </c>
    </row>
    <row r="7777" spans="1:6">
      <c r="A7777" t="s">
        <v>14082</v>
      </c>
      <c r="B7777">
        <v>20</v>
      </c>
      <c r="C7777">
        <v>9</v>
      </c>
      <c r="D7777">
        <v>9</v>
      </c>
      <c r="E7777" t="s">
        <v>14083</v>
      </c>
      <c r="F7777" t="s">
        <v>14084</v>
      </c>
    </row>
    <row r="7778" spans="1:6">
      <c r="A7778" t="s">
        <v>14085</v>
      </c>
      <c r="B7778">
        <v>20</v>
      </c>
      <c r="C7778">
        <v>9</v>
      </c>
      <c r="D7778">
        <v>10</v>
      </c>
      <c r="E7778" t="s">
        <v>14086</v>
      </c>
      <c r="F7778" t="s">
        <v>14084</v>
      </c>
    </row>
    <row r="7779" spans="1:6">
      <c r="A7779" t="s">
        <v>14087</v>
      </c>
      <c r="B7779">
        <v>20</v>
      </c>
      <c r="C7779">
        <v>9</v>
      </c>
      <c r="D7779">
        <v>11</v>
      </c>
      <c r="E7779" t="s">
        <v>14088</v>
      </c>
      <c r="F7779" t="s">
        <v>14089</v>
      </c>
    </row>
    <row r="7780" spans="1:6">
      <c r="A7780" t="s">
        <v>14090</v>
      </c>
      <c r="B7780">
        <v>20</v>
      </c>
      <c r="C7780">
        <v>9</v>
      </c>
      <c r="D7780">
        <v>12</v>
      </c>
      <c r="E7780" t="s">
        <v>14091</v>
      </c>
      <c r="F7780" t="s">
        <v>14089</v>
      </c>
    </row>
    <row r="7781" spans="1:6">
      <c r="A7781" t="s">
        <v>14092</v>
      </c>
      <c r="B7781">
        <v>20</v>
      </c>
      <c r="C7781">
        <v>9</v>
      </c>
      <c r="D7781">
        <v>13</v>
      </c>
      <c r="E7781" t="s">
        <v>14093</v>
      </c>
      <c r="F7781" t="s">
        <v>14094</v>
      </c>
    </row>
    <row r="7782" spans="1:6">
      <c r="A7782" t="s">
        <v>14095</v>
      </c>
      <c r="B7782">
        <v>20</v>
      </c>
      <c r="C7782">
        <v>9</v>
      </c>
      <c r="D7782">
        <v>14</v>
      </c>
      <c r="E7782" t="s">
        <v>14096</v>
      </c>
      <c r="F7782" t="s">
        <v>14094</v>
      </c>
    </row>
    <row r="7783" spans="1:6">
      <c r="A7783" t="s">
        <v>14097</v>
      </c>
      <c r="B7783">
        <v>20</v>
      </c>
      <c r="C7783">
        <v>9</v>
      </c>
      <c r="D7783">
        <v>15</v>
      </c>
      <c r="E7783" t="s">
        <v>14098</v>
      </c>
      <c r="F7783" t="s">
        <v>14099</v>
      </c>
    </row>
    <row r="7784" spans="1:6">
      <c r="A7784" t="s">
        <v>14100</v>
      </c>
      <c r="B7784">
        <v>20</v>
      </c>
      <c r="C7784">
        <v>9</v>
      </c>
      <c r="D7784">
        <v>16</v>
      </c>
      <c r="E7784" t="s">
        <v>14101</v>
      </c>
      <c r="F7784" t="s">
        <v>14099</v>
      </c>
    </row>
    <row r="7785" spans="1:6">
      <c r="A7785" t="s">
        <v>14102</v>
      </c>
      <c r="B7785">
        <v>20</v>
      </c>
      <c r="C7785">
        <v>9</v>
      </c>
      <c r="D7785">
        <v>17</v>
      </c>
      <c r="E7785" t="s">
        <v>14103</v>
      </c>
      <c r="F7785" t="s">
        <v>14104</v>
      </c>
    </row>
    <row r="7786" spans="1:6">
      <c r="A7786" t="s">
        <v>14105</v>
      </c>
      <c r="B7786">
        <v>20</v>
      </c>
      <c r="C7786">
        <v>9</v>
      </c>
      <c r="D7786">
        <v>18</v>
      </c>
      <c r="E7786" t="s">
        <v>14106</v>
      </c>
      <c r="F7786" t="s">
        <v>14104</v>
      </c>
    </row>
    <row r="7787" spans="1:6">
      <c r="A7787" t="s">
        <v>14107</v>
      </c>
      <c r="B7787">
        <v>20</v>
      </c>
      <c r="C7787">
        <v>9</v>
      </c>
      <c r="D7787">
        <v>19</v>
      </c>
      <c r="E7787" t="s">
        <v>14108</v>
      </c>
      <c r="F7787" t="s">
        <v>14109</v>
      </c>
    </row>
    <row r="7788" spans="1:6">
      <c r="A7788" t="s">
        <v>14110</v>
      </c>
      <c r="B7788">
        <v>20</v>
      </c>
      <c r="C7788">
        <v>9</v>
      </c>
      <c r="D7788">
        <v>20</v>
      </c>
      <c r="E7788" t="s">
        <v>14111</v>
      </c>
      <c r="F7788" t="s">
        <v>14109</v>
      </c>
    </row>
    <row r="7789" spans="1:6">
      <c r="A7789" t="s">
        <v>14112</v>
      </c>
      <c r="B7789">
        <v>20</v>
      </c>
      <c r="C7789">
        <v>10</v>
      </c>
      <c r="D7789">
        <v>1</v>
      </c>
      <c r="E7789" t="s">
        <v>14113</v>
      </c>
      <c r="F7789" t="s">
        <v>14114</v>
      </c>
    </row>
    <row r="7790" spans="1:6">
      <c r="A7790" t="s">
        <v>14115</v>
      </c>
      <c r="B7790">
        <v>20</v>
      </c>
      <c r="C7790">
        <v>10</v>
      </c>
      <c r="D7790">
        <v>2</v>
      </c>
      <c r="E7790" t="s">
        <v>14116</v>
      </c>
      <c r="F7790" t="s">
        <v>14114</v>
      </c>
    </row>
    <row r="7791" spans="1:6">
      <c r="A7791" t="s">
        <v>14117</v>
      </c>
      <c r="B7791">
        <v>20</v>
      </c>
      <c r="C7791">
        <v>10</v>
      </c>
      <c r="D7791">
        <v>3</v>
      </c>
      <c r="E7791" t="s">
        <v>14118</v>
      </c>
      <c r="F7791" t="s">
        <v>14119</v>
      </c>
    </row>
    <row r="7792" spans="1:6">
      <c r="A7792" t="s">
        <v>14120</v>
      </c>
      <c r="B7792">
        <v>20</v>
      </c>
      <c r="C7792">
        <v>10</v>
      </c>
      <c r="D7792">
        <v>4</v>
      </c>
      <c r="E7792" t="s">
        <v>14121</v>
      </c>
      <c r="F7792" t="s">
        <v>14119</v>
      </c>
    </row>
    <row r="7793" spans="1:6">
      <c r="A7793" t="s">
        <v>14122</v>
      </c>
      <c r="B7793">
        <v>20</v>
      </c>
      <c r="C7793">
        <v>10</v>
      </c>
      <c r="D7793">
        <v>5</v>
      </c>
      <c r="E7793" t="s">
        <v>14123</v>
      </c>
      <c r="F7793" t="s">
        <v>14124</v>
      </c>
    </row>
    <row r="7794" spans="1:6">
      <c r="A7794" t="s">
        <v>14125</v>
      </c>
      <c r="B7794">
        <v>20</v>
      </c>
      <c r="C7794">
        <v>10</v>
      </c>
      <c r="D7794">
        <v>6</v>
      </c>
      <c r="E7794" t="s">
        <v>14126</v>
      </c>
      <c r="F7794" t="s">
        <v>14124</v>
      </c>
    </row>
    <row r="7795" spans="1:6">
      <c r="A7795" t="s">
        <v>14127</v>
      </c>
      <c r="B7795">
        <v>20</v>
      </c>
      <c r="C7795">
        <v>10</v>
      </c>
      <c r="D7795">
        <v>7</v>
      </c>
      <c r="E7795" t="s">
        <v>14128</v>
      </c>
      <c r="F7795" t="s">
        <v>14129</v>
      </c>
    </row>
    <row r="7796" spans="1:6">
      <c r="A7796" t="s">
        <v>14130</v>
      </c>
      <c r="B7796">
        <v>20</v>
      </c>
      <c r="C7796">
        <v>10</v>
      </c>
      <c r="D7796">
        <v>8</v>
      </c>
      <c r="E7796" t="s">
        <v>14131</v>
      </c>
      <c r="F7796" t="s">
        <v>14129</v>
      </c>
    </row>
    <row r="7797" spans="1:6">
      <c r="A7797" t="s">
        <v>14132</v>
      </c>
      <c r="B7797">
        <v>20</v>
      </c>
      <c r="C7797">
        <v>10</v>
      </c>
      <c r="D7797">
        <v>9</v>
      </c>
      <c r="E7797" t="s">
        <v>14133</v>
      </c>
      <c r="F7797" t="s">
        <v>14134</v>
      </c>
    </row>
    <row r="7798" spans="1:6">
      <c r="A7798" t="s">
        <v>14135</v>
      </c>
      <c r="B7798">
        <v>20</v>
      </c>
      <c r="C7798">
        <v>10</v>
      </c>
      <c r="D7798">
        <v>10</v>
      </c>
      <c r="E7798" t="s">
        <v>14136</v>
      </c>
      <c r="F7798" t="s">
        <v>14134</v>
      </c>
    </row>
    <row r="7799" spans="1:6">
      <c r="A7799" t="s">
        <v>14137</v>
      </c>
      <c r="B7799">
        <v>20</v>
      </c>
      <c r="C7799">
        <v>10</v>
      </c>
      <c r="D7799">
        <v>11</v>
      </c>
      <c r="E7799" t="s">
        <v>14138</v>
      </c>
      <c r="F7799" t="s">
        <v>14139</v>
      </c>
    </row>
    <row r="7800" spans="1:6">
      <c r="A7800" t="s">
        <v>14140</v>
      </c>
      <c r="B7800">
        <v>20</v>
      </c>
      <c r="C7800">
        <v>10</v>
      </c>
      <c r="D7800">
        <v>12</v>
      </c>
      <c r="E7800" t="s">
        <v>14141</v>
      </c>
      <c r="F7800" t="s">
        <v>14139</v>
      </c>
    </row>
    <row r="7801" spans="1:6">
      <c r="A7801" t="s">
        <v>14142</v>
      </c>
      <c r="B7801">
        <v>20</v>
      </c>
      <c r="C7801">
        <v>10</v>
      </c>
      <c r="D7801">
        <v>13</v>
      </c>
      <c r="E7801" t="s">
        <v>14143</v>
      </c>
      <c r="F7801" t="s">
        <v>14144</v>
      </c>
    </row>
    <row r="7802" spans="1:6">
      <c r="A7802" t="s">
        <v>14145</v>
      </c>
      <c r="B7802">
        <v>20</v>
      </c>
      <c r="C7802">
        <v>10</v>
      </c>
      <c r="D7802">
        <v>14</v>
      </c>
      <c r="E7802" t="s">
        <v>14146</v>
      </c>
      <c r="F7802" t="s">
        <v>14144</v>
      </c>
    </row>
    <row r="7803" spans="1:6">
      <c r="A7803" t="s">
        <v>14147</v>
      </c>
      <c r="B7803">
        <v>20</v>
      </c>
      <c r="C7803">
        <v>10</v>
      </c>
      <c r="D7803">
        <v>15</v>
      </c>
      <c r="E7803" t="s">
        <v>14148</v>
      </c>
      <c r="F7803" t="s">
        <v>14149</v>
      </c>
    </row>
    <row r="7804" spans="1:6">
      <c r="A7804" t="s">
        <v>14150</v>
      </c>
      <c r="B7804">
        <v>20</v>
      </c>
      <c r="C7804">
        <v>10</v>
      </c>
      <c r="D7804">
        <v>16</v>
      </c>
      <c r="E7804" t="s">
        <v>14151</v>
      </c>
      <c r="F7804" t="s">
        <v>14149</v>
      </c>
    </row>
    <row r="7805" spans="1:6">
      <c r="A7805" t="s">
        <v>14152</v>
      </c>
      <c r="B7805">
        <v>20</v>
      </c>
      <c r="C7805">
        <v>10</v>
      </c>
      <c r="D7805">
        <v>17</v>
      </c>
      <c r="E7805" t="s">
        <v>14153</v>
      </c>
      <c r="F7805" t="s">
        <v>14154</v>
      </c>
    </row>
    <row r="7806" spans="1:6">
      <c r="A7806" t="s">
        <v>14155</v>
      </c>
      <c r="B7806">
        <v>20</v>
      </c>
      <c r="C7806">
        <v>10</v>
      </c>
      <c r="D7806">
        <v>18</v>
      </c>
      <c r="E7806" t="s">
        <v>14156</v>
      </c>
      <c r="F7806" t="s">
        <v>14154</v>
      </c>
    </row>
    <row r="7807" spans="1:6">
      <c r="A7807" t="s">
        <v>14157</v>
      </c>
      <c r="B7807">
        <v>20</v>
      </c>
      <c r="C7807">
        <v>10</v>
      </c>
      <c r="D7807">
        <v>19</v>
      </c>
      <c r="E7807" t="s">
        <v>14158</v>
      </c>
      <c r="F7807" t="s">
        <v>14159</v>
      </c>
    </row>
    <row r="7808" spans="1:6">
      <c r="A7808" t="s">
        <v>14160</v>
      </c>
      <c r="B7808">
        <v>20</v>
      </c>
      <c r="C7808">
        <v>10</v>
      </c>
      <c r="D7808">
        <v>20</v>
      </c>
      <c r="E7808" t="s">
        <v>14161</v>
      </c>
      <c r="F7808" t="s">
        <v>14159</v>
      </c>
    </row>
    <row r="7809" spans="1:6">
      <c r="A7809" t="s">
        <v>14162</v>
      </c>
      <c r="B7809">
        <v>20</v>
      </c>
      <c r="C7809">
        <v>11</v>
      </c>
      <c r="D7809">
        <v>1</v>
      </c>
      <c r="E7809" t="s">
        <v>14163</v>
      </c>
      <c r="F7809" t="s">
        <v>14164</v>
      </c>
    </row>
    <row r="7810" spans="1:6">
      <c r="A7810" t="s">
        <v>14165</v>
      </c>
      <c r="B7810">
        <v>20</v>
      </c>
      <c r="C7810">
        <v>11</v>
      </c>
      <c r="D7810">
        <v>2</v>
      </c>
      <c r="E7810" t="s">
        <v>14166</v>
      </c>
      <c r="F7810" t="s">
        <v>14164</v>
      </c>
    </row>
    <row r="7811" spans="1:6">
      <c r="A7811" t="s">
        <v>14167</v>
      </c>
      <c r="B7811">
        <v>20</v>
      </c>
      <c r="C7811">
        <v>11</v>
      </c>
      <c r="D7811">
        <v>3</v>
      </c>
      <c r="E7811" t="s">
        <v>14168</v>
      </c>
      <c r="F7811" t="s">
        <v>14169</v>
      </c>
    </row>
    <row r="7812" spans="1:6">
      <c r="A7812" t="s">
        <v>14170</v>
      </c>
      <c r="B7812">
        <v>20</v>
      </c>
      <c r="C7812">
        <v>11</v>
      </c>
      <c r="D7812">
        <v>4</v>
      </c>
      <c r="E7812" t="s">
        <v>14171</v>
      </c>
      <c r="F7812" t="s">
        <v>14169</v>
      </c>
    </row>
    <row r="7813" spans="1:6">
      <c r="A7813" t="s">
        <v>14172</v>
      </c>
      <c r="B7813">
        <v>20</v>
      </c>
      <c r="C7813">
        <v>11</v>
      </c>
      <c r="D7813">
        <v>5</v>
      </c>
      <c r="E7813" t="s">
        <v>14173</v>
      </c>
      <c r="F7813" t="s">
        <v>14174</v>
      </c>
    </row>
    <row r="7814" spans="1:6">
      <c r="A7814" t="s">
        <v>14175</v>
      </c>
      <c r="B7814">
        <v>20</v>
      </c>
      <c r="C7814">
        <v>11</v>
      </c>
      <c r="D7814">
        <v>6</v>
      </c>
      <c r="E7814" t="s">
        <v>14176</v>
      </c>
      <c r="F7814" t="s">
        <v>14174</v>
      </c>
    </row>
    <row r="7815" spans="1:6">
      <c r="A7815" t="s">
        <v>14177</v>
      </c>
      <c r="B7815">
        <v>20</v>
      </c>
      <c r="C7815">
        <v>11</v>
      </c>
      <c r="D7815">
        <v>7</v>
      </c>
      <c r="E7815" t="s">
        <v>14178</v>
      </c>
      <c r="F7815" t="s">
        <v>14179</v>
      </c>
    </row>
    <row r="7816" spans="1:6">
      <c r="A7816" t="s">
        <v>14180</v>
      </c>
      <c r="B7816">
        <v>20</v>
      </c>
      <c r="C7816">
        <v>11</v>
      </c>
      <c r="D7816">
        <v>8</v>
      </c>
      <c r="E7816" t="s">
        <v>14181</v>
      </c>
      <c r="F7816" t="s">
        <v>14179</v>
      </c>
    </row>
    <row r="7817" spans="1:6">
      <c r="A7817" t="s">
        <v>14182</v>
      </c>
      <c r="B7817">
        <v>20</v>
      </c>
      <c r="C7817">
        <v>11</v>
      </c>
      <c r="D7817">
        <v>9</v>
      </c>
      <c r="E7817" t="s">
        <v>14183</v>
      </c>
      <c r="F7817" t="s">
        <v>14184</v>
      </c>
    </row>
    <row r="7818" spans="1:6">
      <c r="A7818" t="s">
        <v>14185</v>
      </c>
      <c r="B7818">
        <v>20</v>
      </c>
      <c r="C7818">
        <v>11</v>
      </c>
      <c r="D7818">
        <v>10</v>
      </c>
      <c r="E7818" t="s">
        <v>14186</v>
      </c>
      <c r="F7818" t="s">
        <v>14184</v>
      </c>
    </row>
    <row r="7819" spans="1:6">
      <c r="A7819" t="s">
        <v>14187</v>
      </c>
      <c r="B7819">
        <v>20</v>
      </c>
      <c r="C7819">
        <v>11</v>
      </c>
      <c r="D7819">
        <v>11</v>
      </c>
      <c r="E7819" t="s">
        <v>14188</v>
      </c>
      <c r="F7819" t="s">
        <v>14189</v>
      </c>
    </row>
    <row r="7820" spans="1:6">
      <c r="A7820" t="s">
        <v>14190</v>
      </c>
      <c r="B7820">
        <v>20</v>
      </c>
      <c r="C7820">
        <v>11</v>
      </c>
      <c r="D7820">
        <v>12</v>
      </c>
      <c r="E7820" t="s">
        <v>14191</v>
      </c>
      <c r="F7820" t="s">
        <v>14189</v>
      </c>
    </row>
    <row r="7821" spans="1:6">
      <c r="A7821" t="s">
        <v>14192</v>
      </c>
      <c r="B7821">
        <v>20</v>
      </c>
      <c r="C7821">
        <v>11</v>
      </c>
      <c r="D7821">
        <v>13</v>
      </c>
      <c r="E7821" t="s">
        <v>14193</v>
      </c>
      <c r="F7821" t="s">
        <v>14194</v>
      </c>
    </row>
    <row r="7822" spans="1:6">
      <c r="A7822" t="s">
        <v>14195</v>
      </c>
      <c r="B7822">
        <v>20</v>
      </c>
      <c r="C7822">
        <v>11</v>
      </c>
      <c r="D7822">
        <v>14</v>
      </c>
      <c r="E7822" t="s">
        <v>14196</v>
      </c>
      <c r="F7822" t="s">
        <v>14194</v>
      </c>
    </row>
    <row r="7823" spans="1:6">
      <c r="A7823" t="s">
        <v>14197</v>
      </c>
      <c r="B7823">
        <v>20</v>
      </c>
      <c r="C7823">
        <v>11</v>
      </c>
      <c r="D7823">
        <v>15</v>
      </c>
      <c r="E7823" t="s">
        <v>14198</v>
      </c>
      <c r="F7823" t="s">
        <v>14199</v>
      </c>
    </row>
    <row r="7824" spans="1:6">
      <c r="A7824" t="s">
        <v>14200</v>
      </c>
      <c r="B7824">
        <v>20</v>
      </c>
      <c r="C7824">
        <v>11</v>
      </c>
      <c r="D7824">
        <v>16</v>
      </c>
      <c r="E7824" t="s">
        <v>14201</v>
      </c>
      <c r="F7824" t="s">
        <v>14199</v>
      </c>
    </row>
    <row r="7825" spans="1:6">
      <c r="A7825" t="s">
        <v>14202</v>
      </c>
      <c r="B7825">
        <v>20</v>
      </c>
      <c r="C7825">
        <v>11</v>
      </c>
      <c r="D7825">
        <v>17</v>
      </c>
      <c r="E7825" t="s">
        <v>14203</v>
      </c>
      <c r="F7825" t="s">
        <v>14204</v>
      </c>
    </row>
    <row r="7826" spans="1:6">
      <c r="A7826" t="s">
        <v>14205</v>
      </c>
      <c r="B7826">
        <v>20</v>
      </c>
      <c r="C7826">
        <v>11</v>
      </c>
      <c r="D7826">
        <v>18</v>
      </c>
      <c r="E7826" t="s">
        <v>14206</v>
      </c>
      <c r="F7826" t="s">
        <v>14204</v>
      </c>
    </row>
    <row r="7827" spans="1:6">
      <c r="A7827" t="s">
        <v>14207</v>
      </c>
      <c r="B7827">
        <v>20</v>
      </c>
      <c r="C7827">
        <v>11</v>
      </c>
      <c r="D7827">
        <v>19</v>
      </c>
      <c r="E7827" t="s">
        <v>14208</v>
      </c>
      <c r="F7827" t="s">
        <v>14209</v>
      </c>
    </row>
    <row r="7828" spans="1:6">
      <c r="A7828" t="s">
        <v>14210</v>
      </c>
      <c r="B7828">
        <v>20</v>
      </c>
      <c r="C7828">
        <v>11</v>
      </c>
      <c r="D7828">
        <v>20</v>
      </c>
      <c r="E7828" t="s">
        <v>14211</v>
      </c>
      <c r="F7828" t="s">
        <v>14209</v>
      </c>
    </row>
    <row r="7829" spans="1:6">
      <c r="A7829" t="s">
        <v>14212</v>
      </c>
      <c r="B7829">
        <v>20</v>
      </c>
      <c r="C7829">
        <v>12</v>
      </c>
      <c r="D7829">
        <v>1</v>
      </c>
      <c r="E7829" t="s">
        <v>14213</v>
      </c>
      <c r="F7829" t="s">
        <v>14214</v>
      </c>
    </row>
    <row r="7830" spans="1:6">
      <c r="A7830" t="s">
        <v>14215</v>
      </c>
      <c r="B7830">
        <v>20</v>
      </c>
      <c r="C7830">
        <v>12</v>
      </c>
      <c r="D7830">
        <v>2</v>
      </c>
      <c r="E7830" t="s">
        <v>14216</v>
      </c>
      <c r="F7830" t="s">
        <v>14214</v>
      </c>
    </row>
    <row r="7831" spans="1:6">
      <c r="A7831" t="s">
        <v>14217</v>
      </c>
      <c r="B7831">
        <v>20</v>
      </c>
      <c r="C7831">
        <v>12</v>
      </c>
      <c r="D7831">
        <v>3</v>
      </c>
      <c r="E7831" t="s">
        <v>14218</v>
      </c>
      <c r="F7831" t="s">
        <v>14219</v>
      </c>
    </row>
    <row r="7832" spans="1:6">
      <c r="A7832" t="s">
        <v>14220</v>
      </c>
      <c r="B7832">
        <v>20</v>
      </c>
      <c r="C7832">
        <v>12</v>
      </c>
      <c r="D7832">
        <v>4</v>
      </c>
      <c r="E7832" t="s">
        <v>14221</v>
      </c>
      <c r="F7832" t="s">
        <v>14219</v>
      </c>
    </row>
    <row r="7833" spans="1:6">
      <c r="A7833" t="s">
        <v>14222</v>
      </c>
      <c r="B7833">
        <v>20</v>
      </c>
      <c r="C7833">
        <v>12</v>
      </c>
      <c r="D7833">
        <v>5</v>
      </c>
      <c r="E7833" t="s">
        <v>14223</v>
      </c>
      <c r="F7833" t="s">
        <v>14224</v>
      </c>
    </row>
    <row r="7834" spans="1:6">
      <c r="A7834" t="s">
        <v>14225</v>
      </c>
      <c r="B7834">
        <v>20</v>
      </c>
      <c r="C7834">
        <v>12</v>
      </c>
      <c r="D7834">
        <v>6</v>
      </c>
      <c r="E7834" t="s">
        <v>14226</v>
      </c>
      <c r="F7834" t="s">
        <v>14224</v>
      </c>
    </row>
    <row r="7835" spans="1:6">
      <c r="A7835" t="s">
        <v>14227</v>
      </c>
      <c r="B7835">
        <v>20</v>
      </c>
      <c r="C7835">
        <v>12</v>
      </c>
      <c r="D7835">
        <v>7</v>
      </c>
      <c r="E7835" t="s">
        <v>14228</v>
      </c>
      <c r="F7835" t="s">
        <v>14229</v>
      </c>
    </row>
    <row r="7836" spans="1:6">
      <c r="A7836" t="s">
        <v>14230</v>
      </c>
      <c r="B7836">
        <v>20</v>
      </c>
      <c r="C7836">
        <v>12</v>
      </c>
      <c r="D7836">
        <v>8</v>
      </c>
      <c r="E7836" t="s">
        <v>14231</v>
      </c>
      <c r="F7836" t="s">
        <v>14229</v>
      </c>
    </row>
    <row r="7837" spans="1:6">
      <c r="A7837" t="s">
        <v>14232</v>
      </c>
      <c r="B7837">
        <v>20</v>
      </c>
      <c r="C7837">
        <v>12</v>
      </c>
      <c r="D7837">
        <v>9</v>
      </c>
      <c r="E7837" t="s">
        <v>14233</v>
      </c>
      <c r="F7837" t="s">
        <v>14234</v>
      </c>
    </row>
    <row r="7838" spans="1:6">
      <c r="A7838" t="s">
        <v>14235</v>
      </c>
      <c r="B7838">
        <v>20</v>
      </c>
      <c r="C7838">
        <v>12</v>
      </c>
      <c r="D7838">
        <v>10</v>
      </c>
      <c r="E7838" t="s">
        <v>14236</v>
      </c>
      <c r="F7838" t="s">
        <v>14234</v>
      </c>
    </row>
    <row r="7839" spans="1:6">
      <c r="A7839" t="s">
        <v>14237</v>
      </c>
      <c r="B7839">
        <v>20</v>
      </c>
      <c r="C7839">
        <v>12</v>
      </c>
      <c r="D7839">
        <v>11</v>
      </c>
      <c r="E7839" t="s">
        <v>14238</v>
      </c>
      <c r="F7839" t="s">
        <v>14239</v>
      </c>
    </row>
    <row r="7840" spans="1:6">
      <c r="A7840" t="s">
        <v>14240</v>
      </c>
      <c r="B7840">
        <v>20</v>
      </c>
      <c r="C7840">
        <v>12</v>
      </c>
      <c r="D7840">
        <v>12</v>
      </c>
      <c r="E7840" t="s">
        <v>14241</v>
      </c>
      <c r="F7840" t="s">
        <v>14239</v>
      </c>
    </row>
    <row r="7841" spans="1:7">
      <c r="A7841" t="s">
        <v>14242</v>
      </c>
      <c r="B7841">
        <v>20</v>
      </c>
      <c r="C7841">
        <v>12</v>
      </c>
      <c r="D7841">
        <v>13</v>
      </c>
      <c r="E7841" t="s">
        <v>14243</v>
      </c>
      <c r="F7841" t="s">
        <v>14244</v>
      </c>
    </row>
    <row r="7842" spans="1:7">
      <c r="A7842" t="s">
        <v>14245</v>
      </c>
      <c r="B7842">
        <v>20</v>
      </c>
      <c r="C7842">
        <v>12</v>
      </c>
      <c r="D7842">
        <v>14</v>
      </c>
      <c r="E7842" t="s">
        <v>14246</v>
      </c>
      <c r="F7842" t="s">
        <v>14244</v>
      </c>
    </row>
    <row r="7843" spans="1:7">
      <c r="A7843" t="s">
        <v>14247</v>
      </c>
      <c r="B7843">
        <v>20</v>
      </c>
      <c r="C7843">
        <v>12</v>
      </c>
      <c r="D7843">
        <v>15</v>
      </c>
      <c r="E7843" t="s">
        <v>14248</v>
      </c>
      <c r="F7843" t="s">
        <v>14249</v>
      </c>
    </row>
    <row r="7844" spans="1:7">
      <c r="A7844" t="s">
        <v>14250</v>
      </c>
      <c r="B7844">
        <v>20</v>
      </c>
      <c r="C7844">
        <v>12</v>
      </c>
      <c r="D7844">
        <v>16</v>
      </c>
      <c r="E7844" t="s">
        <v>14251</v>
      </c>
      <c r="F7844" t="s">
        <v>14249</v>
      </c>
    </row>
    <row r="7845" spans="1:7">
      <c r="A7845" t="s">
        <v>14252</v>
      </c>
      <c r="B7845">
        <v>20</v>
      </c>
      <c r="C7845">
        <v>12</v>
      </c>
      <c r="D7845">
        <v>17</v>
      </c>
      <c r="E7845" t="s">
        <v>14253</v>
      </c>
      <c r="F7845" t="s">
        <v>14254</v>
      </c>
    </row>
    <row r="7846" spans="1:7">
      <c r="A7846" t="s">
        <v>14255</v>
      </c>
      <c r="B7846">
        <v>20</v>
      </c>
      <c r="C7846">
        <v>12</v>
      </c>
      <c r="D7846">
        <v>18</v>
      </c>
      <c r="E7846" t="s">
        <v>14256</v>
      </c>
      <c r="F7846" t="s">
        <v>14254</v>
      </c>
    </row>
    <row r="7847" spans="1:7">
      <c r="A7847" t="s">
        <v>14257</v>
      </c>
      <c r="B7847">
        <v>20</v>
      </c>
      <c r="C7847">
        <v>12</v>
      </c>
      <c r="D7847">
        <v>19</v>
      </c>
      <c r="E7847" t="s">
        <v>14258</v>
      </c>
      <c r="F7847" t="s">
        <v>14259</v>
      </c>
    </row>
    <row r="7848" spans="1:7">
      <c r="A7848" t="s">
        <v>14260</v>
      </c>
      <c r="B7848">
        <v>20</v>
      </c>
      <c r="C7848">
        <v>12</v>
      </c>
      <c r="D7848">
        <v>20</v>
      </c>
      <c r="E7848" t="s">
        <v>14261</v>
      </c>
      <c r="F7848" t="s">
        <v>14259</v>
      </c>
    </row>
    <row r="7849" spans="1:7">
      <c r="A7849" t="s">
        <v>14262</v>
      </c>
      <c r="B7849">
        <v>20</v>
      </c>
      <c r="C7849">
        <v>13</v>
      </c>
      <c r="D7849">
        <v>1</v>
      </c>
      <c r="E7849" t="s">
        <v>14263</v>
      </c>
      <c r="F7849" t="s">
        <v>14264</v>
      </c>
    </row>
    <row r="7850" spans="1:7">
      <c r="A7850" t="s">
        <v>14265</v>
      </c>
      <c r="B7850">
        <v>20</v>
      </c>
      <c r="C7850">
        <v>13</v>
      </c>
      <c r="D7850">
        <v>2</v>
      </c>
      <c r="E7850" t="s">
        <v>14266</v>
      </c>
      <c r="F7850" t="s">
        <v>14264</v>
      </c>
    </row>
    <row r="7851" spans="1:7">
      <c r="A7851" t="s">
        <v>14267</v>
      </c>
      <c r="B7851">
        <v>20</v>
      </c>
      <c r="C7851">
        <v>13</v>
      </c>
      <c r="D7851">
        <v>3</v>
      </c>
      <c r="E7851" t="s">
        <v>14268</v>
      </c>
      <c r="G7851" t="s">
        <v>14269</v>
      </c>
    </row>
    <row r="7852" spans="1:7">
      <c r="A7852" t="s">
        <v>14270</v>
      </c>
      <c r="B7852">
        <v>20</v>
      </c>
      <c r="C7852">
        <v>13</v>
      </c>
      <c r="D7852">
        <v>4</v>
      </c>
      <c r="E7852" t="s">
        <v>14268</v>
      </c>
      <c r="G7852" t="s">
        <v>14269</v>
      </c>
    </row>
    <row r="7853" spans="1:7">
      <c r="A7853" t="s">
        <v>14271</v>
      </c>
      <c r="B7853">
        <v>20</v>
      </c>
      <c r="C7853">
        <v>13</v>
      </c>
      <c r="D7853">
        <v>5</v>
      </c>
      <c r="E7853" t="s">
        <v>14272</v>
      </c>
      <c r="F7853" t="s">
        <v>14273</v>
      </c>
    </row>
    <row r="7854" spans="1:7">
      <c r="A7854" t="s">
        <v>14274</v>
      </c>
      <c r="B7854">
        <v>20</v>
      </c>
      <c r="C7854">
        <v>13</v>
      </c>
      <c r="D7854">
        <v>6</v>
      </c>
      <c r="E7854" t="s">
        <v>14275</v>
      </c>
      <c r="F7854" t="s">
        <v>14273</v>
      </c>
    </row>
    <row r="7855" spans="1:7">
      <c r="A7855" t="s">
        <v>14276</v>
      </c>
      <c r="B7855">
        <v>20</v>
      </c>
      <c r="C7855">
        <v>13</v>
      </c>
      <c r="D7855">
        <v>7</v>
      </c>
      <c r="E7855" t="s">
        <v>14277</v>
      </c>
      <c r="G7855" t="s">
        <v>14278</v>
      </c>
    </row>
    <row r="7856" spans="1:7">
      <c r="A7856" t="s">
        <v>14279</v>
      </c>
      <c r="B7856">
        <v>20</v>
      </c>
      <c r="C7856">
        <v>13</v>
      </c>
      <c r="D7856">
        <v>8</v>
      </c>
      <c r="E7856" t="s">
        <v>14277</v>
      </c>
      <c r="G7856" t="s">
        <v>14278</v>
      </c>
    </row>
    <row r="7857" spans="1:7">
      <c r="A7857" t="s">
        <v>14280</v>
      </c>
      <c r="B7857">
        <v>20</v>
      </c>
      <c r="C7857">
        <v>13</v>
      </c>
      <c r="D7857">
        <v>9</v>
      </c>
      <c r="E7857" t="s">
        <v>14281</v>
      </c>
      <c r="F7857" t="s">
        <v>14282</v>
      </c>
    </row>
    <row r="7858" spans="1:7">
      <c r="A7858" t="s">
        <v>14283</v>
      </c>
      <c r="B7858">
        <v>20</v>
      </c>
      <c r="C7858">
        <v>13</v>
      </c>
      <c r="D7858">
        <v>10</v>
      </c>
      <c r="E7858" t="s">
        <v>14284</v>
      </c>
      <c r="F7858" t="s">
        <v>14282</v>
      </c>
    </row>
    <row r="7859" spans="1:7">
      <c r="A7859" t="s">
        <v>14285</v>
      </c>
      <c r="B7859">
        <v>20</v>
      </c>
      <c r="C7859">
        <v>13</v>
      </c>
      <c r="D7859">
        <v>11</v>
      </c>
      <c r="E7859" t="s">
        <v>14286</v>
      </c>
      <c r="G7859" t="s">
        <v>14287</v>
      </c>
    </row>
    <row r="7860" spans="1:7">
      <c r="A7860" t="s">
        <v>14288</v>
      </c>
      <c r="B7860">
        <v>20</v>
      </c>
      <c r="C7860">
        <v>13</v>
      </c>
      <c r="D7860">
        <v>12</v>
      </c>
      <c r="E7860" t="s">
        <v>14286</v>
      </c>
      <c r="G7860" t="s">
        <v>14287</v>
      </c>
    </row>
    <row r="7861" spans="1:7">
      <c r="A7861" t="s">
        <v>14289</v>
      </c>
      <c r="B7861">
        <v>20</v>
      </c>
      <c r="C7861">
        <v>13</v>
      </c>
      <c r="D7861">
        <v>13</v>
      </c>
      <c r="E7861" t="s">
        <v>14290</v>
      </c>
      <c r="F7861" t="s">
        <v>14291</v>
      </c>
    </row>
    <row r="7862" spans="1:7">
      <c r="A7862" t="s">
        <v>14292</v>
      </c>
      <c r="B7862">
        <v>20</v>
      </c>
      <c r="C7862">
        <v>13</v>
      </c>
      <c r="D7862">
        <v>14</v>
      </c>
      <c r="E7862" t="s">
        <v>14293</v>
      </c>
      <c r="F7862" t="s">
        <v>14291</v>
      </c>
    </row>
    <row r="7863" spans="1:7">
      <c r="A7863" t="s">
        <v>14294</v>
      </c>
      <c r="B7863">
        <v>20</v>
      </c>
      <c r="C7863">
        <v>13</v>
      </c>
      <c r="D7863">
        <v>15</v>
      </c>
      <c r="E7863" t="s">
        <v>14295</v>
      </c>
      <c r="F7863" t="s">
        <v>14296</v>
      </c>
    </row>
    <row r="7864" spans="1:7">
      <c r="A7864" t="s">
        <v>14297</v>
      </c>
      <c r="B7864">
        <v>20</v>
      </c>
      <c r="C7864">
        <v>13</v>
      </c>
      <c r="D7864">
        <v>16</v>
      </c>
      <c r="E7864" t="s">
        <v>14298</v>
      </c>
      <c r="F7864" t="s">
        <v>14296</v>
      </c>
    </row>
    <row r="7865" spans="1:7">
      <c r="A7865" t="s">
        <v>14299</v>
      </c>
      <c r="B7865">
        <v>20</v>
      </c>
      <c r="C7865">
        <v>13</v>
      </c>
      <c r="D7865">
        <v>17</v>
      </c>
      <c r="E7865" t="s">
        <v>14300</v>
      </c>
      <c r="F7865" t="s">
        <v>14301</v>
      </c>
    </row>
    <row r="7866" spans="1:7">
      <c r="A7866" t="s">
        <v>14302</v>
      </c>
      <c r="B7866">
        <v>20</v>
      </c>
      <c r="C7866">
        <v>13</v>
      </c>
      <c r="D7866">
        <v>18</v>
      </c>
      <c r="E7866" t="s">
        <v>14303</v>
      </c>
      <c r="F7866" t="s">
        <v>14301</v>
      </c>
    </row>
    <row r="7867" spans="1:7">
      <c r="A7867" t="s">
        <v>14304</v>
      </c>
      <c r="B7867">
        <v>20</v>
      </c>
      <c r="C7867">
        <v>13</v>
      </c>
      <c r="D7867">
        <v>19</v>
      </c>
      <c r="E7867" t="s">
        <v>14305</v>
      </c>
      <c r="F7867" t="s">
        <v>14306</v>
      </c>
    </row>
    <row r="7868" spans="1:7">
      <c r="A7868" t="s">
        <v>14307</v>
      </c>
      <c r="B7868">
        <v>20</v>
      </c>
      <c r="C7868">
        <v>13</v>
      </c>
      <c r="D7868">
        <v>20</v>
      </c>
      <c r="E7868" t="s">
        <v>14308</v>
      </c>
      <c r="F7868" t="s">
        <v>14306</v>
      </c>
    </row>
    <row r="7869" spans="1:7">
      <c r="A7869" t="s">
        <v>14309</v>
      </c>
      <c r="B7869">
        <v>20</v>
      </c>
      <c r="C7869">
        <v>14</v>
      </c>
      <c r="D7869">
        <v>1</v>
      </c>
      <c r="E7869" t="s">
        <v>14310</v>
      </c>
      <c r="F7869" t="s">
        <v>14311</v>
      </c>
    </row>
    <row r="7870" spans="1:7">
      <c r="A7870" t="s">
        <v>14312</v>
      </c>
      <c r="B7870">
        <v>20</v>
      </c>
      <c r="C7870">
        <v>14</v>
      </c>
      <c r="D7870">
        <v>2</v>
      </c>
      <c r="E7870" t="s">
        <v>14313</v>
      </c>
      <c r="F7870" t="s">
        <v>14311</v>
      </c>
    </row>
    <row r="7871" spans="1:7">
      <c r="A7871" t="s">
        <v>14314</v>
      </c>
      <c r="B7871">
        <v>20</v>
      </c>
      <c r="C7871">
        <v>14</v>
      </c>
      <c r="D7871">
        <v>3</v>
      </c>
      <c r="E7871" t="s">
        <v>14315</v>
      </c>
      <c r="F7871" t="s">
        <v>14316</v>
      </c>
    </row>
    <row r="7872" spans="1:7">
      <c r="A7872" t="s">
        <v>14317</v>
      </c>
      <c r="B7872">
        <v>20</v>
      </c>
      <c r="C7872">
        <v>14</v>
      </c>
      <c r="D7872">
        <v>4</v>
      </c>
      <c r="E7872" t="s">
        <v>14318</v>
      </c>
      <c r="F7872" t="s">
        <v>14316</v>
      </c>
    </row>
    <row r="7873" spans="1:7">
      <c r="A7873" t="s">
        <v>14319</v>
      </c>
      <c r="B7873">
        <v>20</v>
      </c>
      <c r="C7873">
        <v>14</v>
      </c>
      <c r="D7873">
        <v>5</v>
      </c>
      <c r="E7873" t="s">
        <v>14320</v>
      </c>
      <c r="F7873" t="s">
        <v>14321</v>
      </c>
    </row>
    <row r="7874" spans="1:7">
      <c r="A7874" t="s">
        <v>14322</v>
      </c>
      <c r="B7874">
        <v>20</v>
      </c>
      <c r="C7874">
        <v>14</v>
      </c>
      <c r="D7874">
        <v>6</v>
      </c>
      <c r="E7874" t="s">
        <v>14323</v>
      </c>
      <c r="F7874" t="s">
        <v>14321</v>
      </c>
    </row>
    <row r="7875" spans="1:7">
      <c r="A7875" t="s">
        <v>14324</v>
      </c>
      <c r="B7875">
        <v>20</v>
      </c>
      <c r="C7875">
        <v>14</v>
      </c>
      <c r="D7875">
        <v>7</v>
      </c>
      <c r="E7875" t="s">
        <v>14325</v>
      </c>
      <c r="F7875" t="s">
        <v>14326</v>
      </c>
    </row>
    <row r="7876" spans="1:7">
      <c r="A7876" t="s">
        <v>14327</v>
      </c>
      <c r="B7876">
        <v>20</v>
      </c>
      <c r="C7876">
        <v>14</v>
      </c>
      <c r="D7876">
        <v>8</v>
      </c>
      <c r="E7876" t="s">
        <v>14328</v>
      </c>
      <c r="F7876" t="s">
        <v>14326</v>
      </c>
    </row>
    <row r="7877" spans="1:7">
      <c r="A7877" t="s">
        <v>14329</v>
      </c>
      <c r="B7877">
        <v>20</v>
      </c>
      <c r="C7877">
        <v>14</v>
      </c>
      <c r="D7877">
        <v>9</v>
      </c>
      <c r="E7877" t="s">
        <v>14330</v>
      </c>
      <c r="F7877" t="s">
        <v>14331</v>
      </c>
    </row>
    <row r="7878" spans="1:7">
      <c r="A7878" t="s">
        <v>14332</v>
      </c>
      <c r="B7878">
        <v>20</v>
      </c>
      <c r="C7878">
        <v>14</v>
      </c>
      <c r="D7878">
        <v>10</v>
      </c>
      <c r="E7878" t="s">
        <v>14333</v>
      </c>
      <c r="F7878" t="s">
        <v>14331</v>
      </c>
    </row>
    <row r="7879" spans="1:7">
      <c r="A7879" t="s">
        <v>14334</v>
      </c>
      <c r="B7879">
        <v>20</v>
      </c>
      <c r="C7879">
        <v>14</v>
      </c>
      <c r="D7879">
        <v>11</v>
      </c>
      <c r="E7879" t="s">
        <v>14335</v>
      </c>
      <c r="F7879" t="s">
        <v>14336</v>
      </c>
    </row>
    <row r="7880" spans="1:7">
      <c r="A7880" t="s">
        <v>14337</v>
      </c>
      <c r="B7880">
        <v>20</v>
      </c>
      <c r="C7880">
        <v>14</v>
      </c>
      <c r="D7880">
        <v>12</v>
      </c>
      <c r="E7880" t="s">
        <v>14338</v>
      </c>
      <c r="F7880" t="s">
        <v>14336</v>
      </c>
    </row>
    <row r="7881" spans="1:7">
      <c r="A7881" t="s">
        <v>14339</v>
      </c>
      <c r="B7881">
        <v>20</v>
      </c>
      <c r="C7881">
        <v>14</v>
      </c>
      <c r="D7881">
        <v>13</v>
      </c>
      <c r="E7881" t="s">
        <v>15</v>
      </c>
      <c r="G7881" t="s">
        <v>16</v>
      </c>
    </row>
    <row r="7882" spans="1:7">
      <c r="A7882" t="s">
        <v>14340</v>
      </c>
      <c r="B7882">
        <v>20</v>
      </c>
      <c r="C7882">
        <v>14</v>
      </c>
      <c r="D7882">
        <v>14</v>
      </c>
      <c r="E7882" t="s">
        <v>15</v>
      </c>
      <c r="G7882" t="s">
        <v>16</v>
      </c>
    </row>
    <row r="7883" spans="1:7">
      <c r="A7883" t="s">
        <v>14341</v>
      </c>
      <c r="B7883">
        <v>20</v>
      </c>
      <c r="C7883">
        <v>14</v>
      </c>
      <c r="D7883">
        <v>15</v>
      </c>
      <c r="E7883" t="s">
        <v>660</v>
      </c>
      <c r="G7883" t="s">
        <v>661</v>
      </c>
    </row>
    <row r="7884" spans="1:7">
      <c r="A7884" t="s">
        <v>14342</v>
      </c>
      <c r="B7884">
        <v>20</v>
      </c>
      <c r="C7884">
        <v>14</v>
      </c>
      <c r="D7884">
        <v>16</v>
      </c>
      <c r="E7884" t="s">
        <v>660</v>
      </c>
      <c r="G7884" t="s">
        <v>661</v>
      </c>
    </row>
    <row r="7885" spans="1:7">
      <c r="A7885" t="s">
        <v>14343</v>
      </c>
      <c r="B7885">
        <v>20</v>
      </c>
      <c r="C7885">
        <v>14</v>
      </c>
      <c r="D7885">
        <v>17</v>
      </c>
      <c r="E7885" t="s">
        <v>664</v>
      </c>
      <c r="G7885" t="s">
        <v>665</v>
      </c>
    </row>
    <row r="7886" spans="1:7">
      <c r="A7886" t="s">
        <v>14344</v>
      </c>
      <c r="B7886">
        <v>20</v>
      </c>
      <c r="C7886">
        <v>14</v>
      </c>
      <c r="D7886">
        <v>18</v>
      </c>
      <c r="E7886" t="s">
        <v>664</v>
      </c>
      <c r="G7886" t="s">
        <v>665</v>
      </c>
    </row>
    <row r="7887" spans="1:7">
      <c r="A7887" t="s">
        <v>14345</v>
      </c>
      <c r="B7887">
        <v>20</v>
      </c>
      <c r="C7887">
        <v>14</v>
      </c>
      <c r="D7887">
        <v>19</v>
      </c>
      <c r="E7887" t="s">
        <v>668</v>
      </c>
      <c r="G7887" t="s">
        <v>669</v>
      </c>
    </row>
    <row r="7888" spans="1:7">
      <c r="A7888" t="s">
        <v>14346</v>
      </c>
      <c r="B7888">
        <v>20</v>
      </c>
      <c r="C7888">
        <v>14</v>
      </c>
      <c r="D7888">
        <v>20</v>
      </c>
      <c r="E7888" t="s">
        <v>668</v>
      </c>
      <c r="G7888" t="s">
        <v>669</v>
      </c>
    </row>
    <row r="7889" spans="1:7">
      <c r="A7889" t="s">
        <v>14347</v>
      </c>
      <c r="B7889">
        <v>20</v>
      </c>
      <c r="C7889">
        <v>15</v>
      </c>
      <c r="D7889">
        <v>1</v>
      </c>
      <c r="E7889" t="s">
        <v>672</v>
      </c>
      <c r="G7889" t="e">
        <f>--Buffer</f>
        <v>#NAME?</v>
      </c>
    </row>
    <row r="7890" spans="1:7">
      <c r="A7890" t="s">
        <v>14348</v>
      </c>
      <c r="B7890">
        <v>20</v>
      </c>
      <c r="C7890">
        <v>15</v>
      </c>
      <c r="D7890">
        <v>2</v>
      </c>
      <c r="E7890" t="s">
        <v>672</v>
      </c>
      <c r="G7890" t="e">
        <f>--Buffer</f>
        <v>#NAME?</v>
      </c>
    </row>
    <row r="7891" spans="1:7">
      <c r="A7891" t="s">
        <v>14349</v>
      </c>
      <c r="B7891">
        <v>20</v>
      </c>
      <c r="C7891">
        <v>15</v>
      </c>
      <c r="D7891">
        <v>3</v>
      </c>
      <c r="E7891" t="s">
        <v>675</v>
      </c>
      <c r="G7891" t="s">
        <v>676</v>
      </c>
    </row>
    <row r="7892" spans="1:7">
      <c r="A7892" t="s">
        <v>14350</v>
      </c>
      <c r="B7892">
        <v>20</v>
      </c>
      <c r="C7892">
        <v>15</v>
      </c>
      <c r="D7892">
        <v>4</v>
      </c>
      <c r="E7892" t="s">
        <v>675</v>
      </c>
      <c r="G7892" t="s">
        <v>676</v>
      </c>
    </row>
    <row r="7893" spans="1:7">
      <c r="A7893" t="s">
        <v>14351</v>
      </c>
      <c r="B7893">
        <v>20</v>
      </c>
      <c r="C7893">
        <v>15</v>
      </c>
      <c r="D7893">
        <v>5</v>
      </c>
      <c r="E7893" t="s">
        <v>679</v>
      </c>
      <c r="G7893" t="s">
        <v>680</v>
      </c>
    </row>
    <row r="7894" spans="1:7">
      <c r="A7894" t="s">
        <v>14352</v>
      </c>
      <c r="B7894">
        <v>20</v>
      </c>
      <c r="C7894">
        <v>15</v>
      </c>
      <c r="D7894">
        <v>6</v>
      </c>
      <c r="E7894" t="s">
        <v>679</v>
      </c>
      <c r="G7894" t="s">
        <v>680</v>
      </c>
    </row>
    <row r="7895" spans="1:7">
      <c r="A7895" t="s">
        <v>14353</v>
      </c>
      <c r="B7895">
        <v>20</v>
      </c>
      <c r="C7895">
        <v>15</v>
      </c>
      <c r="D7895">
        <v>7</v>
      </c>
      <c r="E7895" t="s">
        <v>683</v>
      </c>
      <c r="G7895" t="s">
        <v>684</v>
      </c>
    </row>
    <row r="7896" spans="1:7">
      <c r="A7896" t="s">
        <v>14354</v>
      </c>
      <c r="B7896">
        <v>20</v>
      </c>
      <c r="C7896">
        <v>15</v>
      </c>
      <c r="D7896">
        <v>8</v>
      </c>
      <c r="E7896" t="s">
        <v>683</v>
      </c>
      <c r="G7896" t="s">
        <v>684</v>
      </c>
    </row>
    <row r="7897" spans="1:7">
      <c r="A7897" t="s">
        <v>14355</v>
      </c>
      <c r="B7897">
        <v>20</v>
      </c>
      <c r="C7897">
        <v>15</v>
      </c>
      <c r="D7897">
        <v>9</v>
      </c>
      <c r="E7897" t="s">
        <v>672</v>
      </c>
      <c r="G7897" t="e">
        <f>--Buffer</f>
        <v>#NAME?</v>
      </c>
    </row>
    <row r="7898" spans="1:7">
      <c r="A7898" t="s">
        <v>14356</v>
      </c>
      <c r="B7898">
        <v>20</v>
      </c>
      <c r="C7898">
        <v>15</v>
      </c>
      <c r="D7898">
        <v>10</v>
      </c>
      <c r="E7898" t="s">
        <v>672</v>
      </c>
      <c r="G7898" t="e">
        <f>--Buffer</f>
        <v>#NAME?</v>
      </c>
    </row>
    <row r="7899" spans="1:7">
      <c r="A7899" t="s">
        <v>14357</v>
      </c>
      <c r="B7899">
        <v>20</v>
      </c>
      <c r="C7899">
        <v>15</v>
      </c>
      <c r="D7899">
        <v>11</v>
      </c>
      <c r="E7899" t="s">
        <v>672</v>
      </c>
      <c r="G7899" t="e">
        <f>--Buffer</f>
        <v>#NAME?</v>
      </c>
    </row>
    <row r="7900" spans="1:7">
      <c r="A7900" t="s">
        <v>14358</v>
      </c>
      <c r="B7900">
        <v>20</v>
      </c>
      <c r="C7900">
        <v>15</v>
      </c>
      <c r="D7900">
        <v>12</v>
      </c>
      <c r="E7900" t="s">
        <v>672</v>
      </c>
      <c r="G7900" t="e">
        <f>--Buffer</f>
        <v>#NAME?</v>
      </c>
    </row>
    <row r="7901" spans="1:7">
      <c r="A7901" t="s">
        <v>14359</v>
      </c>
      <c r="B7901">
        <v>20</v>
      </c>
      <c r="C7901">
        <v>15</v>
      </c>
      <c r="D7901">
        <v>13</v>
      </c>
      <c r="E7901" t="s">
        <v>672</v>
      </c>
      <c r="G7901" t="e">
        <f>--Buffer</f>
        <v>#NAME?</v>
      </c>
    </row>
    <row r="7902" spans="1:7">
      <c r="A7902" t="s">
        <v>14360</v>
      </c>
      <c r="B7902">
        <v>20</v>
      </c>
      <c r="C7902">
        <v>15</v>
      </c>
      <c r="D7902">
        <v>14</v>
      </c>
      <c r="E7902" t="s">
        <v>672</v>
      </c>
      <c r="G7902" t="e">
        <f>--Buffer</f>
        <v>#NAME?</v>
      </c>
    </row>
    <row r="7903" spans="1:7">
      <c r="A7903" t="s">
        <v>14361</v>
      </c>
      <c r="B7903">
        <v>20</v>
      </c>
      <c r="C7903">
        <v>15</v>
      </c>
      <c r="D7903">
        <v>15</v>
      </c>
      <c r="E7903" t="s">
        <v>672</v>
      </c>
      <c r="G7903" t="e">
        <f>--Buffer</f>
        <v>#NAME?</v>
      </c>
    </row>
    <row r="7904" spans="1:7">
      <c r="A7904" t="s">
        <v>14362</v>
      </c>
      <c r="B7904">
        <v>20</v>
      </c>
      <c r="C7904">
        <v>15</v>
      </c>
      <c r="D7904">
        <v>16</v>
      </c>
      <c r="E7904" t="s">
        <v>672</v>
      </c>
      <c r="G7904" t="e">
        <f>--Buffer</f>
        <v>#NAME?</v>
      </c>
    </row>
    <row r="7905" spans="1:7">
      <c r="A7905" t="s">
        <v>14363</v>
      </c>
      <c r="B7905">
        <v>20</v>
      </c>
      <c r="C7905">
        <v>15</v>
      </c>
      <c r="D7905">
        <v>17</v>
      </c>
      <c r="E7905" t="s">
        <v>695</v>
      </c>
      <c r="G7905" t="s">
        <v>696</v>
      </c>
    </row>
    <row r="7906" spans="1:7">
      <c r="A7906" t="s">
        <v>14364</v>
      </c>
      <c r="B7906">
        <v>20</v>
      </c>
      <c r="C7906">
        <v>15</v>
      </c>
      <c r="D7906">
        <v>18</v>
      </c>
      <c r="E7906" t="s">
        <v>695</v>
      </c>
      <c r="G7906" t="s">
        <v>696</v>
      </c>
    </row>
    <row r="7907" spans="1:7">
      <c r="A7907" t="s">
        <v>14365</v>
      </c>
      <c r="B7907">
        <v>20</v>
      </c>
      <c r="C7907">
        <v>15</v>
      </c>
      <c r="D7907">
        <v>19</v>
      </c>
      <c r="E7907" t="s">
        <v>699</v>
      </c>
      <c r="G7907" t="s">
        <v>700</v>
      </c>
    </row>
    <row r="7908" spans="1:7">
      <c r="A7908" t="s">
        <v>14366</v>
      </c>
      <c r="B7908">
        <v>20</v>
      </c>
      <c r="C7908">
        <v>15</v>
      </c>
      <c r="D7908">
        <v>20</v>
      </c>
      <c r="E7908" t="s">
        <v>699</v>
      </c>
      <c r="G7908" t="s">
        <v>700</v>
      </c>
    </row>
    <row r="7909" spans="1:7">
      <c r="A7909" t="s">
        <v>14367</v>
      </c>
      <c r="B7909">
        <v>20</v>
      </c>
      <c r="C7909">
        <v>16</v>
      </c>
      <c r="D7909">
        <v>1</v>
      </c>
      <c r="E7909" t="s">
        <v>703</v>
      </c>
      <c r="G7909" t="s">
        <v>704</v>
      </c>
    </row>
    <row r="7910" spans="1:7">
      <c r="A7910" t="s">
        <v>14368</v>
      </c>
      <c r="B7910">
        <v>20</v>
      </c>
      <c r="C7910">
        <v>16</v>
      </c>
      <c r="D7910">
        <v>2</v>
      </c>
      <c r="E7910" t="s">
        <v>703</v>
      </c>
      <c r="G7910" t="s">
        <v>704</v>
      </c>
    </row>
    <row r="7911" spans="1:7">
      <c r="A7911" t="s">
        <v>14369</v>
      </c>
      <c r="B7911">
        <v>20</v>
      </c>
      <c r="C7911">
        <v>16</v>
      </c>
      <c r="D7911">
        <v>3</v>
      </c>
      <c r="E7911" t="s">
        <v>707</v>
      </c>
      <c r="G7911" t="s">
        <v>708</v>
      </c>
    </row>
    <row r="7912" spans="1:7">
      <c r="A7912" t="s">
        <v>14370</v>
      </c>
      <c r="B7912">
        <v>20</v>
      </c>
      <c r="C7912">
        <v>16</v>
      </c>
      <c r="D7912">
        <v>4</v>
      </c>
      <c r="E7912" t="s">
        <v>707</v>
      </c>
      <c r="G7912" t="s">
        <v>708</v>
      </c>
    </row>
    <row r="7913" spans="1:7">
      <c r="A7913" t="s">
        <v>14371</v>
      </c>
      <c r="B7913">
        <v>20</v>
      </c>
      <c r="C7913">
        <v>16</v>
      </c>
      <c r="D7913">
        <v>5</v>
      </c>
      <c r="E7913" t="s">
        <v>711</v>
      </c>
      <c r="G7913" t="e">
        <f>--Blank</f>
        <v>#NAME?</v>
      </c>
    </row>
    <row r="7914" spans="1:7">
      <c r="A7914" t="s">
        <v>14372</v>
      </c>
      <c r="B7914">
        <v>20</v>
      </c>
      <c r="C7914">
        <v>16</v>
      </c>
      <c r="D7914">
        <v>6</v>
      </c>
      <c r="E7914" t="s">
        <v>711</v>
      </c>
      <c r="G7914" t="e">
        <f>--Blank</f>
        <v>#NAME?</v>
      </c>
    </row>
    <row r="7915" spans="1:7">
      <c r="A7915" t="s">
        <v>14373</v>
      </c>
      <c r="B7915">
        <v>20</v>
      </c>
      <c r="C7915">
        <v>16</v>
      </c>
      <c r="D7915">
        <v>7</v>
      </c>
      <c r="E7915" t="s">
        <v>711</v>
      </c>
      <c r="G7915" t="e">
        <f>--Blank</f>
        <v>#NAME?</v>
      </c>
    </row>
    <row r="7916" spans="1:7">
      <c r="A7916" t="s">
        <v>14374</v>
      </c>
      <c r="B7916">
        <v>20</v>
      </c>
      <c r="C7916">
        <v>16</v>
      </c>
      <c r="D7916">
        <v>8</v>
      </c>
      <c r="E7916" t="s">
        <v>711</v>
      </c>
      <c r="G7916" t="e">
        <f>--Blank</f>
        <v>#NAME?</v>
      </c>
    </row>
    <row r="7917" spans="1:7">
      <c r="A7917" t="s">
        <v>14375</v>
      </c>
      <c r="B7917">
        <v>20</v>
      </c>
      <c r="C7917">
        <v>16</v>
      </c>
      <c r="D7917">
        <v>9</v>
      </c>
      <c r="E7917" t="s">
        <v>711</v>
      </c>
      <c r="G7917" t="e">
        <f>--Blank</f>
        <v>#NAME?</v>
      </c>
    </row>
    <row r="7918" spans="1:7">
      <c r="A7918" t="s">
        <v>14376</v>
      </c>
      <c r="B7918">
        <v>20</v>
      </c>
      <c r="C7918">
        <v>16</v>
      </c>
      <c r="D7918">
        <v>10</v>
      </c>
      <c r="E7918" t="s">
        <v>711</v>
      </c>
      <c r="G7918" t="e">
        <f>--Blank</f>
        <v>#NAME?</v>
      </c>
    </row>
    <row r="7919" spans="1:7">
      <c r="A7919" t="s">
        <v>14377</v>
      </c>
      <c r="B7919">
        <v>20</v>
      </c>
      <c r="C7919">
        <v>16</v>
      </c>
      <c r="D7919">
        <v>11</v>
      </c>
      <c r="E7919" t="s">
        <v>711</v>
      </c>
      <c r="G7919" t="e">
        <f>--Blank</f>
        <v>#NAME?</v>
      </c>
    </row>
    <row r="7920" spans="1:7">
      <c r="A7920" t="s">
        <v>14378</v>
      </c>
      <c r="B7920">
        <v>20</v>
      </c>
      <c r="C7920">
        <v>16</v>
      </c>
      <c r="D7920">
        <v>12</v>
      </c>
      <c r="E7920" t="s">
        <v>711</v>
      </c>
      <c r="G7920" t="e">
        <f>--Blank</f>
        <v>#NAME?</v>
      </c>
    </row>
    <row r="7921" spans="1:7">
      <c r="A7921" t="s">
        <v>14379</v>
      </c>
      <c r="B7921">
        <v>20</v>
      </c>
      <c r="C7921">
        <v>16</v>
      </c>
      <c r="D7921">
        <v>13</v>
      </c>
      <c r="E7921" t="s">
        <v>711</v>
      </c>
      <c r="G7921" t="e">
        <f>--Blank</f>
        <v>#NAME?</v>
      </c>
    </row>
    <row r="7922" spans="1:7">
      <c r="A7922" t="s">
        <v>14380</v>
      </c>
      <c r="B7922">
        <v>20</v>
      </c>
      <c r="C7922">
        <v>16</v>
      </c>
      <c r="D7922">
        <v>14</v>
      </c>
      <c r="E7922" t="s">
        <v>711</v>
      </c>
      <c r="G7922" t="e">
        <f>--Blank</f>
        <v>#NAME?</v>
      </c>
    </row>
    <row r="7923" spans="1:7">
      <c r="A7923" t="s">
        <v>14381</v>
      </c>
      <c r="B7923">
        <v>20</v>
      </c>
      <c r="C7923">
        <v>16</v>
      </c>
      <c r="D7923">
        <v>15</v>
      </c>
      <c r="E7923" t="s">
        <v>711</v>
      </c>
      <c r="G7923" t="e">
        <f>--Blank</f>
        <v>#NAME?</v>
      </c>
    </row>
    <row r="7924" spans="1:7">
      <c r="A7924" t="s">
        <v>14382</v>
      </c>
      <c r="B7924">
        <v>20</v>
      </c>
      <c r="C7924">
        <v>16</v>
      </c>
      <c r="D7924">
        <v>16</v>
      </c>
      <c r="E7924" t="s">
        <v>711</v>
      </c>
      <c r="G7924" t="e">
        <f>--Blank</f>
        <v>#NAME?</v>
      </c>
    </row>
    <row r="7925" spans="1:7">
      <c r="A7925" t="s">
        <v>14383</v>
      </c>
      <c r="B7925">
        <v>20</v>
      </c>
      <c r="C7925">
        <v>16</v>
      </c>
      <c r="D7925">
        <v>17</v>
      </c>
      <c r="E7925" t="s">
        <v>711</v>
      </c>
      <c r="G7925" t="e">
        <f>--Blank</f>
        <v>#NAME?</v>
      </c>
    </row>
    <row r="7926" spans="1:7">
      <c r="A7926" t="s">
        <v>14384</v>
      </c>
      <c r="B7926">
        <v>20</v>
      </c>
      <c r="C7926">
        <v>16</v>
      </c>
      <c r="D7926">
        <v>18</v>
      </c>
      <c r="E7926" t="s">
        <v>711</v>
      </c>
      <c r="G7926" t="e">
        <f>--Blank</f>
        <v>#NAME?</v>
      </c>
    </row>
    <row r="7927" spans="1:7">
      <c r="A7927" t="s">
        <v>14385</v>
      </c>
      <c r="B7927">
        <v>20</v>
      </c>
      <c r="C7927">
        <v>16</v>
      </c>
      <c r="D7927">
        <v>19</v>
      </c>
      <c r="E7927" t="s">
        <v>711</v>
      </c>
      <c r="G7927" t="e">
        <f>--Blank</f>
        <v>#NAME?</v>
      </c>
    </row>
    <row r="7928" spans="1:7">
      <c r="A7928" t="s">
        <v>14386</v>
      </c>
      <c r="B7928">
        <v>20</v>
      </c>
      <c r="C7928">
        <v>16</v>
      </c>
      <c r="D7928">
        <v>20</v>
      </c>
      <c r="E7928" t="s">
        <v>711</v>
      </c>
      <c r="G7928" t="e">
        <f>--Blank</f>
        <v>#NAME?</v>
      </c>
    </row>
    <row r="7929" spans="1:7">
      <c r="A7929" t="s">
        <v>14387</v>
      </c>
      <c r="B7929">
        <v>20</v>
      </c>
      <c r="C7929">
        <v>17</v>
      </c>
      <c r="D7929">
        <v>1</v>
      </c>
      <c r="E7929" t="s">
        <v>711</v>
      </c>
      <c r="G7929" t="e">
        <f>--Blank</f>
        <v>#NAME?</v>
      </c>
    </row>
    <row r="7930" spans="1:7">
      <c r="A7930" t="s">
        <v>14388</v>
      </c>
      <c r="B7930">
        <v>20</v>
      </c>
      <c r="C7930">
        <v>17</v>
      </c>
      <c r="D7930">
        <v>2</v>
      </c>
      <c r="E7930" t="s">
        <v>711</v>
      </c>
      <c r="G7930" t="e">
        <f>--Blank</f>
        <v>#NAME?</v>
      </c>
    </row>
    <row r="7931" spans="1:7">
      <c r="A7931" t="s">
        <v>14389</v>
      </c>
      <c r="B7931">
        <v>20</v>
      </c>
      <c r="C7931">
        <v>17</v>
      </c>
      <c r="D7931">
        <v>3</v>
      </c>
      <c r="E7931" t="s">
        <v>711</v>
      </c>
      <c r="G7931" t="e">
        <f>--Blank</f>
        <v>#NAME?</v>
      </c>
    </row>
    <row r="7932" spans="1:7">
      <c r="A7932" t="s">
        <v>14390</v>
      </c>
      <c r="B7932">
        <v>20</v>
      </c>
      <c r="C7932">
        <v>17</v>
      </c>
      <c r="D7932">
        <v>4</v>
      </c>
      <c r="E7932" t="s">
        <v>711</v>
      </c>
      <c r="G7932" t="e">
        <f>--Blank</f>
        <v>#NAME?</v>
      </c>
    </row>
    <row r="7933" spans="1:7">
      <c r="A7933" t="s">
        <v>14391</v>
      </c>
      <c r="B7933">
        <v>20</v>
      </c>
      <c r="C7933">
        <v>17</v>
      </c>
      <c r="D7933">
        <v>5</v>
      </c>
      <c r="E7933" t="s">
        <v>711</v>
      </c>
      <c r="G7933" t="e">
        <f>--Blank</f>
        <v>#NAME?</v>
      </c>
    </row>
    <row r="7934" spans="1:7">
      <c r="A7934" t="s">
        <v>14392</v>
      </c>
      <c r="B7934">
        <v>20</v>
      </c>
      <c r="C7934">
        <v>17</v>
      </c>
      <c r="D7934">
        <v>6</v>
      </c>
      <c r="E7934" t="s">
        <v>711</v>
      </c>
      <c r="G7934" t="e">
        <f>--Blank</f>
        <v>#NAME?</v>
      </c>
    </row>
    <row r="7935" spans="1:7">
      <c r="A7935" t="s">
        <v>14393</v>
      </c>
      <c r="B7935">
        <v>20</v>
      </c>
      <c r="C7935">
        <v>17</v>
      </c>
      <c r="D7935">
        <v>7</v>
      </c>
      <c r="E7935" t="s">
        <v>711</v>
      </c>
      <c r="G7935" t="e">
        <f>--Blank</f>
        <v>#NAME?</v>
      </c>
    </row>
    <row r="7936" spans="1:7">
      <c r="A7936" t="s">
        <v>14394</v>
      </c>
      <c r="B7936">
        <v>20</v>
      </c>
      <c r="C7936">
        <v>17</v>
      </c>
      <c r="D7936">
        <v>8</v>
      </c>
      <c r="E7936" t="s">
        <v>711</v>
      </c>
      <c r="G7936" t="e">
        <f>--Blank</f>
        <v>#NAME?</v>
      </c>
    </row>
    <row r="7937" spans="1:7">
      <c r="A7937" t="s">
        <v>14395</v>
      </c>
      <c r="B7937">
        <v>20</v>
      </c>
      <c r="C7937">
        <v>17</v>
      </c>
      <c r="D7937">
        <v>9</v>
      </c>
      <c r="E7937" t="s">
        <v>711</v>
      </c>
      <c r="G7937" t="e">
        <f>--Blank</f>
        <v>#NAME?</v>
      </c>
    </row>
    <row r="7938" spans="1:7">
      <c r="A7938" t="s">
        <v>14396</v>
      </c>
      <c r="B7938">
        <v>20</v>
      </c>
      <c r="C7938">
        <v>17</v>
      </c>
      <c r="D7938">
        <v>10</v>
      </c>
      <c r="E7938" t="s">
        <v>711</v>
      </c>
      <c r="G7938" t="e">
        <f>--Blank</f>
        <v>#NAME?</v>
      </c>
    </row>
    <row r="7939" spans="1:7">
      <c r="A7939" t="s">
        <v>14397</v>
      </c>
      <c r="B7939">
        <v>20</v>
      </c>
      <c r="C7939">
        <v>17</v>
      </c>
      <c r="D7939">
        <v>11</v>
      </c>
      <c r="E7939" t="s">
        <v>711</v>
      </c>
      <c r="G7939" t="e">
        <f>--Blank</f>
        <v>#NAME?</v>
      </c>
    </row>
    <row r="7940" spans="1:7">
      <c r="A7940" t="s">
        <v>14398</v>
      </c>
      <c r="B7940">
        <v>20</v>
      </c>
      <c r="C7940">
        <v>17</v>
      </c>
      <c r="D7940">
        <v>12</v>
      </c>
      <c r="E7940" t="s">
        <v>711</v>
      </c>
      <c r="G7940" t="e">
        <f>--Blank</f>
        <v>#NAME?</v>
      </c>
    </row>
    <row r="7941" spans="1:7">
      <c r="A7941" t="s">
        <v>14399</v>
      </c>
      <c r="B7941">
        <v>20</v>
      </c>
      <c r="C7941">
        <v>17</v>
      </c>
      <c r="D7941">
        <v>13</v>
      </c>
      <c r="E7941" t="s">
        <v>711</v>
      </c>
      <c r="G7941" t="e">
        <f>--Blank</f>
        <v>#NAME?</v>
      </c>
    </row>
    <row r="7942" spans="1:7">
      <c r="A7942" t="s">
        <v>14400</v>
      </c>
      <c r="B7942">
        <v>20</v>
      </c>
      <c r="C7942">
        <v>17</v>
      </c>
      <c r="D7942">
        <v>14</v>
      </c>
      <c r="E7942" t="s">
        <v>711</v>
      </c>
      <c r="G7942" t="e">
        <f>--Blank</f>
        <v>#NAME?</v>
      </c>
    </row>
    <row r="7943" spans="1:7">
      <c r="A7943" t="s">
        <v>14401</v>
      </c>
      <c r="B7943">
        <v>20</v>
      </c>
      <c r="C7943">
        <v>17</v>
      </c>
      <c r="D7943">
        <v>15</v>
      </c>
      <c r="E7943" t="s">
        <v>711</v>
      </c>
      <c r="G7943" t="e">
        <f>--Blank</f>
        <v>#NAME?</v>
      </c>
    </row>
    <row r="7944" spans="1:7">
      <c r="A7944" t="s">
        <v>14402</v>
      </c>
      <c r="B7944">
        <v>20</v>
      </c>
      <c r="C7944">
        <v>17</v>
      </c>
      <c r="D7944">
        <v>16</v>
      </c>
      <c r="E7944" t="s">
        <v>711</v>
      </c>
      <c r="G7944" t="e">
        <f>--Blank</f>
        <v>#NAME?</v>
      </c>
    </row>
    <row r="7945" spans="1:7">
      <c r="A7945" t="s">
        <v>14403</v>
      </c>
      <c r="B7945">
        <v>20</v>
      </c>
      <c r="C7945">
        <v>17</v>
      </c>
      <c r="D7945">
        <v>17</v>
      </c>
      <c r="E7945" t="s">
        <v>711</v>
      </c>
      <c r="G7945" t="e">
        <f>--Blank</f>
        <v>#NAME?</v>
      </c>
    </row>
    <row r="7946" spans="1:7">
      <c r="A7946" t="s">
        <v>14404</v>
      </c>
      <c r="B7946">
        <v>20</v>
      </c>
      <c r="C7946">
        <v>17</v>
      </c>
      <c r="D7946">
        <v>18</v>
      </c>
      <c r="E7946" t="s">
        <v>711</v>
      </c>
      <c r="G7946" t="e">
        <f>--Blank</f>
        <v>#NAME?</v>
      </c>
    </row>
    <row r="7947" spans="1:7">
      <c r="A7947" t="s">
        <v>14405</v>
      </c>
      <c r="B7947">
        <v>20</v>
      </c>
      <c r="C7947">
        <v>17</v>
      </c>
      <c r="D7947">
        <v>19</v>
      </c>
      <c r="E7947" t="s">
        <v>711</v>
      </c>
      <c r="G7947" t="e">
        <f>--Blank</f>
        <v>#NAME?</v>
      </c>
    </row>
    <row r="7948" spans="1:7">
      <c r="A7948" t="s">
        <v>14406</v>
      </c>
      <c r="B7948">
        <v>20</v>
      </c>
      <c r="C7948">
        <v>17</v>
      </c>
      <c r="D7948">
        <v>20</v>
      </c>
      <c r="E7948" t="s">
        <v>711</v>
      </c>
      <c r="G7948" t="e">
        <f>--Blank</f>
        <v>#NAME?</v>
      </c>
    </row>
    <row r="7949" spans="1:7">
      <c r="A7949" t="s">
        <v>14407</v>
      </c>
      <c r="B7949">
        <v>20</v>
      </c>
      <c r="C7949">
        <v>18</v>
      </c>
      <c r="D7949">
        <v>1</v>
      </c>
      <c r="E7949" t="s">
        <v>711</v>
      </c>
      <c r="G7949" t="e">
        <f>--Blank</f>
        <v>#NAME?</v>
      </c>
    </row>
    <row r="7950" spans="1:7">
      <c r="A7950" t="s">
        <v>14408</v>
      </c>
      <c r="B7950">
        <v>20</v>
      </c>
      <c r="C7950">
        <v>18</v>
      </c>
      <c r="D7950">
        <v>2</v>
      </c>
      <c r="E7950" t="s">
        <v>711</v>
      </c>
      <c r="G7950" t="e">
        <f>--Blank</f>
        <v>#NAME?</v>
      </c>
    </row>
    <row r="7951" spans="1:7">
      <c r="A7951" t="s">
        <v>14409</v>
      </c>
      <c r="B7951">
        <v>20</v>
      </c>
      <c r="C7951">
        <v>18</v>
      </c>
      <c r="D7951">
        <v>3</v>
      </c>
      <c r="E7951" t="s">
        <v>711</v>
      </c>
      <c r="G7951" t="e">
        <f>--Blank</f>
        <v>#NAME?</v>
      </c>
    </row>
    <row r="7952" spans="1:7">
      <c r="A7952" t="s">
        <v>14410</v>
      </c>
      <c r="B7952">
        <v>20</v>
      </c>
      <c r="C7952">
        <v>18</v>
      </c>
      <c r="D7952">
        <v>4</v>
      </c>
      <c r="E7952" t="s">
        <v>711</v>
      </c>
      <c r="G7952" t="e">
        <f>--Blank</f>
        <v>#NAME?</v>
      </c>
    </row>
    <row r="7953" spans="1:7">
      <c r="A7953" t="s">
        <v>14411</v>
      </c>
      <c r="B7953">
        <v>20</v>
      </c>
      <c r="C7953">
        <v>18</v>
      </c>
      <c r="D7953">
        <v>5</v>
      </c>
      <c r="E7953" t="s">
        <v>711</v>
      </c>
      <c r="G7953" t="e">
        <f>--Blank</f>
        <v>#NAME?</v>
      </c>
    </row>
    <row r="7954" spans="1:7">
      <c r="A7954" t="s">
        <v>14412</v>
      </c>
      <c r="B7954">
        <v>20</v>
      </c>
      <c r="C7954">
        <v>18</v>
      </c>
      <c r="D7954">
        <v>6</v>
      </c>
      <c r="E7954" t="s">
        <v>711</v>
      </c>
      <c r="G7954" t="e">
        <f>--Blank</f>
        <v>#NAME?</v>
      </c>
    </row>
    <row r="7955" spans="1:7">
      <c r="A7955" t="s">
        <v>14413</v>
      </c>
      <c r="B7955">
        <v>20</v>
      </c>
      <c r="C7955">
        <v>18</v>
      </c>
      <c r="D7955">
        <v>7</v>
      </c>
      <c r="E7955" t="s">
        <v>711</v>
      </c>
      <c r="G7955" t="e">
        <f>--Blank</f>
        <v>#NAME?</v>
      </c>
    </row>
    <row r="7956" spans="1:7">
      <c r="A7956" t="s">
        <v>14414</v>
      </c>
      <c r="B7956">
        <v>20</v>
      </c>
      <c r="C7956">
        <v>18</v>
      </c>
      <c r="D7956">
        <v>8</v>
      </c>
      <c r="E7956" t="s">
        <v>711</v>
      </c>
      <c r="G7956" t="e">
        <f>--Blank</f>
        <v>#NAME?</v>
      </c>
    </row>
    <row r="7957" spans="1:7">
      <c r="A7957" t="s">
        <v>14415</v>
      </c>
      <c r="B7957">
        <v>20</v>
      </c>
      <c r="C7957">
        <v>18</v>
      </c>
      <c r="D7957">
        <v>9</v>
      </c>
      <c r="E7957" t="s">
        <v>711</v>
      </c>
      <c r="G7957" t="e">
        <f>--Blank</f>
        <v>#NAME?</v>
      </c>
    </row>
    <row r="7958" spans="1:7">
      <c r="A7958" t="s">
        <v>14416</v>
      </c>
      <c r="B7958">
        <v>20</v>
      </c>
      <c r="C7958">
        <v>18</v>
      </c>
      <c r="D7958">
        <v>10</v>
      </c>
      <c r="E7958" t="s">
        <v>711</v>
      </c>
      <c r="G7958" t="e">
        <f>--Blank</f>
        <v>#NAME?</v>
      </c>
    </row>
    <row r="7959" spans="1:7">
      <c r="A7959" t="s">
        <v>14417</v>
      </c>
      <c r="B7959">
        <v>20</v>
      </c>
      <c r="C7959">
        <v>18</v>
      </c>
      <c r="D7959">
        <v>11</v>
      </c>
      <c r="E7959" t="s">
        <v>711</v>
      </c>
      <c r="G7959" t="e">
        <f>--Blank</f>
        <v>#NAME?</v>
      </c>
    </row>
    <row r="7960" spans="1:7">
      <c r="A7960" t="s">
        <v>14418</v>
      </c>
      <c r="B7960">
        <v>20</v>
      </c>
      <c r="C7960">
        <v>18</v>
      </c>
      <c r="D7960">
        <v>12</v>
      </c>
      <c r="E7960" t="s">
        <v>711</v>
      </c>
      <c r="G7960" t="e">
        <f>--Blank</f>
        <v>#NAME?</v>
      </c>
    </row>
    <row r="7961" spans="1:7">
      <c r="A7961" t="s">
        <v>14419</v>
      </c>
      <c r="B7961">
        <v>20</v>
      </c>
      <c r="C7961">
        <v>18</v>
      </c>
      <c r="D7961">
        <v>13</v>
      </c>
      <c r="E7961" t="s">
        <v>711</v>
      </c>
      <c r="G7961" t="e">
        <f>--Blank</f>
        <v>#NAME?</v>
      </c>
    </row>
    <row r="7962" spans="1:7">
      <c r="A7962" t="s">
        <v>14420</v>
      </c>
      <c r="B7962">
        <v>20</v>
      </c>
      <c r="C7962">
        <v>18</v>
      </c>
      <c r="D7962">
        <v>14</v>
      </c>
      <c r="E7962" t="s">
        <v>711</v>
      </c>
      <c r="G7962" t="e">
        <f>--Blank</f>
        <v>#NAME?</v>
      </c>
    </row>
    <row r="7963" spans="1:7">
      <c r="A7963" t="s">
        <v>14421</v>
      </c>
      <c r="B7963">
        <v>20</v>
      </c>
      <c r="C7963">
        <v>18</v>
      </c>
      <c r="D7963">
        <v>15</v>
      </c>
      <c r="E7963" t="s">
        <v>711</v>
      </c>
      <c r="G7963" t="e">
        <f>--Blank</f>
        <v>#NAME?</v>
      </c>
    </row>
    <row r="7964" spans="1:7">
      <c r="A7964" t="s">
        <v>14422</v>
      </c>
      <c r="B7964">
        <v>20</v>
      </c>
      <c r="C7964">
        <v>18</v>
      </c>
      <c r="D7964">
        <v>16</v>
      </c>
      <c r="E7964" t="s">
        <v>711</v>
      </c>
      <c r="G7964" t="e">
        <f>--Blank</f>
        <v>#NAME?</v>
      </c>
    </row>
    <row r="7965" spans="1:7">
      <c r="A7965" t="s">
        <v>14423</v>
      </c>
      <c r="B7965">
        <v>20</v>
      </c>
      <c r="C7965">
        <v>18</v>
      </c>
      <c r="D7965">
        <v>17</v>
      </c>
      <c r="E7965" t="s">
        <v>711</v>
      </c>
      <c r="G7965" t="e">
        <f>--Blank</f>
        <v>#NAME?</v>
      </c>
    </row>
    <row r="7966" spans="1:7">
      <c r="A7966" t="s">
        <v>14424</v>
      </c>
      <c r="B7966">
        <v>20</v>
      </c>
      <c r="C7966">
        <v>18</v>
      </c>
      <c r="D7966">
        <v>18</v>
      </c>
      <c r="E7966" t="s">
        <v>711</v>
      </c>
      <c r="G7966" t="e">
        <f>--Blank</f>
        <v>#NAME?</v>
      </c>
    </row>
    <row r="7967" spans="1:7">
      <c r="A7967" t="s">
        <v>14425</v>
      </c>
      <c r="B7967">
        <v>20</v>
      </c>
      <c r="C7967">
        <v>18</v>
      </c>
      <c r="D7967">
        <v>19</v>
      </c>
      <c r="E7967" t="s">
        <v>711</v>
      </c>
      <c r="G7967" t="e">
        <f>--Blank</f>
        <v>#NAME?</v>
      </c>
    </row>
    <row r="7968" spans="1:7">
      <c r="A7968" t="s">
        <v>14426</v>
      </c>
      <c r="B7968">
        <v>20</v>
      </c>
      <c r="C7968">
        <v>18</v>
      </c>
      <c r="D7968">
        <v>20</v>
      </c>
      <c r="E7968" t="s">
        <v>711</v>
      </c>
      <c r="G7968" t="e">
        <f>--Blank</f>
        <v>#NAME?</v>
      </c>
    </row>
    <row r="7969" spans="1:7">
      <c r="A7969" t="s">
        <v>14427</v>
      </c>
      <c r="B7969">
        <v>20</v>
      </c>
      <c r="C7969">
        <v>19</v>
      </c>
      <c r="D7969">
        <v>1</v>
      </c>
      <c r="E7969" t="s">
        <v>711</v>
      </c>
      <c r="G7969" t="e">
        <f>--Blank</f>
        <v>#NAME?</v>
      </c>
    </row>
    <row r="7970" spans="1:7">
      <c r="A7970" t="s">
        <v>14428</v>
      </c>
      <c r="B7970">
        <v>20</v>
      </c>
      <c r="C7970">
        <v>19</v>
      </c>
      <c r="D7970">
        <v>2</v>
      </c>
      <c r="E7970" t="s">
        <v>711</v>
      </c>
      <c r="G7970" t="e">
        <f>--Blank</f>
        <v>#NAME?</v>
      </c>
    </row>
    <row r="7971" spans="1:7">
      <c r="A7971" t="s">
        <v>14429</v>
      </c>
      <c r="B7971">
        <v>20</v>
      </c>
      <c r="C7971">
        <v>19</v>
      </c>
      <c r="D7971">
        <v>3</v>
      </c>
      <c r="E7971" t="s">
        <v>711</v>
      </c>
      <c r="G7971" t="e">
        <f>--Blank</f>
        <v>#NAME?</v>
      </c>
    </row>
    <row r="7972" spans="1:7">
      <c r="A7972" t="s">
        <v>14430</v>
      </c>
      <c r="B7972">
        <v>20</v>
      </c>
      <c r="C7972">
        <v>19</v>
      </c>
      <c r="D7972">
        <v>4</v>
      </c>
      <c r="E7972" t="s">
        <v>711</v>
      </c>
      <c r="G7972" t="e">
        <f>--Blank</f>
        <v>#NAME?</v>
      </c>
    </row>
    <row r="7973" spans="1:7">
      <c r="A7973" t="s">
        <v>14431</v>
      </c>
      <c r="B7973">
        <v>20</v>
      </c>
      <c r="C7973">
        <v>19</v>
      </c>
      <c r="D7973">
        <v>5</v>
      </c>
      <c r="E7973" t="s">
        <v>711</v>
      </c>
      <c r="G7973" t="e">
        <f>--Blank</f>
        <v>#NAME?</v>
      </c>
    </row>
    <row r="7974" spans="1:7">
      <c r="A7974" t="s">
        <v>14432</v>
      </c>
      <c r="B7974">
        <v>20</v>
      </c>
      <c r="C7974">
        <v>19</v>
      </c>
      <c r="D7974">
        <v>6</v>
      </c>
      <c r="E7974" t="s">
        <v>711</v>
      </c>
      <c r="G7974" t="e">
        <f>--Blank</f>
        <v>#NAME?</v>
      </c>
    </row>
    <row r="7975" spans="1:7">
      <c r="A7975" t="s">
        <v>14433</v>
      </c>
      <c r="B7975">
        <v>20</v>
      </c>
      <c r="C7975">
        <v>19</v>
      </c>
      <c r="D7975">
        <v>7</v>
      </c>
      <c r="E7975" t="s">
        <v>711</v>
      </c>
      <c r="G7975" t="e">
        <f>--Blank</f>
        <v>#NAME?</v>
      </c>
    </row>
    <row r="7976" spans="1:7">
      <c r="A7976" t="s">
        <v>14434</v>
      </c>
      <c r="B7976">
        <v>20</v>
      </c>
      <c r="C7976">
        <v>19</v>
      </c>
      <c r="D7976">
        <v>8</v>
      </c>
      <c r="E7976" t="s">
        <v>711</v>
      </c>
      <c r="G7976" t="e">
        <f>--Blank</f>
        <v>#NAME?</v>
      </c>
    </row>
    <row r="7977" spans="1:7">
      <c r="A7977" t="s">
        <v>14435</v>
      </c>
      <c r="B7977">
        <v>20</v>
      </c>
      <c r="C7977">
        <v>19</v>
      </c>
      <c r="D7977">
        <v>9</v>
      </c>
      <c r="E7977" t="s">
        <v>711</v>
      </c>
      <c r="G7977" t="e">
        <f>--Blank</f>
        <v>#NAME?</v>
      </c>
    </row>
    <row r="7978" spans="1:7">
      <c r="A7978" t="s">
        <v>14436</v>
      </c>
      <c r="B7978">
        <v>20</v>
      </c>
      <c r="C7978">
        <v>19</v>
      </c>
      <c r="D7978">
        <v>10</v>
      </c>
      <c r="E7978" t="s">
        <v>711</v>
      </c>
      <c r="G7978" t="e">
        <f>--Blank</f>
        <v>#NAME?</v>
      </c>
    </row>
    <row r="7979" spans="1:7">
      <c r="A7979" t="s">
        <v>14437</v>
      </c>
      <c r="B7979">
        <v>20</v>
      </c>
      <c r="C7979">
        <v>19</v>
      </c>
      <c r="D7979">
        <v>11</v>
      </c>
      <c r="E7979" t="s">
        <v>711</v>
      </c>
      <c r="G7979" t="e">
        <f>--Blank</f>
        <v>#NAME?</v>
      </c>
    </row>
    <row r="7980" spans="1:7">
      <c r="A7980" t="s">
        <v>14438</v>
      </c>
      <c r="B7980">
        <v>20</v>
      </c>
      <c r="C7980">
        <v>19</v>
      </c>
      <c r="D7980">
        <v>12</v>
      </c>
      <c r="E7980" t="s">
        <v>711</v>
      </c>
      <c r="G7980" t="e">
        <f>--Blank</f>
        <v>#NAME?</v>
      </c>
    </row>
    <row r="7981" spans="1:7">
      <c r="A7981" t="s">
        <v>14439</v>
      </c>
      <c r="B7981">
        <v>20</v>
      </c>
      <c r="C7981">
        <v>19</v>
      </c>
      <c r="D7981">
        <v>13</v>
      </c>
      <c r="E7981" t="s">
        <v>711</v>
      </c>
      <c r="G7981" t="e">
        <f>--Blank</f>
        <v>#NAME?</v>
      </c>
    </row>
    <row r="7982" spans="1:7">
      <c r="A7982" t="s">
        <v>14440</v>
      </c>
      <c r="B7982">
        <v>20</v>
      </c>
      <c r="C7982">
        <v>19</v>
      </c>
      <c r="D7982">
        <v>14</v>
      </c>
      <c r="E7982" t="s">
        <v>711</v>
      </c>
      <c r="G7982" t="e">
        <f>--Blank</f>
        <v>#NAME?</v>
      </c>
    </row>
    <row r="7983" spans="1:7">
      <c r="A7983" t="s">
        <v>14441</v>
      </c>
      <c r="B7983">
        <v>20</v>
      </c>
      <c r="C7983">
        <v>19</v>
      </c>
      <c r="D7983">
        <v>15</v>
      </c>
      <c r="E7983" t="s">
        <v>711</v>
      </c>
      <c r="G7983" t="e">
        <f>--Blank</f>
        <v>#NAME?</v>
      </c>
    </row>
    <row r="7984" spans="1:7">
      <c r="A7984" t="s">
        <v>14442</v>
      </c>
      <c r="B7984">
        <v>20</v>
      </c>
      <c r="C7984">
        <v>19</v>
      </c>
      <c r="D7984">
        <v>16</v>
      </c>
      <c r="E7984" t="s">
        <v>711</v>
      </c>
      <c r="G7984" t="e">
        <f>--Blank</f>
        <v>#NAME?</v>
      </c>
    </row>
    <row r="7985" spans="1:7">
      <c r="A7985" t="s">
        <v>14443</v>
      </c>
      <c r="B7985">
        <v>20</v>
      </c>
      <c r="C7985">
        <v>19</v>
      </c>
      <c r="D7985">
        <v>17</v>
      </c>
      <c r="E7985" t="s">
        <v>711</v>
      </c>
      <c r="G7985" t="e">
        <f>--Blank</f>
        <v>#NAME?</v>
      </c>
    </row>
    <row r="7986" spans="1:7">
      <c r="A7986" t="s">
        <v>14444</v>
      </c>
      <c r="B7986">
        <v>20</v>
      </c>
      <c r="C7986">
        <v>19</v>
      </c>
      <c r="D7986">
        <v>18</v>
      </c>
      <c r="E7986" t="s">
        <v>711</v>
      </c>
      <c r="G7986" t="e">
        <f>--Blank</f>
        <v>#NAME?</v>
      </c>
    </row>
    <row r="7987" spans="1:7">
      <c r="A7987" t="s">
        <v>14445</v>
      </c>
      <c r="B7987">
        <v>20</v>
      </c>
      <c r="C7987">
        <v>19</v>
      </c>
      <c r="D7987">
        <v>19</v>
      </c>
      <c r="E7987" t="s">
        <v>711</v>
      </c>
      <c r="G7987" t="e">
        <f>--Blank</f>
        <v>#NAME?</v>
      </c>
    </row>
    <row r="7988" spans="1:7">
      <c r="A7988" t="s">
        <v>14446</v>
      </c>
      <c r="B7988">
        <v>20</v>
      </c>
      <c r="C7988">
        <v>19</v>
      </c>
      <c r="D7988">
        <v>20</v>
      </c>
      <c r="E7988" t="s">
        <v>711</v>
      </c>
      <c r="G7988" t="e">
        <f>--Blank</f>
        <v>#NAME?</v>
      </c>
    </row>
    <row r="7989" spans="1:7">
      <c r="A7989" t="s">
        <v>14447</v>
      </c>
      <c r="B7989">
        <v>20</v>
      </c>
      <c r="C7989">
        <v>20</v>
      </c>
      <c r="D7989">
        <v>1</v>
      </c>
      <c r="E7989" t="s">
        <v>711</v>
      </c>
      <c r="G7989" t="e">
        <f>--Blank</f>
        <v>#NAME?</v>
      </c>
    </row>
    <row r="7990" spans="1:7">
      <c r="A7990" t="s">
        <v>14448</v>
      </c>
      <c r="B7990">
        <v>20</v>
      </c>
      <c r="C7990">
        <v>20</v>
      </c>
      <c r="D7990">
        <v>2</v>
      </c>
      <c r="E7990" t="s">
        <v>711</v>
      </c>
      <c r="G7990" t="e">
        <f>--Blank</f>
        <v>#NAME?</v>
      </c>
    </row>
    <row r="7991" spans="1:7">
      <c r="A7991" t="s">
        <v>14449</v>
      </c>
      <c r="B7991">
        <v>20</v>
      </c>
      <c r="C7991">
        <v>20</v>
      </c>
      <c r="D7991">
        <v>3</v>
      </c>
      <c r="E7991" t="s">
        <v>711</v>
      </c>
      <c r="G7991" t="e">
        <f>--Blank</f>
        <v>#NAME?</v>
      </c>
    </row>
    <row r="7992" spans="1:7">
      <c r="A7992" t="s">
        <v>14450</v>
      </c>
      <c r="B7992">
        <v>20</v>
      </c>
      <c r="C7992">
        <v>20</v>
      </c>
      <c r="D7992">
        <v>4</v>
      </c>
      <c r="E7992" t="s">
        <v>711</v>
      </c>
      <c r="G7992" t="e">
        <f>--Blank</f>
        <v>#NAME?</v>
      </c>
    </row>
    <row r="7993" spans="1:7">
      <c r="A7993" t="s">
        <v>14451</v>
      </c>
      <c r="B7993">
        <v>20</v>
      </c>
      <c r="C7993">
        <v>20</v>
      </c>
      <c r="D7993">
        <v>5</v>
      </c>
      <c r="E7993" t="s">
        <v>711</v>
      </c>
      <c r="G7993" t="e">
        <f>--Blank</f>
        <v>#NAME?</v>
      </c>
    </row>
    <row r="7994" spans="1:7">
      <c r="A7994" t="s">
        <v>14452</v>
      </c>
      <c r="B7994">
        <v>20</v>
      </c>
      <c r="C7994">
        <v>20</v>
      </c>
      <c r="D7994">
        <v>6</v>
      </c>
      <c r="E7994" t="s">
        <v>711</v>
      </c>
      <c r="G7994" t="e">
        <f>--Blank</f>
        <v>#NAME?</v>
      </c>
    </row>
    <row r="7995" spans="1:7">
      <c r="A7995" t="s">
        <v>14453</v>
      </c>
      <c r="B7995">
        <v>20</v>
      </c>
      <c r="C7995">
        <v>20</v>
      </c>
      <c r="D7995">
        <v>7</v>
      </c>
      <c r="E7995" t="s">
        <v>711</v>
      </c>
      <c r="G7995" t="e">
        <f>--Blank</f>
        <v>#NAME?</v>
      </c>
    </row>
    <row r="7996" spans="1:7">
      <c r="A7996" t="s">
        <v>14454</v>
      </c>
      <c r="B7996">
        <v>20</v>
      </c>
      <c r="C7996">
        <v>20</v>
      </c>
      <c r="D7996">
        <v>8</v>
      </c>
      <c r="E7996" t="s">
        <v>711</v>
      </c>
      <c r="G7996" t="e">
        <f>--Blank</f>
        <v>#NAME?</v>
      </c>
    </row>
    <row r="7997" spans="1:7">
      <c r="A7997" t="s">
        <v>14455</v>
      </c>
      <c r="B7997">
        <v>20</v>
      </c>
      <c r="C7997">
        <v>20</v>
      </c>
      <c r="D7997">
        <v>9</v>
      </c>
      <c r="E7997" t="s">
        <v>711</v>
      </c>
      <c r="G7997" t="e">
        <f>--Blank</f>
        <v>#NAME?</v>
      </c>
    </row>
    <row r="7998" spans="1:7">
      <c r="A7998" t="s">
        <v>14456</v>
      </c>
      <c r="B7998">
        <v>20</v>
      </c>
      <c r="C7998">
        <v>20</v>
      </c>
      <c r="D7998">
        <v>10</v>
      </c>
      <c r="E7998" t="s">
        <v>711</v>
      </c>
      <c r="G7998" t="e">
        <f>--Blank</f>
        <v>#NAME?</v>
      </c>
    </row>
    <row r="7999" spans="1:7">
      <c r="A7999" t="s">
        <v>14457</v>
      </c>
      <c r="B7999">
        <v>20</v>
      </c>
      <c r="C7999">
        <v>20</v>
      </c>
      <c r="D7999">
        <v>11</v>
      </c>
      <c r="E7999" t="s">
        <v>711</v>
      </c>
      <c r="G7999" t="e">
        <f>--Blank</f>
        <v>#NAME?</v>
      </c>
    </row>
    <row r="8000" spans="1:7">
      <c r="A8000" t="s">
        <v>14458</v>
      </c>
      <c r="B8000">
        <v>20</v>
      </c>
      <c r="C8000">
        <v>20</v>
      </c>
      <c r="D8000">
        <v>12</v>
      </c>
      <c r="E8000" t="s">
        <v>711</v>
      </c>
      <c r="G8000" t="e">
        <f>--Blank</f>
        <v>#NAME?</v>
      </c>
    </row>
    <row r="8001" spans="1:7">
      <c r="A8001" t="s">
        <v>14459</v>
      </c>
      <c r="B8001">
        <v>20</v>
      </c>
      <c r="C8001">
        <v>20</v>
      </c>
      <c r="D8001">
        <v>13</v>
      </c>
      <c r="E8001" t="s">
        <v>711</v>
      </c>
      <c r="G8001" t="e">
        <f>--Blank</f>
        <v>#NAME?</v>
      </c>
    </row>
    <row r="8002" spans="1:7">
      <c r="A8002" t="s">
        <v>14460</v>
      </c>
      <c r="B8002">
        <v>20</v>
      </c>
      <c r="C8002">
        <v>20</v>
      </c>
      <c r="D8002">
        <v>14</v>
      </c>
      <c r="E8002" t="s">
        <v>711</v>
      </c>
      <c r="G8002" t="e">
        <f>--Blank</f>
        <v>#NAME?</v>
      </c>
    </row>
    <row r="8003" spans="1:7">
      <c r="A8003" t="s">
        <v>14461</v>
      </c>
      <c r="B8003">
        <v>20</v>
      </c>
      <c r="C8003">
        <v>20</v>
      </c>
      <c r="D8003">
        <v>15</v>
      </c>
      <c r="E8003" t="s">
        <v>711</v>
      </c>
      <c r="G8003" t="e">
        <f>--Blank</f>
        <v>#NAME?</v>
      </c>
    </row>
    <row r="8004" spans="1:7">
      <c r="A8004" t="s">
        <v>14462</v>
      </c>
      <c r="B8004">
        <v>20</v>
      </c>
      <c r="C8004">
        <v>20</v>
      </c>
      <c r="D8004">
        <v>16</v>
      </c>
      <c r="E8004" t="s">
        <v>711</v>
      </c>
      <c r="G8004" t="e">
        <f>--Blank</f>
        <v>#NAME?</v>
      </c>
    </row>
    <row r="8005" spans="1:7">
      <c r="A8005" t="s">
        <v>14463</v>
      </c>
      <c r="B8005">
        <v>20</v>
      </c>
      <c r="C8005">
        <v>20</v>
      </c>
      <c r="D8005">
        <v>17</v>
      </c>
      <c r="E8005" t="s">
        <v>711</v>
      </c>
      <c r="G8005" t="e">
        <f>--Blank</f>
        <v>#NAME?</v>
      </c>
    </row>
    <row r="8006" spans="1:7">
      <c r="A8006" t="s">
        <v>14464</v>
      </c>
      <c r="B8006">
        <v>20</v>
      </c>
      <c r="C8006">
        <v>20</v>
      </c>
      <c r="D8006">
        <v>18</v>
      </c>
      <c r="E8006" t="s">
        <v>711</v>
      </c>
      <c r="G8006" t="e">
        <f>--Blank</f>
        <v>#NAME?</v>
      </c>
    </row>
    <row r="8007" spans="1:7">
      <c r="A8007" t="s">
        <v>14465</v>
      </c>
      <c r="B8007">
        <v>20</v>
      </c>
      <c r="C8007">
        <v>20</v>
      </c>
      <c r="D8007">
        <v>19</v>
      </c>
      <c r="E8007" t="s">
        <v>711</v>
      </c>
      <c r="G8007" t="e">
        <f>--Blank</f>
        <v>#NAME?</v>
      </c>
    </row>
    <row r="8008" spans="1:7">
      <c r="A8008" t="s">
        <v>14466</v>
      </c>
      <c r="B8008">
        <v>20</v>
      </c>
      <c r="C8008">
        <v>20</v>
      </c>
      <c r="D8008">
        <v>20</v>
      </c>
      <c r="E8008" t="s">
        <v>711</v>
      </c>
      <c r="G8008" t="e">
        <f>--Blank</f>
        <v>#NAME?</v>
      </c>
    </row>
    <row r="8009" spans="1:7">
      <c r="A8009" t="s">
        <v>14467</v>
      </c>
      <c r="B8009">
        <v>21</v>
      </c>
      <c r="C8009">
        <v>1</v>
      </c>
      <c r="D8009">
        <v>1</v>
      </c>
      <c r="E8009" t="s">
        <v>15</v>
      </c>
      <c r="G8009" t="s">
        <v>16</v>
      </c>
    </row>
    <row r="8010" spans="1:7">
      <c r="A8010" t="s">
        <v>14468</v>
      </c>
      <c r="B8010">
        <v>21</v>
      </c>
      <c r="C8010">
        <v>1</v>
      </c>
      <c r="D8010">
        <v>2</v>
      </c>
      <c r="E8010" t="s">
        <v>15</v>
      </c>
      <c r="G8010" t="s">
        <v>16</v>
      </c>
    </row>
    <row r="8011" spans="1:7">
      <c r="A8011" t="s">
        <v>14469</v>
      </c>
      <c r="B8011">
        <v>21</v>
      </c>
      <c r="C8011">
        <v>1</v>
      </c>
      <c r="D8011">
        <v>3</v>
      </c>
      <c r="E8011" t="s">
        <v>19</v>
      </c>
      <c r="G8011" t="s">
        <v>20</v>
      </c>
    </row>
    <row r="8012" spans="1:7">
      <c r="A8012" t="s">
        <v>14470</v>
      </c>
      <c r="B8012">
        <v>21</v>
      </c>
      <c r="C8012">
        <v>1</v>
      </c>
      <c r="D8012">
        <v>4</v>
      </c>
      <c r="E8012" t="s">
        <v>19</v>
      </c>
      <c r="G8012" t="s">
        <v>20</v>
      </c>
    </row>
    <row r="8013" spans="1:7">
      <c r="A8013" t="s">
        <v>14471</v>
      </c>
      <c r="B8013">
        <v>21</v>
      </c>
      <c r="C8013">
        <v>1</v>
      </c>
      <c r="D8013">
        <v>5</v>
      </c>
      <c r="E8013" t="s">
        <v>23</v>
      </c>
      <c r="G8013" t="s">
        <v>24</v>
      </c>
    </row>
    <row r="8014" spans="1:7">
      <c r="A8014" t="s">
        <v>14472</v>
      </c>
      <c r="B8014">
        <v>21</v>
      </c>
      <c r="C8014">
        <v>1</v>
      </c>
      <c r="D8014">
        <v>6</v>
      </c>
      <c r="E8014" t="s">
        <v>23</v>
      </c>
      <c r="G8014" t="s">
        <v>24</v>
      </c>
    </row>
    <row r="8015" spans="1:7">
      <c r="A8015" t="s">
        <v>14473</v>
      </c>
      <c r="B8015">
        <v>21</v>
      </c>
      <c r="C8015">
        <v>1</v>
      </c>
      <c r="D8015">
        <v>7</v>
      </c>
      <c r="E8015" t="s">
        <v>27</v>
      </c>
      <c r="G8015" t="s">
        <v>28</v>
      </c>
    </row>
    <row r="8016" spans="1:7">
      <c r="A8016" t="s">
        <v>14474</v>
      </c>
      <c r="B8016">
        <v>21</v>
      </c>
      <c r="C8016">
        <v>1</v>
      </c>
      <c r="D8016">
        <v>8</v>
      </c>
      <c r="E8016" t="s">
        <v>27</v>
      </c>
      <c r="G8016" t="s">
        <v>28</v>
      </c>
    </row>
    <row r="8017" spans="1:7">
      <c r="A8017" t="s">
        <v>14475</v>
      </c>
      <c r="B8017">
        <v>21</v>
      </c>
      <c r="C8017">
        <v>1</v>
      </c>
      <c r="D8017">
        <v>9</v>
      </c>
      <c r="E8017" t="s">
        <v>31</v>
      </c>
      <c r="G8017" t="s">
        <v>32</v>
      </c>
    </row>
    <row r="8018" spans="1:7">
      <c r="A8018" t="s">
        <v>14476</v>
      </c>
      <c r="B8018">
        <v>21</v>
      </c>
      <c r="C8018">
        <v>1</v>
      </c>
      <c r="D8018">
        <v>10</v>
      </c>
      <c r="E8018" t="s">
        <v>31</v>
      </c>
      <c r="G8018" t="s">
        <v>32</v>
      </c>
    </row>
    <row r="8019" spans="1:7">
      <c r="A8019" t="s">
        <v>14477</v>
      </c>
      <c r="B8019">
        <v>21</v>
      </c>
      <c r="C8019">
        <v>1</v>
      </c>
      <c r="D8019">
        <v>11</v>
      </c>
      <c r="E8019" t="s">
        <v>35</v>
      </c>
      <c r="G8019" t="s">
        <v>36</v>
      </c>
    </row>
    <row r="8020" spans="1:7">
      <c r="A8020" t="s">
        <v>14478</v>
      </c>
      <c r="B8020">
        <v>21</v>
      </c>
      <c r="C8020">
        <v>1</v>
      </c>
      <c r="D8020">
        <v>12</v>
      </c>
      <c r="E8020" t="s">
        <v>35</v>
      </c>
      <c r="G8020" t="s">
        <v>36</v>
      </c>
    </row>
    <row r="8021" spans="1:7">
      <c r="A8021" t="s">
        <v>14479</v>
      </c>
      <c r="B8021">
        <v>21</v>
      </c>
      <c r="C8021">
        <v>1</v>
      </c>
      <c r="D8021">
        <v>13</v>
      </c>
      <c r="E8021" t="s">
        <v>39</v>
      </c>
      <c r="G8021" t="s">
        <v>40</v>
      </c>
    </row>
    <row r="8022" spans="1:7">
      <c r="A8022" t="s">
        <v>14480</v>
      </c>
      <c r="B8022">
        <v>21</v>
      </c>
      <c r="C8022">
        <v>1</v>
      </c>
      <c r="D8022">
        <v>14</v>
      </c>
      <c r="E8022" t="s">
        <v>39</v>
      </c>
      <c r="G8022" t="s">
        <v>40</v>
      </c>
    </row>
    <row r="8023" spans="1:7">
      <c r="A8023" t="s">
        <v>14481</v>
      </c>
      <c r="B8023">
        <v>21</v>
      </c>
      <c r="C8023">
        <v>1</v>
      </c>
      <c r="D8023">
        <v>15</v>
      </c>
      <c r="E8023" t="s">
        <v>43</v>
      </c>
      <c r="G8023" t="s">
        <v>44</v>
      </c>
    </row>
    <row r="8024" spans="1:7">
      <c r="A8024" t="s">
        <v>14482</v>
      </c>
      <c r="B8024">
        <v>21</v>
      </c>
      <c r="C8024">
        <v>1</v>
      </c>
      <c r="D8024">
        <v>16</v>
      </c>
      <c r="E8024" t="s">
        <v>43</v>
      </c>
      <c r="G8024" t="s">
        <v>44</v>
      </c>
    </row>
    <row r="8025" spans="1:7">
      <c r="A8025" t="s">
        <v>14483</v>
      </c>
      <c r="B8025">
        <v>21</v>
      </c>
      <c r="C8025">
        <v>1</v>
      </c>
      <c r="D8025">
        <v>17</v>
      </c>
      <c r="E8025" t="s">
        <v>47</v>
      </c>
      <c r="G8025" t="s">
        <v>48</v>
      </c>
    </row>
    <row r="8026" spans="1:7">
      <c r="A8026" t="s">
        <v>14484</v>
      </c>
      <c r="B8026">
        <v>21</v>
      </c>
      <c r="C8026">
        <v>1</v>
      </c>
      <c r="D8026">
        <v>18</v>
      </c>
      <c r="E8026" t="s">
        <v>47</v>
      </c>
      <c r="G8026" t="s">
        <v>48</v>
      </c>
    </row>
    <row r="8027" spans="1:7">
      <c r="A8027" t="s">
        <v>14485</v>
      </c>
      <c r="B8027">
        <v>21</v>
      </c>
      <c r="C8027">
        <v>1</v>
      </c>
      <c r="D8027">
        <v>19</v>
      </c>
      <c r="E8027" t="s">
        <v>51</v>
      </c>
      <c r="G8027" t="s">
        <v>52</v>
      </c>
    </row>
    <row r="8028" spans="1:7">
      <c r="A8028" t="s">
        <v>14486</v>
      </c>
      <c r="B8028">
        <v>21</v>
      </c>
      <c r="C8028">
        <v>1</v>
      </c>
      <c r="D8028">
        <v>20</v>
      </c>
      <c r="E8028" t="s">
        <v>51</v>
      </c>
      <c r="G8028" t="s">
        <v>52</v>
      </c>
    </row>
    <row r="8029" spans="1:7">
      <c r="A8029" t="s">
        <v>14487</v>
      </c>
      <c r="B8029">
        <v>21</v>
      </c>
      <c r="C8029">
        <v>2</v>
      </c>
      <c r="D8029">
        <v>1</v>
      </c>
      <c r="E8029" t="s">
        <v>55</v>
      </c>
      <c r="G8029" t="s">
        <v>56</v>
      </c>
    </row>
    <row r="8030" spans="1:7">
      <c r="A8030" t="s">
        <v>14488</v>
      </c>
      <c r="B8030">
        <v>21</v>
      </c>
      <c r="C8030">
        <v>2</v>
      </c>
      <c r="D8030">
        <v>2</v>
      </c>
      <c r="E8030" t="s">
        <v>55</v>
      </c>
      <c r="G8030" t="s">
        <v>56</v>
      </c>
    </row>
    <row r="8031" spans="1:7">
      <c r="A8031" t="s">
        <v>14489</v>
      </c>
      <c r="B8031">
        <v>21</v>
      </c>
      <c r="C8031">
        <v>2</v>
      </c>
      <c r="D8031">
        <v>3</v>
      </c>
      <c r="E8031" t="s">
        <v>59</v>
      </c>
      <c r="G8031" t="s">
        <v>60</v>
      </c>
    </row>
    <row r="8032" spans="1:7">
      <c r="A8032" t="s">
        <v>14490</v>
      </c>
      <c r="B8032">
        <v>21</v>
      </c>
      <c r="C8032">
        <v>2</v>
      </c>
      <c r="D8032">
        <v>4</v>
      </c>
      <c r="E8032" t="s">
        <v>59</v>
      </c>
      <c r="G8032" t="s">
        <v>60</v>
      </c>
    </row>
    <row r="8033" spans="1:7">
      <c r="A8033" t="s">
        <v>14491</v>
      </c>
      <c r="B8033">
        <v>21</v>
      </c>
      <c r="C8033">
        <v>2</v>
      </c>
      <c r="D8033">
        <v>5</v>
      </c>
      <c r="E8033" t="s">
        <v>63</v>
      </c>
      <c r="G8033" t="s">
        <v>64</v>
      </c>
    </row>
    <row r="8034" spans="1:7">
      <c r="A8034" t="s">
        <v>14492</v>
      </c>
      <c r="B8034">
        <v>21</v>
      </c>
      <c r="C8034">
        <v>2</v>
      </c>
      <c r="D8034">
        <v>6</v>
      </c>
      <c r="E8034" t="s">
        <v>63</v>
      </c>
      <c r="G8034" t="s">
        <v>64</v>
      </c>
    </row>
    <row r="8035" spans="1:7">
      <c r="A8035" t="s">
        <v>14493</v>
      </c>
      <c r="B8035">
        <v>21</v>
      </c>
      <c r="C8035">
        <v>2</v>
      </c>
      <c r="D8035">
        <v>7</v>
      </c>
      <c r="E8035" t="s">
        <v>67</v>
      </c>
      <c r="G8035" t="s">
        <v>68</v>
      </c>
    </row>
    <row r="8036" spans="1:7">
      <c r="A8036" t="s">
        <v>14494</v>
      </c>
      <c r="B8036">
        <v>21</v>
      </c>
      <c r="C8036">
        <v>2</v>
      </c>
      <c r="D8036">
        <v>8</v>
      </c>
      <c r="E8036" t="s">
        <v>67</v>
      </c>
      <c r="G8036" t="s">
        <v>68</v>
      </c>
    </row>
    <row r="8037" spans="1:7">
      <c r="A8037" t="s">
        <v>14495</v>
      </c>
      <c r="B8037">
        <v>21</v>
      </c>
      <c r="C8037">
        <v>2</v>
      </c>
      <c r="D8037">
        <v>9</v>
      </c>
      <c r="E8037" t="s">
        <v>71</v>
      </c>
      <c r="G8037" t="s">
        <v>72</v>
      </c>
    </row>
    <row r="8038" spans="1:7">
      <c r="A8038" t="s">
        <v>14496</v>
      </c>
      <c r="B8038">
        <v>21</v>
      </c>
      <c r="C8038">
        <v>2</v>
      </c>
      <c r="D8038">
        <v>10</v>
      </c>
      <c r="E8038" t="s">
        <v>71</v>
      </c>
      <c r="G8038" t="s">
        <v>72</v>
      </c>
    </row>
    <row r="8039" spans="1:7">
      <c r="A8039" t="s">
        <v>14497</v>
      </c>
      <c r="B8039">
        <v>21</v>
      </c>
      <c r="C8039">
        <v>2</v>
      </c>
      <c r="D8039">
        <v>11</v>
      </c>
      <c r="E8039" t="s">
        <v>75</v>
      </c>
      <c r="G8039" t="s">
        <v>76</v>
      </c>
    </row>
    <row r="8040" spans="1:7">
      <c r="A8040" t="s">
        <v>14498</v>
      </c>
      <c r="B8040">
        <v>21</v>
      </c>
      <c r="C8040">
        <v>2</v>
      </c>
      <c r="D8040">
        <v>12</v>
      </c>
      <c r="E8040" t="s">
        <v>75</v>
      </c>
      <c r="G8040" t="s">
        <v>76</v>
      </c>
    </row>
    <row r="8041" spans="1:7">
      <c r="A8041" t="s">
        <v>14499</v>
      </c>
      <c r="B8041">
        <v>21</v>
      </c>
      <c r="C8041">
        <v>2</v>
      </c>
      <c r="D8041">
        <v>13</v>
      </c>
      <c r="E8041" t="s">
        <v>14500</v>
      </c>
      <c r="F8041" t="s">
        <v>14501</v>
      </c>
    </row>
    <row r="8042" spans="1:7">
      <c r="A8042" t="s">
        <v>14502</v>
      </c>
      <c r="B8042">
        <v>21</v>
      </c>
      <c r="C8042">
        <v>2</v>
      </c>
      <c r="D8042">
        <v>14</v>
      </c>
      <c r="E8042" t="s">
        <v>14503</v>
      </c>
      <c r="F8042" t="s">
        <v>14501</v>
      </c>
    </row>
    <row r="8043" spans="1:7">
      <c r="A8043" t="s">
        <v>14504</v>
      </c>
      <c r="B8043">
        <v>21</v>
      </c>
      <c r="C8043">
        <v>2</v>
      </c>
      <c r="D8043">
        <v>15</v>
      </c>
      <c r="E8043" t="s">
        <v>14505</v>
      </c>
      <c r="F8043" t="s">
        <v>14506</v>
      </c>
    </row>
    <row r="8044" spans="1:7">
      <c r="A8044" t="s">
        <v>14507</v>
      </c>
      <c r="B8044">
        <v>21</v>
      </c>
      <c r="C8044">
        <v>2</v>
      </c>
      <c r="D8044">
        <v>16</v>
      </c>
      <c r="E8044" t="s">
        <v>14508</v>
      </c>
      <c r="F8044" t="s">
        <v>14506</v>
      </c>
    </row>
    <row r="8045" spans="1:7">
      <c r="A8045" t="s">
        <v>14509</v>
      </c>
      <c r="B8045">
        <v>21</v>
      </c>
      <c r="C8045">
        <v>2</v>
      </c>
      <c r="D8045">
        <v>17</v>
      </c>
      <c r="E8045" t="s">
        <v>14510</v>
      </c>
      <c r="F8045" t="s">
        <v>14511</v>
      </c>
    </row>
    <row r="8046" spans="1:7">
      <c r="A8046" t="s">
        <v>14512</v>
      </c>
      <c r="B8046">
        <v>21</v>
      </c>
      <c r="C8046">
        <v>2</v>
      </c>
      <c r="D8046">
        <v>18</v>
      </c>
      <c r="E8046" t="s">
        <v>14513</v>
      </c>
      <c r="F8046" t="s">
        <v>14511</v>
      </c>
    </row>
    <row r="8047" spans="1:7">
      <c r="A8047" t="s">
        <v>14514</v>
      </c>
      <c r="B8047">
        <v>21</v>
      </c>
      <c r="C8047">
        <v>2</v>
      </c>
      <c r="D8047">
        <v>19</v>
      </c>
      <c r="E8047" t="s">
        <v>14515</v>
      </c>
      <c r="F8047" t="s">
        <v>14516</v>
      </c>
    </row>
    <row r="8048" spans="1:7">
      <c r="A8048" t="s">
        <v>14517</v>
      </c>
      <c r="B8048">
        <v>21</v>
      </c>
      <c r="C8048">
        <v>2</v>
      </c>
      <c r="D8048">
        <v>20</v>
      </c>
      <c r="E8048" t="s">
        <v>14518</v>
      </c>
      <c r="F8048" t="s">
        <v>14516</v>
      </c>
    </row>
    <row r="8049" spans="1:7">
      <c r="A8049" t="s">
        <v>14519</v>
      </c>
      <c r="B8049">
        <v>21</v>
      </c>
      <c r="C8049">
        <v>3</v>
      </c>
      <c r="D8049">
        <v>1</v>
      </c>
      <c r="E8049" t="s">
        <v>14520</v>
      </c>
      <c r="F8049" t="s">
        <v>14521</v>
      </c>
    </row>
    <row r="8050" spans="1:7">
      <c r="A8050" t="s">
        <v>14522</v>
      </c>
      <c r="B8050">
        <v>21</v>
      </c>
      <c r="C8050">
        <v>3</v>
      </c>
      <c r="D8050">
        <v>2</v>
      </c>
      <c r="E8050" t="s">
        <v>14523</v>
      </c>
      <c r="F8050" t="s">
        <v>14521</v>
      </c>
    </row>
    <row r="8051" spans="1:7">
      <c r="A8051" t="s">
        <v>14524</v>
      </c>
      <c r="B8051">
        <v>21</v>
      </c>
      <c r="C8051">
        <v>3</v>
      </c>
      <c r="D8051">
        <v>3</v>
      </c>
      <c r="E8051" t="s">
        <v>14525</v>
      </c>
      <c r="F8051" t="s">
        <v>14526</v>
      </c>
    </row>
    <row r="8052" spans="1:7">
      <c r="A8052" t="s">
        <v>14527</v>
      </c>
      <c r="B8052">
        <v>21</v>
      </c>
      <c r="C8052">
        <v>3</v>
      </c>
      <c r="D8052">
        <v>4</v>
      </c>
      <c r="E8052" t="s">
        <v>14528</v>
      </c>
      <c r="F8052" t="s">
        <v>14526</v>
      </c>
    </row>
    <row r="8053" spans="1:7">
      <c r="A8053" t="s">
        <v>14529</v>
      </c>
      <c r="B8053">
        <v>21</v>
      </c>
      <c r="C8053">
        <v>3</v>
      </c>
      <c r="D8053">
        <v>5</v>
      </c>
      <c r="E8053" t="s">
        <v>14530</v>
      </c>
      <c r="F8053" t="s">
        <v>14531</v>
      </c>
    </row>
    <row r="8054" spans="1:7">
      <c r="A8054" t="s">
        <v>14532</v>
      </c>
      <c r="B8054">
        <v>21</v>
      </c>
      <c r="C8054">
        <v>3</v>
      </c>
      <c r="D8054">
        <v>6</v>
      </c>
      <c r="E8054" t="s">
        <v>14533</v>
      </c>
      <c r="F8054" t="s">
        <v>14531</v>
      </c>
    </row>
    <row r="8055" spans="1:7">
      <c r="A8055" t="s">
        <v>14534</v>
      </c>
      <c r="B8055">
        <v>21</v>
      </c>
      <c r="C8055">
        <v>3</v>
      </c>
      <c r="D8055">
        <v>7</v>
      </c>
      <c r="E8055" t="s">
        <v>14535</v>
      </c>
      <c r="F8055" t="s">
        <v>14536</v>
      </c>
    </row>
    <row r="8056" spans="1:7">
      <c r="A8056" t="s">
        <v>14537</v>
      </c>
      <c r="B8056">
        <v>21</v>
      </c>
      <c r="C8056">
        <v>3</v>
      </c>
      <c r="D8056">
        <v>8</v>
      </c>
      <c r="E8056" t="s">
        <v>14538</v>
      </c>
      <c r="F8056" t="s">
        <v>14536</v>
      </c>
    </row>
    <row r="8057" spans="1:7">
      <c r="A8057" t="s">
        <v>14539</v>
      </c>
      <c r="B8057">
        <v>21</v>
      </c>
      <c r="C8057">
        <v>3</v>
      </c>
      <c r="D8057">
        <v>9</v>
      </c>
      <c r="E8057" t="s">
        <v>14540</v>
      </c>
      <c r="F8057" t="s">
        <v>14541</v>
      </c>
    </row>
    <row r="8058" spans="1:7">
      <c r="A8058" t="s">
        <v>14542</v>
      </c>
      <c r="B8058">
        <v>21</v>
      </c>
      <c r="C8058">
        <v>3</v>
      </c>
      <c r="D8058">
        <v>10</v>
      </c>
      <c r="E8058" t="s">
        <v>14543</v>
      </c>
      <c r="F8058" t="s">
        <v>14541</v>
      </c>
    </row>
    <row r="8059" spans="1:7">
      <c r="A8059" t="s">
        <v>14544</v>
      </c>
      <c r="B8059">
        <v>21</v>
      </c>
      <c r="C8059">
        <v>3</v>
      </c>
      <c r="D8059">
        <v>11</v>
      </c>
      <c r="E8059" t="s">
        <v>14545</v>
      </c>
      <c r="G8059" t="e">
        <f>--Internal_24886</f>
        <v>#NAME?</v>
      </c>
    </row>
    <row r="8060" spans="1:7">
      <c r="A8060" t="s">
        <v>14546</v>
      </c>
      <c r="B8060">
        <v>21</v>
      </c>
      <c r="C8060">
        <v>3</v>
      </c>
      <c r="D8060">
        <v>12</v>
      </c>
      <c r="E8060" t="s">
        <v>14545</v>
      </c>
      <c r="G8060" t="e">
        <f>--Internal_24886</f>
        <v>#NAME?</v>
      </c>
    </row>
    <row r="8061" spans="1:7">
      <c r="A8061" t="s">
        <v>14547</v>
      </c>
      <c r="B8061">
        <v>21</v>
      </c>
      <c r="C8061">
        <v>3</v>
      </c>
      <c r="D8061">
        <v>13</v>
      </c>
      <c r="E8061" t="s">
        <v>14548</v>
      </c>
      <c r="F8061" t="s">
        <v>14549</v>
      </c>
    </row>
    <row r="8062" spans="1:7">
      <c r="A8062" t="s">
        <v>14550</v>
      </c>
      <c r="B8062">
        <v>21</v>
      </c>
      <c r="C8062">
        <v>3</v>
      </c>
      <c r="D8062">
        <v>14</v>
      </c>
      <c r="E8062" t="s">
        <v>14551</v>
      </c>
      <c r="F8062" t="s">
        <v>14549</v>
      </c>
    </row>
    <row r="8063" spans="1:7">
      <c r="A8063" t="s">
        <v>14552</v>
      </c>
      <c r="B8063">
        <v>21</v>
      </c>
      <c r="C8063">
        <v>3</v>
      </c>
      <c r="D8063">
        <v>15</v>
      </c>
      <c r="E8063" t="s">
        <v>14553</v>
      </c>
      <c r="F8063" t="s">
        <v>14554</v>
      </c>
    </row>
    <row r="8064" spans="1:7">
      <c r="A8064" t="s">
        <v>14555</v>
      </c>
      <c r="B8064">
        <v>21</v>
      </c>
      <c r="C8064">
        <v>3</v>
      </c>
      <c r="D8064">
        <v>16</v>
      </c>
      <c r="E8064" t="s">
        <v>14556</v>
      </c>
      <c r="F8064" t="s">
        <v>14554</v>
      </c>
    </row>
    <row r="8065" spans="1:7">
      <c r="A8065" t="s">
        <v>14557</v>
      </c>
      <c r="B8065">
        <v>21</v>
      </c>
      <c r="C8065">
        <v>3</v>
      </c>
      <c r="D8065">
        <v>17</v>
      </c>
      <c r="E8065" t="s">
        <v>14558</v>
      </c>
      <c r="F8065" t="s">
        <v>14559</v>
      </c>
    </row>
    <row r="8066" spans="1:7">
      <c r="A8066" t="s">
        <v>14560</v>
      </c>
      <c r="B8066">
        <v>21</v>
      </c>
      <c r="C8066">
        <v>3</v>
      </c>
      <c r="D8066">
        <v>18</v>
      </c>
      <c r="E8066" t="s">
        <v>14561</v>
      </c>
      <c r="F8066" t="s">
        <v>14559</v>
      </c>
    </row>
    <row r="8067" spans="1:7">
      <c r="A8067" t="s">
        <v>14562</v>
      </c>
      <c r="B8067">
        <v>21</v>
      </c>
      <c r="C8067">
        <v>3</v>
      </c>
      <c r="D8067">
        <v>19</v>
      </c>
      <c r="E8067" t="s">
        <v>14563</v>
      </c>
      <c r="F8067" t="s">
        <v>14564</v>
      </c>
    </row>
    <row r="8068" spans="1:7">
      <c r="A8068" t="s">
        <v>14565</v>
      </c>
      <c r="B8068">
        <v>21</v>
      </c>
      <c r="C8068">
        <v>3</v>
      </c>
      <c r="D8068">
        <v>20</v>
      </c>
      <c r="E8068" t="s">
        <v>14566</v>
      </c>
      <c r="F8068" t="s">
        <v>14564</v>
      </c>
    </row>
    <row r="8069" spans="1:7">
      <c r="A8069" t="s">
        <v>14567</v>
      </c>
      <c r="B8069">
        <v>21</v>
      </c>
      <c r="C8069">
        <v>4</v>
      </c>
      <c r="D8069">
        <v>1</v>
      </c>
      <c r="E8069" t="s">
        <v>14568</v>
      </c>
      <c r="G8069" t="e">
        <f>--Internal_20891</f>
        <v>#NAME?</v>
      </c>
    </row>
    <row r="8070" spans="1:7">
      <c r="A8070" t="s">
        <v>14569</v>
      </c>
      <c r="B8070">
        <v>21</v>
      </c>
      <c r="C8070">
        <v>4</v>
      </c>
      <c r="D8070">
        <v>2</v>
      </c>
      <c r="E8070" t="s">
        <v>14568</v>
      </c>
      <c r="G8070" t="e">
        <f>--Internal_20891</f>
        <v>#NAME?</v>
      </c>
    </row>
    <row r="8071" spans="1:7">
      <c r="A8071" t="s">
        <v>14570</v>
      </c>
      <c r="B8071">
        <v>21</v>
      </c>
      <c r="C8071">
        <v>4</v>
      </c>
      <c r="D8071">
        <v>3</v>
      </c>
      <c r="E8071" t="s">
        <v>14571</v>
      </c>
      <c r="F8071" t="s">
        <v>14572</v>
      </c>
    </row>
    <row r="8072" spans="1:7">
      <c r="A8072" t="s">
        <v>14573</v>
      </c>
      <c r="B8072">
        <v>21</v>
      </c>
      <c r="C8072">
        <v>4</v>
      </c>
      <c r="D8072">
        <v>4</v>
      </c>
      <c r="E8072" t="s">
        <v>14574</v>
      </c>
      <c r="F8072" t="s">
        <v>14572</v>
      </c>
    </row>
    <row r="8073" spans="1:7">
      <c r="A8073" t="s">
        <v>14575</v>
      </c>
      <c r="B8073">
        <v>21</v>
      </c>
      <c r="C8073">
        <v>4</v>
      </c>
      <c r="D8073">
        <v>5</v>
      </c>
      <c r="E8073" t="s">
        <v>14576</v>
      </c>
      <c r="F8073" t="s">
        <v>14577</v>
      </c>
    </row>
    <row r="8074" spans="1:7">
      <c r="A8074" t="s">
        <v>14578</v>
      </c>
      <c r="B8074">
        <v>21</v>
      </c>
      <c r="C8074">
        <v>4</v>
      </c>
      <c r="D8074">
        <v>6</v>
      </c>
      <c r="E8074" t="s">
        <v>14579</v>
      </c>
      <c r="F8074" t="s">
        <v>14577</v>
      </c>
    </row>
    <row r="8075" spans="1:7">
      <c r="A8075" t="s">
        <v>14580</v>
      </c>
      <c r="B8075">
        <v>21</v>
      </c>
      <c r="C8075">
        <v>4</v>
      </c>
      <c r="D8075">
        <v>7</v>
      </c>
      <c r="E8075" t="s">
        <v>14581</v>
      </c>
      <c r="F8075" t="s">
        <v>14582</v>
      </c>
    </row>
    <row r="8076" spans="1:7">
      <c r="A8076" t="s">
        <v>14583</v>
      </c>
      <c r="B8076">
        <v>21</v>
      </c>
      <c r="C8076">
        <v>4</v>
      </c>
      <c r="D8076">
        <v>8</v>
      </c>
      <c r="E8076" t="s">
        <v>14581</v>
      </c>
      <c r="F8076" t="s">
        <v>14582</v>
      </c>
    </row>
    <row r="8077" spans="1:7">
      <c r="A8077" t="s">
        <v>14584</v>
      </c>
      <c r="B8077">
        <v>21</v>
      </c>
      <c r="C8077">
        <v>4</v>
      </c>
      <c r="D8077">
        <v>9</v>
      </c>
      <c r="E8077" t="s">
        <v>14585</v>
      </c>
      <c r="F8077" t="s">
        <v>14586</v>
      </c>
    </row>
    <row r="8078" spans="1:7">
      <c r="A8078" t="s">
        <v>14587</v>
      </c>
      <c r="B8078">
        <v>21</v>
      </c>
      <c r="C8078">
        <v>4</v>
      </c>
      <c r="D8078">
        <v>10</v>
      </c>
      <c r="E8078" t="s">
        <v>14588</v>
      </c>
      <c r="F8078" t="s">
        <v>14586</v>
      </c>
    </row>
    <row r="8079" spans="1:7">
      <c r="A8079" t="s">
        <v>14589</v>
      </c>
      <c r="B8079">
        <v>21</v>
      </c>
      <c r="C8079">
        <v>4</v>
      </c>
      <c r="D8079">
        <v>11</v>
      </c>
      <c r="E8079" t="s">
        <v>14590</v>
      </c>
      <c r="F8079" t="s">
        <v>14591</v>
      </c>
    </row>
    <row r="8080" spans="1:7">
      <c r="A8080" t="s">
        <v>14592</v>
      </c>
      <c r="B8080">
        <v>21</v>
      </c>
      <c r="C8080">
        <v>4</v>
      </c>
      <c r="D8080">
        <v>12</v>
      </c>
      <c r="E8080" t="s">
        <v>14593</v>
      </c>
      <c r="F8080" t="s">
        <v>14591</v>
      </c>
    </row>
    <row r="8081" spans="1:7">
      <c r="A8081" t="s">
        <v>14594</v>
      </c>
      <c r="B8081">
        <v>21</v>
      </c>
      <c r="C8081">
        <v>4</v>
      </c>
      <c r="D8081">
        <v>13</v>
      </c>
      <c r="E8081" t="s">
        <v>14595</v>
      </c>
      <c r="G8081" t="e">
        <f>--Internal_10341</f>
        <v>#NAME?</v>
      </c>
    </row>
    <row r="8082" spans="1:7">
      <c r="A8082" t="s">
        <v>14596</v>
      </c>
      <c r="B8082">
        <v>21</v>
      </c>
      <c r="C8082">
        <v>4</v>
      </c>
      <c r="D8082">
        <v>14</v>
      </c>
      <c r="E8082" t="s">
        <v>14595</v>
      </c>
      <c r="G8082" t="e">
        <f>--Internal_10341</f>
        <v>#NAME?</v>
      </c>
    </row>
    <row r="8083" spans="1:7">
      <c r="A8083" t="s">
        <v>14597</v>
      </c>
      <c r="B8083">
        <v>21</v>
      </c>
      <c r="C8083">
        <v>4</v>
      </c>
      <c r="D8083">
        <v>15</v>
      </c>
      <c r="E8083" t="s">
        <v>14598</v>
      </c>
      <c r="F8083" t="s">
        <v>14599</v>
      </c>
    </row>
    <row r="8084" spans="1:7">
      <c r="A8084" t="s">
        <v>14600</v>
      </c>
      <c r="B8084">
        <v>21</v>
      </c>
      <c r="C8084">
        <v>4</v>
      </c>
      <c r="D8084">
        <v>16</v>
      </c>
      <c r="E8084" t="s">
        <v>14601</v>
      </c>
      <c r="F8084" t="s">
        <v>14599</v>
      </c>
    </row>
    <row r="8085" spans="1:7">
      <c r="A8085" t="s">
        <v>14602</v>
      </c>
      <c r="B8085">
        <v>21</v>
      </c>
      <c r="C8085">
        <v>4</v>
      </c>
      <c r="D8085">
        <v>17</v>
      </c>
      <c r="E8085" t="s">
        <v>14603</v>
      </c>
      <c r="F8085" t="s">
        <v>14604</v>
      </c>
    </row>
    <row r="8086" spans="1:7">
      <c r="A8086" t="s">
        <v>14605</v>
      </c>
      <c r="B8086">
        <v>21</v>
      </c>
      <c r="C8086">
        <v>4</v>
      </c>
      <c r="D8086">
        <v>18</v>
      </c>
      <c r="E8086" t="s">
        <v>14606</v>
      </c>
      <c r="F8086" t="s">
        <v>14604</v>
      </c>
    </row>
    <row r="8087" spans="1:7">
      <c r="A8087" t="s">
        <v>14607</v>
      </c>
      <c r="B8087">
        <v>21</v>
      </c>
      <c r="C8087">
        <v>4</v>
      </c>
      <c r="D8087">
        <v>19</v>
      </c>
      <c r="E8087" t="s">
        <v>14608</v>
      </c>
      <c r="F8087" t="s">
        <v>14609</v>
      </c>
    </row>
    <row r="8088" spans="1:7">
      <c r="A8088" t="s">
        <v>14610</v>
      </c>
      <c r="B8088">
        <v>21</v>
      </c>
      <c r="C8088">
        <v>4</v>
      </c>
      <c r="D8088">
        <v>20</v>
      </c>
      <c r="E8088" t="s">
        <v>14611</v>
      </c>
      <c r="F8088" t="s">
        <v>14609</v>
      </c>
    </row>
    <row r="8089" spans="1:7">
      <c r="A8089" t="s">
        <v>14612</v>
      </c>
      <c r="B8089">
        <v>21</v>
      </c>
      <c r="C8089">
        <v>5</v>
      </c>
      <c r="D8089">
        <v>1</v>
      </c>
      <c r="E8089" t="s">
        <v>14613</v>
      </c>
      <c r="F8089" t="s">
        <v>14614</v>
      </c>
    </row>
    <row r="8090" spans="1:7">
      <c r="A8090" t="s">
        <v>14615</v>
      </c>
      <c r="B8090">
        <v>21</v>
      </c>
      <c r="C8090">
        <v>5</v>
      </c>
      <c r="D8090">
        <v>2</v>
      </c>
      <c r="E8090" t="s">
        <v>14616</v>
      </c>
      <c r="F8090" t="s">
        <v>14614</v>
      </c>
    </row>
    <row r="8091" spans="1:7">
      <c r="A8091" t="s">
        <v>14617</v>
      </c>
      <c r="B8091">
        <v>21</v>
      </c>
      <c r="C8091">
        <v>5</v>
      </c>
      <c r="D8091">
        <v>3</v>
      </c>
      <c r="E8091" t="s">
        <v>14618</v>
      </c>
      <c r="G8091" t="e">
        <f>--Internal_26624</f>
        <v>#NAME?</v>
      </c>
    </row>
    <row r="8092" spans="1:7">
      <c r="A8092" t="s">
        <v>14619</v>
      </c>
      <c r="B8092">
        <v>21</v>
      </c>
      <c r="C8092">
        <v>5</v>
      </c>
      <c r="D8092">
        <v>4</v>
      </c>
      <c r="E8092" t="s">
        <v>14618</v>
      </c>
      <c r="G8092" t="e">
        <f>--Internal_26624</f>
        <v>#NAME?</v>
      </c>
    </row>
    <row r="8093" spans="1:7">
      <c r="A8093" t="s">
        <v>14620</v>
      </c>
      <c r="B8093">
        <v>21</v>
      </c>
      <c r="C8093">
        <v>5</v>
      </c>
      <c r="D8093">
        <v>5</v>
      </c>
      <c r="E8093" t="s">
        <v>14621</v>
      </c>
      <c r="F8093" t="s">
        <v>14622</v>
      </c>
    </row>
    <row r="8094" spans="1:7">
      <c r="A8094" t="s">
        <v>14623</v>
      </c>
      <c r="B8094">
        <v>21</v>
      </c>
      <c r="C8094">
        <v>5</v>
      </c>
      <c r="D8094">
        <v>6</v>
      </c>
      <c r="E8094" t="s">
        <v>14624</v>
      </c>
      <c r="F8094" t="s">
        <v>14622</v>
      </c>
    </row>
    <row r="8095" spans="1:7">
      <c r="A8095" t="s">
        <v>14625</v>
      </c>
      <c r="B8095">
        <v>21</v>
      </c>
      <c r="C8095">
        <v>5</v>
      </c>
      <c r="D8095">
        <v>7</v>
      </c>
      <c r="E8095" t="s">
        <v>14626</v>
      </c>
      <c r="F8095" t="s">
        <v>14627</v>
      </c>
    </row>
    <row r="8096" spans="1:7">
      <c r="A8096" t="s">
        <v>14628</v>
      </c>
      <c r="B8096">
        <v>21</v>
      </c>
      <c r="C8096">
        <v>5</v>
      </c>
      <c r="D8096">
        <v>8</v>
      </c>
      <c r="E8096" t="s">
        <v>14629</v>
      </c>
      <c r="F8096" t="s">
        <v>14627</v>
      </c>
    </row>
    <row r="8097" spans="1:7">
      <c r="A8097" t="s">
        <v>14630</v>
      </c>
      <c r="B8097">
        <v>21</v>
      </c>
      <c r="C8097">
        <v>5</v>
      </c>
      <c r="D8097">
        <v>9</v>
      </c>
      <c r="E8097" t="s">
        <v>14631</v>
      </c>
      <c r="F8097" t="s">
        <v>14632</v>
      </c>
    </row>
    <row r="8098" spans="1:7">
      <c r="A8098" t="s">
        <v>14633</v>
      </c>
      <c r="B8098">
        <v>21</v>
      </c>
      <c r="C8098">
        <v>5</v>
      </c>
      <c r="D8098">
        <v>10</v>
      </c>
      <c r="E8098" t="s">
        <v>14634</v>
      </c>
      <c r="F8098" t="s">
        <v>14632</v>
      </c>
    </row>
    <row r="8099" spans="1:7">
      <c r="A8099" t="s">
        <v>14635</v>
      </c>
      <c r="B8099">
        <v>21</v>
      </c>
      <c r="C8099">
        <v>5</v>
      </c>
      <c r="D8099">
        <v>11</v>
      </c>
      <c r="E8099" t="s">
        <v>14636</v>
      </c>
      <c r="F8099" t="s">
        <v>14637</v>
      </c>
    </row>
    <row r="8100" spans="1:7">
      <c r="A8100" t="s">
        <v>14638</v>
      </c>
      <c r="B8100">
        <v>21</v>
      </c>
      <c r="C8100">
        <v>5</v>
      </c>
      <c r="D8100">
        <v>12</v>
      </c>
      <c r="E8100" t="s">
        <v>14639</v>
      </c>
      <c r="F8100" t="s">
        <v>14637</v>
      </c>
    </row>
    <row r="8101" spans="1:7">
      <c r="A8101" t="s">
        <v>14640</v>
      </c>
      <c r="B8101">
        <v>21</v>
      </c>
      <c r="C8101">
        <v>5</v>
      </c>
      <c r="D8101">
        <v>13</v>
      </c>
      <c r="E8101" t="s">
        <v>14641</v>
      </c>
      <c r="G8101" t="e">
        <f>--Internal_24403</f>
        <v>#NAME?</v>
      </c>
    </row>
    <row r="8102" spans="1:7">
      <c r="A8102" t="s">
        <v>14642</v>
      </c>
      <c r="B8102">
        <v>21</v>
      </c>
      <c r="C8102">
        <v>5</v>
      </c>
      <c r="D8102">
        <v>14</v>
      </c>
      <c r="E8102" t="s">
        <v>14641</v>
      </c>
      <c r="G8102" t="e">
        <f>--Internal_24403</f>
        <v>#NAME?</v>
      </c>
    </row>
    <row r="8103" spans="1:7">
      <c r="A8103" t="s">
        <v>14643</v>
      </c>
      <c r="B8103">
        <v>21</v>
      </c>
      <c r="C8103">
        <v>5</v>
      </c>
      <c r="D8103">
        <v>15</v>
      </c>
      <c r="E8103" t="s">
        <v>14644</v>
      </c>
      <c r="F8103" t="s">
        <v>14645</v>
      </c>
    </row>
    <row r="8104" spans="1:7">
      <c r="A8104" t="s">
        <v>14646</v>
      </c>
      <c r="B8104">
        <v>21</v>
      </c>
      <c r="C8104">
        <v>5</v>
      </c>
      <c r="D8104">
        <v>16</v>
      </c>
      <c r="E8104" t="s">
        <v>14647</v>
      </c>
      <c r="F8104" t="s">
        <v>14645</v>
      </c>
    </row>
    <row r="8105" spans="1:7">
      <c r="A8105" t="s">
        <v>14648</v>
      </c>
      <c r="B8105">
        <v>21</v>
      </c>
      <c r="C8105">
        <v>5</v>
      </c>
      <c r="D8105">
        <v>17</v>
      </c>
      <c r="E8105" t="s">
        <v>14649</v>
      </c>
      <c r="F8105" t="s">
        <v>14650</v>
      </c>
    </row>
    <row r="8106" spans="1:7">
      <c r="A8106" t="s">
        <v>14651</v>
      </c>
      <c r="B8106">
        <v>21</v>
      </c>
      <c r="C8106">
        <v>5</v>
      </c>
      <c r="D8106">
        <v>18</v>
      </c>
      <c r="E8106" t="s">
        <v>14652</v>
      </c>
      <c r="F8106" t="s">
        <v>14650</v>
      </c>
    </row>
    <row r="8107" spans="1:7">
      <c r="A8107" t="s">
        <v>14653</v>
      </c>
      <c r="B8107">
        <v>21</v>
      </c>
      <c r="C8107">
        <v>5</v>
      </c>
      <c r="D8107">
        <v>19</v>
      </c>
      <c r="E8107" t="s">
        <v>14654</v>
      </c>
      <c r="G8107" t="e">
        <f>--Internal_12904</f>
        <v>#NAME?</v>
      </c>
    </row>
    <row r="8108" spans="1:7">
      <c r="A8108" t="s">
        <v>14655</v>
      </c>
      <c r="B8108">
        <v>21</v>
      </c>
      <c r="C8108">
        <v>5</v>
      </c>
      <c r="D8108">
        <v>20</v>
      </c>
      <c r="E8108" t="s">
        <v>14654</v>
      </c>
      <c r="G8108" t="e">
        <f>--Internal_12904</f>
        <v>#NAME?</v>
      </c>
    </row>
    <row r="8109" spans="1:7">
      <c r="A8109" t="s">
        <v>14656</v>
      </c>
      <c r="B8109">
        <v>21</v>
      </c>
      <c r="C8109">
        <v>6</v>
      </c>
      <c r="D8109">
        <v>1</v>
      </c>
      <c r="E8109" t="s">
        <v>14657</v>
      </c>
      <c r="F8109" t="s">
        <v>14658</v>
      </c>
    </row>
    <row r="8110" spans="1:7">
      <c r="A8110" t="s">
        <v>14659</v>
      </c>
      <c r="B8110">
        <v>21</v>
      </c>
      <c r="C8110">
        <v>6</v>
      </c>
      <c r="D8110">
        <v>2</v>
      </c>
      <c r="E8110" t="s">
        <v>14660</v>
      </c>
      <c r="F8110" t="s">
        <v>14658</v>
      </c>
    </row>
    <row r="8111" spans="1:7">
      <c r="A8111" t="s">
        <v>14661</v>
      </c>
      <c r="B8111">
        <v>21</v>
      </c>
      <c r="C8111">
        <v>6</v>
      </c>
      <c r="D8111">
        <v>3</v>
      </c>
      <c r="E8111" t="s">
        <v>14662</v>
      </c>
      <c r="F8111" t="s">
        <v>14663</v>
      </c>
    </row>
    <row r="8112" spans="1:7">
      <c r="A8112" t="s">
        <v>14664</v>
      </c>
      <c r="B8112">
        <v>21</v>
      </c>
      <c r="C8112">
        <v>6</v>
      </c>
      <c r="D8112">
        <v>4</v>
      </c>
      <c r="E8112" t="s">
        <v>14665</v>
      </c>
      <c r="F8112" t="s">
        <v>14663</v>
      </c>
    </row>
    <row r="8113" spans="1:7">
      <c r="A8113" t="s">
        <v>14666</v>
      </c>
      <c r="B8113">
        <v>21</v>
      </c>
      <c r="C8113">
        <v>6</v>
      </c>
      <c r="D8113">
        <v>5</v>
      </c>
      <c r="E8113" t="s">
        <v>14667</v>
      </c>
      <c r="G8113" t="e">
        <f>--Internal_3973</f>
        <v>#NAME?</v>
      </c>
    </row>
    <row r="8114" spans="1:7">
      <c r="A8114" t="s">
        <v>14668</v>
      </c>
      <c r="B8114">
        <v>21</v>
      </c>
      <c r="C8114">
        <v>6</v>
      </c>
      <c r="D8114">
        <v>6</v>
      </c>
      <c r="E8114" t="s">
        <v>14667</v>
      </c>
      <c r="G8114" t="e">
        <f>--Internal_3973</f>
        <v>#NAME?</v>
      </c>
    </row>
    <row r="8115" spans="1:7">
      <c r="A8115" t="s">
        <v>14669</v>
      </c>
      <c r="B8115">
        <v>21</v>
      </c>
      <c r="C8115">
        <v>6</v>
      </c>
      <c r="D8115">
        <v>7</v>
      </c>
      <c r="E8115" t="s">
        <v>14670</v>
      </c>
      <c r="F8115" t="s">
        <v>14671</v>
      </c>
    </row>
    <row r="8116" spans="1:7">
      <c r="A8116" t="s">
        <v>14672</v>
      </c>
      <c r="B8116">
        <v>21</v>
      </c>
      <c r="C8116">
        <v>6</v>
      </c>
      <c r="D8116">
        <v>8</v>
      </c>
      <c r="E8116" t="s">
        <v>14673</v>
      </c>
      <c r="F8116" t="s">
        <v>14671</v>
      </c>
    </row>
    <row r="8117" spans="1:7">
      <c r="A8117" t="s">
        <v>14674</v>
      </c>
      <c r="B8117">
        <v>21</v>
      </c>
      <c r="C8117">
        <v>6</v>
      </c>
      <c r="D8117">
        <v>9</v>
      </c>
      <c r="E8117" t="s">
        <v>14675</v>
      </c>
      <c r="G8117" t="e">
        <f>--Internal_17366</f>
        <v>#NAME?</v>
      </c>
    </row>
    <row r="8118" spans="1:7">
      <c r="A8118" t="s">
        <v>14676</v>
      </c>
      <c r="B8118">
        <v>21</v>
      </c>
      <c r="C8118">
        <v>6</v>
      </c>
      <c r="D8118">
        <v>10</v>
      </c>
      <c r="E8118" t="s">
        <v>14675</v>
      </c>
      <c r="G8118" t="e">
        <f>--Internal_17366</f>
        <v>#NAME?</v>
      </c>
    </row>
    <row r="8119" spans="1:7">
      <c r="A8119" t="s">
        <v>14677</v>
      </c>
      <c r="B8119">
        <v>21</v>
      </c>
      <c r="C8119">
        <v>6</v>
      </c>
      <c r="D8119">
        <v>11</v>
      </c>
      <c r="E8119" t="s">
        <v>14678</v>
      </c>
      <c r="F8119" t="s">
        <v>14679</v>
      </c>
    </row>
    <row r="8120" spans="1:7">
      <c r="A8120" t="s">
        <v>14680</v>
      </c>
      <c r="B8120">
        <v>21</v>
      </c>
      <c r="C8120">
        <v>6</v>
      </c>
      <c r="D8120">
        <v>12</v>
      </c>
      <c r="E8120" t="s">
        <v>14681</v>
      </c>
      <c r="F8120" t="s">
        <v>14679</v>
      </c>
    </row>
    <row r="8121" spans="1:7">
      <c r="A8121" t="s">
        <v>14682</v>
      </c>
      <c r="B8121">
        <v>21</v>
      </c>
      <c r="C8121">
        <v>6</v>
      </c>
      <c r="D8121">
        <v>13</v>
      </c>
      <c r="E8121" t="s">
        <v>14683</v>
      </c>
      <c r="F8121" t="s">
        <v>14684</v>
      </c>
    </row>
    <row r="8122" spans="1:7">
      <c r="A8122" t="s">
        <v>14685</v>
      </c>
      <c r="B8122">
        <v>21</v>
      </c>
      <c r="C8122">
        <v>6</v>
      </c>
      <c r="D8122">
        <v>14</v>
      </c>
      <c r="E8122" t="s">
        <v>14686</v>
      </c>
      <c r="F8122" t="s">
        <v>14684</v>
      </c>
    </row>
    <row r="8123" spans="1:7">
      <c r="A8123" t="s">
        <v>14687</v>
      </c>
      <c r="B8123">
        <v>21</v>
      </c>
      <c r="C8123">
        <v>6</v>
      </c>
      <c r="D8123">
        <v>15</v>
      </c>
      <c r="E8123" t="s">
        <v>14688</v>
      </c>
      <c r="F8123" t="s">
        <v>14689</v>
      </c>
    </row>
    <row r="8124" spans="1:7">
      <c r="A8124" t="s">
        <v>14690</v>
      </c>
      <c r="B8124">
        <v>21</v>
      </c>
      <c r="C8124">
        <v>6</v>
      </c>
      <c r="D8124">
        <v>16</v>
      </c>
      <c r="E8124" t="s">
        <v>14691</v>
      </c>
      <c r="F8124" t="s">
        <v>14689</v>
      </c>
    </row>
    <row r="8125" spans="1:7">
      <c r="A8125" t="s">
        <v>14692</v>
      </c>
      <c r="B8125">
        <v>21</v>
      </c>
      <c r="C8125">
        <v>6</v>
      </c>
      <c r="D8125">
        <v>17</v>
      </c>
      <c r="E8125" t="s">
        <v>14693</v>
      </c>
      <c r="F8125" t="s">
        <v>14694</v>
      </c>
    </row>
    <row r="8126" spans="1:7">
      <c r="A8126" t="s">
        <v>14695</v>
      </c>
      <c r="B8126">
        <v>21</v>
      </c>
      <c r="C8126">
        <v>6</v>
      </c>
      <c r="D8126">
        <v>18</v>
      </c>
      <c r="E8126" t="s">
        <v>14696</v>
      </c>
      <c r="F8126" t="s">
        <v>14694</v>
      </c>
    </row>
    <row r="8127" spans="1:7">
      <c r="A8127" t="s">
        <v>14697</v>
      </c>
      <c r="B8127">
        <v>21</v>
      </c>
      <c r="C8127">
        <v>6</v>
      </c>
      <c r="D8127">
        <v>19</v>
      </c>
      <c r="E8127" t="s">
        <v>14698</v>
      </c>
      <c r="F8127" t="s">
        <v>14699</v>
      </c>
    </row>
    <row r="8128" spans="1:7">
      <c r="A8128" t="s">
        <v>14700</v>
      </c>
      <c r="B8128">
        <v>21</v>
      </c>
      <c r="C8128">
        <v>6</v>
      </c>
      <c r="D8128">
        <v>20</v>
      </c>
      <c r="E8128" t="s">
        <v>14701</v>
      </c>
      <c r="F8128" t="s">
        <v>14699</v>
      </c>
    </row>
    <row r="8129" spans="1:7">
      <c r="A8129" t="s">
        <v>14702</v>
      </c>
      <c r="B8129">
        <v>21</v>
      </c>
      <c r="C8129">
        <v>7</v>
      </c>
      <c r="D8129">
        <v>1</v>
      </c>
      <c r="E8129" t="s">
        <v>14703</v>
      </c>
      <c r="F8129" t="s">
        <v>14704</v>
      </c>
    </row>
    <row r="8130" spans="1:7">
      <c r="A8130" t="s">
        <v>14705</v>
      </c>
      <c r="B8130">
        <v>21</v>
      </c>
      <c r="C8130">
        <v>7</v>
      </c>
      <c r="D8130">
        <v>2</v>
      </c>
      <c r="E8130" t="s">
        <v>14706</v>
      </c>
      <c r="F8130" t="s">
        <v>14704</v>
      </c>
    </row>
    <row r="8131" spans="1:7">
      <c r="A8131" t="s">
        <v>14707</v>
      </c>
      <c r="B8131">
        <v>21</v>
      </c>
      <c r="C8131">
        <v>7</v>
      </c>
      <c r="D8131">
        <v>3</v>
      </c>
      <c r="E8131" t="s">
        <v>14708</v>
      </c>
      <c r="G8131" t="e">
        <f>--Internal_201052</f>
        <v>#NAME?</v>
      </c>
    </row>
    <row r="8132" spans="1:7">
      <c r="A8132" t="s">
        <v>14709</v>
      </c>
      <c r="B8132">
        <v>21</v>
      </c>
      <c r="C8132">
        <v>7</v>
      </c>
      <c r="D8132">
        <v>4</v>
      </c>
      <c r="E8132" t="s">
        <v>14708</v>
      </c>
      <c r="G8132" t="e">
        <f>--Internal_201052</f>
        <v>#NAME?</v>
      </c>
    </row>
    <row r="8133" spans="1:7">
      <c r="A8133" t="s">
        <v>14710</v>
      </c>
      <c r="B8133">
        <v>21</v>
      </c>
      <c r="C8133">
        <v>7</v>
      </c>
      <c r="D8133">
        <v>5</v>
      </c>
      <c r="E8133" t="s">
        <v>14711</v>
      </c>
      <c r="F8133" t="s">
        <v>14712</v>
      </c>
    </row>
    <row r="8134" spans="1:7">
      <c r="A8134" t="s">
        <v>14713</v>
      </c>
      <c r="B8134">
        <v>21</v>
      </c>
      <c r="C8134">
        <v>7</v>
      </c>
      <c r="D8134">
        <v>6</v>
      </c>
      <c r="E8134" t="s">
        <v>14714</v>
      </c>
      <c r="F8134" t="s">
        <v>14712</v>
      </c>
    </row>
    <row r="8135" spans="1:7">
      <c r="A8135" t="s">
        <v>14715</v>
      </c>
      <c r="B8135">
        <v>21</v>
      </c>
      <c r="C8135">
        <v>7</v>
      </c>
      <c r="D8135">
        <v>7</v>
      </c>
      <c r="E8135" t="s">
        <v>14716</v>
      </c>
      <c r="F8135" t="s">
        <v>14717</v>
      </c>
    </row>
    <row r="8136" spans="1:7">
      <c r="A8136" t="s">
        <v>14718</v>
      </c>
      <c r="B8136">
        <v>21</v>
      </c>
      <c r="C8136">
        <v>7</v>
      </c>
      <c r="D8136">
        <v>8</v>
      </c>
      <c r="E8136" t="s">
        <v>14719</v>
      </c>
      <c r="F8136" t="s">
        <v>14717</v>
      </c>
    </row>
    <row r="8137" spans="1:7">
      <c r="A8137" t="s">
        <v>14720</v>
      </c>
      <c r="B8137">
        <v>21</v>
      </c>
      <c r="C8137">
        <v>7</v>
      </c>
      <c r="D8137">
        <v>9</v>
      </c>
      <c r="E8137" t="s">
        <v>14721</v>
      </c>
      <c r="F8137" t="s">
        <v>14722</v>
      </c>
    </row>
    <row r="8138" spans="1:7">
      <c r="A8138" t="s">
        <v>14723</v>
      </c>
      <c r="B8138">
        <v>21</v>
      </c>
      <c r="C8138">
        <v>7</v>
      </c>
      <c r="D8138">
        <v>10</v>
      </c>
      <c r="E8138" t="s">
        <v>14724</v>
      </c>
      <c r="F8138" t="s">
        <v>14722</v>
      </c>
    </row>
    <row r="8139" spans="1:7">
      <c r="A8139" t="s">
        <v>14725</v>
      </c>
      <c r="B8139">
        <v>21</v>
      </c>
      <c r="C8139">
        <v>7</v>
      </c>
      <c r="D8139">
        <v>11</v>
      </c>
      <c r="E8139" t="s">
        <v>14726</v>
      </c>
      <c r="F8139" t="s">
        <v>14727</v>
      </c>
    </row>
    <row r="8140" spans="1:7">
      <c r="A8140" t="s">
        <v>14728</v>
      </c>
      <c r="B8140">
        <v>21</v>
      </c>
      <c r="C8140">
        <v>7</v>
      </c>
      <c r="D8140">
        <v>12</v>
      </c>
      <c r="E8140" t="s">
        <v>14729</v>
      </c>
      <c r="F8140" t="s">
        <v>14727</v>
      </c>
    </row>
    <row r="8141" spans="1:7">
      <c r="A8141" t="s">
        <v>14730</v>
      </c>
      <c r="B8141">
        <v>21</v>
      </c>
      <c r="C8141">
        <v>7</v>
      </c>
      <c r="D8141">
        <v>13</v>
      </c>
      <c r="E8141" t="s">
        <v>14731</v>
      </c>
      <c r="F8141" t="s">
        <v>14732</v>
      </c>
    </row>
    <row r="8142" spans="1:7">
      <c r="A8142" t="s">
        <v>14733</v>
      </c>
      <c r="B8142">
        <v>21</v>
      </c>
      <c r="C8142">
        <v>7</v>
      </c>
      <c r="D8142">
        <v>14</v>
      </c>
      <c r="E8142" t="s">
        <v>14734</v>
      </c>
      <c r="F8142" t="s">
        <v>14732</v>
      </c>
    </row>
    <row r="8143" spans="1:7">
      <c r="A8143" t="s">
        <v>14735</v>
      </c>
      <c r="B8143">
        <v>21</v>
      </c>
      <c r="C8143">
        <v>7</v>
      </c>
      <c r="D8143">
        <v>15</v>
      </c>
      <c r="E8143" t="s">
        <v>14736</v>
      </c>
      <c r="F8143" t="s">
        <v>14737</v>
      </c>
    </row>
    <row r="8144" spans="1:7">
      <c r="A8144" t="s">
        <v>14738</v>
      </c>
      <c r="B8144">
        <v>21</v>
      </c>
      <c r="C8144">
        <v>7</v>
      </c>
      <c r="D8144">
        <v>16</v>
      </c>
      <c r="E8144" t="s">
        <v>14739</v>
      </c>
      <c r="F8144" t="s">
        <v>14737</v>
      </c>
    </row>
    <row r="8145" spans="1:6">
      <c r="A8145" t="s">
        <v>14740</v>
      </c>
      <c r="B8145">
        <v>21</v>
      </c>
      <c r="C8145">
        <v>7</v>
      </c>
      <c r="D8145">
        <v>17</v>
      </c>
      <c r="E8145" t="s">
        <v>14741</v>
      </c>
      <c r="F8145" t="s">
        <v>14742</v>
      </c>
    </row>
    <row r="8146" spans="1:6">
      <c r="A8146" t="s">
        <v>14743</v>
      </c>
      <c r="B8146">
        <v>21</v>
      </c>
      <c r="C8146">
        <v>7</v>
      </c>
      <c r="D8146">
        <v>18</v>
      </c>
      <c r="E8146" t="s">
        <v>14744</v>
      </c>
      <c r="F8146" t="s">
        <v>14742</v>
      </c>
    </row>
    <row r="8147" spans="1:6">
      <c r="A8147" t="s">
        <v>14745</v>
      </c>
      <c r="B8147">
        <v>21</v>
      </c>
      <c r="C8147">
        <v>7</v>
      </c>
      <c r="D8147">
        <v>19</v>
      </c>
      <c r="E8147" t="s">
        <v>14746</v>
      </c>
      <c r="F8147" t="s">
        <v>14747</v>
      </c>
    </row>
    <row r="8148" spans="1:6">
      <c r="A8148" t="s">
        <v>14748</v>
      </c>
      <c r="B8148">
        <v>21</v>
      </c>
      <c r="C8148">
        <v>7</v>
      </c>
      <c r="D8148">
        <v>20</v>
      </c>
      <c r="E8148" t="s">
        <v>14749</v>
      </c>
      <c r="F8148" t="s">
        <v>14747</v>
      </c>
    </row>
    <row r="8149" spans="1:6">
      <c r="A8149" t="s">
        <v>14750</v>
      </c>
      <c r="B8149">
        <v>21</v>
      </c>
      <c r="C8149">
        <v>8</v>
      </c>
      <c r="D8149">
        <v>1</v>
      </c>
      <c r="E8149" t="s">
        <v>14751</v>
      </c>
      <c r="F8149" t="s">
        <v>14752</v>
      </c>
    </row>
    <row r="8150" spans="1:6">
      <c r="A8150" t="s">
        <v>14753</v>
      </c>
      <c r="B8150">
        <v>21</v>
      </c>
      <c r="C8150">
        <v>8</v>
      </c>
      <c r="D8150">
        <v>2</v>
      </c>
      <c r="E8150" t="s">
        <v>14751</v>
      </c>
      <c r="F8150" t="s">
        <v>14752</v>
      </c>
    </row>
    <row r="8151" spans="1:6">
      <c r="A8151" t="s">
        <v>14754</v>
      </c>
      <c r="B8151">
        <v>21</v>
      </c>
      <c r="C8151">
        <v>8</v>
      </c>
      <c r="D8151">
        <v>3</v>
      </c>
      <c r="E8151" t="s">
        <v>14755</v>
      </c>
      <c r="F8151" t="s">
        <v>14756</v>
      </c>
    </row>
    <row r="8152" spans="1:6">
      <c r="A8152" t="s">
        <v>14757</v>
      </c>
      <c r="B8152">
        <v>21</v>
      </c>
      <c r="C8152">
        <v>8</v>
      </c>
      <c r="D8152">
        <v>4</v>
      </c>
      <c r="E8152" t="s">
        <v>14758</v>
      </c>
      <c r="F8152" t="s">
        <v>14756</v>
      </c>
    </row>
    <row r="8153" spans="1:6">
      <c r="A8153" t="s">
        <v>14759</v>
      </c>
      <c r="B8153">
        <v>21</v>
      </c>
      <c r="C8153">
        <v>8</v>
      </c>
      <c r="D8153">
        <v>5</v>
      </c>
      <c r="E8153" t="s">
        <v>14760</v>
      </c>
      <c r="F8153" t="s">
        <v>14761</v>
      </c>
    </row>
    <row r="8154" spans="1:6">
      <c r="A8154" t="s">
        <v>14762</v>
      </c>
      <c r="B8154">
        <v>21</v>
      </c>
      <c r="C8154">
        <v>8</v>
      </c>
      <c r="D8154">
        <v>6</v>
      </c>
      <c r="E8154" t="s">
        <v>14763</v>
      </c>
      <c r="F8154" t="s">
        <v>14761</v>
      </c>
    </row>
    <row r="8155" spans="1:6">
      <c r="A8155" t="s">
        <v>14764</v>
      </c>
      <c r="B8155">
        <v>21</v>
      </c>
      <c r="C8155">
        <v>8</v>
      </c>
      <c r="D8155">
        <v>7</v>
      </c>
      <c r="E8155" t="s">
        <v>14765</v>
      </c>
      <c r="F8155" t="s">
        <v>14766</v>
      </c>
    </row>
    <row r="8156" spans="1:6">
      <c r="A8156" t="s">
        <v>14767</v>
      </c>
      <c r="B8156">
        <v>21</v>
      </c>
      <c r="C8156">
        <v>8</v>
      </c>
      <c r="D8156">
        <v>8</v>
      </c>
      <c r="E8156" t="s">
        <v>14768</v>
      </c>
      <c r="F8156" t="s">
        <v>14766</v>
      </c>
    </row>
    <row r="8157" spans="1:6">
      <c r="A8157" t="s">
        <v>14769</v>
      </c>
      <c r="B8157">
        <v>21</v>
      </c>
      <c r="C8157">
        <v>8</v>
      </c>
      <c r="D8157">
        <v>9</v>
      </c>
      <c r="E8157" t="s">
        <v>14770</v>
      </c>
      <c r="F8157" t="s">
        <v>14771</v>
      </c>
    </row>
    <row r="8158" spans="1:6">
      <c r="A8158" t="s">
        <v>14772</v>
      </c>
      <c r="B8158">
        <v>21</v>
      </c>
      <c r="C8158">
        <v>8</v>
      </c>
      <c r="D8158">
        <v>10</v>
      </c>
      <c r="E8158" t="s">
        <v>14773</v>
      </c>
      <c r="F8158" t="s">
        <v>14771</v>
      </c>
    </row>
    <row r="8159" spans="1:6">
      <c r="A8159" t="s">
        <v>14774</v>
      </c>
      <c r="B8159">
        <v>21</v>
      </c>
      <c r="C8159">
        <v>8</v>
      </c>
      <c r="D8159">
        <v>11</v>
      </c>
      <c r="E8159" t="s">
        <v>14775</v>
      </c>
      <c r="F8159" t="s">
        <v>14776</v>
      </c>
    </row>
    <row r="8160" spans="1:6">
      <c r="A8160" t="s">
        <v>14777</v>
      </c>
      <c r="B8160">
        <v>21</v>
      </c>
      <c r="C8160">
        <v>8</v>
      </c>
      <c r="D8160">
        <v>12</v>
      </c>
      <c r="E8160" t="s">
        <v>14778</v>
      </c>
      <c r="F8160" t="s">
        <v>14776</v>
      </c>
    </row>
    <row r="8161" spans="1:6">
      <c r="A8161" t="s">
        <v>14779</v>
      </c>
      <c r="B8161">
        <v>21</v>
      </c>
      <c r="C8161">
        <v>8</v>
      </c>
      <c r="D8161">
        <v>13</v>
      </c>
      <c r="E8161" t="s">
        <v>14780</v>
      </c>
      <c r="F8161" t="s">
        <v>14781</v>
      </c>
    </row>
    <row r="8162" spans="1:6">
      <c r="A8162" t="s">
        <v>14782</v>
      </c>
      <c r="B8162">
        <v>21</v>
      </c>
      <c r="C8162">
        <v>8</v>
      </c>
      <c r="D8162">
        <v>14</v>
      </c>
      <c r="E8162" t="s">
        <v>14783</v>
      </c>
      <c r="F8162" t="s">
        <v>14781</v>
      </c>
    </row>
    <row r="8163" spans="1:6">
      <c r="A8163" t="s">
        <v>14784</v>
      </c>
      <c r="B8163">
        <v>21</v>
      </c>
      <c r="C8163">
        <v>8</v>
      </c>
      <c r="D8163">
        <v>15</v>
      </c>
      <c r="E8163" t="s">
        <v>14785</v>
      </c>
      <c r="F8163" t="s">
        <v>14786</v>
      </c>
    </row>
    <row r="8164" spans="1:6">
      <c r="A8164" t="s">
        <v>14787</v>
      </c>
      <c r="B8164">
        <v>21</v>
      </c>
      <c r="C8164">
        <v>8</v>
      </c>
      <c r="D8164">
        <v>16</v>
      </c>
      <c r="E8164" t="s">
        <v>14788</v>
      </c>
      <c r="F8164" t="s">
        <v>14786</v>
      </c>
    </row>
    <row r="8165" spans="1:6">
      <c r="A8165" t="s">
        <v>14789</v>
      </c>
      <c r="B8165">
        <v>21</v>
      </c>
      <c r="C8165">
        <v>8</v>
      </c>
      <c r="D8165">
        <v>17</v>
      </c>
      <c r="E8165" t="s">
        <v>14790</v>
      </c>
      <c r="F8165" t="s">
        <v>14791</v>
      </c>
    </row>
    <row r="8166" spans="1:6">
      <c r="A8166" t="s">
        <v>14792</v>
      </c>
      <c r="B8166">
        <v>21</v>
      </c>
      <c r="C8166">
        <v>8</v>
      </c>
      <c r="D8166">
        <v>18</v>
      </c>
      <c r="E8166" t="s">
        <v>14793</v>
      </c>
      <c r="F8166" t="s">
        <v>14791</v>
      </c>
    </row>
    <row r="8167" spans="1:6">
      <c r="A8167" t="s">
        <v>14794</v>
      </c>
      <c r="B8167">
        <v>21</v>
      </c>
      <c r="C8167">
        <v>8</v>
      </c>
      <c r="D8167">
        <v>19</v>
      </c>
      <c r="E8167" t="s">
        <v>14795</v>
      </c>
      <c r="F8167" t="s">
        <v>14796</v>
      </c>
    </row>
    <row r="8168" spans="1:6">
      <c r="A8168" t="s">
        <v>14797</v>
      </c>
      <c r="B8168">
        <v>21</v>
      </c>
      <c r="C8168">
        <v>8</v>
      </c>
      <c r="D8168">
        <v>20</v>
      </c>
      <c r="E8168" t="s">
        <v>14798</v>
      </c>
      <c r="F8168" t="s">
        <v>14796</v>
      </c>
    </row>
    <row r="8169" spans="1:6">
      <c r="A8169" t="s">
        <v>14799</v>
      </c>
      <c r="B8169">
        <v>21</v>
      </c>
      <c r="C8169">
        <v>9</v>
      </c>
      <c r="D8169">
        <v>1</v>
      </c>
      <c r="E8169" t="s">
        <v>14800</v>
      </c>
      <c r="F8169" t="s">
        <v>14801</v>
      </c>
    </row>
    <row r="8170" spans="1:6">
      <c r="A8170" t="s">
        <v>14802</v>
      </c>
      <c r="B8170">
        <v>21</v>
      </c>
      <c r="C8170">
        <v>9</v>
      </c>
      <c r="D8170">
        <v>2</v>
      </c>
      <c r="E8170" t="s">
        <v>14803</v>
      </c>
      <c r="F8170" t="s">
        <v>14801</v>
      </c>
    </row>
    <row r="8171" spans="1:6">
      <c r="A8171" t="s">
        <v>14804</v>
      </c>
      <c r="B8171">
        <v>21</v>
      </c>
      <c r="C8171">
        <v>9</v>
      </c>
      <c r="D8171">
        <v>3</v>
      </c>
      <c r="E8171" t="s">
        <v>14805</v>
      </c>
      <c r="F8171" t="s">
        <v>14806</v>
      </c>
    </row>
    <row r="8172" spans="1:6">
      <c r="A8172" t="s">
        <v>14807</v>
      </c>
      <c r="B8172">
        <v>21</v>
      </c>
      <c r="C8172">
        <v>9</v>
      </c>
      <c r="D8172">
        <v>4</v>
      </c>
      <c r="E8172" t="s">
        <v>14808</v>
      </c>
      <c r="F8172" t="s">
        <v>14806</v>
      </c>
    </row>
    <row r="8173" spans="1:6">
      <c r="A8173" t="s">
        <v>14809</v>
      </c>
      <c r="B8173">
        <v>21</v>
      </c>
      <c r="C8173">
        <v>9</v>
      </c>
      <c r="D8173">
        <v>5</v>
      </c>
      <c r="E8173" t="s">
        <v>14810</v>
      </c>
      <c r="F8173" t="s">
        <v>14811</v>
      </c>
    </row>
    <row r="8174" spans="1:6">
      <c r="A8174" t="s">
        <v>14812</v>
      </c>
      <c r="B8174">
        <v>21</v>
      </c>
      <c r="C8174">
        <v>9</v>
      </c>
      <c r="D8174">
        <v>6</v>
      </c>
      <c r="E8174" t="s">
        <v>14813</v>
      </c>
      <c r="F8174" t="s">
        <v>14811</v>
      </c>
    </row>
    <row r="8175" spans="1:6">
      <c r="A8175" t="s">
        <v>14814</v>
      </c>
      <c r="B8175">
        <v>21</v>
      </c>
      <c r="C8175">
        <v>9</v>
      </c>
      <c r="D8175">
        <v>7</v>
      </c>
      <c r="E8175" t="s">
        <v>14815</v>
      </c>
      <c r="F8175" t="s">
        <v>14816</v>
      </c>
    </row>
    <row r="8176" spans="1:6">
      <c r="A8176" t="s">
        <v>14817</v>
      </c>
      <c r="B8176">
        <v>21</v>
      </c>
      <c r="C8176">
        <v>9</v>
      </c>
      <c r="D8176">
        <v>8</v>
      </c>
      <c r="E8176" t="s">
        <v>14818</v>
      </c>
      <c r="F8176" t="s">
        <v>14816</v>
      </c>
    </row>
    <row r="8177" spans="1:6">
      <c r="A8177" t="s">
        <v>14819</v>
      </c>
      <c r="B8177">
        <v>21</v>
      </c>
      <c r="C8177">
        <v>9</v>
      </c>
      <c r="D8177">
        <v>9</v>
      </c>
      <c r="E8177" t="s">
        <v>14820</v>
      </c>
      <c r="F8177" t="s">
        <v>14821</v>
      </c>
    </row>
    <row r="8178" spans="1:6">
      <c r="A8178" t="s">
        <v>14822</v>
      </c>
      <c r="B8178">
        <v>21</v>
      </c>
      <c r="C8178">
        <v>9</v>
      </c>
      <c r="D8178">
        <v>10</v>
      </c>
      <c r="E8178" t="s">
        <v>14823</v>
      </c>
      <c r="F8178" t="s">
        <v>14821</v>
      </c>
    </row>
    <row r="8179" spans="1:6">
      <c r="A8179" t="s">
        <v>14824</v>
      </c>
      <c r="B8179">
        <v>21</v>
      </c>
      <c r="C8179">
        <v>9</v>
      </c>
      <c r="D8179">
        <v>11</v>
      </c>
      <c r="E8179" t="s">
        <v>14825</v>
      </c>
      <c r="F8179" t="s">
        <v>14826</v>
      </c>
    </row>
    <row r="8180" spans="1:6">
      <c r="A8180" t="s">
        <v>14827</v>
      </c>
      <c r="B8180">
        <v>21</v>
      </c>
      <c r="C8180">
        <v>9</v>
      </c>
      <c r="D8180">
        <v>12</v>
      </c>
      <c r="E8180" t="s">
        <v>14828</v>
      </c>
      <c r="F8180" t="s">
        <v>14826</v>
      </c>
    </row>
    <row r="8181" spans="1:6">
      <c r="A8181" t="s">
        <v>14829</v>
      </c>
      <c r="B8181">
        <v>21</v>
      </c>
      <c r="C8181">
        <v>9</v>
      </c>
      <c r="D8181">
        <v>13</v>
      </c>
      <c r="E8181" t="s">
        <v>14830</v>
      </c>
      <c r="F8181" t="s">
        <v>14831</v>
      </c>
    </row>
    <row r="8182" spans="1:6">
      <c r="A8182" t="s">
        <v>14832</v>
      </c>
      <c r="B8182">
        <v>21</v>
      </c>
      <c r="C8182">
        <v>9</v>
      </c>
      <c r="D8182">
        <v>14</v>
      </c>
      <c r="E8182" t="s">
        <v>14833</v>
      </c>
      <c r="F8182" t="s">
        <v>14831</v>
      </c>
    </row>
    <row r="8183" spans="1:6">
      <c r="A8183" t="s">
        <v>14834</v>
      </c>
      <c r="B8183">
        <v>21</v>
      </c>
      <c r="C8183">
        <v>9</v>
      </c>
      <c r="D8183">
        <v>15</v>
      </c>
      <c r="E8183" t="s">
        <v>14835</v>
      </c>
      <c r="F8183" t="s">
        <v>14836</v>
      </c>
    </row>
    <row r="8184" spans="1:6">
      <c r="A8184" t="s">
        <v>14837</v>
      </c>
      <c r="B8184">
        <v>21</v>
      </c>
      <c r="C8184">
        <v>9</v>
      </c>
      <c r="D8184">
        <v>16</v>
      </c>
      <c r="E8184" t="s">
        <v>14838</v>
      </c>
      <c r="F8184" t="s">
        <v>14836</v>
      </c>
    </row>
    <row r="8185" spans="1:6">
      <c r="A8185" t="s">
        <v>14839</v>
      </c>
      <c r="B8185">
        <v>21</v>
      </c>
      <c r="C8185">
        <v>9</v>
      </c>
      <c r="D8185">
        <v>17</v>
      </c>
      <c r="E8185" t="s">
        <v>14840</v>
      </c>
      <c r="F8185" t="s">
        <v>14841</v>
      </c>
    </row>
    <row r="8186" spans="1:6">
      <c r="A8186" t="s">
        <v>14842</v>
      </c>
      <c r="B8186">
        <v>21</v>
      </c>
      <c r="C8186">
        <v>9</v>
      </c>
      <c r="D8186">
        <v>18</v>
      </c>
      <c r="E8186" t="s">
        <v>14843</v>
      </c>
      <c r="F8186" t="s">
        <v>14841</v>
      </c>
    </row>
    <row r="8187" spans="1:6">
      <c r="A8187" t="s">
        <v>14844</v>
      </c>
      <c r="B8187">
        <v>21</v>
      </c>
      <c r="C8187">
        <v>9</v>
      </c>
      <c r="D8187">
        <v>19</v>
      </c>
      <c r="E8187" t="s">
        <v>14845</v>
      </c>
      <c r="F8187" t="s">
        <v>14846</v>
      </c>
    </row>
    <row r="8188" spans="1:6">
      <c r="A8188" t="s">
        <v>14847</v>
      </c>
      <c r="B8188">
        <v>21</v>
      </c>
      <c r="C8188">
        <v>9</v>
      </c>
      <c r="D8188">
        <v>20</v>
      </c>
      <c r="E8188" t="s">
        <v>14848</v>
      </c>
      <c r="F8188" t="s">
        <v>14846</v>
      </c>
    </row>
    <row r="8189" spans="1:6">
      <c r="A8189" t="s">
        <v>14849</v>
      </c>
      <c r="B8189">
        <v>21</v>
      </c>
      <c r="C8189">
        <v>10</v>
      </c>
      <c r="D8189">
        <v>1</v>
      </c>
      <c r="E8189" t="s">
        <v>14850</v>
      </c>
      <c r="F8189" t="s">
        <v>14851</v>
      </c>
    </row>
    <row r="8190" spans="1:6">
      <c r="A8190" t="s">
        <v>14852</v>
      </c>
      <c r="B8190">
        <v>21</v>
      </c>
      <c r="C8190">
        <v>10</v>
      </c>
      <c r="D8190">
        <v>2</v>
      </c>
      <c r="E8190" t="s">
        <v>14853</v>
      </c>
      <c r="F8190" t="s">
        <v>14851</v>
      </c>
    </row>
    <row r="8191" spans="1:6">
      <c r="A8191" t="s">
        <v>14854</v>
      </c>
      <c r="B8191">
        <v>21</v>
      </c>
      <c r="C8191">
        <v>10</v>
      </c>
      <c r="D8191">
        <v>3</v>
      </c>
      <c r="E8191" t="s">
        <v>14855</v>
      </c>
      <c r="F8191" t="s">
        <v>14856</v>
      </c>
    </row>
    <row r="8192" spans="1:6">
      <c r="A8192" t="s">
        <v>14857</v>
      </c>
      <c r="B8192">
        <v>21</v>
      </c>
      <c r="C8192">
        <v>10</v>
      </c>
      <c r="D8192">
        <v>4</v>
      </c>
      <c r="E8192" t="s">
        <v>14858</v>
      </c>
      <c r="F8192" t="s">
        <v>14856</v>
      </c>
    </row>
    <row r="8193" spans="1:6">
      <c r="A8193" t="s">
        <v>14859</v>
      </c>
      <c r="B8193">
        <v>21</v>
      </c>
      <c r="C8193">
        <v>10</v>
      </c>
      <c r="D8193">
        <v>5</v>
      </c>
      <c r="E8193" t="s">
        <v>14860</v>
      </c>
      <c r="F8193" t="s">
        <v>14861</v>
      </c>
    </row>
    <row r="8194" spans="1:6">
      <c r="A8194" t="s">
        <v>14862</v>
      </c>
      <c r="B8194">
        <v>21</v>
      </c>
      <c r="C8194">
        <v>10</v>
      </c>
      <c r="D8194">
        <v>6</v>
      </c>
      <c r="E8194" t="s">
        <v>14863</v>
      </c>
      <c r="F8194" t="s">
        <v>14861</v>
      </c>
    </row>
    <row r="8195" spans="1:6">
      <c r="A8195" t="s">
        <v>14864</v>
      </c>
      <c r="B8195">
        <v>21</v>
      </c>
      <c r="C8195">
        <v>10</v>
      </c>
      <c r="D8195">
        <v>7</v>
      </c>
      <c r="E8195" t="s">
        <v>14865</v>
      </c>
      <c r="F8195" t="s">
        <v>14866</v>
      </c>
    </row>
    <row r="8196" spans="1:6">
      <c r="A8196" t="s">
        <v>14867</v>
      </c>
      <c r="B8196">
        <v>21</v>
      </c>
      <c r="C8196">
        <v>10</v>
      </c>
      <c r="D8196">
        <v>8</v>
      </c>
      <c r="E8196" t="s">
        <v>14868</v>
      </c>
      <c r="F8196" t="s">
        <v>14866</v>
      </c>
    </row>
    <row r="8197" spans="1:6">
      <c r="A8197" t="s">
        <v>14869</v>
      </c>
      <c r="B8197">
        <v>21</v>
      </c>
      <c r="C8197">
        <v>10</v>
      </c>
      <c r="D8197">
        <v>9</v>
      </c>
      <c r="E8197" t="s">
        <v>14870</v>
      </c>
      <c r="F8197" t="s">
        <v>14871</v>
      </c>
    </row>
    <row r="8198" spans="1:6">
      <c r="A8198" t="s">
        <v>14872</v>
      </c>
      <c r="B8198">
        <v>21</v>
      </c>
      <c r="C8198">
        <v>10</v>
      </c>
      <c r="D8198">
        <v>10</v>
      </c>
      <c r="E8198" t="s">
        <v>14873</v>
      </c>
      <c r="F8198" t="s">
        <v>14871</v>
      </c>
    </row>
    <row r="8199" spans="1:6">
      <c r="A8199" t="s">
        <v>14874</v>
      </c>
      <c r="B8199">
        <v>21</v>
      </c>
      <c r="C8199">
        <v>10</v>
      </c>
      <c r="D8199">
        <v>11</v>
      </c>
      <c r="E8199" t="s">
        <v>14875</v>
      </c>
      <c r="F8199" t="s">
        <v>14876</v>
      </c>
    </row>
    <row r="8200" spans="1:6">
      <c r="A8200" t="s">
        <v>14877</v>
      </c>
      <c r="B8200">
        <v>21</v>
      </c>
      <c r="C8200">
        <v>10</v>
      </c>
      <c r="D8200">
        <v>12</v>
      </c>
      <c r="E8200" t="s">
        <v>14878</v>
      </c>
      <c r="F8200" t="s">
        <v>14876</v>
      </c>
    </row>
    <row r="8201" spans="1:6">
      <c r="A8201" t="s">
        <v>14879</v>
      </c>
      <c r="B8201">
        <v>21</v>
      </c>
      <c r="C8201">
        <v>10</v>
      </c>
      <c r="D8201">
        <v>13</v>
      </c>
      <c r="E8201" t="s">
        <v>14880</v>
      </c>
      <c r="F8201" t="s">
        <v>14881</v>
      </c>
    </row>
    <row r="8202" spans="1:6">
      <c r="A8202" t="s">
        <v>14882</v>
      </c>
      <c r="B8202">
        <v>21</v>
      </c>
      <c r="C8202">
        <v>10</v>
      </c>
      <c r="D8202">
        <v>14</v>
      </c>
      <c r="E8202" t="s">
        <v>14883</v>
      </c>
      <c r="F8202" t="s">
        <v>14881</v>
      </c>
    </row>
    <row r="8203" spans="1:6">
      <c r="A8203" t="s">
        <v>14884</v>
      </c>
      <c r="B8203">
        <v>21</v>
      </c>
      <c r="C8203">
        <v>10</v>
      </c>
      <c r="D8203">
        <v>15</v>
      </c>
      <c r="E8203" t="s">
        <v>14885</v>
      </c>
      <c r="F8203" t="s">
        <v>14886</v>
      </c>
    </row>
    <row r="8204" spans="1:6">
      <c r="A8204" t="s">
        <v>14887</v>
      </c>
      <c r="B8204">
        <v>21</v>
      </c>
      <c r="C8204">
        <v>10</v>
      </c>
      <c r="D8204">
        <v>16</v>
      </c>
      <c r="E8204" t="s">
        <v>14888</v>
      </c>
      <c r="F8204" t="s">
        <v>14886</v>
      </c>
    </row>
    <row r="8205" spans="1:6">
      <c r="A8205" t="s">
        <v>14889</v>
      </c>
      <c r="B8205">
        <v>21</v>
      </c>
      <c r="C8205">
        <v>10</v>
      </c>
      <c r="D8205">
        <v>17</v>
      </c>
      <c r="E8205" t="s">
        <v>14890</v>
      </c>
      <c r="F8205" t="s">
        <v>14891</v>
      </c>
    </row>
    <row r="8206" spans="1:6">
      <c r="A8206" t="s">
        <v>14892</v>
      </c>
      <c r="B8206">
        <v>21</v>
      </c>
      <c r="C8206">
        <v>10</v>
      </c>
      <c r="D8206">
        <v>18</v>
      </c>
      <c r="E8206" t="s">
        <v>14893</v>
      </c>
      <c r="F8206" t="s">
        <v>14891</v>
      </c>
    </row>
    <row r="8207" spans="1:6">
      <c r="A8207" t="s">
        <v>14894</v>
      </c>
      <c r="B8207">
        <v>21</v>
      </c>
      <c r="C8207">
        <v>10</v>
      </c>
      <c r="D8207">
        <v>19</v>
      </c>
      <c r="E8207" t="s">
        <v>14895</v>
      </c>
      <c r="F8207" t="s">
        <v>14896</v>
      </c>
    </row>
    <row r="8208" spans="1:6">
      <c r="A8208" t="s">
        <v>14897</v>
      </c>
      <c r="B8208">
        <v>21</v>
      </c>
      <c r="C8208">
        <v>10</v>
      </c>
      <c r="D8208">
        <v>20</v>
      </c>
      <c r="E8208" t="s">
        <v>14898</v>
      </c>
      <c r="F8208" t="s">
        <v>14896</v>
      </c>
    </row>
    <row r="8209" spans="1:6">
      <c r="A8209" t="s">
        <v>14899</v>
      </c>
      <c r="B8209">
        <v>21</v>
      </c>
      <c r="C8209">
        <v>11</v>
      </c>
      <c r="D8209">
        <v>1</v>
      </c>
      <c r="E8209" t="s">
        <v>14900</v>
      </c>
      <c r="F8209" t="s">
        <v>14901</v>
      </c>
    </row>
    <row r="8210" spans="1:6">
      <c r="A8210" t="s">
        <v>14902</v>
      </c>
      <c r="B8210">
        <v>21</v>
      </c>
      <c r="C8210">
        <v>11</v>
      </c>
      <c r="D8210">
        <v>2</v>
      </c>
      <c r="E8210" t="s">
        <v>14903</v>
      </c>
      <c r="F8210" t="s">
        <v>14901</v>
      </c>
    </row>
    <row r="8211" spans="1:6">
      <c r="A8211" t="s">
        <v>14904</v>
      </c>
      <c r="B8211">
        <v>21</v>
      </c>
      <c r="C8211">
        <v>11</v>
      </c>
      <c r="D8211">
        <v>3</v>
      </c>
      <c r="E8211" t="s">
        <v>14905</v>
      </c>
      <c r="F8211" t="s">
        <v>14906</v>
      </c>
    </row>
    <row r="8212" spans="1:6">
      <c r="A8212" t="s">
        <v>14907</v>
      </c>
      <c r="B8212">
        <v>21</v>
      </c>
      <c r="C8212">
        <v>11</v>
      </c>
      <c r="D8212">
        <v>4</v>
      </c>
      <c r="E8212" t="s">
        <v>14908</v>
      </c>
      <c r="F8212" t="s">
        <v>14906</v>
      </c>
    </row>
    <row r="8213" spans="1:6">
      <c r="A8213" t="s">
        <v>14909</v>
      </c>
      <c r="B8213">
        <v>21</v>
      </c>
      <c r="C8213">
        <v>11</v>
      </c>
      <c r="D8213">
        <v>5</v>
      </c>
      <c r="E8213" t="s">
        <v>14910</v>
      </c>
      <c r="F8213" t="s">
        <v>14911</v>
      </c>
    </row>
    <row r="8214" spans="1:6">
      <c r="A8214" t="s">
        <v>14912</v>
      </c>
      <c r="B8214">
        <v>21</v>
      </c>
      <c r="C8214">
        <v>11</v>
      </c>
      <c r="D8214">
        <v>6</v>
      </c>
      <c r="E8214" t="s">
        <v>14913</v>
      </c>
      <c r="F8214" t="s">
        <v>14911</v>
      </c>
    </row>
    <row r="8215" spans="1:6">
      <c r="A8215" t="s">
        <v>14914</v>
      </c>
      <c r="B8215">
        <v>21</v>
      </c>
      <c r="C8215">
        <v>11</v>
      </c>
      <c r="D8215">
        <v>7</v>
      </c>
      <c r="E8215" t="s">
        <v>14915</v>
      </c>
      <c r="F8215" t="s">
        <v>14916</v>
      </c>
    </row>
    <row r="8216" spans="1:6">
      <c r="A8216" t="s">
        <v>14917</v>
      </c>
      <c r="B8216">
        <v>21</v>
      </c>
      <c r="C8216">
        <v>11</v>
      </c>
      <c r="D8216">
        <v>8</v>
      </c>
      <c r="E8216" t="s">
        <v>14918</v>
      </c>
      <c r="F8216" t="s">
        <v>14916</v>
      </c>
    </row>
    <row r="8217" spans="1:6">
      <c r="A8217" t="s">
        <v>14919</v>
      </c>
      <c r="B8217">
        <v>21</v>
      </c>
      <c r="C8217">
        <v>11</v>
      </c>
      <c r="D8217">
        <v>9</v>
      </c>
      <c r="E8217" t="s">
        <v>14920</v>
      </c>
      <c r="F8217" t="s">
        <v>14921</v>
      </c>
    </row>
    <row r="8218" spans="1:6">
      <c r="A8218" t="s">
        <v>14922</v>
      </c>
      <c r="B8218">
        <v>21</v>
      </c>
      <c r="C8218">
        <v>11</v>
      </c>
      <c r="D8218">
        <v>10</v>
      </c>
      <c r="E8218" t="s">
        <v>14923</v>
      </c>
      <c r="F8218" t="s">
        <v>14921</v>
      </c>
    </row>
    <row r="8219" spans="1:6">
      <c r="A8219" t="s">
        <v>14924</v>
      </c>
      <c r="B8219">
        <v>21</v>
      </c>
      <c r="C8219">
        <v>11</v>
      </c>
      <c r="D8219">
        <v>11</v>
      </c>
      <c r="E8219" t="s">
        <v>14925</v>
      </c>
      <c r="F8219" t="s">
        <v>14926</v>
      </c>
    </row>
    <row r="8220" spans="1:6">
      <c r="A8220" t="s">
        <v>14927</v>
      </c>
      <c r="B8220">
        <v>21</v>
      </c>
      <c r="C8220">
        <v>11</v>
      </c>
      <c r="D8220">
        <v>12</v>
      </c>
      <c r="E8220" t="s">
        <v>14928</v>
      </c>
      <c r="F8220" t="s">
        <v>14926</v>
      </c>
    </row>
    <row r="8221" spans="1:6">
      <c r="A8221" t="s">
        <v>14929</v>
      </c>
      <c r="B8221">
        <v>21</v>
      </c>
      <c r="C8221">
        <v>11</v>
      </c>
      <c r="D8221">
        <v>13</v>
      </c>
      <c r="E8221" t="s">
        <v>14930</v>
      </c>
      <c r="F8221" t="s">
        <v>14931</v>
      </c>
    </row>
    <row r="8222" spans="1:6">
      <c r="A8222" t="s">
        <v>14932</v>
      </c>
      <c r="B8222">
        <v>21</v>
      </c>
      <c r="C8222">
        <v>11</v>
      </c>
      <c r="D8222">
        <v>14</v>
      </c>
      <c r="E8222" t="s">
        <v>14933</v>
      </c>
      <c r="F8222" t="s">
        <v>14931</v>
      </c>
    </row>
    <row r="8223" spans="1:6">
      <c r="A8223" t="s">
        <v>14934</v>
      </c>
      <c r="B8223">
        <v>21</v>
      </c>
      <c r="C8223">
        <v>11</v>
      </c>
      <c r="D8223">
        <v>15</v>
      </c>
      <c r="E8223" t="s">
        <v>14935</v>
      </c>
      <c r="F8223" t="s">
        <v>14936</v>
      </c>
    </row>
    <row r="8224" spans="1:6">
      <c r="A8224" t="s">
        <v>14937</v>
      </c>
      <c r="B8224">
        <v>21</v>
      </c>
      <c r="C8224">
        <v>11</v>
      </c>
      <c r="D8224">
        <v>16</v>
      </c>
      <c r="E8224" t="s">
        <v>14938</v>
      </c>
      <c r="F8224" t="s">
        <v>14936</v>
      </c>
    </row>
    <row r="8225" spans="1:7">
      <c r="A8225" t="s">
        <v>14939</v>
      </c>
      <c r="B8225">
        <v>21</v>
      </c>
      <c r="C8225">
        <v>11</v>
      </c>
      <c r="D8225">
        <v>17</v>
      </c>
      <c r="E8225" t="s">
        <v>14940</v>
      </c>
      <c r="F8225" t="s">
        <v>14941</v>
      </c>
    </row>
    <row r="8226" spans="1:7">
      <c r="A8226" t="s">
        <v>14942</v>
      </c>
      <c r="B8226">
        <v>21</v>
      </c>
      <c r="C8226">
        <v>11</v>
      </c>
      <c r="D8226">
        <v>18</v>
      </c>
      <c r="E8226" t="s">
        <v>14943</v>
      </c>
      <c r="F8226" t="s">
        <v>14941</v>
      </c>
    </row>
    <row r="8227" spans="1:7">
      <c r="A8227" t="s">
        <v>14944</v>
      </c>
      <c r="B8227">
        <v>21</v>
      </c>
      <c r="C8227">
        <v>11</v>
      </c>
      <c r="D8227">
        <v>19</v>
      </c>
      <c r="E8227" t="s">
        <v>14945</v>
      </c>
      <c r="F8227" t="s">
        <v>14946</v>
      </c>
    </row>
    <row r="8228" spans="1:7">
      <c r="A8228" t="s">
        <v>14947</v>
      </c>
      <c r="B8228">
        <v>21</v>
      </c>
      <c r="C8228">
        <v>11</v>
      </c>
      <c r="D8228">
        <v>20</v>
      </c>
      <c r="E8228" t="s">
        <v>14948</v>
      </c>
      <c r="F8228" t="s">
        <v>14946</v>
      </c>
    </row>
    <row r="8229" spans="1:7">
      <c r="A8229" t="s">
        <v>14949</v>
      </c>
      <c r="B8229">
        <v>21</v>
      </c>
      <c r="C8229">
        <v>12</v>
      </c>
      <c r="D8229">
        <v>1</v>
      </c>
      <c r="E8229" t="s">
        <v>14950</v>
      </c>
      <c r="F8229" t="s">
        <v>14951</v>
      </c>
    </row>
    <row r="8230" spans="1:7">
      <c r="A8230" t="s">
        <v>14952</v>
      </c>
      <c r="B8230">
        <v>21</v>
      </c>
      <c r="C8230">
        <v>12</v>
      </c>
      <c r="D8230">
        <v>2</v>
      </c>
      <c r="E8230" t="s">
        <v>14953</v>
      </c>
      <c r="F8230" t="s">
        <v>14951</v>
      </c>
    </row>
    <row r="8231" spans="1:7">
      <c r="A8231" t="s">
        <v>14954</v>
      </c>
      <c r="B8231">
        <v>21</v>
      </c>
      <c r="C8231">
        <v>12</v>
      </c>
      <c r="D8231">
        <v>3</v>
      </c>
      <c r="E8231" t="s">
        <v>14955</v>
      </c>
      <c r="F8231" t="s">
        <v>14956</v>
      </c>
    </row>
    <row r="8232" spans="1:7">
      <c r="A8232" t="s">
        <v>14957</v>
      </c>
      <c r="B8232">
        <v>21</v>
      </c>
      <c r="C8232">
        <v>12</v>
      </c>
      <c r="D8232">
        <v>4</v>
      </c>
      <c r="E8232" t="s">
        <v>14958</v>
      </c>
      <c r="F8232" t="s">
        <v>14956</v>
      </c>
    </row>
    <row r="8233" spans="1:7">
      <c r="A8233" t="s">
        <v>14959</v>
      </c>
      <c r="B8233">
        <v>21</v>
      </c>
      <c r="C8233">
        <v>12</v>
      </c>
      <c r="D8233">
        <v>5</v>
      </c>
      <c r="E8233" t="s">
        <v>591</v>
      </c>
      <c r="G8233" t="e">
        <f>--Empty</f>
        <v>#NAME?</v>
      </c>
    </row>
    <row r="8234" spans="1:7">
      <c r="A8234" t="s">
        <v>14960</v>
      </c>
      <c r="B8234">
        <v>21</v>
      </c>
      <c r="C8234">
        <v>12</v>
      </c>
      <c r="D8234">
        <v>6</v>
      </c>
      <c r="E8234" t="s">
        <v>591</v>
      </c>
      <c r="G8234" t="e">
        <f>--Empty</f>
        <v>#NAME?</v>
      </c>
    </row>
    <row r="8235" spans="1:7">
      <c r="A8235" t="s">
        <v>14961</v>
      </c>
      <c r="B8235">
        <v>21</v>
      </c>
      <c r="C8235">
        <v>12</v>
      </c>
      <c r="D8235">
        <v>7</v>
      </c>
      <c r="E8235" t="s">
        <v>591</v>
      </c>
      <c r="G8235" t="e">
        <f>--Empty</f>
        <v>#NAME?</v>
      </c>
    </row>
    <row r="8236" spans="1:7">
      <c r="A8236" t="s">
        <v>14962</v>
      </c>
      <c r="B8236">
        <v>21</v>
      </c>
      <c r="C8236">
        <v>12</v>
      </c>
      <c r="D8236">
        <v>8</v>
      </c>
      <c r="E8236" t="s">
        <v>591</v>
      </c>
      <c r="G8236" t="e">
        <f>--Empty</f>
        <v>#NAME?</v>
      </c>
    </row>
    <row r="8237" spans="1:7">
      <c r="A8237" t="s">
        <v>14963</v>
      </c>
      <c r="B8237">
        <v>21</v>
      </c>
      <c r="C8237">
        <v>12</v>
      </c>
      <c r="D8237">
        <v>9</v>
      </c>
      <c r="E8237" t="s">
        <v>591</v>
      </c>
      <c r="G8237" t="e">
        <f>--Empty</f>
        <v>#NAME?</v>
      </c>
    </row>
    <row r="8238" spans="1:7">
      <c r="A8238" t="s">
        <v>14964</v>
      </c>
      <c r="B8238">
        <v>21</v>
      </c>
      <c r="C8238">
        <v>12</v>
      </c>
      <c r="D8238">
        <v>10</v>
      </c>
      <c r="E8238" t="s">
        <v>591</v>
      </c>
      <c r="G8238" t="e">
        <f>--Empty</f>
        <v>#NAME?</v>
      </c>
    </row>
    <row r="8239" spans="1:7">
      <c r="A8239" t="s">
        <v>14965</v>
      </c>
      <c r="B8239">
        <v>21</v>
      </c>
      <c r="C8239">
        <v>12</v>
      </c>
      <c r="D8239">
        <v>11</v>
      </c>
      <c r="E8239" t="s">
        <v>591</v>
      </c>
      <c r="G8239" t="e">
        <f>--Empty</f>
        <v>#NAME?</v>
      </c>
    </row>
    <row r="8240" spans="1:7">
      <c r="A8240" t="s">
        <v>14966</v>
      </c>
      <c r="B8240">
        <v>21</v>
      </c>
      <c r="C8240">
        <v>12</v>
      </c>
      <c r="D8240">
        <v>12</v>
      </c>
      <c r="E8240" t="s">
        <v>591</v>
      </c>
      <c r="G8240" t="e">
        <f>--Empty</f>
        <v>#NAME?</v>
      </c>
    </row>
    <row r="8241" spans="1:6">
      <c r="A8241" t="s">
        <v>14967</v>
      </c>
      <c r="B8241">
        <v>21</v>
      </c>
      <c r="C8241">
        <v>12</v>
      </c>
      <c r="D8241">
        <v>13</v>
      </c>
      <c r="E8241" t="s">
        <v>14968</v>
      </c>
      <c r="F8241" t="s">
        <v>14969</v>
      </c>
    </row>
    <row r="8242" spans="1:6">
      <c r="A8242" t="s">
        <v>14970</v>
      </c>
      <c r="B8242">
        <v>21</v>
      </c>
      <c r="C8242">
        <v>12</v>
      </c>
      <c r="D8242">
        <v>14</v>
      </c>
      <c r="E8242" t="s">
        <v>14971</v>
      </c>
      <c r="F8242" t="s">
        <v>14969</v>
      </c>
    </row>
    <row r="8243" spans="1:6">
      <c r="A8243" t="s">
        <v>14972</v>
      </c>
      <c r="B8243">
        <v>21</v>
      </c>
      <c r="C8243">
        <v>12</v>
      </c>
      <c r="D8243">
        <v>15</v>
      </c>
      <c r="E8243" t="s">
        <v>14973</v>
      </c>
      <c r="F8243" t="s">
        <v>14974</v>
      </c>
    </row>
    <row r="8244" spans="1:6">
      <c r="A8244" t="s">
        <v>14975</v>
      </c>
      <c r="B8244">
        <v>21</v>
      </c>
      <c r="C8244">
        <v>12</v>
      </c>
      <c r="D8244">
        <v>16</v>
      </c>
      <c r="E8244" t="s">
        <v>14976</v>
      </c>
      <c r="F8244" t="s">
        <v>14974</v>
      </c>
    </row>
    <row r="8245" spans="1:6">
      <c r="A8245" t="s">
        <v>14977</v>
      </c>
      <c r="B8245">
        <v>21</v>
      </c>
      <c r="C8245">
        <v>12</v>
      </c>
      <c r="D8245">
        <v>17</v>
      </c>
      <c r="E8245" t="s">
        <v>14978</v>
      </c>
      <c r="F8245" t="s">
        <v>14979</v>
      </c>
    </row>
    <row r="8246" spans="1:6">
      <c r="A8246" t="s">
        <v>14980</v>
      </c>
      <c r="B8246">
        <v>21</v>
      </c>
      <c r="C8246">
        <v>12</v>
      </c>
      <c r="D8246">
        <v>18</v>
      </c>
      <c r="E8246" t="s">
        <v>14981</v>
      </c>
      <c r="F8246" t="s">
        <v>14979</v>
      </c>
    </row>
    <row r="8247" spans="1:6">
      <c r="A8247" t="s">
        <v>14982</v>
      </c>
      <c r="B8247">
        <v>21</v>
      </c>
      <c r="C8247">
        <v>12</v>
      </c>
      <c r="D8247">
        <v>19</v>
      </c>
      <c r="E8247" t="s">
        <v>14983</v>
      </c>
      <c r="F8247" t="s">
        <v>14984</v>
      </c>
    </row>
    <row r="8248" spans="1:6">
      <c r="A8248" t="s">
        <v>14985</v>
      </c>
      <c r="B8248">
        <v>21</v>
      </c>
      <c r="C8248">
        <v>12</v>
      </c>
      <c r="D8248">
        <v>20</v>
      </c>
      <c r="E8248" t="s">
        <v>14986</v>
      </c>
      <c r="F8248" t="s">
        <v>14984</v>
      </c>
    </row>
    <row r="8249" spans="1:6">
      <c r="A8249" t="s">
        <v>14987</v>
      </c>
      <c r="B8249">
        <v>21</v>
      </c>
      <c r="C8249">
        <v>13</v>
      </c>
      <c r="D8249">
        <v>1</v>
      </c>
      <c r="E8249" t="s">
        <v>14988</v>
      </c>
      <c r="F8249" t="s">
        <v>14989</v>
      </c>
    </row>
    <row r="8250" spans="1:6">
      <c r="A8250" t="s">
        <v>14990</v>
      </c>
      <c r="B8250">
        <v>21</v>
      </c>
      <c r="C8250">
        <v>13</v>
      </c>
      <c r="D8250">
        <v>2</v>
      </c>
      <c r="E8250" t="s">
        <v>14991</v>
      </c>
      <c r="F8250" t="s">
        <v>14989</v>
      </c>
    </row>
    <row r="8251" spans="1:6">
      <c r="A8251" t="s">
        <v>14992</v>
      </c>
      <c r="B8251">
        <v>21</v>
      </c>
      <c r="C8251">
        <v>13</v>
      </c>
      <c r="D8251">
        <v>3</v>
      </c>
      <c r="E8251" t="s">
        <v>14993</v>
      </c>
      <c r="F8251" t="s">
        <v>14994</v>
      </c>
    </row>
    <row r="8252" spans="1:6">
      <c r="A8252" t="s">
        <v>14995</v>
      </c>
      <c r="B8252">
        <v>21</v>
      </c>
      <c r="C8252">
        <v>13</v>
      </c>
      <c r="D8252">
        <v>4</v>
      </c>
      <c r="E8252" t="s">
        <v>14996</v>
      </c>
      <c r="F8252" t="s">
        <v>14994</v>
      </c>
    </row>
    <row r="8253" spans="1:6">
      <c r="A8253" t="s">
        <v>14997</v>
      </c>
      <c r="B8253">
        <v>21</v>
      </c>
      <c r="C8253">
        <v>13</v>
      </c>
      <c r="D8253">
        <v>5</v>
      </c>
      <c r="E8253" t="s">
        <v>14998</v>
      </c>
      <c r="F8253" t="s">
        <v>14999</v>
      </c>
    </row>
    <row r="8254" spans="1:6">
      <c r="A8254" t="s">
        <v>15000</v>
      </c>
      <c r="B8254">
        <v>21</v>
      </c>
      <c r="C8254">
        <v>13</v>
      </c>
      <c r="D8254">
        <v>6</v>
      </c>
      <c r="E8254" t="s">
        <v>15001</v>
      </c>
      <c r="F8254" t="s">
        <v>14999</v>
      </c>
    </row>
    <row r="8255" spans="1:6">
      <c r="A8255" t="s">
        <v>15002</v>
      </c>
      <c r="B8255">
        <v>21</v>
      </c>
      <c r="C8255">
        <v>13</v>
      </c>
      <c r="D8255">
        <v>7</v>
      </c>
      <c r="E8255" t="s">
        <v>15003</v>
      </c>
      <c r="F8255" t="s">
        <v>15004</v>
      </c>
    </row>
    <row r="8256" spans="1:6">
      <c r="A8256" t="s">
        <v>15005</v>
      </c>
      <c r="B8256">
        <v>21</v>
      </c>
      <c r="C8256">
        <v>13</v>
      </c>
      <c r="D8256">
        <v>8</v>
      </c>
      <c r="E8256" t="s">
        <v>15006</v>
      </c>
      <c r="F8256" t="s">
        <v>15004</v>
      </c>
    </row>
    <row r="8257" spans="1:6">
      <c r="A8257" t="s">
        <v>15007</v>
      </c>
      <c r="B8257">
        <v>21</v>
      </c>
      <c r="C8257">
        <v>13</v>
      </c>
      <c r="D8257">
        <v>9</v>
      </c>
      <c r="E8257" t="s">
        <v>15008</v>
      </c>
      <c r="F8257" t="s">
        <v>15009</v>
      </c>
    </row>
    <row r="8258" spans="1:6">
      <c r="A8258" t="s">
        <v>15010</v>
      </c>
      <c r="B8258">
        <v>21</v>
      </c>
      <c r="C8258">
        <v>13</v>
      </c>
      <c r="D8258">
        <v>10</v>
      </c>
      <c r="E8258" t="s">
        <v>15011</v>
      </c>
      <c r="F8258" t="s">
        <v>15009</v>
      </c>
    </row>
    <row r="8259" spans="1:6">
      <c r="A8259" t="s">
        <v>15012</v>
      </c>
      <c r="B8259">
        <v>21</v>
      </c>
      <c r="C8259">
        <v>13</v>
      </c>
      <c r="D8259">
        <v>11</v>
      </c>
      <c r="E8259" t="s">
        <v>15013</v>
      </c>
      <c r="F8259" t="s">
        <v>15014</v>
      </c>
    </row>
    <row r="8260" spans="1:6">
      <c r="A8260" t="s">
        <v>15015</v>
      </c>
      <c r="B8260">
        <v>21</v>
      </c>
      <c r="C8260">
        <v>13</v>
      </c>
      <c r="D8260">
        <v>12</v>
      </c>
      <c r="E8260" t="s">
        <v>15016</v>
      </c>
      <c r="F8260" t="s">
        <v>15014</v>
      </c>
    </row>
    <row r="8261" spans="1:6">
      <c r="A8261" t="s">
        <v>15017</v>
      </c>
      <c r="B8261">
        <v>21</v>
      </c>
      <c r="C8261">
        <v>13</v>
      </c>
      <c r="D8261">
        <v>13</v>
      </c>
      <c r="E8261" t="s">
        <v>15018</v>
      </c>
      <c r="F8261" t="s">
        <v>15019</v>
      </c>
    </row>
    <row r="8262" spans="1:6">
      <c r="A8262" t="s">
        <v>15020</v>
      </c>
      <c r="B8262">
        <v>21</v>
      </c>
      <c r="C8262">
        <v>13</v>
      </c>
      <c r="D8262">
        <v>14</v>
      </c>
      <c r="E8262" t="s">
        <v>15021</v>
      </c>
      <c r="F8262" t="s">
        <v>15019</v>
      </c>
    </row>
    <row r="8263" spans="1:6">
      <c r="A8263" t="s">
        <v>15022</v>
      </c>
      <c r="B8263">
        <v>21</v>
      </c>
      <c r="C8263">
        <v>13</v>
      </c>
      <c r="D8263">
        <v>15</v>
      </c>
      <c r="E8263" t="s">
        <v>15023</v>
      </c>
      <c r="F8263" t="s">
        <v>15024</v>
      </c>
    </row>
    <row r="8264" spans="1:6">
      <c r="A8264" t="s">
        <v>15025</v>
      </c>
      <c r="B8264">
        <v>21</v>
      </c>
      <c r="C8264">
        <v>13</v>
      </c>
      <c r="D8264">
        <v>16</v>
      </c>
      <c r="E8264" t="s">
        <v>15026</v>
      </c>
      <c r="F8264" t="s">
        <v>15024</v>
      </c>
    </row>
    <row r="8265" spans="1:6">
      <c r="A8265" t="s">
        <v>15027</v>
      </c>
      <c r="B8265">
        <v>21</v>
      </c>
      <c r="C8265">
        <v>13</v>
      </c>
      <c r="D8265">
        <v>17</v>
      </c>
      <c r="E8265" t="s">
        <v>15028</v>
      </c>
      <c r="F8265" t="s">
        <v>15029</v>
      </c>
    </row>
    <row r="8266" spans="1:6">
      <c r="A8266" t="s">
        <v>15030</v>
      </c>
      <c r="B8266">
        <v>21</v>
      </c>
      <c r="C8266">
        <v>13</v>
      </c>
      <c r="D8266">
        <v>18</v>
      </c>
      <c r="E8266" t="s">
        <v>15031</v>
      </c>
      <c r="F8266" t="s">
        <v>15029</v>
      </c>
    </row>
    <row r="8267" spans="1:6">
      <c r="A8267" t="s">
        <v>15032</v>
      </c>
      <c r="B8267">
        <v>21</v>
      </c>
      <c r="C8267">
        <v>13</v>
      </c>
      <c r="D8267">
        <v>19</v>
      </c>
      <c r="E8267" t="s">
        <v>15033</v>
      </c>
      <c r="F8267" t="s">
        <v>15034</v>
      </c>
    </row>
    <row r="8268" spans="1:6">
      <c r="A8268" t="s">
        <v>15035</v>
      </c>
      <c r="B8268">
        <v>21</v>
      </c>
      <c r="C8268">
        <v>13</v>
      </c>
      <c r="D8268">
        <v>20</v>
      </c>
      <c r="E8268" t="s">
        <v>15036</v>
      </c>
      <c r="F8268" t="s">
        <v>15034</v>
      </c>
    </row>
    <row r="8269" spans="1:6">
      <c r="A8269" t="s">
        <v>15037</v>
      </c>
      <c r="B8269">
        <v>21</v>
      </c>
      <c r="C8269">
        <v>14</v>
      </c>
      <c r="D8269">
        <v>1</v>
      </c>
      <c r="E8269" t="s">
        <v>15038</v>
      </c>
      <c r="F8269" t="s">
        <v>15039</v>
      </c>
    </row>
    <row r="8270" spans="1:6">
      <c r="A8270" t="s">
        <v>15040</v>
      </c>
      <c r="B8270">
        <v>21</v>
      </c>
      <c r="C8270">
        <v>14</v>
      </c>
      <c r="D8270">
        <v>2</v>
      </c>
      <c r="E8270" t="s">
        <v>15041</v>
      </c>
      <c r="F8270" t="s">
        <v>15039</v>
      </c>
    </row>
    <row r="8271" spans="1:6">
      <c r="A8271" t="s">
        <v>15042</v>
      </c>
      <c r="B8271">
        <v>21</v>
      </c>
      <c r="C8271">
        <v>14</v>
      </c>
      <c r="D8271">
        <v>3</v>
      </c>
      <c r="E8271" t="s">
        <v>15043</v>
      </c>
      <c r="F8271" t="s">
        <v>15044</v>
      </c>
    </row>
    <row r="8272" spans="1:6">
      <c r="A8272" t="s">
        <v>15045</v>
      </c>
      <c r="B8272">
        <v>21</v>
      </c>
      <c r="C8272">
        <v>14</v>
      </c>
      <c r="D8272">
        <v>4</v>
      </c>
      <c r="E8272" t="s">
        <v>15046</v>
      </c>
      <c r="F8272" t="s">
        <v>15044</v>
      </c>
    </row>
    <row r="8273" spans="1:7">
      <c r="A8273" t="s">
        <v>15047</v>
      </c>
      <c r="B8273">
        <v>21</v>
      </c>
      <c r="C8273">
        <v>14</v>
      </c>
      <c r="D8273">
        <v>5</v>
      </c>
      <c r="E8273" t="s">
        <v>15048</v>
      </c>
      <c r="F8273" t="s">
        <v>15049</v>
      </c>
    </row>
    <row r="8274" spans="1:7">
      <c r="A8274" t="s">
        <v>15050</v>
      </c>
      <c r="B8274">
        <v>21</v>
      </c>
      <c r="C8274">
        <v>14</v>
      </c>
      <c r="D8274">
        <v>6</v>
      </c>
      <c r="E8274" t="s">
        <v>15051</v>
      </c>
      <c r="F8274" t="s">
        <v>15049</v>
      </c>
    </row>
    <row r="8275" spans="1:7">
      <c r="A8275" t="s">
        <v>15052</v>
      </c>
      <c r="B8275">
        <v>21</v>
      </c>
      <c r="C8275">
        <v>14</v>
      </c>
      <c r="D8275">
        <v>7</v>
      </c>
      <c r="E8275" t="s">
        <v>15053</v>
      </c>
      <c r="F8275" t="s">
        <v>15054</v>
      </c>
    </row>
    <row r="8276" spans="1:7">
      <c r="A8276" t="s">
        <v>15055</v>
      </c>
      <c r="B8276">
        <v>21</v>
      </c>
      <c r="C8276">
        <v>14</v>
      </c>
      <c r="D8276">
        <v>8</v>
      </c>
      <c r="E8276" t="s">
        <v>15056</v>
      </c>
      <c r="F8276" t="s">
        <v>15054</v>
      </c>
    </row>
    <row r="8277" spans="1:7">
      <c r="A8277" t="s">
        <v>15057</v>
      </c>
      <c r="B8277">
        <v>21</v>
      </c>
      <c r="C8277">
        <v>14</v>
      </c>
      <c r="D8277">
        <v>9</v>
      </c>
      <c r="E8277" t="s">
        <v>15058</v>
      </c>
      <c r="F8277" t="s">
        <v>15059</v>
      </c>
    </row>
    <row r="8278" spans="1:7">
      <c r="A8278" t="s">
        <v>15060</v>
      </c>
      <c r="B8278">
        <v>21</v>
      </c>
      <c r="C8278">
        <v>14</v>
      </c>
      <c r="D8278">
        <v>10</v>
      </c>
      <c r="E8278" t="s">
        <v>15061</v>
      </c>
      <c r="F8278" t="s">
        <v>15059</v>
      </c>
    </row>
    <row r="8279" spans="1:7">
      <c r="A8279" t="s">
        <v>15062</v>
      </c>
      <c r="B8279">
        <v>21</v>
      </c>
      <c r="C8279">
        <v>14</v>
      </c>
      <c r="D8279">
        <v>11</v>
      </c>
      <c r="E8279" t="s">
        <v>15063</v>
      </c>
      <c r="F8279" t="s">
        <v>15064</v>
      </c>
    </row>
    <row r="8280" spans="1:7">
      <c r="A8280" t="s">
        <v>15065</v>
      </c>
      <c r="B8280">
        <v>21</v>
      </c>
      <c r="C8280">
        <v>14</v>
      </c>
      <c r="D8280">
        <v>12</v>
      </c>
      <c r="E8280" t="s">
        <v>15066</v>
      </c>
      <c r="F8280" t="s">
        <v>15064</v>
      </c>
    </row>
    <row r="8281" spans="1:7">
      <c r="A8281" t="s">
        <v>15067</v>
      </c>
      <c r="B8281">
        <v>21</v>
      </c>
      <c r="C8281">
        <v>14</v>
      </c>
      <c r="D8281">
        <v>13</v>
      </c>
      <c r="E8281" t="s">
        <v>15</v>
      </c>
      <c r="G8281" t="s">
        <v>16</v>
      </c>
    </row>
    <row r="8282" spans="1:7">
      <c r="A8282" t="s">
        <v>15068</v>
      </c>
      <c r="B8282">
        <v>21</v>
      </c>
      <c r="C8282">
        <v>14</v>
      </c>
      <c r="D8282">
        <v>14</v>
      </c>
      <c r="E8282" t="s">
        <v>15</v>
      </c>
      <c r="G8282" t="s">
        <v>16</v>
      </c>
    </row>
    <row r="8283" spans="1:7">
      <c r="A8283" t="s">
        <v>15069</v>
      </c>
      <c r="B8283">
        <v>21</v>
      </c>
      <c r="C8283">
        <v>14</v>
      </c>
      <c r="D8283">
        <v>15</v>
      </c>
      <c r="E8283" t="s">
        <v>660</v>
      </c>
      <c r="G8283" t="s">
        <v>661</v>
      </c>
    </row>
    <row r="8284" spans="1:7">
      <c r="A8284" t="s">
        <v>15070</v>
      </c>
      <c r="B8284">
        <v>21</v>
      </c>
      <c r="C8284">
        <v>14</v>
      </c>
      <c r="D8284">
        <v>16</v>
      </c>
      <c r="E8284" t="s">
        <v>660</v>
      </c>
      <c r="G8284" t="s">
        <v>661</v>
      </c>
    </row>
    <row r="8285" spans="1:7">
      <c r="A8285" t="s">
        <v>15071</v>
      </c>
      <c r="B8285">
        <v>21</v>
      </c>
      <c r="C8285">
        <v>14</v>
      </c>
      <c r="D8285">
        <v>17</v>
      </c>
      <c r="E8285" t="s">
        <v>664</v>
      </c>
      <c r="G8285" t="s">
        <v>665</v>
      </c>
    </row>
    <row r="8286" spans="1:7">
      <c r="A8286" t="s">
        <v>15072</v>
      </c>
      <c r="B8286">
        <v>21</v>
      </c>
      <c r="C8286">
        <v>14</v>
      </c>
      <c r="D8286">
        <v>18</v>
      </c>
      <c r="E8286" t="s">
        <v>664</v>
      </c>
      <c r="G8286" t="s">
        <v>665</v>
      </c>
    </row>
    <row r="8287" spans="1:7">
      <c r="A8287" t="s">
        <v>15073</v>
      </c>
      <c r="B8287">
        <v>21</v>
      </c>
      <c r="C8287">
        <v>14</v>
      </c>
      <c r="D8287">
        <v>19</v>
      </c>
      <c r="E8287" t="s">
        <v>668</v>
      </c>
      <c r="G8287" t="s">
        <v>669</v>
      </c>
    </row>
    <row r="8288" spans="1:7">
      <c r="A8288" t="s">
        <v>15074</v>
      </c>
      <c r="B8288">
        <v>21</v>
      </c>
      <c r="C8288">
        <v>14</v>
      </c>
      <c r="D8288">
        <v>20</v>
      </c>
      <c r="E8288" t="s">
        <v>668</v>
      </c>
      <c r="G8288" t="s">
        <v>669</v>
      </c>
    </row>
    <row r="8289" spans="1:7">
      <c r="A8289" t="s">
        <v>15075</v>
      </c>
      <c r="B8289">
        <v>21</v>
      </c>
      <c r="C8289">
        <v>15</v>
      </c>
      <c r="D8289">
        <v>1</v>
      </c>
      <c r="E8289" t="s">
        <v>672</v>
      </c>
      <c r="G8289" t="e">
        <f>--Buffer</f>
        <v>#NAME?</v>
      </c>
    </row>
    <row r="8290" spans="1:7">
      <c r="A8290" t="s">
        <v>15076</v>
      </c>
      <c r="B8290">
        <v>21</v>
      </c>
      <c r="C8290">
        <v>15</v>
      </c>
      <c r="D8290">
        <v>2</v>
      </c>
      <c r="E8290" t="s">
        <v>672</v>
      </c>
      <c r="G8290" t="e">
        <f>--Buffer</f>
        <v>#NAME?</v>
      </c>
    </row>
    <row r="8291" spans="1:7">
      <c r="A8291" t="s">
        <v>15077</v>
      </c>
      <c r="B8291">
        <v>21</v>
      </c>
      <c r="C8291">
        <v>15</v>
      </c>
      <c r="D8291">
        <v>3</v>
      </c>
      <c r="E8291" t="s">
        <v>675</v>
      </c>
      <c r="G8291" t="s">
        <v>676</v>
      </c>
    </row>
    <row r="8292" spans="1:7">
      <c r="A8292" t="s">
        <v>15078</v>
      </c>
      <c r="B8292">
        <v>21</v>
      </c>
      <c r="C8292">
        <v>15</v>
      </c>
      <c r="D8292">
        <v>4</v>
      </c>
      <c r="E8292" t="s">
        <v>675</v>
      </c>
      <c r="G8292" t="s">
        <v>676</v>
      </c>
    </row>
    <row r="8293" spans="1:7">
      <c r="A8293" t="s">
        <v>15079</v>
      </c>
      <c r="B8293">
        <v>21</v>
      </c>
      <c r="C8293">
        <v>15</v>
      </c>
      <c r="D8293">
        <v>5</v>
      </c>
      <c r="E8293" t="s">
        <v>679</v>
      </c>
      <c r="G8293" t="s">
        <v>680</v>
      </c>
    </row>
    <row r="8294" spans="1:7">
      <c r="A8294" t="s">
        <v>15080</v>
      </c>
      <c r="B8294">
        <v>21</v>
      </c>
      <c r="C8294">
        <v>15</v>
      </c>
      <c r="D8294">
        <v>6</v>
      </c>
      <c r="E8294" t="s">
        <v>679</v>
      </c>
      <c r="G8294" t="s">
        <v>680</v>
      </c>
    </row>
    <row r="8295" spans="1:7">
      <c r="A8295" t="s">
        <v>15081</v>
      </c>
      <c r="B8295">
        <v>21</v>
      </c>
      <c r="C8295">
        <v>15</v>
      </c>
      <c r="D8295">
        <v>7</v>
      </c>
      <c r="E8295" t="s">
        <v>683</v>
      </c>
      <c r="G8295" t="s">
        <v>684</v>
      </c>
    </row>
    <row r="8296" spans="1:7">
      <c r="A8296" t="s">
        <v>15082</v>
      </c>
      <c r="B8296">
        <v>21</v>
      </c>
      <c r="C8296">
        <v>15</v>
      </c>
      <c r="D8296">
        <v>8</v>
      </c>
      <c r="E8296" t="s">
        <v>683</v>
      </c>
      <c r="G8296" t="s">
        <v>684</v>
      </c>
    </row>
    <row r="8297" spans="1:7">
      <c r="A8297" t="s">
        <v>15083</v>
      </c>
      <c r="B8297">
        <v>21</v>
      </c>
      <c r="C8297">
        <v>15</v>
      </c>
      <c r="D8297">
        <v>9</v>
      </c>
      <c r="E8297" t="s">
        <v>672</v>
      </c>
      <c r="G8297" t="e">
        <f>--Buffer</f>
        <v>#NAME?</v>
      </c>
    </row>
    <row r="8298" spans="1:7">
      <c r="A8298" t="s">
        <v>15084</v>
      </c>
      <c r="B8298">
        <v>21</v>
      </c>
      <c r="C8298">
        <v>15</v>
      </c>
      <c r="D8298">
        <v>10</v>
      </c>
      <c r="E8298" t="s">
        <v>672</v>
      </c>
      <c r="G8298" t="e">
        <f>--Buffer</f>
        <v>#NAME?</v>
      </c>
    </row>
    <row r="8299" spans="1:7">
      <c r="A8299" t="s">
        <v>15085</v>
      </c>
      <c r="B8299">
        <v>21</v>
      </c>
      <c r="C8299">
        <v>15</v>
      </c>
      <c r="D8299">
        <v>11</v>
      </c>
      <c r="E8299" t="s">
        <v>672</v>
      </c>
      <c r="G8299" t="e">
        <f>--Buffer</f>
        <v>#NAME?</v>
      </c>
    </row>
    <row r="8300" spans="1:7">
      <c r="A8300" t="s">
        <v>15086</v>
      </c>
      <c r="B8300">
        <v>21</v>
      </c>
      <c r="C8300">
        <v>15</v>
      </c>
      <c r="D8300">
        <v>12</v>
      </c>
      <c r="E8300" t="s">
        <v>672</v>
      </c>
      <c r="G8300" t="e">
        <f>--Buffer</f>
        <v>#NAME?</v>
      </c>
    </row>
    <row r="8301" spans="1:7">
      <c r="A8301" t="s">
        <v>15087</v>
      </c>
      <c r="B8301">
        <v>21</v>
      </c>
      <c r="C8301">
        <v>15</v>
      </c>
      <c r="D8301">
        <v>13</v>
      </c>
      <c r="E8301" t="s">
        <v>672</v>
      </c>
      <c r="G8301" t="e">
        <f>--Buffer</f>
        <v>#NAME?</v>
      </c>
    </row>
    <row r="8302" spans="1:7">
      <c r="A8302" t="s">
        <v>15088</v>
      </c>
      <c r="B8302">
        <v>21</v>
      </c>
      <c r="C8302">
        <v>15</v>
      </c>
      <c r="D8302">
        <v>14</v>
      </c>
      <c r="E8302" t="s">
        <v>672</v>
      </c>
      <c r="G8302" t="e">
        <f>--Buffer</f>
        <v>#NAME?</v>
      </c>
    </row>
    <row r="8303" spans="1:7">
      <c r="A8303" t="s">
        <v>15089</v>
      </c>
      <c r="B8303">
        <v>21</v>
      </c>
      <c r="C8303">
        <v>15</v>
      </c>
      <c r="D8303">
        <v>15</v>
      </c>
      <c r="E8303" t="s">
        <v>672</v>
      </c>
      <c r="G8303" t="e">
        <f>--Buffer</f>
        <v>#NAME?</v>
      </c>
    </row>
    <row r="8304" spans="1:7">
      <c r="A8304" t="s">
        <v>15090</v>
      </c>
      <c r="B8304">
        <v>21</v>
      </c>
      <c r="C8304">
        <v>15</v>
      </c>
      <c r="D8304">
        <v>16</v>
      </c>
      <c r="E8304" t="s">
        <v>672</v>
      </c>
      <c r="G8304" t="e">
        <f>--Buffer</f>
        <v>#NAME?</v>
      </c>
    </row>
    <row r="8305" spans="1:7">
      <c r="A8305" t="s">
        <v>15091</v>
      </c>
      <c r="B8305">
        <v>21</v>
      </c>
      <c r="C8305">
        <v>15</v>
      </c>
      <c r="D8305">
        <v>17</v>
      </c>
      <c r="E8305" t="s">
        <v>695</v>
      </c>
      <c r="G8305" t="s">
        <v>696</v>
      </c>
    </row>
    <row r="8306" spans="1:7">
      <c r="A8306" t="s">
        <v>15092</v>
      </c>
      <c r="B8306">
        <v>21</v>
      </c>
      <c r="C8306">
        <v>15</v>
      </c>
      <c r="D8306">
        <v>18</v>
      </c>
      <c r="E8306" t="s">
        <v>695</v>
      </c>
      <c r="G8306" t="s">
        <v>696</v>
      </c>
    </row>
    <row r="8307" spans="1:7">
      <c r="A8307" t="s">
        <v>15093</v>
      </c>
      <c r="B8307">
        <v>21</v>
      </c>
      <c r="C8307">
        <v>15</v>
      </c>
      <c r="D8307">
        <v>19</v>
      </c>
      <c r="E8307" t="s">
        <v>699</v>
      </c>
      <c r="G8307" t="s">
        <v>700</v>
      </c>
    </row>
    <row r="8308" spans="1:7">
      <c r="A8308" t="s">
        <v>15094</v>
      </c>
      <c r="B8308">
        <v>21</v>
      </c>
      <c r="C8308">
        <v>15</v>
      </c>
      <c r="D8308">
        <v>20</v>
      </c>
      <c r="E8308" t="s">
        <v>699</v>
      </c>
      <c r="G8308" t="s">
        <v>700</v>
      </c>
    </row>
    <row r="8309" spans="1:7">
      <c r="A8309" t="s">
        <v>15095</v>
      </c>
      <c r="B8309">
        <v>21</v>
      </c>
      <c r="C8309">
        <v>16</v>
      </c>
      <c r="D8309">
        <v>1</v>
      </c>
      <c r="E8309" t="s">
        <v>703</v>
      </c>
      <c r="G8309" t="s">
        <v>704</v>
      </c>
    </row>
    <row r="8310" spans="1:7">
      <c r="A8310" t="s">
        <v>15096</v>
      </c>
      <c r="B8310">
        <v>21</v>
      </c>
      <c r="C8310">
        <v>16</v>
      </c>
      <c r="D8310">
        <v>2</v>
      </c>
      <c r="E8310" t="s">
        <v>703</v>
      </c>
      <c r="G8310" t="s">
        <v>704</v>
      </c>
    </row>
    <row r="8311" spans="1:7">
      <c r="A8311" t="s">
        <v>15097</v>
      </c>
      <c r="B8311">
        <v>21</v>
      </c>
      <c r="C8311">
        <v>16</v>
      </c>
      <c r="D8311">
        <v>3</v>
      </c>
      <c r="E8311" t="s">
        <v>707</v>
      </c>
      <c r="G8311" t="s">
        <v>708</v>
      </c>
    </row>
    <row r="8312" spans="1:7">
      <c r="A8312" t="s">
        <v>15098</v>
      </c>
      <c r="B8312">
        <v>21</v>
      </c>
      <c r="C8312">
        <v>16</v>
      </c>
      <c r="D8312">
        <v>4</v>
      </c>
      <c r="E8312" t="s">
        <v>707</v>
      </c>
      <c r="G8312" t="s">
        <v>708</v>
      </c>
    </row>
    <row r="8313" spans="1:7">
      <c r="A8313" t="s">
        <v>15099</v>
      </c>
      <c r="B8313">
        <v>21</v>
      </c>
      <c r="C8313">
        <v>16</v>
      </c>
      <c r="D8313">
        <v>5</v>
      </c>
      <c r="E8313" t="s">
        <v>711</v>
      </c>
      <c r="G8313" t="e">
        <f>--Blank</f>
        <v>#NAME?</v>
      </c>
    </row>
    <row r="8314" spans="1:7">
      <c r="A8314" t="s">
        <v>15100</v>
      </c>
      <c r="B8314">
        <v>21</v>
      </c>
      <c r="C8314">
        <v>16</v>
      </c>
      <c r="D8314">
        <v>6</v>
      </c>
      <c r="E8314" t="s">
        <v>711</v>
      </c>
      <c r="G8314" t="e">
        <f>--Blank</f>
        <v>#NAME?</v>
      </c>
    </row>
    <row r="8315" spans="1:7">
      <c r="A8315" t="s">
        <v>15101</v>
      </c>
      <c r="B8315">
        <v>21</v>
      </c>
      <c r="C8315">
        <v>16</v>
      </c>
      <c r="D8315">
        <v>7</v>
      </c>
      <c r="E8315" t="s">
        <v>711</v>
      </c>
      <c r="G8315" t="e">
        <f>--Blank</f>
        <v>#NAME?</v>
      </c>
    </row>
    <row r="8316" spans="1:7">
      <c r="A8316" t="s">
        <v>15102</v>
      </c>
      <c r="B8316">
        <v>21</v>
      </c>
      <c r="C8316">
        <v>16</v>
      </c>
      <c r="D8316">
        <v>8</v>
      </c>
      <c r="E8316" t="s">
        <v>711</v>
      </c>
      <c r="G8316" t="e">
        <f>--Blank</f>
        <v>#NAME?</v>
      </c>
    </row>
    <row r="8317" spans="1:7">
      <c r="A8317" t="s">
        <v>15103</v>
      </c>
      <c r="B8317">
        <v>21</v>
      </c>
      <c r="C8317">
        <v>16</v>
      </c>
      <c r="D8317">
        <v>9</v>
      </c>
      <c r="E8317" t="s">
        <v>711</v>
      </c>
      <c r="G8317" t="e">
        <f>--Blank</f>
        <v>#NAME?</v>
      </c>
    </row>
    <row r="8318" spans="1:7">
      <c r="A8318" t="s">
        <v>15104</v>
      </c>
      <c r="B8318">
        <v>21</v>
      </c>
      <c r="C8318">
        <v>16</v>
      </c>
      <c r="D8318">
        <v>10</v>
      </c>
      <c r="E8318" t="s">
        <v>711</v>
      </c>
      <c r="G8318" t="e">
        <f>--Blank</f>
        <v>#NAME?</v>
      </c>
    </row>
    <row r="8319" spans="1:7">
      <c r="A8319" t="s">
        <v>15105</v>
      </c>
      <c r="B8319">
        <v>21</v>
      </c>
      <c r="C8319">
        <v>16</v>
      </c>
      <c r="D8319">
        <v>11</v>
      </c>
      <c r="E8319" t="s">
        <v>711</v>
      </c>
      <c r="G8319" t="e">
        <f>--Blank</f>
        <v>#NAME?</v>
      </c>
    </row>
    <row r="8320" spans="1:7">
      <c r="A8320" t="s">
        <v>15106</v>
      </c>
      <c r="B8320">
        <v>21</v>
      </c>
      <c r="C8320">
        <v>16</v>
      </c>
      <c r="D8320">
        <v>12</v>
      </c>
      <c r="E8320" t="s">
        <v>711</v>
      </c>
      <c r="G8320" t="e">
        <f>--Blank</f>
        <v>#NAME?</v>
      </c>
    </row>
    <row r="8321" spans="1:7">
      <c r="A8321" t="s">
        <v>15107</v>
      </c>
      <c r="B8321">
        <v>21</v>
      </c>
      <c r="C8321">
        <v>16</v>
      </c>
      <c r="D8321">
        <v>13</v>
      </c>
      <c r="E8321" t="s">
        <v>711</v>
      </c>
      <c r="G8321" t="e">
        <f>--Blank</f>
        <v>#NAME?</v>
      </c>
    </row>
    <row r="8322" spans="1:7">
      <c r="A8322" t="s">
        <v>15108</v>
      </c>
      <c r="B8322">
        <v>21</v>
      </c>
      <c r="C8322">
        <v>16</v>
      </c>
      <c r="D8322">
        <v>14</v>
      </c>
      <c r="E8322" t="s">
        <v>711</v>
      </c>
      <c r="G8322" t="e">
        <f>--Blank</f>
        <v>#NAME?</v>
      </c>
    </row>
    <row r="8323" spans="1:7">
      <c r="A8323" t="s">
        <v>15109</v>
      </c>
      <c r="B8323">
        <v>21</v>
      </c>
      <c r="C8323">
        <v>16</v>
      </c>
      <c r="D8323">
        <v>15</v>
      </c>
      <c r="E8323" t="s">
        <v>711</v>
      </c>
      <c r="G8323" t="e">
        <f>--Blank</f>
        <v>#NAME?</v>
      </c>
    </row>
    <row r="8324" spans="1:7">
      <c r="A8324" t="s">
        <v>15110</v>
      </c>
      <c r="B8324">
        <v>21</v>
      </c>
      <c r="C8324">
        <v>16</v>
      </c>
      <c r="D8324">
        <v>16</v>
      </c>
      <c r="E8324" t="s">
        <v>711</v>
      </c>
      <c r="G8324" t="e">
        <f>--Blank</f>
        <v>#NAME?</v>
      </c>
    </row>
    <row r="8325" spans="1:7">
      <c r="A8325" t="s">
        <v>15111</v>
      </c>
      <c r="B8325">
        <v>21</v>
      </c>
      <c r="C8325">
        <v>16</v>
      </c>
      <c r="D8325">
        <v>17</v>
      </c>
      <c r="E8325" t="s">
        <v>711</v>
      </c>
      <c r="G8325" t="e">
        <f>--Blank</f>
        <v>#NAME?</v>
      </c>
    </row>
    <row r="8326" spans="1:7">
      <c r="A8326" t="s">
        <v>15112</v>
      </c>
      <c r="B8326">
        <v>21</v>
      </c>
      <c r="C8326">
        <v>16</v>
      </c>
      <c r="D8326">
        <v>18</v>
      </c>
      <c r="E8326" t="s">
        <v>711</v>
      </c>
      <c r="G8326" t="e">
        <f>--Blank</f>
        <v>#NAME?</v>
      </c>
    </row>
    <row r="8327" spans="1:7">
      <c r="A8327" t="s">
        <v>15113</v>
      </c>
      <c r="B8327">
        <v>21</v>
      </c>
      <c r="C8327">
        <v>16</v>
      </c>
      <c r="D8327">
        <v>19</v>
      </c>
      <c r="E8327" t="s">
        <v>711</v>
      </c>
      <c r="G8327" t="e">
        <f>--Blank</f>
        <v>#NAME?</v>
      </c>
    </row>
    <row r="8328" spans="1:7">
      <c r="A8328" t="s">
        <v>15114</v>
      </c>
      <c r="B8328">
        <v>21</v>
      </c>
      <c r="C8328">
        <v>16</v>
      </c>
      <c r="D8328">
        <v>20</v>
      </c>
      <c r="E8328" t="s">
        <v>711</v>
      </c>
      <c r="G8328" t="e">
        <f>--Blank</f>
        <v>#NAME?</v>
      </c>
    </row>
    <row r="8329" spans="1:7">
      <c r="A8329" t="s">
        <v>15115</v>
      </c>
      <c r="B8329">
        <v>21</v>
      </c>
      <c r="C8329">
        <v>17</v>
      </c>
      <c r="D8329">
        <v>1</v>
      </c>
      <c r="E8329" t="s">
        <v>711</v>
      </c>
      <c r="G8329" t="e">
        <f>--Blank</f>
        <v>#NAME?</v>
      </c>
    </row>
    <row r="8330" spans="1:7">
      <c r="A8330" t="s">
        <v>15116</v>
      </c>
      <c r="B8330">
        <v>21</v>
      </c>
      <c r="C8330">
        <v>17</v>
      </c>
      <c r="D8330">
        <v>2</v>
      </c>
      <c r="E8330" t="s">
        <v>711</v>
      </c>
      <c r="G8330" t="e">
        <f>--Blank</f>
        <v>#NAME?</v>
      </c>
    </row>
    <row r="8331" spans="1:7">
      <c r="A8331" t="s">
        <v>15117</v>
      </c>
      <c r="B8331">
        <v>21</v>
      </c>
      <c r="C8331">
        <v>17</v>
      </c>
      <c r="D8331">
        <v>3</v>
      </c>
      <c r="E8331" t="s">
        <v>711</v>
      </c>
      <c r="G8331" t="e">
        <f>--Blank</f>
        <v>#NAME?</v>
      </c>
    </row>
    <row r="8332" spans="1:7">
      <c r="A8332" t="s">
        <v>15118</v>
      </c>
      <c r="B8332">
        <v>21</v>
      </c>
      <c r="C8332">
        <v>17</v>
      </c>
      <c r="D8332">
        <v>4</v>
      </c>
      <c r="E8332" t="s">
        <v>711</v>
      </c>
      <c r="G8332" t="e">
        <f>--Blank</f>
        <v>#NAME?</v>
      </c>
    </row>
    <row r="8333" spans="1:7">
      <c r="A8333" t="s">
        <v>15119</v>
      </c>
      <c r="B8333">
        <v>21</v>
      </c>
      <c r="C8333">
        <v>17</v>
      </c>
      <c r="D8333">
        <v>5</v>
      </c>
      <c r="E8333" t="s">
        <v>711</v>
      </c>
      <c r="G8333" t="e">
        <f>--Blank</f>
        <v>#NAME?</v>
      </c>
    </row>
    <row r="8334" spans="1:7">
      <c r="A8334" t="s">
        <v>15120</v>
      </c>
      <c r="B8334">
        <v>21</v>
      </c>
      <c r="C8334">
        <v>17</v>
      </c>
      <c r="D8334">
        <v>6</v>
      </c>
      <c r="E8334" t="s">
        <v>711</v>
      </c>
      <c r="G8334" t="e">
        <f>--Blank</f>
        <v>#NAME?</v>
      </c>
    </row>
    <row r="8335" spans="1:7">
      <c r="A8335" t="s">
        <v>15121</v>
      </c>
      <c r="B8335">
        <v>21</v>
      </c>
      <c r="C8335">
        <v>17</v>
      </c>
      <c r="D8335">
        <v>7</v>
      </c>
      <c r="E8335" t="s">
        <v>711</v>
      </c>
      <c r="G8335" t="e">
        <f>--Blank</f>
        <v>#NAME?</v>
      </c>
    </row>
    <row r="8336" spans="1:7">
      <c r="A8336" t="s">
        <v>15122</v>
      </c>
      <c r="B8336">
        <v>21</v>
      </c>
      <c r="C8336">
        <v>17</v>
      </c>
      <c r="D8336">
        <v>8</v>
      </c>
      <c r="E8336" t="s">
        <v>711</v>
      </c>
      <c r="G8336" t="e">
        <f>--Blank</f>
        <v>#NAME?</v>
      </c>
    </row>
    <row r="8337" spans="1:7">
      <c r="A8337" t="s">
        <v>15123</v>
      </c>
      <c r="B8337">
        <v>21</v>
      </c>
      <c r="C8337">
        <v>17</v>
      </c>
      <c r="D8337">
        <v>9</v>
      </c>
      <c r="E8337" t="s">
        <v>711</v>
      </c>
      <c r="G8337" t="e">
        <f>--Blank</f>
        <v>#NAME?</v>
      </c>
    </row>
    <row r="8338" spans="1:7">
      <c r="A8338" t="s">
        <v>15124</v>
      </c>
      <c r="B8338">
        <v>21</v>
      </c>
      <c r="C8338">
        <v>17</v>
      </c>
      <c r="D8338">
        <v>10</v>
      </c>
      <c r="E8338" t="s">
        <v>711</v>
      </c>
      <c r="G8338" t="e">
        <f>--Blank</f>
        <v>#NAME?</v>
      </c>
    </row>
    <row r="8339" spans="1:7">
      <c r="A8339" t="s">
        <v>15125</v>
      </c>
      <c r="B8339">
        <v>21</v>
      </c>
      <c r="C8339">
        <v>17</v>
      </c>
      <c r="D8339">
        <v>11</v>
      </c>
      <c r="E8339" t="s">
        <v>711</v>
      </c>
      <c r="G8339" t="e">
        <f>--Blank</f>
        <v>#NAME?</v>
      </c>
    </row>
    <row r="8340" spans="1:7">
      <c r="A8340" t="s">
        <v>15126</v>
      </c>
      <c r="B8340">
        <v>21</v>
      </c>
      <c r="C8340">
        <v>17</v>
      </c>
      <c r="D8340">
        <v>12</v>
      </c>
      <c r="E8340" t="s">
        <v>711</v>
      </c>
      <c r="G8340" t="e">
        <f>--Blank</f>
        <v>#NAME?</v>
      </c>
    </row>
    <row r="8341" spans="1:7">
      <c r="A8341" t="s">
        <v>15127</v>
      </c>
      <c r="B8341">
        <v>21</v>
      </c>
      <c r="C8341">
        <v>17</v>
      </c>
      <c r="D8341">
        <v>13</v>
      </c>
      <c r="E8341" t="s">
        <v>711</v>
      </c>
      <c r="G8341" t="e">
        <f>--Blank</f>
        <v>#NAME?</v>
      </c>
    </row>
    <row r="8342" spans="1:7">
      <c r="A8342" t="s">
        <v>15128</v>
      </c>
      <c r="B8342">
        <v>21</v>
      </c>
      <c r="C8342">
        <v>17</v>
      </c>
      <c r="D8342">
        <v>14</v>
      </c>
      <c r="E8342" t="s">
        <v>711</v>
      </c>
      <c r="G8342" t="e">
        <f>--Blank</f>
        <v>#NAME?</v>
      </c>
    </row>
    <row r="8343" spans="1:7">
      <c r="A8343" t="s">
        <v>15129</v>
      </c>
      <c r="B8343">
        <v>21</v>
      </c>
      <c r="C8343">
        <v>17</v>
      </c>
      <c r="D8343">
        <v>15</v>
      </c>
      <c r="E8343" t="s">
        <v>711</v>
      </c>
      <c r="G8343" t="e">
        <f>--Blank</f>
        <v>#NAME?</v>
      </c>
    </row>
    <row r="8344" spans="1:7">
      <c r="A8344" t="s">
        <v>15130</v>
      </c>
      <c r="B8344">
        <v>21</v>
      </c>
      <c r="C8344">
        <v>17</v>
      </c>
      <c r="D8344">
        <v>16</v>
      </c>
      <c r="E8344" t="s">
        <v>711</v>
      </c>
      <c r="G8344" t="e">
        <f>--Blank</f>
        <v>#NAME?</v>
      </c>
    </row>
    <row r="8345" spans="1:7">
      <c r="A8345" t="s">
        <v>15131</v>
      </c>
      <c r="B8345">
        <v>21</v>
      </c>
      <c r="C8345">
        <v>17</v>
      </c>
      <c r="D8345">
        <v>17</v>
      </c>
      <c r="E8345" t="s">
        <v>711</v>
      </c>
      <c r="G8345" t="e">
        <f>--Blank</f>
        <v>#NAME?</v>
      </c>
    </row>
    <row r="8346" spans="1:7">
      <c r="A8346" t="s">
        <v>15132</v>
      </c>
      <c r="B8346">
        <v>21</v>
      </c>
      <c r="C8346">
        <v>17</v>
      </c>
      <c r="D8346">
        <v>18</v>
      </c>
      <c r="E8346" t="s">
        <v>711</v>
      </c>
      <c r="G8346" t="e">
        <f>--Blank</f>
        <v>#NAME?</v>
      </c>
    </row>
    <row r="8347" spans="1:7">
      <c r="A8347" t="s">
        <v>15133</v>
      </c>
      <c r="B8347">
        <v>21</v>
      </c>
      <c r="C8347">
        <v>17</v>
      </c>
      <c r="D8347">
        <v>19</v>
      </c>
      <c r="E8347" t="s">
        <v>711</v>
      </c>
      <c r="G8347" t="e">
        <f>--Blank</f>
        <v>#NAME?</v>
      </c>
    </row>
    <row r="8348" spans="1:7">
      <c r="A8348" t="s">
        <v>15134</v>
      </c>
      <c r="B8348">
        <v>21</v>
      </c>
      <c r="C8348">
        <v>17</v>
      </c>
      <c r="D8348">
        <v>20</v>
      </c>
      <c r="E8348" t="s">
        <v>711</v>
      </c>
      <c r="G8348" t="e">
        <f>--Blank</f>
        <v>#NAME?</v>
      </c>
    </row>
    <row r="8349" spans="1:7">
      <c r="A8349" t="s">
        <v>15135</v>
      </c>
      <c r="B8349">
        <v>21</v>
      </c>
      <c r="C8349">
        <v>18</v>
      </c>
      <c r="D8349">
        <v>1</v>
      </c>
      <c r="E8349" t="s">
        <v>711</v>
      </c>
      <c r="G8349" t="e">
        <f>--Blank</f>
        <v>#NAME?</v>
      </c>
    </row>
    <row r="8350" spans="1:7">
      <c r="A8350" t="s">
        <v>15136</v>
      </c>
      <c r="B8350">
        <v>21</v>
      </c>
      <c r="C8350">
        <v>18</v>
      </c>
      <c r="D8350">
        <v>2</v>
      </c>
      <c r="E8350" t="s">
        <v>711</v>
      </c>
      <c r="G8350" t="e">
        <f>--Blank</f>
        <v>#NAME?</v>
      </c>
    </row>
    <row r="8351" spans="1:7">
      <c r="A8351" t="s">
        <v>15137</v>
      </c>
      <c r="B8351">
        <v>21</v>
      </c>
      <c r="C8351">
        <v>18</v>
      </c>
      <c r="D8351">
        <v>3</v>
      </c>
      <c r="E8351" t="s">
        <v>711</v>
      </c>
      <c r="G8351" t="e">
        <f>--Blank</f>
        <v>#NAME?</v>
      </c>
    </row>
    <row r="8352" spans="1:7">
      <c r="A8352" t="s">
        <v>15138</v>
      </c>
      <c r="B8352">
        <v>21</v>
      </c>
      <c r="C8352">
        <v>18</v>
      </c>
      <c r="D8352">
        <v>4</v>
      </c>
      <c r="E8352" t="s">
        <v>711</v>
      </c>
      <c r="G8352" t="e">
        <f>--Blank</f>
        <v>#NAME?</v>
      </c>
    </row>
    <row r="8353" spans="1:7">
      <c r="A8353" t="s">
        <v>15139</v>
      </c>
      <c r="B8353">
        <v>21</v>
      </c>
      <c r="C8353">
        <v>18</v>
      </c>
      <c r="D8353">
        <v>5</v>
      </c>
      <c r="E8353" t="s">
        <v>711</v>
      </c>
      <c r="G8353" t="e">
        <f>--Blank</f>
        <v>#NAME?</v>
      </c>
    </row>
    <row r="8354" spans="1:7">
      <c r="A8354" t="s">
        <v>15140</v>
      </c>
      <c r="B8354">
        <v>21</v>
      </c>
      <c r="C8354">
        <v>18</v>
      </c>
      <c r="D8354">
        <v>6</v>
      </c>
      <c r="E8354" t="s">
        <v>711</v>
      </c>
      <c r="G8354" t="e">
        <f>--Blank</f>
        <v>#NAME?</v>
      </c>
    </row>
    <row r="8355" spans="1:7">
      <c r="A8355" t="s">
        <v>15141</v>
      </c>
      <c r="B8355">
        <v>21</v>
      </c>
      <c r="C8355">
        <v>18</v>
      </c>
      <c r="D8355">
        <v>7</v>
      </c>
      <c r="E8355" t="s">
        <v>711</v>
      </c>
      <c r="G8355" t="e">
        <f>--Blank</f>
        <v>#NAME?</v>
      </c>
    </row>
    <row r="8356" spans="1:7">
      <c r="A8356" t="s">
        <v>15142</v>
      </c>
      <c r="B8356">
        <v>21</v>
      </c>
      <c r="C8356">
        <v>18</v>
      </c>
      <c r="D8356">
        <v>8</v>
      </c>
      <c r="E8356" t="s">
        <v>711</v>
      </c>
      <c r="G8356" t="e">
        <f>--Blank</f>
        <v>#NAME?</v>
      </c>
    </row>
    <row r="8357" spans="1:7">
      <c r="A8357" t="s">
        <v>15143</v>
      </c>
      <c r="B8357">
        <v>21</v>
      </c>
      <c r="C8357">
        <v>18</v>
      </c>
      <c r="D8357">
        <v>9</v>
      </c>
      <c r="E8357" t="s">
        <v>711</v>
      </c>
      <c r="G8357" t="e">
        <f>--Blank</f>
        <v>#NAME?</v>
      </c>
    </row>
    <row r="8358" spans="1:7">
      <c r="A8358" t="s">
        <v>15144</v>
      </c>
      <c r="B8358">
        <v>21</v>
      </c>
      <c r="C8358">
        <v>18</v>
      </c>
      <c r="D8358">
        <v>10</v>
      </c>
      <c r="E8358" t="s">
        <v>711</v>
      </c>
      <c r="G8358" t="e">
        <f>--Blank</f>
        <v>#NAME?</v>
      </c>
    </row>
    <row r="8359" spans="1:7">
      <c r="A8359" t="s">
        <v>15145</v>
      </c>
      <c r="B8359">
        <v>21</v>
      </c>
      <c r="C8359">
        <v>18</v>
      </c>
      <c r="D8359">
        <v>11</v>
      </c>
      <c r="E8359" t="s">
        <v>711</v>
      </c>
      <c r="G8359" t="e">
        <f>--Blank</f>
        <v>#NAME?</v>
      </c>
    </row>
    <row r="8360" spans="1:7">
      <c r="A8360" t="s">
        <v>15146</v>
      </c>
      <c r="B8360">
        <v>21</v>
      </c>
      <c r="C8360">
        <v>18</v>
      </c>
      <c r="D8360">
        <v>12</v>
      </c>
      <c r="E8360" t="s">
        <v>711</v>
      </c>
      <c r="G8360" t="e">
        <f>--Blank</f>
        <v>#NAME?</v>
      </c>
    </row>
    <row r="8361" spans="1:7">
      <c r="A8361" t="s">
        <v>15147</v>
      </c>
      <c r="B8361">
        <v>21</v>
      </c>
      <c r="C8361">
        <v>18</v>
      </c>
      <c r="D8361">
        <v>13</v>
      </c>
      <c r="E8361" t="s">
        <v>711</v>
      </c>
      <c r="G8361" t="e">
        <f>--Blank</f>
        <v>#NAME?</v>
      </c>
    </row>
    <row r="8362" spans="1:7">
      <c r="A8362" t="s">
        <v>15148</v>
      </c>
      <c r="B8362">
        <v>21</v>
      </c>
      <c r="C8362">
        <v>18</v>
      </c>
      <c r="D8362">
        <v>14</v>
      </c>
      <c r="E8362" t="s">
        <v>711</v>
      </c>
      <c r="G8362" t="e">
        <f>--Blank</f>
        <v>#NAME?</v>
      </c>
    </row>
    <row r="8363" spans="1:7">
      <c r="A8363" t="s">
        <v>15149</v>
      </c>
      <c r="B8363">
        <v>21</v>
      </c>
      <c r="C8363">
        <v>18</v>
      </c>
      <c r="D8363">
        <v>15</v>
      </c>
      <c r="E8363" t="s">
        <v>711</v>
      </c>
      <c r="G8363" t="e">
        <f>--Blank</f>
        <v>#NAME?</v>
      </c>
    </row>
    <row r="8364" spans="1:7">
      <c r="A8364" t="s">
        <v>15150</v>
      </c>
      <c r="B8364">
        <v>21</v>
      </c>
      <c r="C8364">
        <v>18</v>
      </c>
      <c r="D8364">
        <v>16</v>
      </c>
      <c r="E8364" t="s">
        <v>711</v>
      </c>
      <c r="G8364" t="e">
        <f>--Blank</f>
        <v>#NAME?</v>
      </c>
    </row>
    <row r="8365" spans="1:7">
      <c r="A8365" t="s">
        <v>15151</v>
      </c>
      <c r="B8365">
        <v>21</v>
      </c>
      <c r="C8365">
        <v>18</v>
      </c>
      <c r="D8365">
        <v>17</v>
      </c>
      <c r="E8365" t="s">
        <v>711</v>
      </c>
      <c r="G8365" t="e">
        <f>--Blank</f>
        <v>#NAME?</v>
      </c>
    </row>
    <row r="8366" spans="1:7">
      <c r="A8366" t="s">
        <v>15152</v>
      </c>
      <c r="B8366">
        <v>21</v>
      </c>
      <c r="C8366">
        <v>18</v>
      </c>
      <c r="D8366">
        <v>18</v>
      </c>
      <c r="E8366" t="s">
        <v>711</v>
      </c>
      <c r="G8366" t="e">
        <f>--Blank</f>
        <v>#NAME?</v>
      </c>
    </row>
    <row r="8367" spans="1:7">
      <c r="A8367" t="s">
        <v>15153</v>
      </c>
      <c r="B8367">
        <v>21</v>
      </c>
      <c r="C8367">
        <v>18</v>
      </c>
      <c r="D8367">
        <v>19</v>
      </c>
      <c r="E8367" t="s">
        <v>711</v>
      </c>
      <c r="G8367" t="e">
        <f>--Blank</f>
        <v>#NAME?</v>
      </c>
    </row>
    <row r="8368" spans="1:7">
      <c r="A8368" t="s">
        <v>15154</v>
      </c>
      <c r="B8368">
        <v>21</v>
      </c>
      <c r="C8368">
        <v>18</v>
      </c>
      <c r="D8368">
        <v>20</v>
      </c>
      <c r="E8368" t="s">
        <v>711</v>
      </c>
      <c r="G8368" t="e">
        <f>--Blank</f>
        <v>#NAME?</v>
      </c>
    </row>
    <row r="8369" spans="1:7">
      <c r="A8369" t="s">
        <v>15155</v>
      </c>
      <c r="B8369">
        <v>21</v>
      </c>
      <c r="C8369">
        <v>19</v>
      </c>
      <c r="D8369">
        <v>1</v>
      </c>
      <c r="E8369" t="s">
        <v>711</v>
      </c>
      <c r="G8369" t="e">
        <f>--Blank</f>
        <v>#NAME?</v>
      </c>
    </row>
    <row r="8370" spans="1:7">
      <c r="A8370" t="s">
        <v>15156</v>
      </c>
      <c r="B8370">
        <v>21</v>
      </c>
      <c r="C8370">
        <v>19</v>
      </c>
      <c r="D8370">
        <v>2</v>
      </c>
      <c r="E8370" t="s">
        <v>711</v>
      </c>
      <c r="G8370" t="e">
        <f>--Blank</f>
        <v>#NAME?</v>
      </c>
    </row>
    <row r="8371" spans="1:7">
      <c r="A8371" t="s">
        <v>15157</v>
      </c>
      <c r="B8371">
        <v>21</v>
      </c>
      <c r="C8371">
        <v>19</v>
      </c>
      <c r="D8371">
        <v>3</v>
      </c>
      <c r="E8371" t="s">
        <v>711</v>
      </c>
      <c r="G8371" t="e">
        <f>--Blank</f>
        <v>#NAME?</v>
      </c>
    </row>
    <row r="8372" spans="1:7">
      <c r="A8372" t="s">
        <v>15158</v>
      </c>
      <c r="B8372">
        <v>21</v>
      </c>
      <c r="C8372">
        <v>19</v>
      </c>
      <c r="D8372">
        <v>4</v>
      </c>
      <c r="E8372" t="s">
        <v>711</v>
      </c>
      <c r="G8372" t="e">
        <f>--Blank</f>
        <v>#NAME?</v>
      </c>
    </row>
    <row r="8373" spans="1:7">
      <c r="A8373" t="s">
        <v>15159</v>
      </c>
      <c r="B8373">
        <v>21</v>
      </c>
      <c r="C8373">
        <v>19</v>
      </c>
      <c r="D8373">
        <v>5</v>
      </c>
      <c r="E8373" t="s">
        <v>711</v>
      </c>
      <c r="G8373" t="e">
        <f>--Blank</f>
        <v>#NAME?</v>
      </c>
    </row>
    <row r="8374" spans="1:7">
      <c r="A8374" t="s">
        <v>15160</v>
      </c>
      <c r="B8374">
        <v>21</v>
      </c>
      <c r="C8374">
        <v>19</v>
      </c>
      <c r="D8374">
        <v>6</v>
      </c>
      <c r="E8374" t="s">
        <v>711</v>
      </c>
      <c r="G8374" t="e">
        <f>--Blank</f>
        <v>#NAME?</v>
      </c>
    </row>
    <row r="8375" spans="1:7">
      <c r="A8375" t="s">
        <v>15161</v>
      </c>
      <c r="B8375">
        <v>21</v>
      </c>
      <c r="C8375">
        <v>19</v>
      </c>
      <c r="D8375">
        <v>7</v>
      </c>
      <c r="E8375" t="s">
        <v>711</v>
      </c>
      <c r="G8375" t="e">
        <f>--Blank</f>
        <v>#NAME?</v>
      </c>
    </row>
    <row r="8376" spans="1:7">
      <c r="A8376" t="s">
        <v>15162</v>
      </c>
      <c r="B8376">
        <v>21</v>
      </c>
      <c r="C8376">
        <v>19</v>
      </c>
      <c r="D8376">
        <v>8</v>
      </c>
      <c r="E8376" t="s">
        <v>711</v>
      </c>
      <c r="G8376" t="e">
        <f>--Blank</f>
        <v>#NAME?</v>
      </c>
    </row>
    <row r="8377" spans="1:7">
      <c r="A8377" t="s">
        <v>15163</v>
      </c>
      <c r="B8377">
        <v>21</v>
      </c>
      <c r="C8377">
        <v>19</v>
      </c>
      <c r="D8377">
        <v>9</v>
      </c>
      <c r="E8377" t="s">
        <v>711</v>
      </c>
      <c r="G8377" t="e">
        <f>--Blank</f>
        <v>#NAME?</v>
      </c>
    </row>
    <row r="8378" spans="1:7">
      <c r="A8378" t="s">
        <v>15164</v>
      </c>
      <c r="B8378">
        <v>21</v>
      </c>
      <c r="C8378">
        <v>19</v>
      </c>
      <c r="D8378">
        <v>10</v>
      </c>
      <c r="E8378" t="s">
        <v>711</v>
      </c>
      <c r="G8378" t="e">
        <f>--Blank</f>
        <v>#NAME?</v>
      </c>
    </row>
    <row r="8379" spans="1:7">
      <c r="A8379" t="s">
        <v>15165</v>
      </c>
      <c r="B8379">
        <v>21</v>
      </c>
      <c r="C8379">
        <v>19</v>
      </c>
      <c r="D8379">
        <v>11</v>
      </c>
      <c r="E8379" t="s">
        <v>711</v>
      </c>
      <c r="G8379" t="e">
        <f>--Blank</f>
        <v>#NAME?</v>
      </c>
    </row>
    <row r="8380" spans="1:7">
      <c r="A8380" t="s">
        <v>15166</v>
      </c>
      <c r="B8380">
        <v>21</v>
      </c>
      <c r="C8380">
        <v>19</v>
      </c>
      <c r="D8380">
        <v>12</v>
      </c>
      <c r="E8380" t="s">
        <v>711</v>
      </c>
      <c r="G8380" t="e">
        <f>--Blank</f>
        <v>#NAME?</v>
      </c>
    </row>
    <row r="8381" spans="1:7">
      <c r="A8381" t="s">
        <v>15167</v>
      </c>
      <c r="B8381">
        <v>21</v>
      </c>
      <c r="C8381">
        <v>19</v>
      </c>
      <c r="D8381">
        <v>13</v>
      </c>
      <c r="E8381" t="s">
        <v>711</v>
      </c>
      <c r="G8381" t="e">
        <f>--Blank</f>
        <v>#NAME?</v>
      </c>
    </row>
    <row r="8382" spans="1:7">
      <c r="A8382" t="s">
        <v>15168</v>
      </c>
      <c r="B8382">
        <v>21</v>
      </c>
      <c r="C8382">
        <v>19</v>
      </c>
      <c r="D8382">
        <v>14</v>
      </c>
      <c r="E8382" t="s">
        <v>711</v>
      </c>
      <c r="G8382" t="e">
        <f>--Blank</f>
        <v>#NAME?</v>
      </c>
    </row>
    <row r="8383" spans="1:7">
      <c r="A8383" t="s">
        <v>15169</v>
      </c>
      <c r="B8383">
        <v>21</v>
      </c>
      <c r="C8383">
        <v>19</v>
      </c>
      <c r="D8383">
        <v>15</v>
      </c>
      <c r="E8383" t="s">
        <v>711</v>
      </c>
      <c r="G8383" t="e">
        <f>--Blank</f>
        <v>#NAME?</v>
      </c>
    </row>
    <row r="8384" spans="1:7">
      <c r="A8384" t="s">
        <v>15170</v>
      </c>
      <c r="B8384">
        <v>21</v>
      </c>
      <c r="C8384">
        <v>19</v>
      </c>
      <c r="D8384">
        <v>16</v>
      </c>
      <c r="E8384" t="s">
        <v>711</v>
      </c>
      <c r="G8384" t="e">
        <f>--Blank</f>
        <v>#NAME?</v>
      </c>
    </row>
    <row r="8385" spans="1:7">
      <c r="A8385" t="s">
        <v>15171</v>
      </c>
      <c r="B8385">
        <v>21</v>
      </c>
      <c r="C8385">
        <v>19</v>
      </c>
      <c r="D8385">
        <v>17</v>
      </c>
      <c r="E8385" t="s">
        <v>711</v>
      </c>
      <c r="G8385" t="e">
        <f>--Blank</f>
        <v>#NAME?</v>
      </c>
    </row>
    <row r="8386" spans="1:7">
      <c r="A8386" t="s">
        <v>15172</v>
      </c>
      <c r="B8386">
        <v>21</v>
      </c>
      <c r="C8386">
        <v>19</v>
      </c>
      <c r="D8386">
        <v>18</v>
      </c>
      <c r="E8386" t="s">
        <v>711</v>
      </c>
      <c r="G8386" t="e">
        <f>--Blank</f>
        <v>#NAME?</v>
      </c>
    </row>
    <row r="8387" spans="1:7">
      <c r="A8387" t="s">
        <v>15173</v>
      </c>
      <c r="B8387">
        <v>21</v>
      </c>
      <c r="C8387">
        <v>19</v>
      </c>
      <c r="D8387">
        <v>19</v>
      </c>
      <c r="E8387" t="s">
        <v>711</v>
      </c>
      <c r="G8387" t="e">
        <f>--Blank</f>
        <v>#NAME?</v>
      </c>
    </row>
    <row r="8388" spans="1:7">
      <c r="A8388" t="s">
        <v>15174</v>
      </c>
      <c r="B8388">
        <v>21</v>
      </c>
      <c r="C8388">
        <v>19</v>
      </c>
      <c r="D8388">
        <v>20</v>
      </c>
      <c r="E8388" t="s">
        <v>711</v>
      </c>
      <c r="G8388" t="e">
        <f>--Blank</f>
        <v>#NAME?</v>
      </c>
    </row>
    <row r="8389" spans="1:7">
      <c r="A8389" t="s">
        <v>15175</v>
      </c>
      <c r="B8389">
        <v>21</v>
      </c>
      <c r="C8389">
        <v>20</v>
      </c>
      <c r="D8389">
        <v>1</v>
      </c>
      <c r="E8389" t="s">
        <v>711</v>
      </c>
      <c r="G8389" t="e">
        <f>--Blank</f>
        <v>#NAME?</v>
      </c>
    </row>
    <row r="8390" spans="1:7">
      <c r="A8390" t="s">
        <v>15176</v>
      </c>
      <c r="B8390">
        <v>21</v>
      </c>
      <c r="C8390">
        <v>20</v>
      </c>
      <c r="D8390">
        <v>2</v>
      </c>
      <c r="E8390" t="s">
        <v>711</v>
      </c>
      <c r="G8390" t="e">
        <f>--Blank</f>
        <v>#NAME?</v>
      </c>
    </row>
    <row r="8391" spans="1:7">
      <c r="A8391" t="s">
        <v>15177</v>
      </c>
      <c r="B8391">
        <v>21</v>
      </c>
      <c r="C8391">
        <v>20</v>
      </c>
      <c r="D8391">
        <v>3</v>
      </c>
      <c r="E8391" t="s">
        <v>711</v>
      </c>
      <c r="G8391" t="e">
        <f>--Blank</f>
        <v>#NAME?</v>
      </c>
    </row>
    <row r="8392" spans="1:7">
      <c r="A8392" t="s">
        <v>15178</v>
      </c>
      <c r="B8392">
        <v>21</v>
      </c>
      <c r="C8392">
        <v>20</v>
      </c>
      <c r="D8392">
        <v>4</v>
      </c>
      <c r="E8392" t="s">
        <v>711</v>
      </c>
      <c r="G8392" t="e">
        <f>--Blank</f>
        <v>#NAME?</v>
      </c>
    </row>
    <row r="8393" spans="1:7">
      <c r="A8393" t="s">
        <v>15179</v>
      </c>
      <c r="B8393">
        <v>21</v>
      </c>
      <c r="C8393">
        <v>20</v>
      </c>
      <c r="D8393">
        <v>5</v>
      </c>
      <c r="E8393" t="s">
        <v>711</v>
      </c>
      <c r="G8393" t="e">
        <f>--Blank</f>
        <v>#NAME?</v>
      </c>
    </row>
    <row r="8394" spans="1:7">
      <c r="A8394" t="s">
        <v>15180</v>
      </c>
      <c r="B8394">
        <v>21</v>
      </c>
      <c r="C8394">
        <v>20</v>
      </c>
      <c r="D8394">
        <v>6</v>
      </c>
      <c r="E8394" t="s">
        <v>711</v>
      </c>
      <c r="G8394" t="e">
        <f>--Blank</f>
        <v>#NAME?</v>
      </c>
    </row>
    <row r="8395" spans="1:7">
      <c r="A8395" t="s">
        <v>15181</v>
      </c>
      <c r="B8395">
        <v>21</v>
      </c>
      <c r="C8395">
        <v>20</v>
      </c>
      <c r="D8395">
        <v>7</v>
      </c>
      <c r="E8395" t="s">
        <v>711</v>
      </c>
      <c r="G8395" t="e">
        <f>--Blank</f>
        <v>#NAME?</v>
      </c>
    </row>
    <row r="8396" spans="1:7">
      <c r="A8396" t="s">
        <v>15182</v>
      </c>
      <c r="B8396">
        <v>21</v>
      </c>
      <c r="C8396">
        <v>20</v>
      </c>
      <c r="D8396">
        <v>8</v>
      </c>
      <c r="E8396" t="s">
        <v>711</v>
      </c>
      <c r="G8396" t="e">
        <f>--Blank</f>
        <v>#NAME?</v>
      </c>
    </row>
    <row r="8397" spans="1:7">
      <c r="A8397" t="s">
        <v>15183</v>
      </c>
      <c r="B8397">
        <v>21</v>
      </c>
      <c r="C8397">
        <v>20</v>
      </c>
      <c r="D8397">
        <v>9</v>
      </c>
      <c r="E8397" t="s">
        <v>711</v>
      </c>
      <c r="G8397" t="e">
        <f>--Blank</f>
        <v>#NAME?</v>
      </c>
    </row>
    <row r="8398" spans="1:7">
      <c r="A8398" t="s">
        <v>15184</v>
      </c>
      <c r="B8398">
        <v>21</v>
      </c>
      <c r="C8398">
        <v>20</v>
      </c>
      <c r="D8398">
        <v>10</v>
      </c>
      <c r="E8398" t="s">
        <v>711</v>
      </c>
      <c r="G8398" t="e">
        <f>--Blank</f>
        <v>#NAME?</v>
      </c>
    </row>
    <row r="8399" spans="1:7">
      <c r="A8399" t="s">
        <v>15185</v>
      </c>
      <c r="B8399">
        <v>21</v>
      </c>
      <c r="C8399">
        <v>20</v>
      </c>
      <c r="D8399">
        <v>11</v>
      </c>
      <c r="E8399" t="s">
        <v>711</v>
      </c>
      <c r="G8399" t="e">
        <f>--Blank</f>
        <v>#NAME?</v>
      </c>
    </row>
    <row r="8400" spans="1:7">
      <c r="A8400" t="s">
        <v>15186</v>
      </c>
      <c r="B8400">
        <v>21</v>
      </c>
      <c r="C8400">
        <v>20</v>
      </c>
      <c r="D8400">
        <v>12</v>
      </c>
      <c r="E8400" t="s">
        <v>711</v>
      </c>
      <c r="G8400" t="e">
        <f>--Blank</f>
        <v>#NAME?</v>
      </c>
    </row>
    <row r="8401" spans="1:7">
      <c r="A8401" t="s">
        <v>15187</v>
      </c>
      <c r="B8401">
        <v>21</v>
      </c>
      <c r="C8401">
        <v>20</v>
      </c>
      <c r="D8401">
        <v>13</v>
      </c>
      <c r="E8401" t="s">
        <v>711</v>
      </c>
      <c r="G8401" t="e">
        <f>--Blank</f>
        <v>#NAME?</v>
      </c>
    </row>
    <row r="8402" spans="1:7">
      <c r="A8402" t="s">
        <v>15188</v>
      </c>
      <c r="B8402">
        <v>21</v>
      </c>
      <c r="C8402">
        <v>20</v>
      </c>
      <c r="D8402">
        <v>14</v>
      </c>
      <c r="E8402" t="s">
        <v>711</v>
      </c>
      <c r="G8402" t="e">
        <f>--Blank</f>
        <v>#NAME?</v>
      </c>
    </row>
    <row r="8403" spans="1:7">
      <c r="A8403" t="s">
        <v>15189</v>
      </c>
      <c r="B8403">
        <v>21</v>
      </c>
      <c r="C8403">
        <v>20</v>
      </c>
      <c r="D8403">
        <v>15</v>
      </c>
      <c r="E8403" t="s">
        <v>711</v>
      </c>
      <c r="G8403" t="e">
        <f>--Blank</f>
        <v>#NAME?</v>
      </c>
    </row>
    <row r="8404" spans="1:7">
      <c r="A8404" t="s">
        <v>15190</v>
      </c>
      <c r="B8404">
        <v>21</v>
      </c>
      <c r="C8404">
        <v>20</v>
      </c>
      <c r="D8404">
        <v>16</v>
      </c>
      <c r="E8404" t="s">
        <v>711</v>
      </c>
      <c r="G8404" t="e">
        <f>--Blank</f>
        <v>#NAME?</v>
      </c>
    </row>
    <row r="8405" spans="1:7">
      <c r="A8405" t="s">
        <v>15191</v>
      </c>
      <c r="B8405">
        <v>21</v>
      </c>
      <c r="C8405">
        <v>20</v>
      </c>
      <c r="D8405">
        <v>17</v>
      </c>
      <c r="E8405" t="s">
        <v>711</v>
      </c>
      <c r="G8405" t="e">
        <f>--Blank</f>
        <v>#NAME?</v>
      </c>
    </row>
    <row r="8406" spans="1:7">
      <c r="A8406" t="s">
        <v>15192</v>
      </c>
      <c r="B8406">
        <v>21</v>
      </c>
      <c r="C8406">
        <v>20</v>
      </c>
      <c r="D8406">
        <v>18</v>
      </c>
      <c r="E8406" t="s">
        <v>711</v>
      </c>
      <c r="G8406" t="e">
        <f>--Blank</f>
        <v>#NAME?</v>
      </c>
    </row>
    <row r="8407" spans="1:7">
      <c r="A8407" t="s">
        <v>15193</v>
      </c>
      <c r="B8407">
        <v>21</v>
      </c>
      <c r="C8407">
        <v>20</v>
      </c>
      <c r="D8407">
        <v>19</v>
      </c>
      <c r="E8407" t="s">
        <v>711</v>
      </c>
      <c r="G8407" t="e">
        <f>--Blank</f>
        <v>#NAME?</v>
      </c>
    </row>
    <row r="8408" spans="1:7">
      <c r="A8408" t="s">
        <v>15194</v>
      </c>
      <c r="B8408">
        <v>21</v>
      </c>
      <c r="C8408">
        <v>20</v>
      </c>
      <c r="D8408">
        <v>20</v>
      </c>
      <c r="E8408" t="s">
        <v>711</v>
      </c>
      <c r="G8408" t="e">
        <f>--Blank</f>
        <v>#NAME?</v>
      </c>
    </row>
    <row r="8409" spans="1:7">
      <c r="A8409" t="s">
        <v>15195</v>
      </c>
      <c r="B8409">
        <v>22</v>
      </c>
      <c r="C8409">
        <v>1</v>
      </c>
      <c r="D8409">
        <v>1</v>
      </c>
      <c r="E8409" t="s">
        <v>15</v>
      </c>
      <c r="G8409" t="s">
        <v>16</v>
      </c>
    </row>
    <row r="8410" spans="1:7">
      <c r="A8410" t="s">
        <v>15196</v>
      </c>
      <c r="B8410">
        <v>22</v>
      </c>
      <c r="C8410">
        <v>1</v>
      </c>
      <c r="D8410">
        <v>2</v>
      </c>
      <c r="E8410" t="s">
        <v>15</v>
      </c>
      <c r="G8410" t="s">
        <v>16</v>
      </c>
    </row>
    <row r="8411" spans="1:7">
      <c r="A8411" t="s">
        <v>15197</v>
      </c>
      <c r="B8411">
        <v>22</v>
      </c>
      <c r="C8411">
        <v>1</v>
      </c>
      <c r="D8411">
        <v>3</v>
      </c>
      <c r="E8411" t="s">
        <v>19</v>
      </c>
      <c r="G8411" t="s">
        <v>20</v>
      </c>
    </row>
    <row r="8412" spans="1:7">
      <c r="A8412" t="s">
        <v>15198</v>
      </c>
      <c r="B8412">
        <v>22</v>
      </c>
      <c r="C8412">
        <v>1</v>
      </c>
      <c r="D8412">
        <v>4</v>
      </c>
      <c r="E8412" t="s">
        <v>19</v>
      </c>
      <c r="G8412" t="s">
        <v>20</v>
      </c>
    </row>
    <row r="8413" spans="1:7">
      <c r="A8413" t="s">
        <v>15199</v>
      </c>
      <c r="B8413">
        <v>22</v>
      </c>
      <c r="C8413">
        <v>1</v>
      </c>
      <c r="D8413">
        <v>5</v>
      </c>
      <c r="E8413" t="s">
        <v>23</v>
      </c>
      <c r="G8413" t="s">
        <v>24</v>
      </c>
    </row>
    <row r="8414" spans="1:7">
      <c r="A8414" t="s">
        <v>15200</v>
      </c>
      <c r="B8414">
        <v>22</v>
      </c>
      <c r="C8414">
        <v>1</v>
      </c>
      <c r="D8414">
        <v>6</v>
      </c>
      <c r="E8414" t="s">
        <v>23</v>
      </c>
      <c r="G8414" t="s">
        <v>24</v>
      </c>
    </row>
    <row r="8415" spans="1:7">
      <c r="A8415" t="s">
        <v>15201</v>
      </c>
      <c r="B8415">
        <v>22</v>
      </c>
      <c r="C8415">
        <v>1</v>
      </c>
      <c r="D8415">
        <v>7</v>
      </c>
      <c r="E8415" t="s">
        <v>27</v>
      </c>
      <c r="G8415" t="s">
        <v>28</v>
      </c>
    </row>
    <row r="8416" spans="1:7">
      <c r="A8416" t="s">
        <v>15202</v>
      </c>
      <c r="B8416">
        <v>22</v>
      </c>
      <c r="C8416">
        <v>1</v>
      </c>
      <c r="D8416">
        <v>8</v>
      </c>
      <c r="E8416" t="s">
        <v>27</v>
      </c>
      <c r="G8416" t="s">
        <v>28</v>
      </c>
    </row>
    <row r="8417" spans="1:7">
      <c r="A8417" t="s">
        <v>15203</v>
      </c>
      <c r="B8417">
        <v>22</v>
      </c>
      <c r="C8417">
        <v>1</v>
      </c>
      <c r="D8417">
        <v>9</v>
      </c>
      <c r="E8417" t="s">
        <v>31</v>
      </c>
      <c r="G8417" t="s">
        <v>32</v>
      </c>
    </row>
    <row r="8418" spans="1:7">
      <c r="A8418" t="s">
        <v>15204</v>
      </c>
      <c r="B8418">
        <v>22</v>
      </c>
      <c r="C8418">
        <v>1</v>
      </c>
      <c r="D8418">
        <v>10</v>
      </c>
      <c r="E8418" t="s">
        <v>31</v>
      </c>
      <c r="G8418" t="s">
        <v>32</v>
      </c>
    </row>
    <row r="8419" spans="1:7">
      <c r="A8419" t="s">
        <v>15205</v>
      </c>
      <c r="B8419">
        <v>22</v>
      </c>
      <c r="C8419">
        <v>1</v>
      </c>
      <c r="D8419">
        <v>11</v>
      </c>
      <c r="E8419" t="s">
        <v>35</v>
      </c>
      <c r="G8419" t="s">
        <v>36</v>
      </c>
    </row>
    <row r="8420" spans="1:7">
      <c r="A8420" t="s">
        <v>15206</v>
      </c>
      <c r="B8420">
        <v>22</v>
      </c>
      <c r="C8420">
        <v>1</v>
      </c>
      <c r="D8420">
        <v>12</v>
      </c>
      <c r="E8420" t="s">
        <v>35</v>
      </c>
      <c r="G8420" t="s">
        <v>36</v>
      </c>
    </row>
    <row r="8421" spans="1:7">
      <c r="A8421" t="s">
        <v>15207</v>
      </c>
      <c r="B8421">
        <v>22</v>
      </c>
      <c r="C8421">
        <v>1</v>
      </c>
      <c r="D8421">
        <v>13</v>
      </c>
      <c r="E8421" t="s">
        <v>39</v>
      </c>
      <c r="G8421" t="s">
        <v>40</v>
      </c>
    </row>
    <row r="8422" spans="1:7">
      <c r="A8422" t="s">
        <v>15208</v>
      </c>
      <c r="B8422">
        <v>22</v>
      </c>
      <c r="C8422">
        <v>1</v>
      </c>
      <c r="D8422">
        <v>14</v>
      </c>
      <c r="E8422" t="s">
        <v>39</v>
      </c>
      <c r="G8422" t="s">
        <v>40</v>
      </c>
    </row>
    <row r="8423" spans="1:7">
      <c r="A8423" t="s">
        <v>15209</v>
      </c>
      <c r="B8423">
        <v>22</v>
      </c>
      <c r="C8423">
        <v>1</v>
      </c>
      <c r="D8423">
        <v>15</v>
      </c>
      <c r="E8423" t="s">
        <v>43</v>
      </c>
      <c r="G8423" t="s">
        <v>44</v>
      </c>
    </row>
    <row r="8424" spans="1:7">
      <c r="A8424" t="s">
        <v>15210</v>
      </c>
      <c r="B8424">
        <v>22</v>
      </c>
      <c r="C8424">
        <v>1</v>
      </c>
      <c r="D8424">
        <v>16</v>
      </c>
      <c r="E8424" t="s">
        <v>43</v>
      </c>
      <c r="G8424" t="s">
        <v>44</v>
      </c>
    </row>
    <row r="8425" spans="1:7">
      <c r="A8425" t="s">
        <v>15211</v>
      </c>
      <c r="B8425">
        <v>22</v>
      </c>
      <c r="C8425">
        <v>1</v>
      </c>
      <c r="D8425">
        <v>17</v>
      </c>
      <c r="E8425" t="s">
        <v>47</v>
      </c>
      <c r="G8425" t="s">
        <v>48</v>
      </c>
    </row>
    <row r="8426" spans="1:7">
      <c r="A8426" t="s">
        <v>15212</v>
      </c>
      <c r="B8426">
        <v>22</v>
      </c>
      <c r="C8426">
        <v>1</v>
      </c>
      <c r="D8426">
        <v>18</v>
      </c>
      <c r="E8426" t="s">
        <v>47</v>
      </c>
      <c r="G8426" t="s">
        <v>48</v>
      </c>
    </row>
    <row r="8427" spans="1:7">
      <c r="A8427" t="s">
        <v>15213</v>
      </c>
      <c r="B8427">
        <v>22</v>
      </c>
      <c r="C8427">
        <v>1</v>
      </c>
      <c r="D8427">
        <v>19</v>
      </c>
      <c r="E8427" t="s">
        <v>51</v>
      </c>
      <c r="G8427" t="s">
        <v>52</v>
      </c>
    </row>
    <row r="8428" spans="1:7">
      <c r="A8428" t="s">
        <v>15214</v>
      </c>
      <c r="B8428">
        <v>22</v>
      </c>
      <c r="C8428">
        <v>1</v>
      </c>
      <c r="D8428">
        <v>20</v>
      </c>
      <c r="E8428" t="s">
        <v>51</v>
      </c>
      <c r="G8428" t="s">
        <v>52</v>
      </c>
    </row>
    <row r="8429" spans="1:7">
      <c r="A8429" t="s">
        <v>15215</v>
      </c>
      <c r="B8429">
        <v>22</v>
      </c>
      <c r="C8429">
        <v>2</v>
      </c>
      <c r="D8429">
        <v>1</v>
      </c>
      <c r="E8429" t="s">
        <v>55</v>
      </c>
      <c r="G8429" t="s">
        <v>56</v>
      </c>
    </row>
    <row r="8430" spans="1:7">
      <c r="A8430" t="s">
        <v>15216</v>
      </c>
      <c r="B8430">
        <v>22</v>
      </c>
      <c r="C8430">
        <v>2</v>
      </c>
      <c r="D8430">
        <v>2</v>
      </c>
      <c r="E8430" t="s">
        <v>55</v>
      </c>
      <c r="G8430" t="s">
        <v>56</v>
      </c>
    </row>
    <row r="8431" spans="1:7">
      <c r="A8431" t="s">
        <v>15217</v>
      </c>
      <c r="B8431">
        <v>22</v>
      </c>
      <c r="C8431">
        <v>2</v>
      </c>
      <c r="D8431">
        <v>3</v>
      </c>
      <c r="E8431" t="s">
        <v>59</v>
      </c>
      <c r="G8431" t="s">
        <v>60</v>
      </c>
    </row>
    <row r="8432" spans="1:7">
      <c r="A8432" t="s">
        <v>15218</v>
      </c>
      <c r="B8432">
        <v>22</v>
      </c>
      <c r="C8432">
        <v>2</v>
      </c>
      <c r="D8432">
        <v>4</v>
      </c>
      <c r="E8432" t="s">
        <v>59</v>
      </c>
      <c r="G8432" t="s">
        <v>60</v>
      </c>
    </row>
    <row r="8433" spans="1:7">
      <c r="A8433" t="s">
        <v>15219</v>
      </c>
      <c r="B8433">
        <v>22</v>
      </c>
      <c r="C8433">
        <v>2</v>
      </c>
      <c r="D8433">
        <v>5</v>
      </c>
      <c r="E8433" t="s">
        <v>63</v>
      </c>
      <c r="G8433" t="s">
        <v>64</v>
      </c>
    </row>
    <row r="8434" spans="1:7">
      <c r="A8434" t="s">
        <v>15220</v>
      </c>
      <c r="B8434">
        <v>22</v>
      </c>
      <c r="C8434">
        <v>2</v>
      </c>
      <c r="D8434">
        <v>6</v>
      </c>
      <c r="E8434" t="s">
        <v>63</v>
      </c>
      <c r="G8434" t="s">
        <v>64</v>
      </c>
    </row>
    <row r="8435" spans="1:7">
      <c r="A8435" t="s">
        <v>15221</v>
      </c>
      <c r="B8435">
        <v>22</v>
      </c>
      <c r="C8435">
        <v>2</v>
      </c>
      <c r="D8435">
        <v>7</v>
      </c>
      <c r="E8435" t="s">
        <v>67</v>
      </c>
      <c r="G8435" t="s">
        <v>68</v>
      </c>
    </row>
    <row r="8436" spans="1:7">
      <c r="A8436" t="s">
        <v>15222</v>
      </c>
      <c r="B8436">
        <v>22</v>
      </c>
      <c r="C8436">
        <v>2</v>
      </c>
      <c r="D8436">
        <v>8</v>
      </c>
      <c r="E8436" t="s">
        <v>67</v>
      </c>
      <c r="G8436" t="s">
        <v>68</v>
      </c>
    </row>
    <row r="8437" spans="1:7">
      <c r="A8437" t="s">
        <v>15223</v>
      </c>
      <c r="B8437">
        <v>22</v>
      </c>
      <c r="C8437">
        <v>2</v>
      </c>
      <c r="D8437">
        <v>9</v>
      </c>
      <c r="E8437" t="s">
        <v>71</v>
      </c>
      <c r="G8437" t="s">
        <v>72</v>
      </c>
    </row>
    <row r="8438" spans="1:7">
      <c r="A8438" t="s">
        <v>15224</v>
      </c>
      <c r="B8438">
        <v>22</v>
      </c>
      <c r="C8438">
        <v>2</v>
      </c>
      <c r="D8438">
        <v>10</v>
      </c>
      <c r="E8438" t="s">
        <v>71</v>
      </c>
      <c r="G8438" t="s">
        <v>72</v>
      </c>
    </row>
    <row r="8439" spans="1:7">
      <c r="A8439" t="s">
        <v>15225</v>
      </c>
      <c r="B8439">
        <v>22</v>
      </c>
      <c r="C8439">
        <v>2</v>
      </c>
      <c r="D8439">
        <v>11</v>
      </c>
      <c r="E8439" t="s">
        <v>75</v>
      </c>
      <c r="G8439" t="s">
        <v>76</v>
      </c>
    </row>
    <row r="8440" spans="1:7">
      <c r="A8440" t="s">
        <v>15226</v>
      </c>
      <c r="B8440">
        <v>22</v>
      </c>
      <c r="C8440">
        <v>2</v>
      </c>
      <c r="D8440">
        <v>12</v>
      </c>
      <c r="E8440" t="s">
        <v>75</v>
      </c>
      <c r="G8440" t="s">
        <v>76</v>
      </c>
    </row>
    <row r="8441" spans="1:7">
      <c r="A8441" t="s">
        <v>15227</v>
      </c>
      <c r="B8441">
        <v>22</v>
      </c>
      <c r="C8441">
        <v>2</v>
      </c>
      <c r="D8441">
        <v>13</v>
      </c>
      <c r="E8441" t="s">
        <v>15228</v>
      </c>
      <c r="G8441" t="e">
        <f>--Internal_9605</f>
        <v>#NAME?</v>
      </c>
    </row>
    <row r="8442" spans="1:7">
      <c r="A8442" t="s">
        <v>15229</v>
      </c>
      <c r="B8442">
        <v>22</v>
      </c>
      <c r="C8442">
        <v>2</v>
      </c>
      <c r="D8442">
        <v>14</v>
      </c>
      <c r="E8442" t="s">
        <v>15228</v>
      </c>
      <c r="G8442" t="e">
        <f>--Internal_9605</f>
        <v>#NAME?</v>
      </c>
    </row>
    <row r="8443" spans="1:7">
      <c r="A8443" t="s">
        <v>15230</v>
      </c>
      <c r="B8443">
        <v>22</v>
      </c>
      <c r="C8443">
        <v>2</v>
      </c>
      <c r="D8443">
        <v>15</v>
      </c>
      <c r="E8443" t="s">
        <v>15231</v>
      </c>
      <c r="F8443" t="s">
        <v>15232</v>
      </c>
    </row>
    <row r="8444" spans="1:7">
      <c r="A8444" t="s">
        <v>15233</v>
      </c>
      <c r="B8444">
        <v>22</v>
      </c>
      <c r="C8444">
        <v>2</v>
      </c>
      <c r="D8444">
        <v>16</v>
      </c>
      <c r="E8444" t="s">
        <v>15234</v>
      </c>
      <c r="F8444" t="s">
        <v>15232</v>
      </c>
    </row>
    <row r="8445" spans="1:7">
      <c r="A8445" t="s">
        <v>15235</v>
      </c>
      <c r="B8445">
        <v>22</v>
      </c>
      <c r="C8445">
        <v>2</v>
      </c>
      <c r="D8445">
        <v>17</v>
      </c>
      <c r="E8445" t="s">
        <v>15236</v>
      </c>
      <c r="F8445" t="s">
        <v>15237</v>
      </c>
    </row>
    <row r="8446" spans="1:7">
      <c r="A8446" t="s">
        <v>15238</v>
      </c>
      <c r="B8446">
        <v>22</v>
      </c>
      <c r="C8446">
        <v>2</v>
      </c>
      <c r="D8446">
        <v>18</v>
      </c>
      <c r="E8446" t="s">
        <v>15239</v>
      </c>
      <c r="F8446" t="s">
        <v>15237</v>
      </c>
    </row>
    <row r="8447" spans="1:7">
      <c r="A8447" t="s">
        <v>15240</v>
      </c>
      <c r="B8447">
        <v>22</v>
      </c>
      <c r="C8447">
        <v>2</v>
      </c>
      <c r="D8447">
        <v>19</v>
      </c>
      <c r="E8447" t="s">
        <v>15241</v>
      </c>
      <c r="F8447" t="s">
        <v>15242</v>
      </c>
    </row>
    <row r="8448" spans="1:7">
      <c r="A8448" t="s">
        <v>15243</v>
      </c>
      <c r="B8448">
        <v>22</v>
      </c>
      <c r="C8448">
        <v>2</v>
      </c>
      <c r="D8448">
        <v>20</v>
      </c>
      <c r="E8448" t="s">
        <v>15244</v>
      </c>
      <c r="F8448" t="s">
        <v>15242</v>
      </c>
    </row>
    <row r="8449" spans="1:7">
      <c r="A8449" t="s">
        <v>15245</v>
      </c>
      <c r="B8449">
        <v>22</v>
      </c>
      <c r="C8449">
        <v>3</v>
      </c>
      <c r="D8449">
        <v>1</v>
      </c>
      <c r="E8449" t="s">
        <v>15246</v>
      </c>
      <c r="F8449" t="s">
        <v>15247</v>
      </c>
    </row>
    <row r="8450" spans="1:7">
      <c r="A8450" t="s">
        <v>15248</v>
      </c>
      <c r="B8450">
        <v>22</v>
      </c>
      <c r="C8450">
        <v>3</v>
      </c>
      <c r="D8450">
        <v>2</v>
      </c>
      <c r="E8450" t="s">
        <v>15249</v>
      </c>
      <c r="F8450" t="s">
        <v>15247</v>
      </c>
    </row>
    <row r="8451" spans="1:7">
      <c r="A8451" t="s">
        <v>15250</v>
      </c>
      <c r="B8451">
        <v>22</v>
      </c>
      <c r="C8451">
        <v>3</v>
      </c>
      <c r="D8451">
        <v>3</v>
      </c>
      <c r="E8451" t="s">
        <v>15251</v>
      </c>
      <c r="G8451" t="e">
        <f>--Internal_23291</f>
        <v>#NAME?</v>
      </c>
    </row>
    <row r="8452" spans="1:7">
      <c r="A8452" t="s">
        <v>15252</v>
      </c>
      <c r="B8452">
        <v>22</v>
      </c>
      <c r="C8452">
        <v>3</v>
      </c>
      <c r="D8452">
        <v>4</v>
      </c>
      <c r="E8452" t="s">
        <v>15251</v>
      </c>
      <c r="G8452" t="e">
        <f>--Internal_23291</f>
        <v>#NAME?</v>
      </c>
    </row>
    <row r="8453" spans="1:7">
      <c r="A8453" t="s">
        <v>15253</v>
      </c>
      <c r="B8453">
        <v>22</v>
      </c>
      <c r="C8453">
        <v>3</v>
      </c>
      <c r="D8453">
        <v>5</v>
      </c>
      <c r="E8453" t="s">
        <v>15254</v>
      </c>
      <c r="F8453" t="s">
        <v>15255</v>
      </c>
    </row>
    <row r="8454" spans="1:7">
      <c r="A8454" t="s">
        <v>15256</v>
      </c>
      <c r="B8454">
        <v>22</v>
      </c>
      <c r="C8454">
        <v>3</v>
      </c>
      <c r="D8454">
        <v>6</v>
      </c>
      <c r="E8454" t="s">
        <v>15257</v>
      </c>
      <c r="F8454" t="s">
        <v>15255</v>
      </c>
    </row>
    <row r="8455" spans="1:7">
      <c r="A8455" t="s">
        <v>15258</v>
      </c>
      <c r="B8455">
        <v>22</v>
      </c>
      <c r="C8455">
        <v>3</v>
      </c>
      <c r="D8455">
        <v>7</v>
      </c>
      <c r="E8455" t="s">
        <v>15259</v>
      </c>
      <c r="G8455" t="e">
        <f>--Internal_14756</f>
        <v>#NAME?</v>
      </c>
    </row>
    <row r="8456" spans="1:7">
      <c r="A8456" t="s">
        <v>15260</v>
      </c>
      <c r="B8456">
        <v>22</v>
      </c>
      <c r="C8456">
        <v>3</v>
      </c>
      <c r="D8456">
        <v>8</v>
      </c>
      <c r="E8456" t="s">
        <v>15259</v>
      </c>
      <c r="G8456" t="e">
        <f>--Internal_14756</f>
        <v>#NAME?</v>
      </c>
    </row>
    <row r="8457" spans="1:7">
      <c r="A8457" t="s">
        <v>15261</v>
      </c>
      <c r="B8457">
        <v>22</v>
      </c>
      <c r="C8457">
        <v>3</v>
      </c>
      <c r="D8457">
        <v>9</v>
      </c>
      <c r="E8457" t="s">
        <v>15262</v>
      </c>
      <c r="F8457" t="s">
        <v>15263</v>
      </c>
    </row>
    <row r="8458" spans="1:7">
      <c r="A8458" t="s">
        <v>15264</v>
      </c>
      <c r="B8458">
        <v>22</v>
      </c>
      <c r="C8458">
        <v>3</v>
      </c>
      <c r="D8458">
        <v>10</v>
      </c>
      <c r="E8458" t="s">
        <v>15265</v>
      </c>
      <c r="F8458" t="s">
        <v>15263</v>
      </c>
    </row>
    <row r="8459" spans="1:7">
      <c r="A8459" t="s">
        <v>15266</v>
      </c>
      <c r="B8459">
        <v>22</v>
      </c>
      <c r="C8459">
        <v>3</v>
      </c>
      <c r="D8459">
        <v>11</v>
      </c>
      <c r="E8459" t="s">
        <v>15267</v>
      </c>
      <c r="F8459" t="s">
        <v>15268</v>
      </c>
    </row>
    <row r="8460" spans="1:7">
      <c r="A8460" t="s">
        <v>15269</v>
      </c>
      <c r="B8460">
        <v>22</v>
      </c>
      <c r="C8460">
        <v>3</v>
      </c>
      <c r="D8460">
        <v>12</v>
      </c>
      <c r="E8460" t="s">
        <v>15270</v>
      </c>
      <c r="F8460" t="s">
        <v>15268</v>
      </c>
    </row>
    <row r="8461" spans="1:7">
      <c r="A8461" t="s">
        <v>15271</v>
      </c>
      <c r="B8461">
        <v>22</v>
      </c>
      <c r="C8461">
        <v>3</v>
      </c>
      <c r="D8461">
        <v>13</v>
      </c>
      <c r="E8461" t="s">
        <v>591</v>
      </c>
      <c r="G8461" t="e">
        <f>--Empty</f>
        <v>#NAME?</v>
      </c>
    </row>
    <row r="8462" spans="1:7">
      <c r="A8462" t="s">
        <v>15272</v>
      </c>
      <c r="B8462">
        <v>22</v>
      </c>
      <c r="C8462">
        <v>3</v>
      </c>
      <c r="D8462">
        <v>14</v>
      </c>
      <c r="E8462" t="s">
        <v>591</v>
      </c>
      <c r="G8462" t="e">
        <f>--Empty</f>
        <v>#NAME?</v>
      </c>
    </row>
    <row r="8463" spans="1:7">
      <c r="A8463" t="s">
        <v>15273</v>
      </c>
      <c r="B8463">
        <v>22</v>
      </c>
      <c r="C8463">
        <v>3</v>
      </c>
      <c r="D8463">
        <v>15</v>
      </c>
      <c r="E8463" t="s">
        <v>15274</v>
      </c>
      <c r="F8463" t="s">
        <v>15275</v>
      </c>
    </row>
    <row r="8464" spans="1:7">
      <c r="A8464" t="s">
        <v>15276</v>
      </c>
      <c r="B8464">
        <v>22</v>
      </c>
      <c r="C8464">
        <v>3</v>
      </c>
      <c r="D8464">
        <v>16</v>
      </c>
      <c r="E8464" t="s">
        <v>15277</v>
      </c>
      <c r="F8464" t="s">
        <v>15275</v>
      </c>
    </row>
    <row r="8465" spans="1:7">
      <c r="A8465" t="s">
        <v>15278</v>
      </c>
      <c r="B8465">
        <v>22</v>
      </c>
      <c r="C8465">
        <v>3</v>
      </c>
      <c r="D8465">
        <v>17</v>
      </c>
      <c r="E8465" t="s">
        <v>15279</v>
      </c>
      <c r="G8465" t="e">
        <f>--Internal_18930</f>
        <v>#NAME?</v>
      </c>
    </row>
    <row r="8466" spans="1:7">
      <c r="A8466" t="s">
        <v>15280</v>
      </c>
      <c r="B8466">
        <v>22</v>
      </c>
      <c r="C8466">
        <v>3</v>
      </c>
      <c r="D8466">
        <v>18</v>
      </c>
      <c r="E8466" t="s">
        <v>15279</v>
      </c>
      <c r="G8466" t="e">
        <f>--Internal_18930</f>
        <v>#NAME?</v>
      </c>
    </row>
    <row r="8467" spans="1:7">
      <c r="A8467" t="s">
        <v>15281</v>
      </c>
      <c r="B8467">
        <v>22</v>
      </c>
      <c r="C8467">
        <v>3</v>
      </c>
      <c r="D8467">
        <v>19</v>
      </c>
      <c r="E8467" t="s">
        <v>15282</v>
      </c>
      <c r="F8467" t="s">
        <v>15283</v>
      </c>
    </row>
    <row r="8468" spans="1:7">
      <c r="A8468" t="s">
        <v>15284</v>
      </c>
      <c r="B8468">
        <v>22</v>
      </c>
      <c r="C8468">
        <v>3</v>
      </c>
      <c r="D8468">
        <v>20</v>
      </c>
      <c r="E8468" t="s">
        <v>15285</v>
      </c>
      <c r="F8468" t="s">
        <v>15283</v>
      </c>
    </row>
    <row r="8469" spans="1:7">
      <c r="A8469" t="s">
        <v>15286</v>
      </c>
      <c r="B8469">
        <v>22</v>
      </c>
      <c r="C8469">
        <v>4</v>
      </c>
      <c r="D8469">
        <v>1</v>
      </c>
      <c r="E8469" t="s">
        <v>15287</v>
      </c>
      <c r="F8469" t="s">
        <v>15288</v>
      </c>
    </row>
    <row r="8470" spans="1:7">
      <c r="A8470" t="s">
        <v>15289</v>
      </c>
      <c r="B8470">
        <v>22</v>
      </c>
      <c r="C8470">
        <v>4</v>
      </c>
      <c r="D8470">
        <v>2</v>
      </c>
      <c r="E8470" t="s">
        <v>15290</v>
      </c>
      <c r="F8470" t="s">
        <v>15288</v>
      </c>
    </row>
    <row r="8471" spans="1:7">
      <c r="A8471" t="s">
        <v>15291</v>
      </c>
      <c r="B8471">
        <v>22</v>
      </c>
      <c r="C8471">
        <v>4</v>
      </c>
      <c r="D8471">
        <v>3</v>
      </c>
      <c r="E8471" t="s">
        <v>15292</v>
      </c>
      <c r="G8471" t="e">
        <f>--Internal_1881</f>
        <v>#NAME?</v>
      </c>
    </row>
    <row r="8472" spans="1:7">
      <c r="A8472" t="s">
        <v>15293</v>
      </c>
      <c r="B8472">
        <v>22</v>
      </c>
      <c r="C8472">
        <v>4</v>
      </c>
      <c r="D8472">
        <v>4</v>
      </c>
      <c r="E8472" t="s">
        <v>15292</v>
      </c>
      <c r="G8472" t="e">
        <f>--Internal_1881</f>
        <v>#NAME?</v>
      </c>
    </row>
    <row r="8473" spans="1:7">
      <c r="A8473" t="s">
        <v>15294</v>
      </c>
      <c r="B8473">
        <v>22</v>
      </c>
      <c r="C8473">
        <v>4</v>
      </c>
      <c r="D8473">
        <v>5</v>
      </c>
      <c r="E8473" t="s">
        <v>15295</v>
      </c>
      <c r="G8473" t="e">
        <f>--Internal_4970</f>
        <v>#NAME?</v>
      </c>
    </row>
    <row r="8474" spans="1:7">
      <c r="A8474" t="s">
        <v>15296</v>
      </c>
      <c r="B8474">
        <v>22</v>
      </c>
      <c r="C8474">
        <v>4</v>
      </c>
      <c r="D8474">
        <v>6</v>
      </c>
      <c r="E8474" t="s">
        <v>15295</v>
      </c>
      <c r="G8474" t="e">
        <f>--Internal_4970</f>
        <v>#NAME?</v>
      </c>
    </row>
    <row r="8475" spans="1:7">
      <c r="A8475" t="s">
        <v>15297</v>
      </c>
      <c r="B8475">
        <v>22</v>
      </c>
      <c r="C8475">
        <v>4</v>
      </c>
      <c r="D8475">
        <v>7</v>
      </c>
      <c r="E8475" t="s">
        <v>15298</v>
      </c>
      <c r="F8475" t="s">
        <v>15299</v>
      </c>
    </row>
    <row r="8476" spans="1:7">
      <c r="A8476" t="s">
        <v>15300</v>
      </c>
      <c r="B8476">
        <v>22</v>
      </c>
      <c r="C8476">
        <v>4</v>
      </c>
      <c r="D8476">
        <v>8</v>
      </c>
      <c r="E8476" t="s">
        <v>15301</v>
      </c>
      <c r="F8476" t="s">
        <v>15299</v>
      </c>
    </row>
    <row r="8477" spans="1:7">
      <c r="A8477" t="s">
        <v>15302</v>
      </c>
      <c r="B8477">
        <v>22</v>
      </c>
      <c r="C8477">
        <v>4</v>
      </c>
      <c r="D8477">
        <v>9</v>
      </c>
      <c r="E8477" t="s">
        <v>15303</v>
      </c>
      <c r="F8477" t="s">
        <v>15304</v>
      </c>
    </row>
    <row r="8478" spans="1:7">
      <c r="A8478" t="s">
        <v>15305</v>
      </c>
      <c r="B8478">
        <v>22</v>
      </c>
      <c r="C8478">
        <v>4</v>
      </c>
      <c r="D8478">
        <v>10</v>
      </c>
      <c r="E8478" t="s">
        <v>15306</v>
      </c>
      <c r="F8478" t="s">
        <v>15304</v>
      </c>
    </row>
    <row r="8479" spans="1:7">
      <c r="A8479" t="s">
        <v>15307</v>
      </c>
      <c r="B8479">
        <v>22</v>
      </c>
      <c r="C8479">
        <v>4</v>
      </c>
      <c r="D8479">
        <v>11</v>
      </c>
      <c r="E8479" t="s">
        <v>15308</v>
      </c>
      <c r="F8479" t="s">
        <v>15309</v>
      </c>
    </row>
    <row r="8480" spans="1:7">
      <c r="A8480" t="s">
        <v>15310</v>
      </c>
      <c r="B8480">
        <v>22</v>
      </c>
      <c r="C8480">
        <v>4</v>
      </c>
      <c r="D8480">
        <v>12</v>
      </c>
      <c r="E8480" t="s">
        <v>15311</v>
      </c>
      <c r="F8480" t="s">
        <v>15309</v>
      </c>
    </row>
    <row r="8481" spans="1:7">
      <c r="A8481" t="s">
        <v>15312</v>
      </c>
      <c r="B8481">
        <v>22</v>
      </c>
      <c r="C8481">
        <v>4</v>
      </c>
      <c r="D8481">
        <v>13</v>
      </c>
      <c r="E8481" t="s">
        <v>15313</v>
      </c>
      <c r="G8481" t="e">
        <f>--Internal_10851</f>
        <v>#NAME?</v>
      </c>
    </row>
    <row r="8482" spans="1:7">
      <c r="A8482" t="s">
        <v>15314</v>
      </c>
      <c r="B8482">
        <v>22</v>
      </c>
      <c r="C8482">
        <v>4</v>
      </c>
      <c r="D8482">
        <v>14</v>
      </c>
      <c r="E8482" t="s">
        <v>15313</v>
      </c>
      <c r="G8482" t="e">
        <f>--Internal_10851</f>
        <v>#NAME?</v>
      </c>
    </row>
    <row r="8483" spans="1:7">
      <c r="A8483" t="s">
        <v>15315</v>
      </c>
      <c r="B8483">
        <v>22</v>
      </c>
      <c r="C8483">
        <v>4</v>
      </c>
      <c r="D8483">
        <v>15</v>
      </c>
      <c r="E8483" t="s">
        <v>15316</v>
      </c>
      <c r="F8483" t="s">
        <v>15317</v>
      </c>
    </row>
    <row r="8484" spans="1:7">
      <c r="A8484" t="s">
        <v>15318</v>
      </c>
      <c r="B8484">
        <v>22</v>
      </c>
      <c r="C8484">
        <v>4</v>
      </c>
      <c r="D8484">
        <v>16</v>
      </c>
      <c r="E8484" t="s">
        <v>15319</v>
      </c>
      <c r="F8484" t="s">
        <v>15317</v>
      </c>
    </row>
    <row r="8485" spans="1:7">
      <c r="A8485" t="s">
        <v>15320</v>
      </c>
      <c r="B8485">
        <v>22</v>
      </c>
      <c r="C8485">
        <v>4</v>
      </c>
      <c r="D8485">
        <v>17</v>
      </c>
      <c r="E8485" t="s">
        <v>15321</v>
      </c>
      <c r="F8485" t="s">
        <v>15322</v>
      </c>
    </row>
    <row r="8486" spans="1:7">
      <c r="A8486" t="s">
        <v>15323</v>
      </c>
      <c r="B8486">
        <v>22</v>
      </c>
      <c r="C8486">
        <v>4</v>
      </c>
      <c r="D8486">
        <v>18</v>
      </c>
      <c r="E8486" t="s">
        <v>15324</v>
      </c>
      <c r="F8486" t="s">
        <v>15322</v>
      </c>
    </row>
    <row r="8487" spans="1:7">
      <c r="A8487" t="s">
        <v>15325</v>
      </c>
      <c r="B8487">
        <v>22</v>
      </c>
      <c r="C8487">
        <v>4</v>
      </c>
      <c r="D8487">
        <v>19</v>
      </c>
      <c r="E8487" t="s">
        <v>15326</v>
      </c>
      <c r="F8487" t="s">
        <v>15327</v>
      </c>
    </row>
    <row r="8488" spans="1:7">
      <c r="A8488" t="s">
        <v>15328</v>
      </c>
      <c r="B8488">
        <v>22</v>
      </c>
      <c r="C8488">
        <v>4</v>
      </c>
      <c r="D8488">
        <v>20</v>
      </c>
      <c r="E8488" t="s">
        <v>15329</v>
      </c>
      <c r="F8488" t="s">
        <v>15327</v>
      </c>
    </row>
    <row r="8489" spans="1:7">
      <c r="A8489" t="s">
        <v>15330</v>
      </c>
      <c r="B8489">
        <v>22</v>
      </c>
      <c r="C8489">
        <v>5</v>
      </c>
      <c r="D8489">
        <v>1</v>
      </c>
      <c r="E8489" t="s">
        <v>15331</v>
      </c>
      <c r="F8489" t="s">
        <v>15332</v>
      </c>
    </row>
    <row r="8490" spans="1:7">
      <c r="A8490" t="s">
        <v>15333</v>
      </c>
      <c r="B8490">
        <v>22</v>
      </c>
      <c r="C8490">
        <v>5</v>
      </c>
      <c r="D8490">
        <v>2</v>
      </c>
      <c r="E8490" t="s">
        <v>15334</v>
      </c>
      <c r="F8490" t="s">
        <v>15332</v>
      </c>
    </row>
    <row r="8491" spans="1:7">
      <c r="A8491" t="s">
        <v>15335</v>
      </c>
      <c r="B8491">
        <v>22</v>
      </c>
      <c r="C8491">
        <v>5</v>
      </c>
      <c r="D8491">
        <v>3</v>
      </c>
      <c r="E8491" t="s">
        <v>15336</v>
      </c>
      <c r="F8491" t="s">
        <v>15337</v>
      </c>
    </row>
    <row r="8492" spans="1:7">
      <c r="A8492" t="s">
        <v>15338</v>
      </c>
      <c r="B8492">
        <v>22</v>
      </c>
      <c r="C8492">
        <v>5</v>
      </c>
      <c r="D8492">
        <v>4</v>
      </c>
      <c r="E8492" t="s">
        <v>15339</v>
      </c>
      <c r="F8492" t="s">
        <v>15337</v>
      </c>
    </row>
    <row r="8493" spans="1:7">
      <c r="A8493" t="s">
        <v>15340</v>
      </c>
      <c r="B8493">
        <v>22</v>
      </c>
      <c r="C8493">
        <v>5</v>
      </c>
      <c r="D8493">
        <v>5</v>
      </c>
      <c r="E8493" t="s">
        <v>15341</v>
      </c>
      <c r="F8493" t="s">
        <v>15342</v>
      </c>
    </row>
    <row r="8494" spans="1:7">
      <c r="A8494" t="s">
        <v>15343</v>
      </c>
      <c r="B8494">
        <v>22</v>
      </c>
      <c r="C8494">
        <v>5</v>
      </c>
      <c r="D8494">
        <v>6</v>
      </c>
      <c r="E8494" t="s">
        <v>15344</v>
      </c>
      <c r="F8494" t="s">
        <v>15342</v>
      </c>
    </row>
    <row r="8495" spans="1:7">
      <c r="A8495" t="s">
        <v>15345</v>
      </c>
      <c r="B8495">
        <v>22</v>
      </c>
      <c r="C8495">
        <v>5</v>
      </c>
      <c r="D8495">
        <v>7</v>
      </c>
      <c r="E8495" t="s">
        <v>15346</v>
      </c>
      <c r="F8495" t="s">
        <v>15347</v>
      </c>
    </row>
    <row r="8496" spans="1:7">
      <c r="A8496" t="s">
        <v>15348</v>
      </c>
      <c r="B8496">
        <v>22</v>
      </c>
      <c r="C8496">
        <v>5</v>
      </c>
      <c r="D8496">
        <v>8</v>
      </c>
      <c r="E8496" t="s">
        <v>15349</v>
      </c>
      <c r="F8496" t="s">
        <v>15347</v>
      </c>
    </row>
    <row r="8497" spans="1:7">
      <c r="A8497" t="s">
        <v>15350</v>
      </c>
      <c r="B8497">
        <v>22</v>
      </c>
      <c r="C8497">
        <v>5</v>
      </c>
      <c r="D8497">
        <v>9</v>
      </c>
      <c r="E8497" t="s">
        <v>15351</v>
      </c>
      <c r="G8497" t="e">
        <f>--Internal_18538</f>
        <v>#NAME?</v>
      </c>
    </row>
    <row r="8498" spans="1:7">
      <c r="A8498" t="s">
        <v>15352</v>
      </c>
      <c r="B8498">
        <v>22</v>
      </c>
      <c r="C8498">
        <v>5</v>
      </c>
      <c r="D8498">
        <v>10</v>
      </c>
      <c r="E8498" t="s">
        <v>15351</v>
      </c>
      <c r="G8498" t="e">
        <f>--Internal_18538</f>
        <v>#NAME?</v>
      </c>
    </row>
    <row r="8499" spans="1:7">
      <c r="A8499" t="s">
        <v>15353</v>
      </c>
      <c r="B8499">
        <v>22</v>
      </c>
      <c r="C8499">
        <v>5</v>
      </c>
      <c r="D8499">
        <v>11</v>
      </c>
      <c r="E8499" t="s">
        <v>15354</v>
      </c>
      <c r="F8499" t="s">
        <v>15355</v>
      </c>
    </row>
    <row r="8500" spans="1:7">
      <c r="A8500" t="s">
        <v>15356</v>
      </c>
      <c r="B8500">
        <v>22</v>
      </c>
      <c r="C8500">
        <v>5</v>
      </c>
      <c r="D8500">
        <v>12</v>
      </c>
      <c r="E8500" t="s">
        <v>15357</v>
      </c>
      <c r="F8500" t="s">
        <v>15355</v>
      </c>
    </row>
    <row r="8501" spans="1:7">
      <c r="A8501" t="s">
        <v>15358</v>
      </c>
      <c r="B8501">
        <v>22</v>
      </c>
      <c r="C8501">
        <v>5</v>
      </c>
      <c r="D8501">
        <v>13</v>
      </c>
      <c r="E8501" t="s">
        <v>15359</v>
      </c>
      <c r="F8501" t="s">
        <v>15360</v>
      </c>
    </row>
    <row r="8502" spans="1:7">
      <c r="A8502" t="s">
        <v>15361</v>
      </c>
      <c r="B8502">
        <v>22</v>
      </c>
      <c r="C8502">
        <v>5</v>
      </c>
      <c r="D8502">
        <v>14</v>
      </c>
      <c r="E8502" t="s">
        <v>15362</v>
      </c>
      <c r="F8502" t="s">
        <v>15360</v>
      </c>
    </row>
    <row r="8503" spans="1:7">
      <c r="A8503" t="s">
        <v>15363</v>
      </c>
      <c r="B8503">
        <v>22</v>
      </c>
      <c r="C8503">
        <v>5</v>
      </c>
      <c r="D8503">
        <v>15</v>
      </c>
      <c r="E8503" t="s">
        <v>15364</v>
      </c>
      <c r="F8503" t="s">
        <v>15365</v>
      </c>
    </row>
    <row r="8504" spans="1:7">
      <c r="A8504" t="s">
        <v>15366</v>
      </c>
      <c r="B8504">
        <v>22</v>
      </c>
      <c r="C8504">
        <v>5</v>
      </c>
      <c r="D8504">
        <v>16</v>
      </c>
      <c r="E8504" t="s">
        <v>15367</v>
      </c>
      <c r="F8504" t="s">
        <v>15365</v>
      </c>
    </row>
    <row r="8505" spans="1:7">
      <c r="A8505" t="s">
        <v>15368</v>
      </c>
      <c r="B8505">
        <v>22</v>
      </c>
      <c r="C8505">
        <v>5</v>
      </c>
      <c r="D8505">
        <v>17</v>
      </c>
      <c r="E8505" t="s">
        <v>15369</v>
      </c>
      <c r="F8505" t="s">
        <v>15370</v>
      </c>
    </row>
    <row r="8506" spans="1:7">
      <c r="A8506" t="s">
        <v>15371</v>
      </c>
      <c r="B8506">
        <v>22</v>
      </c>
      <c r="C8506">
        <v>5</v>
      </c>
      <c r="D8506">
        <v>18</v>
      </c>
      <c r="E8506" t="s">
        <v>15372</v>
      </c>
      <c r="F8506" t="s">
        <v>15370</v>
      </c>
    </row>
    <row r="8507" spans="1:7">
      <c r="A8507" t="s">
        <v>15373</v>
      </c>
      <c r="B8507">
        <v>22</v>
      </c>
      <c r="C8507">
        <v>5</v>
      </c>
      <c r="D8507">
        <v>19</v>
      </c>
      <c r="E8507" t="s">
        <v>15374</v>
      </c>
      <c r="F8507" t="s">
        <v>15375</v>
      </c>
    </row>
    <row r="8508" spans="1:7">
      <c r="A8508" t="s">
        <v>15376</v>
      </c>
      <c r="B8508">
        <v>22</v>
      </c>
      <c r="C8508">
        <v>5</v>
      </c>
      <c r="D8508">
        <v>20</v>
      </c>
      <c r="E8508" t="s">
        <v>15377</v>
      </c>
      <c r="F8508" t="s">
        <v>15375</v>
      </c>
    </row>
    <row r="8509" spans="1:7">
      <c r="A8509" t="s">
        <v>15378</v>
      </c>
      <c r="B8509">
        <v>22</v>
      </c>
      <c r="C8509">
        <v>6</v>
      </c>
      <c r="D8509">
        <v>1</v>
      </c>
      <c r="E8509" t="s">
        <v>591</v>
      </c>
      <c r="G8509" t="e">
        <f>--Empty</f>
        <v>#NAME?</v>
      </c>
    </row>
    <row r="8510" spans="1:7">
      <c r="A8510" t="s">
        <v>15379</v>
      </c>
      <c r="B8510">
        <v>22</v>
      </c>
      <c r="C8510">
        <v>6</v>
      </c>
      <c r="D8510">
        <v>2</v>
      </c>
      <c r="E8510" t="s">
        <v>591</v>
      </c>
      <c r="G8510" t="e">
        <f>--Empty</f>
        <v>#NAME?</v>
      </c>
    </row>
    <row r="8511" spans="1:7">
      <c r="A8511" t="s">
        <v>15380</v>
      </c>
      <c r="B8511">
        <v>22</v>
      </c>
      <c r="C8511">
        <v>6</v>
      </c>
      <c r="D8511">
        <v>3</v>
      </c>
      <c r="E8511" t="s">
        <v>591</v>
      </c>
      <c r="G8511" t="e">
        <f>--Empty</f>
        <v>#NAME?</v>
      </c>
    </row>
    <row r="8512" spans="1:7">
      <c r="A8512" t="s">
        <v>15381</v>
      </c>
      <c r="B8512">
        <v>22</v>
      </c>
      <c r="C8512">
        <v>6</v>
      </c>
      <c r="D8512">
        <v>4</v>
      </c>
      <c r="E8512" t="s">
        <v>591</v>
      </c>
      <c r="G8512" t="e">
        <f>--Empty</f>
        <v>#NAME?</v>
      </c>
    </row>
    <row r="8513" spans="1:7">
      <c r="A8513" t="s">
        <v>15382</v>
      </c>
      <c r="B8513">
        <v>22</v>
      </c>
      <c r="C8513">
        <v>6</v>
      </c>
      <c r="D8513">
        <v>5</v>
      </c>
      <c r="E8513" t="s">
        <v>15383</v>
      </c>
      <c r="F8513" t="s">
        <v>15384</v>
      </c>
    </row>
    <row r="8514" spans="1:7">
      <c r="A8514" t="s">
        <v>15385</v>
      </c>
      <c r="B8514">
        <v>22</v>
      </c>
      <c r="C8514">
        <v>6</v>
      </c>
      <c r="D8514">
        <v>6</v>
      </c>
      <c r="E8514" t="s">
        <v>15386</v>
      </c>
      <c r="F8514" t="s">
        <v>15384</v>
      </c>
    </row>
    <row r="8515" spans="1:7">
      <c r="A8515" t="s">
        <v>15387</v>
      </c>
      <c r="B8515">
        <v>22</v>
      </c>
      <c r="C8515">
        <v>6</v>
      </c>
      <c r="D8515">
        <v>7</v>
      </c>
      <c r="E8515" t="s">
        <v>15388</v>
      </c>
      <c r="F8515" t="s">
        <v>15389</v>
      </c>
    </row>
    <row r="8516" spans="1:7">
      <c r="A8516" t="s">
        <v>15390</v>
      </c>
      <c r="B8516">
        <v>22</v>
      </c>
      <c r="C8516">
        <v>6</v>
      </c>
      <c r="D8516">
        <v>8</v>
      </c>
      <c r="E8516" t="s">
        <v>15391</v>
      </c>
      <c r="F8516" t="s">
        <v>15389</v>
      </c>
    </row>
    <row r="8517" spans="1:7">
      <c r="A8517" t="s">
        <v>15392</v>
      </c>
      <c r="B8517">
        <v>22</v>
      </c>
      <c r="C8517">
        <v>6</v>
      </c>
      <c r="D8517">
        <v>9</v>
      </c>
      <c r="E8517" t="s">
        <v>591</v>
      </c>
      <c r="G8517" t="e">
        <f>--Empty</f>
        <v>#NAME?</v>
      </c>
    </row>
    <row r="8518" spans="1:7">
      <c r="A8518" t="s">
        <v>15393</v>
      </c>
      <c r="B8518">
        <v>22</v>
      </c>
      <c r="C8518">
        <v>6</v>
      </c>
      <c r="D8518">
        <v>10</v>
      </c>
      <c r="E8518" t="s">
        <v>591</v>
      </c>
      <c r="G8518" t="e">
        <f>--Empty</f>
        <v>#NAME?</v>
      </c>
    </row>
    <row r="8519" spans="1:7">
      <c r="A8519" t="s">
        <v>15394</v>
      </c>
      <c r="B8519">
        <v>22</v>
      </c>
      <c r="C8519">
        <v>6</v>
      </c>
      <c r="D8519">
        <v>11</v>
      </c>
      <c r="E8519" t="s">
        <v>591</v>
      </c>
      <c r="G8519" t="e">
        <f>--Empty</f>
        <v>#NAME?</v>
      </c>
    </row>
    <row r="8520" spans="1:7">
      <c r="A8520" t="s">
        <v>15395</v>
      </c>
      <c r="B8520">
        <v>22</v>
      </c>
      <c r="C8520">
        <v>6</v>
      </c>
      <c r="D8520">
        <v>12</v>
      </c>
      <c r="E8520" t="s">
        <v>591</v>
      </c>
      <c r="G8520" t="e">
        <f>--Empty</f>
        <v>#NAME?</v>
      </c>
    </row>
    <row r="8521" spans="1:7">
      <c r="A8521" t="s">
        <v>15396</v>
      </c>
      <c r="B8521">
        <v>22</v>
      </c>
      <c r="C8521">
        <v>6</v>
      </c>
      <c r="D8521">
        <v>13</v>
      </c>
      <c r="E8521" t="s">
        <v>15397</v>
      </c>
      <c r="F8521" t="s">
        <v>15398</v>
      </c>
    </row>
    <row r="8522" spans="1:7">
      <c r="A8522" t="s">
        <v>15399</v>
      </c>
      <c r="B8522">
        <v>22</v>
      </c>
      <c r="C8522">
        <v>6</v>
      </c>
      <c r="D8522">
        <v>14</v>
      </c>
      <c r="E8522" t="s">
        <v>15400</v>
      </c>
      <c r="F8522" t="s">
        <v>15398</v>
      </c>
    </row>
    <row r="8523" spans="1:7">
      <c r="A8523" t="s">
        <v>15401</v>
      </c>
      <c r="B8523">
        <v>22</v>
      </c>
      <c r="C8523">
        <v>6</v>
      </c>
      <c r="D8523">
        <v>15</v>
      </c>
      <c r="E8523" t="s">
        <v>15402</v>
      </c>
      <c r="F8523" t="s">
        <v>15403</v>
      </c>
    </row>
    <row r="8524" spans="1:7">
      <c r="A8524" t="s">
        <v>15404</v>
      </c>
      <c r="B8524">
        <v>22</v>
      </c>
      <c r="C8524">
        <v>6</v>
      </c>
      <c r="D8524">
        <v>16</v>
      </c>
      <c r="E8524" t="s">
        <v>15405</v>
      </c>
      <c r="F8524" t="s">
        <v>15403</v>
      </c>
    </row>
    <row r="8525" spans="1:7">
      <c r="A8525" t="s">
        <v>15406</v>
      </c>
      <c r="B8525">
        <v>22</v>
      </c>
      <c r="C8525">
        <v>6</v>
      </c>
      <c r="D8525">
        <v>17</v>
      </c>
      <c r="E8525" t="s">
        <v>15407</v>
      </c>
      <c r="F8525" t="s">
        <v>15408</v>
      </c>
    </row>
    <row r="8526" spans="1:7">
      <c r="A8526" t="s">
        <v>15409</v>
      </c>
      <c r="B8526">
        <v>22</v>
      </c>
      <c r="C8526">
        <v>6</v>
      </c>
      <c r="D8526">
        <v>18</v>
      </c>
      <c r="E8526" t="s">
        <v>15410</v>
      </c>
      <c r="F8526" t="s">
        <v>15408</v>
      </c>
    </row>
    <row r="8527" spans="1:7">
      <c r="A8527" t="s">
        <v>15411</v>
      </c>
      <c r="B8527">
        <v>22</v>
      </c>
      <c r="C8527">
        <v>6</v>
      </c>
      <c r="D8527">
        <v>19</v>
      </c>
      <c r="E8527" t="s">
        <v>15412</v>
      </c>
      <c r="F8527" t="s">
        <v>15413</v>
      </c>
    </row>
    <row r="8528" spans="1:7">
      <c r="A8528" t="s">
        <v>15414</v>
      </c>
      <c r="B8528">
        <v>22</v>
      </c>
      <c r="C8528">
        <v>6</v>
      </c>
      <c r="D8528">
        <v>20</v>
      </c>
      <c r="E8528" t="s">
        <v>15415</v>
      </c>
      <c r="F8528" t="s">
        <v>15413</v>
      </c>
    </row>
    <row r="8529" spans="1:7">
      <c r="A8529" t="s">
        <v>15416</v>
      </c>
      <c r="B8529">
        <v>22</v>
      </c>
      <c r="C8529">
        <v>7</v>
      </c>
      <c r="D8529">
        <v>1</v>
      </c>
      <c r="E8529" t="s">
        <v>15417</v>
      </c>
      <c r="G8529" t="e">
        <f>--Internal_2851</f>
        <v>#NAME?</v>
      </c>
    </row>
    <row r="8530" spans="1:7">
      <c r="A8530" t="s">
        <v>15418</v>
      </c>
      <c r="B8530">
        <v>22</v>
      </c>
      <c r="C8530">
        <v>7</v>
      </c>
      <c r="D8530">
        <v>2</v>
      </c>
      <c r="E8530" t="s">
        <v>15417</v>
      </c>
      <c r="G8530" t="e">
        <f>--Internal_2851</f>
        <v>#NAME?</v>
      </c>
    </row>
    <row r="8531" spans="1:7">
      <c r="A8531" t="s">
        <v>15419</v>
      </c>
      <c r="B8531">
        <v>22</v>
      </c>
      <c r="C8531">
        <v>7</v>
      </c>
      <c r="D8531">
        <v>3</v>
      </c>
      <c r="E8531" t="s">
        <v>15420</v>
      </c>
      <c r="F8531" t="s">
        <v>15421</v>
      </c>
    </row>
    <row r="8532" spans="1:7">
      <c r="A8532" t="s">
        <v>15422</v>
      </c>
      <c r="B8532">
        <v>22</v>
      </c>
      <c r="C8532">
        <v>7</v>
      </c>
      <c r="D8532">
        <v>4</v>
      </c>
      <c r="E8532" t="s">
        <v>15423</v>
      </c>
      <c r="F8532" t="s">
        <v>15421</v>
      </c>
    </row>
    <row r="8533" spans="1:7">
      <c r="A8533" t="s">
        <v>15424</v>
      </c>
      <c r="B8533">
        <v>22</v>
      </c>
      <c r="C8533">
        <v>7</v>
      </c>
      <c r="D8533">
        <v>5</v>
      </c>
      <c r="E8533" t="s">
        <v>15425</v>
      </c>
      <c r="F8533" t="s">
        <v>15426</v>
      </c>
    </row>
    <row r="8534" spans="1:7">
      <c r="A8534" t="s">
        <v>15427</v>
      </c>
      <c r="B8534">
        <v>22</v>
      </c>
      <c r="C8534">
        <v>7</v>
      </c>
      <c r="D8534">
        <v>6</v>
      </c>
      <c r="E8534" t="s">
        <v>15428</v>
      </c>
      <c r="F8534" t="s">
        <v>15426</v>
      </c>
    </row>
    <row r="8535" spans="1:7">
      <c r="A8535" t="s">
        <v>15429</v>
      </c>
      <c r="B8535">
        <v>22</v>
      </c>
      <c r="C8535">
        <v>7</v>
      </c>
      <c r="D8535">
        <v>7</v>
      </c>
      <c r="E8535" t="s">
        <v>15430</v>
      </c>
      <c r="F8535" t="s">
        <v>15431</v>
      </c>
    </row>
    <row r="8536" spans="1:7">
      <c r="A8536" t="s">
        <v>15432</v>
      </c>
      <c r="B8536">
        <v>22</v>
      </c>
      <c r="C8536">
        <v>7</v>
      </c>
      <c r="D8536">
        <v>8</v>
      </c>
      <c r="E8536" t="s">
        <v>15433</v>
      </c>
      <c r="F8536" t="s">
        <v>15431</v>
      </c>
    </row>
    <row r="8537" spans="1:7">
      <c r="A8537" t="s">
        <v>15434</v>
      </c>
      <c r="B8537">
        <v>22</v>
      </c>
      <c r="C8537">
        <v>7</v>
      </c>
      <c r="D8537">
        <v>9</v>
      </c>
      <c r="E8537" t="s">
        <v>15435</v>
      </c>
      <c r="F8537" t="s">
        <v>15436</v>
      </c>
    </row>
    <row r="8538" spans="1:7">
      <c r="A8538" t="s">
        <v>15437</v>
      </c>
      <c r="B8538">
        <v>22</v>
      </c>
      <c r="C8538">
        <v>7</v>
      </c>
      <c r="D8538">
        <v>10</v>
      </c>
      <c r="E8538" t="s">
        <v>15438</v>
      </c>
      <c r="F8538" t="s">
        <v>15436</v>
      </c>
    </row>
    <row r="8539" spans="1:7">
      <c r="A8539" t="s">
        <v>15439</v>
      </c>
      <c r="B8539">
        <v>22</v>
      </c>
      <c r="C8539">
        <v>7</v>
      </c>
      <c r="D8539">
        <v>11</v>
      </c>
      <c r="E8539" t="s">
        <v>15440</v>
      </c>
      <c r="F8539" t="s">
        <v>15441</v>
      </c>
    </row>
    <row r="8540" spans="1:7">
      <c r="A8540" t="s">
        <v>15442</v>
      </c>
      <c r="B8540">
        <v>22</v>
      </c>
      <c r="C8540">
        <v>7</v>
      </c>
      <c r="D8540">
        <v>12</v>
      </c>
      <c r="E8540" t="s">
        <v>15443</v>
      </c>
      <c r="F8540" t="s">
        <v>15441</v>
      </c>
    </row>
    <row r="8541" spans="1:7">
      <c r="A8541" t="s">
        <v>15444</v>
      </c>
      <c r="B8541">
        <v>22</v>
      </c>
      <c r="C8541">
        <v>7</v>
      </c>
      <c r="D8541">
        <v>13</v>
      </c>
      <c r="E8541" t="s">
        <v>15445</v>
      </c>
      <c r="F8541" t="s">
        <v>15446</v>
      </c>
    </row>
    <row r="8542" spans="1:7">
      <c r="A8542" t="s">
        <v>15447</v>
      </c>
      <c r="B8542">
        <v>22</v>
      </c>
      <c r="C8542">
        <v>7</v>
      </c>
      <c r="D8542">
        <v>14</v>
      </c>
      <c r="E8542" t="s">
        <v>15448</v>
      </c>
      <c r="F8542" t="s">
        <v>15446</v>
      </c>
    </row>
    <row r="8543" spans="1:7">
      <c r="A8543" t="s">
        <v>15449</v>
      </c>
      <c r="B8543">
        <v>22</v>
      </c>
      <c r="C8543">
        <v>7</v>
      </c>
      <c r="D8543">
        <v>15</v>
      </c>
      <c r="E8543" t="s">
        <v>15450</v>
      </c>
      <c r="F8543" t="s">
        <v>15451</v>
      </c>
    </row>
    <row r="8544" spans="1:7">
      <c r="A8544" t="s">
        <v>15452</v>
      </c>
      <c r="B8544">
        <v>22</v>
      </c>
      <c r="C8544">
        <v>7</v>
      </c>
      <c r="D8544">
        <v>16</v>
      </c>
      <c r="E8544" t="s">
        <v>15453</v>
      </c>
      <c r="F8544" t="s">
        <v>15451</v>
      </c>
    </row>
    <row r="8545" spans="1:7">
      <c r="A8545" t="s">
        <v>15454</v>
      </c>
      <c r="B8545">
        <v>22</v>
      </c>
      <c r="C8545">
        <v>7</v>
      </c>
      <c r="D8545">
        <v>17</v>
      </c>
      <c r="E8545" t="s">
        <v>15455</v>
      </c>
      <c r="F8545" t="s">
        <v>15456</v>
      </c>
    </row>
    <row r="8546" spans="1:7">
      <c r="A8546" t="s">
        <v>15457</v>
      </c>
      <c r="B8546">
        <v>22</v>
      </c>
      <c r="C8546">
        <v>7</v>
      </c>
      <c r="D8546">
        <v>18</v>
      </c>
      <c r="E8546" t="s">
        <v>15458</v>
      </c>
      <c r="F8546" t="s">
        <v>15456</v>
      </c>
    </row>
    <row r="8547" spans="1:7">
      <c r="A8547" t="s">
        <v>15459</v>
      </c>
      <c r="B8547">
        <v>22</v>
      </c>
      <c r="C8547">
        <v>7</v>
      </c>
      <c r="D8547">
        <v>19</v>
      </c>
      <c r="E8547" t="s">
        <v>15460</v>
      </c>
      <c r="F8547" t="s">
        <v>15461</v>
      </c>
    </row>
    <row r="8548" spans="1:7">
      <c r="A8548" t="s">
        <v>15462</v>
      </c>
      <c r="B8548">
        <v>22</v>
      </c>
      <c r="C8548">
        <v>7</v>
      </c>
      <c r="D8548">
        <v>20</v>
      </c>
      <c r="E8548" t="s">
        <v>15463</v>
      </c>
      <c r="F8548" t="s">
        <v>15461</v>
      </c>
    </row>
    <row r="8549" spans="1:7">
      <c r="A8549" t="s">
        <v>15464</v>
      </c>
      <c r="B8549">
        <v>22</v>
      </c>
      <c r="C8549">
        <v>8</v>
      </c>
      <c r="D8549">
        <v>1</v>
      </c>
      <c r="E8549" t="s">
        <v>15465</v>
      </c>
      <c r="F8549" t="s">
        <v>15466</v>
      </c>
    </row>
    <row r="8550" spans="1:7">
      <c r="A8550" t="s">
        <v>15467</v>
      </c>
      <c r="B8550">
        <v>22</v>
      </c>
      <c r="C8550">
        <v>8</v>
      </c>
      <c r="D8550">
        <v>2</v>
      </c>
      <c r="E8550" t="s">
        <v>15468</v>
      </c>
      <c r="F8550" t="s">
        <v>15466</v>
      </c>
    </row>
    <row r="8551" spans="1:7">
      <c r="A8551" t="s">
        <v>15469</v>
      </c>
      <c r="B8551">
        <v>22</v>
      </c>
      <c r="C8551">
        <v>8</v>
      </c>
      <c r="D8551">
        <v>3</v>
      </c>
      <c r="E8551" t="s">
        <v>15470</v>
      </c>
      <c r="G8551" t="e">
        <f>--Internal_17761</f>
        <v>#NAME?</v>
      </c>
    </row>
    <row r="8552" spans="1:7">
      <c r="A8552" t="s">
        <v>15471</v>
      </c>
      <c r="B8552">
        <v>22</v>
      </c>
      <c r="C8552">
        <v>8</v>
      </c>
      <c r="D8552">
        <v>4</v>
      </c>
      <c r="E8552" t="s">
        <v>15470</v>
      </c>
      <c r="G8552" t="e">
        <f>--Internal_17761</f>
        <v>#NAME?</v>
      </c>
    </row>
    <row r="8553" spans="1:7">
      <c r="A8553" t="s">
        <v>15472</v>
      </c>
      <c r="B8553">
        <v>22</v>
      </c>
      <c r="C8553">
        <v>8</v>
      </c>
      <c r="D8553">
        <v>5</v>
      </c>
      <c r="E8553" t="s">
        <v>15473</v>
      </c>
      <c r="F8553" t="s">
        <v>15474</v>
      </c>
    </row>
    <row r="8554" spans="1:7">
      <c r="A8554" t="s">
        <v>15475</v>
      </c>
      <c r="B8554">
        <v>22</v>
      </c>
      <c r="C8554">
        <v>8</v>
      </c>
      <c r="D8554">
        <v>6</v>
      </c>
      <c r="E8554" t="s">
        <v>15476</v>
      </c>
      <c r="F8554" t="s">
        <v>15474</v>
      </c>
    </row>
    <row r="8555" spans="1:7">
      <c r="A8555" t="s">
        <v>15477</v>
      </c>
      <c r="B8555">
        <v>22</v>
      </c>
      <c r="C8555">
        <v>8</v>
      </c>
      <c r="D8555">
        <v>7</v>
      </c>
      <c r="E8555" t="s">
        <v>15478</v>
      </c>
      <c r="F8555" t="s">
        <v>15479</v>
      </c>
    </row>
    <row r="8556" spans="1:7">
      <c r="A8556" t="s">
        <v>15480</v>
      </c>
      <c r="B8556">
        <v>22</v>
      </c>
      <c r="C8556">
        <v>8</v>
      </c>
      <c r="D8556">
        <v>8</v>
      </c>
      <c r="E8556" t="s">
        <v>15481</v>
      </c>
      <c r="F8556" t="s">
        <v>15479</v>
      </c>
    </row>
    <row r="8557" spans="1:7">
      <c r="A8557" t="s">
        <v>15482</v>
      </c>
      <c r="B8557">
        <v>22</v>
      </c>
      <c r="C8557">
        <v>8</v>
      </c>
      <c r="D8557">
        <v>9</v>
      </c>
      <c r="E8557" t="s">
        <v>15483</v>
      </c>
      <c r="F8557" t="s">
        <v>15484</v>
      </c>
    </row>
    <row r="8558" spans="1:7">
      <c r="A8558" t="s">
        <v>15485</v>
      </c>
      <c r="B8558">
        <v>22</v>
      </c>
      <c r="C8558">
        <v>8</v>
      </c>
      <c r="D8558">
        <v>10</v>
      </c>
      <c r="E8558" t="s">
        <v>15486</v>
      </c>
      <c r="F8558" t="s">
        <v>15484</v>
      </c>
    </row>
    <row r="8559" spans="1:7">
      <c r="A8559" t="s">
        <v>15487</v>
      </c>
      <c r="B8559">
        <v>22</v>
      </c>
      <c r="C8559">
        <v>8</v>
      </c>
      <c r="D8559">
        <v>11</v>
      </c>
      <c r="E8559" t="s">
        <v>15488</v>
      </c>
      <c r="F8559" t="s">
        <v>15489</v>
      </c>
    </row>
    <row r="8560" spans="1:7">
      <c r="A8560" t="s">
        <v>15490</v>
      </c>
      <c r="B8560">
        <v>22</v>
      </c>
      <c r="C8560">
        <v>8</v>
      </c>
      <c r="D8560">
        <v>12</v>
      </c>
      <c r="E8560" t="s">
        <v>15491</v>
      </c>
      <c r="F8560" t="s">
        <v>15489</v>
      </c>
    </row>
    <row r="8561" spans="1:6">
      <c r="A8561" t="s">
        <v>15492</v>
      </c>
      <c r="B8561">
        <v>22</v>
      </c>
      <c r="C8561">
        <v>8</v>
      </c>
      <c r="D8561">
        <v>13</v>
      </c>
      <c r="E8561" t="s">
        <v>15493</v>
      </c>
      <c r="F8561" t="s">
        <v>15494</v>
      </c>
    </row>
    <row r="8562" spans="1:6">
      <c r="A8562" t="s">
        <v>15495</v>
      </c>
      <c r="B8562">
        <v>22</v>
      </c>
      <c r="C8562">
        <v>8</v>
      </c>
      <c r="D8562">
        <v>14</v>
      </c>
      <c r="E8562" t="s">
        <v>15496</v>
      </c>
      <c r="F8562" t="s">
        <v>15494</v>
      </c>
    </row>
    <row r="8563" spans="1:6">
      <c r="A8563" t="s">
        <v>15497</v>
      </c>
      <c r="B8563">
        <v>22</v>
      </c>
      <c r="C8563">
        <v>8</v>
      </c>
      <c r="D8563">
        <v>15</v>
      </c>
      <c r="E8563" t="s">
        <v>15498</v>
      </c>
      <c r="F8563" t="s">
        <v>15499</v>
      </c>
    </row>
    <row r="8564" spans="1:6">
      <c r="A8564" t="s">
        <v>15500</v>
      </c>
      <c r="B8564">
        <v>22</v>
      </c>
      <c r="C8564">
        <v>8</v>
      </c>
      <c r="D8564">
        <v>16</v>
      </c>
      <c r="E8564" t="s">
        <v>15501</v>
      </c>
      <c r="F8564" t="s">
        <v>15499</v>
      </c>
    </row>
    <row r="8565" spans="1:6">
      <c r="A8565" t="s">
        <v>15502</v>
      </c>
      <c r="B8565">
        <v>22</v>
      </c>
      <c r="C8565">
        <v>8</v>
      </c>
      <c r="D8565">
        <v>17</v>
      </c>
      <c r="E8565" t="s">
        <v>15503</v>
      </c>
      <c r="F8565" t="s">
        <v>15504</v>
      </c>
    </row>
    <row r="8566" spans="1:6">
      <c r="A8566" t="s">
        <v>15505</v>
      </c>
      <c r="B8566">
        <v>22</v>
      </c>
      <c r="C8566">
        <v>8</v>
      </c>
      <c r="D8566">
        <v>18</v>
      </c>
      <c r="E8566" t="s">
        <v>15506</v>
      </c>
      <c r="F8566" t="s">
        <v>15504</v>
      </c>
    </row>
    <row r="8567" spans="1:6">
      <c r="A8567" t="s">
        <v>15507</v>
      </c>
      <c r="B8567">
        <v>22</v>
      </c>
      <c r="C8567">
        <v>8</v>
      </c>
      <c r="D8567">
        <v>19</v>
      </c>
      <c r="E8567" t="s">
        <v>15508</v>
      </c>
      <c r="F8567" t="s">
        <v>15509</v>
      </c>
    </row>
    <row r="8568" spans="1:6">
      <c r="A8568" t="s">
        <v>15510</v>
      </c>
      <c r="B8568">
        <v>22</v>
      </c>
      <c r="C8568">
        <v>8</v>
      </c>
      <c r="D8568">
        <v>20</v>
      </c>
      <c r="E8568" t="s">
        <v>15511</v>
      </c>
      <c r="F8568" t="s">
        <v>15509</v>
      </c>
    </row>
    <row r="8569" spans="1:6">
      <c r="A8569" t="s">
        <v>15512</v>
      </c>
      <c r="B8569">
        <v>22</v>
      </c>
      <c r="C8569">
        <v>9</v>
      </c>
      <c r="D8569">
        <v>1</v>
      </c>
      <c r="E8569" t="s">
        <v>15513</v>
      </c>
      <c r="F8569" t="s">
        <v>15514</v>
      </c>
    </row>
    <row r="8570" spans="1:6">
      <c r="A8570" t="s">
        <v>15515</v>
      </c>
      <c r="B8570">
        <v>22</v>
      </c>
      <c r="C8570">
        <v>9</v>
      </c>
      <c r="D8570">
        <v>2</v>
      </c>
      <c r="E8570" t="s">
        <v>15516</v>
      </c>
      <c r="F8570" t="s">
        <v>15514</v>
      </c>
    </row>
    <row r="8571" spans="1:6">
      <c r="A8571" t="s">
        <v>15517</v>
      </c>
      <c r="B8571">
        <v>22</v>
      </c>
      <c r="C8571">
        <v>9</v>
      </c>
      <c r="D8571">
        <v>3</v>
      </c>
      <c r="E8571" t="s">
        <v>15518</v>
      </c>
      <c r="F8571" t="s">
        <v>15519</v>
      </c>
    </row>
    <row r="8572" spans="1:6">
      <c r="A8572" t="s">
        <v>15520</v>
      </c>
      <c r="B8572">
        <v>22</v>
      </c>
      <c r="C8572">
        <v>9</v>
      </c>
      <c r="D8572">
        <v>4</v>
      </c>
      <c r="E8572" t="s">
        <v>15521</v>
      </c>
      <c r="F8572" t="s">
        <v>15519</v>
      </c>
    </row>
    <row r="8573" spans="1:6">
      <c r="A8573" t="s">
        <v>15522</v>
      </c>
      <c r="B8573">
        <v>22</v>
      </c>
      <c r="C8573">
        <v>9</v>
      </c>
      <c r="D8573">
        <v>5</v>
      </c>
      <c r="E8573" t="s">
        <v>15523</v>
      </c>
      <c r="F8573" t="s">
        <v>15524</v>
      </c>
    </row>
    <row r="8574" spans="1:6">
      <c r="A8574" t="s">
        <v>15525</v>
      </c>
      <c r="B8574">
        <v>22</v>
      </c>
      <c r="C8574">
        <v>9</v>
      </c>
      <c r="D8574">
        <v>6</v>
      </c>
      <c r="E8574" t="s">
        <v>15526</v>
      </c>
      <c r="F8574" t="s">
        <v>15524</v>
      </c>
    </row>
    <row r="8575" spans="1:6">
      <c r="A8575" t="s">
        <v>15527</v>
      </c>
      <c r="B8575">
        <v>22</v>
      </c>
      <c r="C8575">
        <v>9</v>
      </c>
      <c r="D8575">
        <v>7</v>
      </c>
      <c r="E8575" t="s">
        <v>15528</v>
      </c>
      <c r="F8575" t="s">
        <v>15529</v>
      </c>
    </row>
    <row r="8576" spans="1:6">
      <c r="A8576" t="s">
        <v>15530</v>
      </c>
      <c r="B8576">
        <v>22</v>
      </c>
      <c r="C8576">
        <v>9</v>
      </c>
      <c r="D8576">
        <v>8</v>
      </c>
      <c r="E8576" t="s">
        <v>15531</v>
      </c>
      <c r="F8576" t="s">
        <v>15529</v>
      </c>
    </row>
    <row r="8577" spans="1:6">
      <c r="A8577" t="s">
        <v>15532</v>
      </c>
      <c r="B8577">
        <v>22</v>
      </c>
      <c r="C8577">
        <v>9</v>
      </c>
      <c r="D8577">
        <v>9</v>
      </c>
      <c r="E8577" t="s">
        <v>15533</v>
      </c>
      <c r="F8577" t="s">
        <v>15534</v>
      </c>
    </row>
    <row r="8578" spans="1:6">
      <c r="A8578" t="s">
        <v>15535</v>
      </c>
      <c r="B8578">
        <v>22</v>
      </c>
      <c r="C8578">
        <v>9</v>
      </c>
      <c r="D8578">
        <v>10</v>
      </c>
      <c r="E8578" t="s">
        <v>15536</v>
      </c>
      <c r="F8578" t="s">
        <v>15534</v>
      </c>
    </row>
    <row r="8579" spans="1:6">
      <c r="A8579" t="s">
        <v>15537</v>
      </c>
      <c r="B8579">
        <v>22</v>
      </c>
      <c r="C8579">
        <v>9</v>
      </c>
      <c r="D8579">
        <v>11</v>
      </c>
      <c r="E8579" t="s">
        <v>15538</v>
      </c>
      <c r="F8579" t="s">
        <v>15539</v>
      </c>
    </row>
    <row r="8580" spans="1:6">
      <c r="A8580" t="s">
        <v>15540</v>
      </c>
      <c r="B8580">
        <v>22</v>
      </c>
      <c r="C8580">
        <v>9</v>
      </c>
      <c r="D8580">
        <v>12</v>
      </c>
      <c r="E8580" t="s">
        <v>15541</v>
      </c>
      <c r="F8580" t="s">
        <v>15539</v>
      </c>
    </row>
    <row r="8581" spans="1:6">
      <c r="A8581" t="s">
        <v>15542</v>
      </c>
      <c r="B8581">
        <v>22</v>
      </c>
      <c r="C8581">
        <v>9</v>
      </c>
      <c r="D8581">
        <v>13</v>
      </c>
      <c r="E8581" t="s">
        <v>15543</v>
      </c>
      <c r="F8581" t="s">
        <v>15544</v>
      </c>
    </row>
    <row r="8582" spans="1:6">
      <c r="A8582" t="s">
        <v>15545</v>
      </c>
      <c r="B8582">
        <v>22</v>
      </c>
      <c r="C8582">
        <v>9</v>
      </c>
      <c r="D8582">
        <v>14</v>
      </c>
      <c r="E8582" t="s">
        <v>15546</v>
      </c>
      <c r="F8582" t="s">
        <v>15544</v>
      </c>
    </row>
    <row r="8583" spans="1:6">
      <c r="A8583" t="s">
        <v>15547</v>
      </c>
      <c r="B8583">
        <v>22</v>
      </c>
      <c r="C8583">
        <v>9</v>
      </c>
      <c r="D8583">
        <v>15</v>
      </c>
      <c r="E8583" t="s">
        <v>15548</v>
      </c>
      <c r="F8583" t="s">
        <v>15549</v>
      </c>
    </row>
    <row r="8584" spans="1:6">
      <c r="A8584" t="s">
        <v>15550</v>
      </c>
      <c r="B8584">
        <v>22</v>
      </c>
      <c r="C8584">
        <v>9</v>
      </c>
      <c r="D8584">
        <v>16</v>
      </c>
      <c r="E8584" t="s">
        <v>15551</v>
      </c>
      <c r="F8584" t="s">
        <v>15549</v>
      </c>
    </row>
    <row r="8585" spans="1:6">
      <c r="A8585" t="s">
        <v>15552</v>
      </c>
      <c r="B8585">
        <v>22</v>
      </c>
      <c r="C8585">
        <v>9</v>
      </c>
      <c r="D8585">
        <v>17</v>
      </c>
      <c r="E8585" t="s">
        <v>15553</v>
      </c>
      <c r="F8585" t="s">
        <v>15554</v>
      </c>
    </row>
    <row r="8586" spans="1:6">
      <c r="A8586" t="s">
        <v>15555</v>
      </c>
      <c r="B8586">
        <v>22</v>
      </c>
      <c r="C8586">
        <v>9</v>
      </c>
      <c r="D8586">
        <v>18</v>
      </c>
      <c r="E8586" t="s">
        <v>15556</v>
      </c>
      <c r="F8586" t="s">
        <v>15554</v>
      </c>
    </row>
    <row r="8587" spans="1:6">
      <c r="A8587" t="s">
        <v>15557</v>
      </c>
      <c r="B8587">
        <v>22</v>
      </c>
      <c r="C8587">
        <v>9</v>
      </c>
      <c r="D8587">
        <v>19</v>
      </c>
      <c r="E8587" t="s">
        <v>15558</v>
      </c>
      <c r="F8587" t="s">
        <v>15559</v>
      </c>
    </row>
    <row r="8588" spans="1:6">
      <c r="A8588" t="s">
        <v>15560</v>
      </c>
      <c r="B8588">
        <v>22</v>
      </c>
      <c r="C8588">
        <v>9</v>
      </c>
      <c r="D8588">
        <v>20</v>
      </c>
      <c r="E8588" t="s">
        <v>15561</v>
      </c>
      <c r="F8588" t="s">
        <v>15559</v>
      </c>
    </row>
    <row r="8589" spans="1:6">
      <c r="A8589" t="s">
        <v>15562</v>
      </c>
      <c r="B8589">
        <v>22</v>
      </c>
      <c r="C8589">
        <v>10</v>
      </c>
      <c r="D8589">
        <v>1</v>
      </c>
      <c r="E8589" t="s">
        <v>15563</v>
      </c>
      <c r="F8589" t="s">
        <v>15564</v>
      </c>
    </row>
    <row r="8590" spans="1:6">
      <c r="A8590" t="s">
        <v>15565</v>
      </c>
      <c r="B8590">
        <v>22</v>
      </c>
      <c r="C8590">
        <v>10</v>
      </c>
      <c r="D8590">
        <v>2</v>
      </c>
      <c r="E8590" t="s">
        <v>15566</v>
      </c>
      <c r="F8590" t="s">
        <v>15564</v>
      </c>
    </row>
    <row r="8591" spans="1:6">
      <c r="A8591" t="s">
        <v>15567</v>
      </c>
      <c r="B8591">
        <v>22</v>
      </c>
      <c r="C8591">
        <v>10</v>
      </c>
      <c r="D8591">
        <v>3</v>
      </c>
      <c r="E8591" t="s">
        <v>15568</v>
      </c>
      <c r="F8591" t="s">
        <v>15569</v>
      </c>
    </row>
    <row r="8592" spans="1:6">
      <c r="A8592" t="s">
        <v>15570</v>
      </c>
      <c r="B8592">
        <v>22</v>
      </c>
      <c r="C8592">
        <v>10</v>
      </c>
      <c r="D8592">
        <v>4</v>
      </c>
      <c r="E8592" t="s">
        <v>15571</v>
      </c>
      <c r="F8592" t="s">
        <v>15569</v>
      </c>
    </row>
    <row r="8593" spans="1:6">
      <c r="A8593" t="s">
        <v>15572</v>
      </c>
      <c r="B8593">
        <v>22</v>
      </c>
      <c r="C8593">
        <v>10</v>
      </c>
      <c r="D8593">
        <v>5</v>
      </c>
      <c r="E8593" t="s">
        <v>15573</v>
      </c>
      <c r="F8593" t="s">
        <v>15574</v>
      </c>
    </row>
    <row r="8594" spans="1:6">
      <c r="A8594" t="s">
        <v>15575</v>
      </c>
      <c r="B8594">
        <v>22</v>
      </c>
      <c r="C8594">
        <v>10</v>
      </c>
      <c r="D8594">
        <v>6</v>
      </c>
      <c r="E8594" t="s">
        <v>15576</v>
      </c>
      <c r="F8594" t="s">
        <v>15574</v>
      </c>
    </row>
    <row r="8595" spans="1:6">
      <c r="A8595" t="s">
        <v>15577</v>
      </c>
      <c r="B8595">
        <v>22</v>
      </c>
      <c r="C8595">
        <v>10</v>
      </c>
      <c r="D8595">
        <v>7</v>
      </c>
      <c r="E8595" t="s">
        <v>15578</v>
      </c>
      <c r="F8595" t="s">
        <v>15579</v>
      </c>
    </row>
    <row r="8596" spans="1:6">
      <c r="A8596" t="s">
        <v>15580</v>
      </c>
      <c r="B8596">
        <v>22</v>
      </c>
      <c r="C8596">
        <v>10</v>
      </c>
      <c r="D8596">
        <v>8</v>
      </c>
      <c r="E8596" t="s">
        <v>15581</v>
      </c>
      <c r="F8596" t="s">
        <v>15579</v>
      </c>
    </row>
    <row r="8597" spans="1:6">
      <c r="A8597" t="s">
        <v>15582</v>
      </c>
      <c r="B8597">
        <v>22</v>
      </c>
      <c r="C8597">
        <v>10</v>
      </c>
      <c r="D8597">
        <v>9</v>
      </c>
      <c r="E8597" t="s">
        <v>15583</v>
      </c>
      <c r="F8597" t="s">
        <v>15584</v>
      </c>
    </row>
    <row r="8598" spans="1:6">
      <c r="A8598" t="s">
        <v>15585</v>
      </c>
      <c r="B8598">
        <v>22</v>
      </c>
      <c r="C8598">
        <v>10</v>
      </c>
      <c r="D8598">
        <v>10</v>
      </c>
      <c r="E8598" t="s">
        <v>15586</v>
      </c>
      <c r="F8598" t="s">
        <v>15584</v>
      </c>
    </row>
    <row r="8599" spans="1:6">
      <c r="A8599" t="s">
        <v>15587</v>
      </c>
      <c r="B8599">
        <v>22</v>
      </c>
      <c r="C8599">
        <v>10</v>
      </c>
      <c r="D8599">
        <v>11</v>
      </c>
      <c r="E8599" t="s">
        <v>15588</v>
      </c>
      <c r="F8599" t="s">
        <v>15589</v>
      </c>
    </row>
    <row r="8600" spans="1:6">
      <c r="A8600" t="s">
        <v>15590</v>
      </c>
      <c r="B8600">
        <v>22</v>
      </c>
      <c r="C8600">
        <v>10</v>
      </c>
      <c r="D8600">
        <v>12</v>
      </c>
      <c r="E8600" t="s">
        <v>15591</v>
      </c>
      <c r="F8600" t="s">
        <v>15589</v>
      </c>
    </row>
    <row r="8601" spans="1:6">
      <c r="A8601" t="s">
        <v>15592</v>
      </c>
      <c r="B8601">
        <v>22</v>
      </c>
      <c r="C8601">
        <v>10</v>
      </c>
      <c r="D8601">
        <v>13</v>
      </c>
      <c r="E8601" t="s">
        <v>15593</v>
      </c>
      <c r="F8601" t="s">
        <v>15594</v>
      </c>
    </row>
    <row r="8602" spans="1:6">
      <c r="A8602" t="s">
        <v>15595</v>
      </c>
      <c r="B8602">
        <v>22</v>
      </c>
      <c r="C8602">
        <v>10</v>
      </c>
      <c r="D8602">
        <v>14</v>
      </c>
      <c r="E8602" t="s">
        <v>15596</v>
      </c>
      <c r="F8602" t="s">
        <v>15594</v>
      </c>
    </row>
    <row r="8603" spans="1:6">
      <c r="A8603" t="s">
        <v>15597</v>
      </c>
      <c r="B8603">
        <v>22</v>
      </c>
      <c r="C8603">
        <v>10</v>
      </c>
      <c r="D8603">
        <v>15</v>
      </c>
      <c r="E8603" t="s">
        <v>15598</v>
      </c>
      <c r="F8603" t="s">
        <v>15599</v>
      </c>
    </row>
    <row r="8604" spans="1:6">
      <c r="A8604" t="s">
        <v>15600</v>
      </c>
      <c r="B8604">
        <v>22</v>
      </c>
      <c r="C8604">
        <v>10</v>
      </c>
      <c r="D8604">
        <v>16</v>
      </c>
      <c r="E8604" t="s">
        <v>15601</v>
      </c>
      <c r="F8604" t="s">
        <v>15599</v>
      </c>
    </row>
    <row r="8605" spans="1:6">
      <c r="A8605" t="s">
        <v>15602</v>
      </c>
      <c r="B8605">
        <v>22</v>
      </c>
      <c r="C8605">
        <v>10</v>
      </c>
      <c r="D8605">
        <v>17</v>
      </c>
      <c r="E8605" t="s">
        <v>15603</v>
      </c>
      <c r="F8605" t="s">
        <v>15604</v>
      </c>
    </row>
    <row r="8606" spans="1:6">
      <c r="A8606" t="s">
        <v>15605</v>
      </c>
      <c r="B8606">
        <v>22</v>
      </c>
      <c r="C8606">
        <v>10</v>
      </c>
      <c r="D8606">
        <v>18</v>
      </c>
      <c r="E8606" t="s">
        <v>15606</v>
      </c>
      <c r="F8606" t="s">
        <v>15604</v>
      </c>
    </row>
    <row r="8607" spans="1:6">
      <c r="A8607" t="s">
        <v>15607</v>
      </c>
      <c r="B8607">
        <v>22</v>
      </c>
      <c r="C8607">
        <v>10</v>
      </c>
      <c r="D8607">
        <v>19</v>
      </c>
      <c r="E8607" t="s">
        <v>15608</v>
      </c>
      <c r="F8607" t="s">
        <v>15609</v>
      </c>
    </row>
    <row r="8608" spans="1:6">
      <c r="A8608" t="s">
        <v>15610</v>
      </c>
      <c r="B8608">
        <v>22</v>
      </c>
      <c r="C8608">
        <v>10</v>
      </c>
      <c r="D8608">
        <v>20</v>
      </c>
      <c r="E8608" t="s">
        <v>15611</v>
      </c>
      <c r="F8608" t="s">
        <v>15609</v>
      </c>
    </row>
    <row r="8609" spans="1:6">
      <c r="A8609" t="s">
        <v>15612</v>
      </c>
      <c r="B8609">
        <v>22</v>
      </c>
      <c r="C8609">
        <v>11</v>
      </c>
      <c r="D8609">
        <v>1</v>
      </c>
      <c r="E8609" t="s">
        <v>15613</v>
      </c>
      <c r="F8609" t="s">
        <v>15614</v>
      </c>
    </row>
    <row r="8610" spans="1:6">
      <c r="A8610" t="s">
        <v>15615</v>
      </c>
      <c r="B8610">
        <v>22</v>
      </c>
      <c r="C8610">
        <v>11</v>
      </c>
      <c r="D8610">
        <v>2</v>
      </c>
      <c r="E8610" t="s">
        <v>15616</v>
      </c>
      <c r="F8610" t="s">
        <v>15614</v>
      </c>
    </row>
    <row r="8611" spans="1:6">
      <c r="A8611" t="s">
        <v>15617</v>
      </c>
      <c r="B8611">
        <v>22</v>
      </c>
      <c r="C8611">
        <v>11</v>
      </c>
      <c r="D8611">
        <v>3</v>
      </c>
      <c r="E8611" t="s">
        <v>15618</v>
      </c>
      <c r="F8611" t="s">
        <v>15619</v>
      </c>
    </row>
    <row r="8612" spans="1:6">
      <c r="A8612" t="s">
        <v>15620</v>
      </c>
      <c r="B8612">
        <v>22</v>
      </c>
      <c r="C8612">
        <v>11</v>
      </c>
      <c r="D8612">
        <v>4</v>
      </c>
      <c r="E8612" t="s">
        <v>15621</v>
      </c>
      <c r="F8612" t="s">
        <v>15619</v>
      </c>
    </row>
    <row r="8613" spans="1:6">
      <c r="A8613" t="s">
        <v>15622</v>
      </c>
      <c r="B8613">
        <v>22</v>
      </c>
      <c r="C8613">
        <v>11</v>
      </c>
      <c r="D8613">
        <v>5</v>
      </c>
      <c r="E8613" t="s">
        <v>15623</v>
      </c>
      <c r="F8613" t="s">
        <v>15624</v>
      </c>
    </row>
    <row r="8614" spans="1:6">
      <c r="A8614" t="s">
        <v>15625</v>
      </c>
      <c r="B8614">
        <v>22</v>
      </c>
      <c r="C8614">
        <v>11</v>
      </c>
      <c r="D8614">
        <v>6</v>
      </c>
      <c r="E8614" t="s">
        <v>15626</v>
      </c>
      <c r="F8614" t="s">
        <v>15624</v>
      </c>
    </row>
    <row r="8615" spans="1:6">
      <c r="A8615" t="s">
        <v>15627</v>
      </c>
      <c r="B8615">
        <v>22</v>
      </c>
      <c r="C8615">
        <v>11</v>
      </c>
      <c r="D8615">
        <v>7</v>
      </c>
      <c r="E8615" t="s">
        <v>15628</v>
      </c>
      <c r="F8615" t="s">
        <v>15629</v>
      </c>
    </row>
    <row r="8616" spans="1:6">
      <c r="A8616" t="s">
        <v>15630</v>
      </c>
      <c r="B8616">
        <v>22</v>
      </c>
      <c r="C8616">
        <v>11</v>
      </c>
      <c r="D8616">
        <v>8</v>
      </c>
      <c r="E8616" t="s">
        <v>15631</v>
      </c>
      <c r="F8616" t="s">
        <v>15629</v>
      </c>
    </row>
    <row r="8617" spans="1:6">
      <c r="A8617" t="s">
        <v>15632</v>
      </c>
      <c r="B8617">
        <v>22</v>
      </c>
      <c r="C8617">
        <v>11</v>
      </c>
      <c r="D8617">
        <v>9</v>
      </c>
      <c r="E8617" t="s">
        <v>15633</v>
      </c>
      <c r="F8617" t="s">
        <v>15634</v>
      </c>
    </row>
    <row r="8618" spans="1:6">
      <c r="A8618" t="s">
        <v>15635</v>
      </c>
      <c r="B8618">
        <v>22</v>
      </c>
      <c r="C8618">
        <v>11</v>
      </c>
      <c r="D8618">
        <v>10</v>
      </c>
      <c r="E8618" t="s">
        <v>15636</v>
      </c>
      <c r="F8618" t="s">
        <v>15634</v>
      </c>
    </row>
    <row r="8619" spans="1:6">
      <c r="A8619" t="s">
        <v>15637</v>
      </c>
      <c r="B8619">
        <v>22</v>
      </c>
      <c r="C8619">
        <v>11</v>
      </c>
      <c r="D8619">
        <v>11</v>
      </c>
      <c r="E8619" t="s">
        <v>15638</v>
      </c>
      <c r="F8619" t="s">
        <v>15639</v>
      </c>
    </row>
    <row r="8620" spans="1:6">
      <c r="A8620" t="s">
        <v>15640</v>
      </c>
      <c r="B8620">
        <v>22</v>
      </c>
      <c r="C8620">
        <v>11</v>
      </c>
      <c r="D8620">
        <v>12</v>
      </c>
      <c r="E8620" t="s">
        <v>15641</v>
      </c>
      <c r="F8620" t="s">
        <v>15639</v>
      </c>
    </row>
    <row r="8621" spans="1:6">
      <c r="A8621" t="s">
        <v>15642</v>
      </c>
      <c r="B8621">
        <v>22</v>
      </c>
      <c r="C8621">
        <v>11</v>
      </c>
      <c r="D8621">
        <v>13</v>
      </c>
      <c r="E8621" t="s">
        <v>15643</v>
      </c>
      <c r="F8621" t="s">
        <v>15644</v>
      </c>
    </row>
    <row r="8622" spans="1:6">
      <c r="A8622" t="s">
        <v>15645</v>
      </c>
      <c r="B8622">
        <v>22</v>
      </c>
      <c r="C8622">
        <v>11</v>
      </c>
      <c r="D8622">
        <v>14</v>
      </c>
      <c r="E8622" t="s">
        <v>15646</v>
      </c>
      <c r="F8622" t="s">
        <v>15644</v>
      </c>
    </row>
    <row r="8623" spans="1:6">
      <c r="A8623" t="s">
        <v>15647</v>
      </c>
      <c r="B8623">
        <v>22</v>
      </c>
      <c r="C8623">
        <v>11</v>
      </c>
      <c r="D8623">
        <v>15</v>
      </c>
      <c r="E8623" t="s">
        <v>15648</v>
      </c>
      <c r="F8623" t="s">
        <v>15649</v>
      </c>
    </row>
    <row r="8624" spans="1:6">
      <c r="A8624" t="s">
        <v>15650</v>
      </c>
      <c r="B8624">
        <v>22</v>
      </c>
      <c r="C8624">
        <v>11</v>
      </c>
      <c r="D8624">
        <v>16</v>
      </c>
      <c r="E8624" t="s">
        <v>15651</v>
      </c>
      <c r="F8624" t="s">
        <v>15649</v>
      </c>
    </row>
    <row r="8625" spans="1:6">
      <c r="A8625" t="s">
        <v>15652</v>
      </c>
      <c r="B8625">
        <v>22</v>
      </c>
      <c r="C8625">
        <v>11</v>
      </c>
      <c r="D8625">
        <v>17</v>
      </c>
      <c r="E8625" t="s">
        <v>15653</v>
      </c>
      <c r="F8625" t="s">
        <v>15654</v>
      </c>
    </row>
    <row r="8626" spans="1:6">
      <c r="A8626" t="s">
        <v>15655</v>
      </c>
      <c r="B8626">
        <v>22</v>
      </c>
      <c r="C8626">
        <v>11</v>
      </c>
      <c r="D8626">
        <v>18</v>
      </c>
      <c r="E8626" t="s">
        <v>15656</v>
      </c>
      <c r="F8626" t="s">
        <v>15654</v>
      </c>
    </row>
    <row r="8627" spans="1:6">
      <c r="A8627" t="s">
        <v>15657</v>
      </c>
      <c r="B8627">
        <v>22</v>
      </c>
      <c r="C8627">
        <v>11</v>
      </c>
      <c r="D8627">
        <v>19</v>
      </c>
      <c r="E8627" t="s">
        <v>15658</v>
      </c>
      <c r="F8627" t="s">
        <v>15659</v>
      </c>
    </row>
    <row r="8628" spans="1:6">
      <c r="A8628" t="s">
        <v>15660</v>
      </c>
      <c r="B8628">
        <v>22</v>
      </c>
      <c r="C8628">
        <v>11</v>
      </c>
      <c r="D8628">
        <v>20</v>
      </c>
      <c r="E8628" t="s">
        <v>15661</v>
      </c>
      <c r="F8628" t="s">
        <v>15659</v>
      </c>
    </row>
    <row r="8629" spans="1:6">
      <c r="A8629" t="s">
        <v>15662</v>
      </c>
      <c r="B8629">
        <v>22</v>
      </c>
      <c r="C8629">
        <v>12</v>
      </c>
      <c r="D8629">
        <v>1</v>
      </c>
      <c r="E8629" t="s">
        <v>15663</v>
      </c>
      <c r="F8629" t="s">
        <v>15664</v>
      </c>
    </row>
    <row r="8630" spans="1:6">
      <c r="A8630" t="s">
        <v>15665</v>
      </c>
      <c r="B8630">
        <v>22</v>
      </c>
      <c r="C8630">
        <v>12</v>
      </c>
      <c r="D8630">
        <v>2</v>
      </c>
      <c r="E8630" t="s">
        <v>15666</v>
      </c>
      <c r="F8630" t="s">
        <v>15664</v>
      </c>
    </row>
    <row r="8631" spans="1:6">
      <c r="A8631" t="s">
        <v>15667</v>
      </c>
      <c r="B8631">
        <v>22</v>
      </c>
      <c r="C8631">
        <v>12</v>
      </c>
      <c r="D8631">
        <v>3</v>
      </c>
      <c r="E8631" t="s">
        <v>15668</v>
      </c>
      <c r="F8631" t="s">
        <v>15669</v>
      </c>
    </row>
    <row r="8632" spans="1:6">
      <c r="A8632" t="s">
        <v>15670</v>
      </c>
      <c r="B8632">
        <v>22</v>
      </c>
      <c r="C8632">
        <v>12</v>
      </c>
      <c r="D8632">
        <v>4</v>
      </c>
      <c r="E8632" t="s">
        <v>15671</v>
      </c>
      <c r="F8632" t="s">
        <v>15669</v>
      </c>
    </row>
    <row r="8633" spans="1:6">
      <c r="A8633" t="s">
        <v>15672</v>
      </c>
      <c r="B8633">
        <v>22</v>
      </c>
      <c r="C8633">
        <v>12</v>
      </c>
      <c r="D8633">
        <v>5</v>
      </c>
      <c r="E8633" t="s">
        <v>15673</v>
      </c>
      <c r="F8633" t="s">
        <v>15674</v>
      </c>
    </row>
    <row r="8634" spans="1:6">
      <c r="A8634" t="s">
        <v>15675</v>
      </c>
      <c r="B8634">
        <v>22</v>
      </c>
      <c r="C8634">
        <v>12</v>
      </c>
      <c r="D8634">
        <v>6</v>
      </c>
      <c r="E8634" t="s">
        <v>15676</v>
      </c>
      <c r="F8634" t="s">
        <v>15674</v>
      </c>
    </row>
    <row r="8635" spans="1:6">
      <c r="A8635" t="s">
        <v>15677</v>
      </c>
      <c r="B8635">
        <v>22</v>
      </c>
      <c r="C8635">
        <v>12</v>
      </c>
      <c r="D8635">
        <v>7</v>
      </c>
      <c r="E8635" t="s">
        <v>15678</v>
      </c>
      <c r="F8635" t="s">
        <v>15679</v>
      </c>
    </row>
    <row r="8636" spans="1:6">
      <c r="A8636" t="s">
        <v>15680</v>
      </c>
      <c r="B8636">
        <v>22</v>
      </c>
      <c r="C8636">
        <v>12</v>
      </c>
      <c r="D8636">
        <v>8</v>
      </c>
      <c r="E8636" t="s">
        <v>15681</v>
      </c>
      <c r="F8636" t="s">
        <v>15679</v>
      </c>
    </row>
    <row r="8637" spans="1:6">
      <c r="A8637" t="s">
        <v>15682</v>
      </c>
      <c r="B8637">
        <v>22</v>
      </c>
      <c r="C8637">
        <v>12</v>
      </c>
      <c r="D8637">
        <v>9</v>
      </c>
      <c r="E8637" t="s">
        <v>15683</v>
      </c>
      <c r="F8637" t="s">
        <v>15684</v>
      </c>
    </row>
    <row r="8638" spans="1:6">
      <c r="A8638" t="s">
        <v>15685</v>
      </c>
      <c r="B8638">
        <v>22</v>
      </c>
      <c r="C8638">
        <v>12</v>
      </c>
      <c r="D8638">
        <v>10</v>
      </c>
      <c r="E8638" t="s">
        <v>15686</v>
      </c>
      <c r="F8638" t="s">
        <v>15684</v>
      </c>
    </row>
    <row r="8639" spans="1:6">
      <c r="A8639" t="s">
        <v>15687</v>
      </c>
      <c r="B8639">
        <v>22</v>
      </c>
      <c r="C8639">
        <v>12</v>
      </c>
      <c r="D8639">
        <v>11</v>
      </c>
      <c r="E8639" t="s">
        <v>15688</v>
      </c>
      <c r="F8639" t="s">
        <v>15689</v>
      </c>
    </row>
    <row r="8640" spans="1:6">
      <c r="A8640" t="s">
        <v>15690</v>
      </c>
      <c r="B8640">
        <v>22</v>
      </c>
      <c r="C8640">
        <v>12</v>
      </c>
      <c r="D8640">
        <v>12</v>
      </c>
      <c r="E8640" t="s">
        <v>15691</v>
      </c>
      <c r="F8640" t="s">
        <v>15689</v>
      </c>
    </row>
    <row r="8641" spans="1:7">
      <c r="A8641" t="s">
        <v>15692</v>
      </c>
      <c r="B8641">
        <v>22</v>
      </c>
      <c r="C8641">
        <v>12</v>
      </c>
      <c r="D8641">
        <v>13</v>
      </c>
      <c r="E8641" t="s">
        <v>15693</v>
      </c>
      <c r="F8641" t="s">
        <v>15694</v>
      </c>
    </row>
    <row r="8642" spans="1:7">
      <c r="A8642" t="s">
        <v>15695</v>
      </c>
      <c r="B8642">
        <v>22</v>
      </c>
      <c r="C8642">
        <v>12</v>
      </c>
      <c r="D8642">
        <v>14</v>
      </c>
      <c r="E8642" t="s">
        <v>15696</v>
      </c>
      <c r="F8642" t="s">
        <v>15694</v>
      </c>
    </row>
    <row r="8643" spans="1:7">
      <c r="A8643" t="s">
        <v>15697</v>
      </c>
      <c r="B8643">
        <v>22</v>
      </c>
      <c r="C8643">
        <v>12</v>
      </c>
      <c r="D8643">
        <v>15</v>
      </c>
      <c r="E8643" t="s">
        <v>15698</v>
      </c>
      <c r="F8643" t="s">
        <v>15699</v>
      </c>
    </row>
    <row r="8644" spans="1:7">
      <c r="A8644" t="s">
        <v>15700</v>
      </c>
      <c r="B8644">
        <v>22</v>
      </c>
      <c r="C8644">
        <v>12</v>
      </c>
      <c r="D8644">
        <v>16</v>
      </c>
      <c r="E8644" t="s">
        <v>15701</v>
      </c>
      <c r="F8644" t="s">
        <v>15699</v>
      </c>
    </row>
    <row r="8645" spans="1:7">
      <c r="A8645" t="s">
        <v>15702</v>
      </c>
      <c r="B8645">
        <v>22</v>
      </c>
      <c r="C8645">
        <v>12</v>
      </c>
      <c r="D8645">
        <v>17</v>
      </c>
      <c r="E8645" t="s">
        <v>15703</v>
      </c>
      <c r="F8645" t="s">
        <v>15704</v>
      </c>
    </row>
    <row r="8646" spans="1:7">
      <c r="A8646" t="s">
        <v>15705</v>
      </c>
      <c r="B8646">
        <v>22</v>
      </c>
      <c r="C8646">
        <v>12</v>
      </c>
      <c r="D8646">
        <v>18</v>
      </c>
      <c r="E8646" t="s">
        <v>15706</v>
      </c>
      <c r="F8646" t="s">
        <v>15704</v>
      </c>
    </row>
    <row r="8647" spans="1:7">
      <c r="A8647" t="s">
        <v>15707</v>
      </c>
      <c r="B8647">
        <v>22</v>
      </c>
      <c r="C8647">
        <v>12</v>
      </c>
      <c r="D8647">
        <v>19</v>
      </c>
      <c r="E8647" t="s">
        <v>15708</v>
      </c>
      <c r="F8647" t="s">
        <v>15709</v>
      </c>
    </row>
    <row r="8648" spans="1:7">
      <c r="A8648" t="s">
        <v>15710</v>
      </c>
      <c r="B8648">
        <v>22</v>
      </c>
      <c r="C8648">
        <v>12</v>
      </c>
      <c r="D8648">
        <v>20</v>
      </c>
      <c r="E8648" t="s">
        <v>15711</v>
      </c>
      <c r="F8648" t="s">
        <v>15709</v>
      </c>
    </row>
    <row r="8649" spans="1:7">
      <c r="A8649" t="s">
        <v>15712</v>
      </c>
      <c r="B8649">
        <v>22</v>
      </c>
      <c r="C8649">
        <v>13</v>
      </c>
      <c r="D8649">
        <v>1</v>
      </c>
      <c r="E8649" t="s">
        <v>591</v>
      </c>
      <c r="G8649" t="e">
        <f>--Empty</f>
        <v>#NAME?</v>
      </c>
    </row>
    <row r="8650" spans="1:7">
      <c r="A8650" t="s">
        <v>15713</v>
      </c>
      <c r="B8650">
        <v>22</v>
      </c>
      <c r="C8650">
        <v>13</v>
      </c>
      <c r="D8650">
        <v>2</v>
      </c>
      <c r="E8650" t="s">
        <v>591</v>
      </c>
      <c r="G8650" t="e">
        <f>--Empty</f>
        <v>#NAME?</v>
      </c>
    </row>
    <row r="8651" spans="1:7">
      <c r="A8651" t="s">
        <v>15714</v>
      </c>
      <c r="B8651">
        <v>22</v>
      </c>
      <c r="C8651">
        <v>13</v>
      </c>
      <c r="D8651">
        <v>3</v>
      </c>
      <c r="E8651" t="s">
        <v>591</v>
      </c>
      <c r="G8651" t="e">
        <f>--Empty</f>
        <v>#NAME?</v>
      </c>
    </row>
    <row r="8652" spans="1:7">
      <c r="A8652" t="s">
        <v>15715</v>
      </c>
      <c r="B8652">
        <v>22</v>
      </c>
      <c r="C8652">
        <v>13</v>
      </c>
      <c r="D8652">
        <v>4</v>
      </c>
      <c r="E8652" t="s">
        <v>591</v>
      </c>
      <c r="G8652" t="e">
        <f>--Empty</f>
        <v>#NAME?</v>
      </c>
    </row>
    <row r="8653" spans="1:7">
      <c r="A8653" t="s">
        <v>15716</v>
      </c>
      <c r="B8653">
        <v>22</v>
      </c>
      <c r="C8653">
        <v>13</v>
      </c>
      <c r="D8653">
        <v>5</v>
      </c>
      <c r="E8653" t="s">
        <v>591</v>
      </c>
      <c r="G8653" t="e">
        <f>--Empty</f>
        <v>#NAME?</v>
      </c>
    </row>
    <row r="8654" spans="1:7">
      <c r="A8654" t="s">
        <v>15717</v>
      </c>
      <c r="B8654">
        <v>22</v>
      </c>
      <c r="C8654">
        <v>13</v>
      </c>
      <c r="D8654">
        <v>6</v>
      </c>
      <c r="E8654" t="s">
        <v>591</v>
      </c>
      <c r="G8654" t="e">
        <f>--Empty</f>
        <v>#NAME?</v>
      </c>
    </row>
    <row r="8655" spans="1:7">
      <c r="A8655" t="s">
        <v>15718</v>
      </c>
      <c r="B8655">
        <v>22</v>
      </c>
      <c r="C8655">
        <v>13</v>
      </c>
      <c r="D8655">
        <v>7</v>
      </c>
      <c r="E8655" t="s">
        <v>591</v>
      </c>
      <c r="G8655" t="e">
        <f>--Empty</f>
        <v>#NAME?</v>
      </c>
    </row>
    <row r="8656" spans="1:7">
      <c r="A8656" t="s">
        <v>15719</v>
      </c>
      <c r="B8656">
        <v>22</v>
      </c>
      <c r="C8656">
        <v>13</v>
      </c>
      <c r="D8656">
        <v>8</v>
      </c>
      <c r="E8656" t="s">
        <v>591</v>
      </c>
      <c r="G8656" t="e">
        <f>--Empty</f>
        <v>#NAME?</v>
      </c>
    </row>
    <row r="8657" spans="1:7">
      <c r="A8657" t="s">
        <v>15720</v>
      </c>
      <c r="B8657">
        <v>22</v>
      </c>
      <c r="C8657">
        <v>13</v>
      </c>
      <c r="D8657">
        <v>9</v>
      </c>
      <c r="E8657" t="s">
        <v>15721</v>
      </c>
      <c r="F8657" t="s">
        <v>15722</v>
      </c>
    </row>
    <row r="8658" spans="1:7">
      <c r="A8658" t="s">
        <v>15723</v>
      </c>
      <c r="B8658">
        <v>22</v>
      </c>
      <c r="C8658">
        <v>13</v>
      </c>
      <c r="D8658">
        <v>10</v>
      </c>
      <c r="E8658" t="s">
        <v>15724</v>
      </c>
      <c r="F8658" t="s">
        <v>15722</v>
      </c>
    </row>
    <row r="8659" spans="1:7">
      <c r="A8659" t="s">
        <v>15725</v>
      </c>
      <c r="B8659">
        <v>22</v>
      </c>
      <c r="C8659">
        <v>13</v>
      </c>
      <c r="D8659">
        <v>11</v>
      </c>
      <c r="E8659" t="s">
        <v>15726</v>
      </c>
      <c r="F8659" t="s">
        <v>15727</v>
      </c>
    </row>
    <row r="8660" spans="1:7">
      <c r="A8660" t="s">
        <v>15728</v>
      </c>
      <c r="B8660">
        <v>22</v>
      </c>
      <c r="C8660">
        <v>13</v>
      </c>
      <c r="D8660">
        <v>12</v>
      </c>
      <c r="E8660" t="s">
        <v>15729</v>
      </c>
      <c r="F8660" t="s">
        <v>15727</v>
      </c>
    </row>
    <row r="8661" spans="1:7">
      <c r="A8661" t="s">
        <v>15730</v>
      </c>
      <c r="B8661">
        <v>22</v>
      </c>
      <c r="C8661">
        <v>13</v>
      </c>
      <c r="D8661">
        <v>13</v>
      </c>
      <c r="E8661" t="s">
        <v>15731</v>
      </c>
      <c r="F8661" t="s">
        <v>15732</v>
      </c>
    </row>
    <row r="8662" spans="1:7">
      <c r="A8662" t="s">
        <v>15733</v>
      </c>
      <c r="B8662">
        <v>22</v>
      </c>
      <c r="C8662">
        <v>13</v>
      </c>
      <c r="D8662">
        <v>14</v>
      </c>
      <c r="E8662" t="s">
        <v>15734</v>
      </c>
      <c r="F8662" t="s">
        <v>15732</v>
      </c>
    </row>
    <row r="8663" spans="1:7">
      <c r="A8663" t="s">
        <v>15735</v>
      </c>
      <c r="B8663">
        <v>22</v>
      </c>
      <c r="C8663">
        <v>13</v>
      </c>
      <c r="D8663">
        <v>15</v>
      </c>
      <c r="E8663" t="s">
        <v>15736</v>
      </c>
      <c r="F8663" t="s">
        <v>11388</v>
      </c>
    </row>
    <row r="8664" spans="1:7">
      <c r="A8664" t="s">
        <v>15737</v>
      </c>
      <c r="B8664">
        <v>22</v>
      </c>
      <c r="C8664">
        <v>13</v>
      </c>
      <c r="D8664">
        <v>16</v>
      </c>
      <c r="E8664" t="s">
        <v>15738</v>
      </c>
      <c r="F8664" t="s">
        <v>11388</v>
      </c>
    </row>
    <row r="8665" spans="1:7">
      <c r="A8665" t="s">
        <v>15739</v>
      </c>
      <c r="B8665">
        <v>22</v>
      </c>
      <c r="C8665">
        <v>13</v>
      </c>
      <c r="D8665">
        <v>17</v>
      </c>
      <c r="E8665" t="s">
        <v>591</v>
      </c>
      <c r="G8665" t="e">
        <f>--Empty</f>
        <v>#NAME?</v>
      </c>
    </row>
    <row r="8666" spans="1:7">
      <c r="A8666" t="s">
        <v>15740</v>
      </c>
      <c r="B8666">
        <v>22</v>
      </c>
      <c r="C8666">
        <v>13</v>
      </c>
      <c r="D8666">
        <v>18</v>
      </c>
      <c r="E8666" t="s">
        <v>591</v>
      </c>
      <c r="G8666" t="e">
        <f>--Empty</f>
        <v>#NAME?</v>
      </c>
    </row>
    <row r="8667" spans="1:7">
      <c r="A8667" t="s">
        <v>15741</v>
      </c>
      <c r="B8667">
        <v>22</v>
      </c>
      <c r="C8667">
        <v>13</v>
      </c>
      <c r="D8667">
        <v>19</v>
      </c>
      <c r="E8667" t="s">
        <v>591</v>
      </c>
      <c r="G8667" t="e">
        <f>--Empty</f>
        <v>#NAME?</v>
      </c>
    </row>
    <row r="8668" spans="1:7">
      <c r="A8668" t="s">
        <v>15742</v>
      </c>
      <c r="B8668">
        <v>22</v>
      </c>
      <c r="C8668">
        <v>13</v>
      </c>
      <c r="D8668">
        <v>20</v>
      </c>
      <c r="E8668" t="s">
        <v>591</v>
      </c>
      <c r="G8668" t="e">
        <f>--Empty</f>
        <v>#NAME?</v>
      </c>
    </row>
    <row r="8669" spans="1:7">
      <c r="A8669" t="s">
        <v>15743</v>
      </c>
      <c r="B8669">
        <v>22</v>
      </c>
      <c r="C8669">
        <v>14</v>
      </c>
      <c r="D8669">
        <v>1</v>
      </c>
      <c r="E8669" t="s">
        <v>591</v>
      </c>
      <c r="G8669" t="e">
        <f>--Empty</f>
        <v>#NAME?</v>
      </c>
    </row>
    <row r="8670" spans="1:7">
      <c r="A8670" t="s">
        <v>15744</v>
      </c>
      <c r="B8670">
        <v>22</v>
      </c>
      <c r="C8670">
        <v>14</v>
      </c>
      <c r="D8670">
        <v>2</v>
      </c>
      <c r="E8670" t="s">
        <v>591</v>
      </c>
      <c r="G8670" t="e">
        <f>--Empty</f>
        <v>#NAME?</v>
      </c>
    </row>
    <row r="8671" spans="1:7">
      <c r="A8671" t="s">
        <v>15745</v>
      </c>
      <c r="B8671">
        <v>22</v>
      </c>
      <c r="C8671">
        <v>14</v>
      </c>
      <c r="D8671">
        <v>3</v>
      </c>
      <c r="E8671" t="s">
        <v>591</v>
      </c>
      <c r="G8671" t="e">
        <f>--Empty</f>
        <v>#NAME?</v>
      </c>
    </row>
    <row r="8672" spans="1:7">
      <c r="A8672" t="s">
        <v>15746</v>
      </c>
      <c r="B8672">
        <v>22</v>
      </c>
      <c r="C8672">
        <v>14</v>
      </c>
      <c r="D8672">
        <v>4</v>
      </c>
      <c r="E8672" t="s">
        <v>591</v>
      </c>
      <c r="G8672" t="e">
        <f>--Empty</f>
        <v>#NAME?</v>
      </c>
    </row>
    <row r="8673" spans="1:7">
      <c r="A8673" t="s">
        <v>15747</v>
      </c>
      <c r="B8673">
        <v>22</v>
      </c>
      <c r="C8673">
        <v>14</v>
      </c>
      <c r="D8673">
        <v>5</v>
      </c>
      <c r="E8673" t="s">
        <v>15748</v>
      </c>
      <c r="F8673" t="s">
        <v>15749</v>
      </c>
    </row>
    <row r="8674" spans="1:7">
      <c r="A8674" t="s">
        <v>15750</v>
      </c>
      <c r="B8674">
        <v>22</v>
      </c>
      <c r="C8674">
        <v>14</v>
      </c>
      <c r="D8674">
        <v>6</v>
      </c>
      <c r="E8674" t="s">
        <v>15751</v>
      </c>
      <c r="F8674" t="s">
        <v>15749</v>
      </c>
    </row>
    <row r="8675" spans="1:7">
      <c r="A8675" t="s">
        <v>15752</v>
      </c>
      <c r="B8675">
        <v>22</v>
      </c>
      <c r="C8675">
        <v>14</v>
      </c>
      <c r="D8675">
        <v>7</v>
      </c>
      <c r="E8675" t="s">
        <v>15753</v>
      </c>
      <c r="F8675" t="s">
        <v>15732</v>
      </c>
    </row>
    <row r="8676" spans="1:7">
      <c r="A8676" t="s">
        <v>15754</v>
      </c>
      <c r="B8676">
        <v>22</v>
      </c>
      <c r="C8676">
        <v>14</v>
      </c>
      <c r="D8676">
        <v>8</v>
      </c>
      <c r="E8676" t="s">
        <v>15755</v>
      </c>
      <c r="F8676" t="s">
        <v>15732</v>
      </c>
    </row>
    <row r="8677" spans="1:7">
      <c r="A8677" t="s">
        <v>15756</v>
      </c>
      <c r="B8677">
        <v>22</v>
      </c>
      <c r="C8677">
        <v>14</v>
      </c>
      <c r="D8677">
        <v>9</v>
      </c>
      <c r="E8677" t="s">
        <v>15757</v>
      </c>
      <c r="F8677" t="s">
        <v>15758</v>
      </c>
    </row>
    <row r="8678" spans="1:7">
      <c r="A8678" t="s">
        <v>15759</v>
      </c>
      <c r="B8678">
        <v>22</v>
      </c>
      <c r="C8678">
        <v>14</v>
      </c>
      <c r="D8678">
        <v>10</v>
      </c>
      <c r="E8678" t="s">
        <v>15760</v>
      </c>
      <c r="F8678" t="s">
        <v>15758</v>
      </c>
    </row>
    <row r="8679" spans="1:7">
      <c r="A8679" t="s">
        <v>15761</v>
      </c>
      <c r="B8679">
        <v>22</v>
      </c>
      <c r="C8679">
        <v>14</v>
      </c>
      <c r="D8679">
        <v>11</v>
      </c>
      <c r="E8679" t="s">
        <v>15762</v>
      </c>
      <c r="F8679" t="s">
        <v>15763</v>
      </c>
    </row>
    <row r="8680" spans="1:7">
      <c r="A8680" t="s">
        <v>15764</v>
      </c>
      <c r="B8680">
        <v>22</v>
      </c>
      <c r="C8680">
        <v>14</v>
      </c>
      <c r="D8680">
        <v>12</v>
      </c>
      <c r="E8680" t="s">
        <v>15765</v>
      </c>
      <c r="F8680" t="s">
        <v>15763</v>
      </c>
    </row>
    <row r="8681" spans="1:7">
      <c r="A8681" t="s">
        <v>15766</v>
      </c>
      <c r="B8681">
        <v>22</v>
      </c>
      <c r="C8681">
        <v>14</v>
      </c>
      <c r="D8681">
        <v>13</v>
      </c>
      <c r="E8681" t="s">
        <v>15</v>
      </c>
      <c r="G8681" t="s">
        <v>16</v>
      </c>
    </row>
    <row r="8682" spans="1:7">
      <c r="A8682" t="s">
        <v>15767</v>
      </c>
      <c r="B8682">
        <v>22</v>
      </c>
      <c r="C8682">
        <v>14</v>
      </c>
      <c r="D8682">
        <v>14</v>
      </c>
      <c r="E8682" t="s">
        <v>15</v>
      </c>
      <c r="G8682" t="s">
        <v>16</v>
      </c>
    </row>
    <row r="8683" spans="1:7">
      <c r="A8683" t="s">
        <v>15768</v>
      </c>
      <c r="B8683">
        <v>22</v>
      </c>
      <c r="C8683">
        <v>14</v>
      </c>
      <c r="D8683">
        <v>15</v>
      </c>
      <c r="E8683" t="s">
        <v>660</v>
      </c>
      <c r="G8683" t="s">
        <v>661</v>
      </c>
    </row>
    <row r="8684" spans="1:7">
      <c r="A8684" t="s">
        <v>15769</v>
      </c>
      <c r="B8684">
        <v>22</v>
      </c>
      <c r="C8684">
        <v>14</v>
      </c>
      <c r="D8684">
        <v>16</v>
      </c>
      <c r="E8684" t="s">
        <v>660</v>
      </c>
      <c r="G8684" t="s">
        <v>661</v>
      </c>
    </row>
    <row r="8685" spans="1:7">
      <c r="A8685" t="s">
        <v>15770</v>
      </c>
      <c r="B8685">
        <v>22</v>
      </c>
      <c r="C8685">
        <v>14</v>
      </c>
      <c r="D8685">
        <v>17</v>
      </c>
      <c r="E8685" t="s">
        <v>664</v>
      </c>
      <c r="G8685" t="s">
        <v>665</v>
      </c>
    </row>
    <row r="8686" spans="1:7">
      <c r="A8686" t="s">
        <v>15771</v>
      </c>
      <c r="B8686">
        <v>22</v>
      </c>
      <c r="C8686">
        <v>14</v>
      </c>
      <c r="D8686">
        <v>18</v>
      </c>
      <c r="E8686" t="s">
        <v>664</v>
      </c>
      <c r="G8686" t="s">
        <v>665</v>
      </c>
    </row>
    <row r="8687" spans="1:7">
      <c r="A8687" t="s">
        <v>15772</v>
      </c>
      <c r="B8687">
        <v>22</v>
      </c>
      <c r="C8687">
        <v>14</v>
      </c>
      <c r="D8687">
        <v>19</v>
      </c>
      <c r="E8687" t="s">
        <v>668</v>
      </c>
      <c r="G8687" t="s">
        <v>669</v>
      </c>
    </row>
    <row r="8688" spans="1:7">
      <c r="A8688" t="s">
        <v>15773</v>
      </c>
      <c r="B8688">
        <v>22</v>
      </c>
      <c r="C8688">
        <v>14</v>
      </c>
      <c r="D8688">
        <v>20</v>
      </c>
      <c r="E8688" t="s">
        <v>668</v>
      </c>
      <c r="G8688" t="s">
        <v>669</v>
      </c>
    </row>
    <row r="8689" spans="1:7">
      <c r="A8689" t="s">
        <v>15774</v>
      </c>
      <c r="B8689">
        <v>22</v>
      </c>
      <c r="C8689">
        <v>15</v>
      </c>
      <c r="D8689">
        <v>1</v>
      </c>
      <c r="E8689" t="s">
        <v>672</v>
      </c>
      <c r="G8689" t="e">
        <f>--Buffer</f>
        <v>#NAME?</v>
      </c>
    </row>
    <row r="8690" spans="1:7">
      <c r="A8690" t="s">
        <v>15775</v>
      </c>
      <c r="B8690">
        <v>22</v>
      </c>
      <c r="C8690">
        <v>15</v>
      </c>
      <c r="D8690">
        <v>2</v>
      </c>
      <c r="E8690" t="s">
        <v>672</v>
      </c>
      <c r="G8690" t="e">
        <f>--Buffer</f>
        <v>#NAME?</v>
      </c>
    </row>
    <row r="8691" spans="1:7">
      <c r="A8691" t="s">
        <v>15776</v>
      </c>
      <c r="B8691">
        <v>22</v>
      </c>
      <c r="C8691">
        <v>15</v>
      </c>
      <c r="D8691">
        <v>3</v>
      </c>
      <c r="E8691" t="s">
        <v>675</v>
      </c>
      <c r="G8691" t="s">
        <v>676</v>
      </c>
    </row>
    <row r="8692" spans="1:7">
      <c r="A8692" t="s">
        <v>15777</v>
      </c>
      <c r="B8692">
        <v>22</v>
      </c>
      <c r="C8692">
        <v>15</v>
      </c>
      <c r="D8692">
        <v>4</v>
      </c>
      <c r="E8692" t="s">
        <v>675</v>
      </c>
      <c r="G8692" t="s">
        <v>676</v>
      </c>
    </row>
    <row r="8693" spans="1:7">
      <c r="A8693" t="s">
        <v>15778</v>
      </c>
      <c r="B8693">
        <v>22</v>
      </c>
      <c r="C8693">
        <v>15</v>
      </c>
      <c r="D8693">
        <v>5</v>
      </c>
      <c r="E8693" t="s">
        <v>679</v>
      </c>
      <c r="G8693" t="s">
        <v>680</v>
      </c>
    </row>
    <row r="8694" spans="1:7">
      <c r="A8694" t="s">
        <v>15779</v>
      </c>
      <c r="B8694">
        <v>22</v>
      </c>
      <c r="C8694">
        <v>15</v>
      </c>
      <c r="D8694">
        <v>6</v>
      </c>
      <c r="E8694" t="s">
        <v>679</v>
      </c>
      <c r="G8694" t="s">
        <v>680</v>
      </c>
    </row>
    <row r="8695" spans="1:7">
      <c r="A8695" t="s">
        <v>15780</v>
      </c>
      <c r="B8695">
        <v>22</v>
      </c>
      <c r="C8695">
        <v>15</v>
      </c>
      <c r="D8695">
        <v>7</v>
      </c>
      <c r="E8695" t="s">
        <v>683</v>
      </c>
      <c r="G8695" t="s">
        <v>684</v>
      </c>
    </row>
    <row r="8696" spans="1:7">
      <c r="A8696" t="s">
        <v>15781</v>
      </c>
      <c r="B8696">
        <v>22</v>
      </c>
      <c r="C8696">
        <v>15</v>
      </c>
      <c r="D8696">
        <v>8</v>
      </c>
      <c r="E8696" t="s">
        <v>683</v>
      </c>
      <c r="G8696" t="s">
        <v>684</v>
      </c>
    </row>
    <row r="8697" spans="1:7">
      <c r="A8697" t="s">
        <v>15782</v>
      </c>
      <c r="B8697">
        <v>22</v>
      </c>
      <c r="C8697">
        <v>15</v>
      </c>
      <c r="D8697">
        <v>9</v>
      </c>
      <c r="E8697" t="s">
        <v>672</v>
      </c>
      <c r="G8697" t="e">
        <f>--Buffer</f>
        <v>#NAME?</v>
      </c>
    </row>
    <row r="8698" spans="1:7">
      <c r="A8698" t="s">
        <v>15783</v>
      </c>
      <c r="B8698">
        <v>22</v>
      </c>
      <c r="C8698">
        <v>15</v>
      </c>
      <c r="D8698">
        <v>10</v>
      </c>
      <c r="E8698" t="s">
        <v>672</v>
      </c>
      <c r="G8698" t="e">
        <f>--Buffer</f>
        <v>#NAME?</v>
      </c>
    </row>
    <row r="8699" spans="1:7">
      <c r="A8699" t="s">
        <v>15784</v>
      </c>
      <c r="B8699">
        <v>22</v>
      </c>
      <c r="C8699">
        <v>15</v>
      </c>
      <c r="D8699">
        <v>11</v>
      </c>
      <c r="E8699" t="s">
        <v>672</v>
      </c>
      <c r="G8699" t="e">
        <f>--Buffer</f>
        <v>#NAME?</v>
      </c>
    </row>
    <row r="8700" spans="1:7">
      <c r="A8700" t="s">
        <v>15785</v>
      </c>
      <c r="B8700">
        <v>22</v>
      </c>
      <c r="C8700">
        <v>15</v>
      </c>
      <c r="D8700">
        <v>12</v>
      </c>
      <c r="E8700" t="s">
        <v>672</v>
      </c>
      <c r="G8700" t="e">
        <f>--Buffer</f>
        <v>#NAME?</v>
      </c>
    </row>
    <row r="8701" spans="1:7">
      <c r="A8701" t="s">
        <v>15786</v>
      </c>
      <c r="B8701">
        <v>22</v>
      </c>
      <c r="C8701">
        <v>15</v>
      </c>
      <c r="D8701">
        <v>13</v>
      </c>
      <c r="E8701" t="s">
        <v>672</v>
      </c>
      <c r="G8701" t="e">
        <f>--Buffer</f>
        <v>#NAME?</v>
      </c>
    </row>
    <row r="8702" spans="1:7">
      <c r="A8702" t="s">
        <v>15787</v>
      </c>
      <c r="B8702">
        <v>22</v>
      </c>
      <c r="C8702">
        <v>15</v>
      </c>
      <c r="D8702">
        <v>14</v>
      </c>
      <c r="E8702" t="s">
        <v>672</v>
      </c>
      <c r="G8702" t="e">
        <f>--Buffer</f>
        <v>#NAME?</v>
      </c>
    </row>
    <row r="8703" spans="1:7">
      <c r="A8703" t="s">
        <v>15788</v>
      </c>
      <c r="B8703">
        <v>22</v>
      </c>
      <c r="C8703">
        <v>15</v>
      </c>
      <c r="D8703">
        <v>15</v>
      </c>
      <c r="E8703" t="s">
        <v>672</v>
      </c>
      <c r="G8703" t="e">
        <f>--Buffer</f>
        <v>#NAME?</v>
      </c>
    </row>
    <row r="8704" spans="1:7">
      <c r="A8704" t="s">
        <v>15789</v>
      </c>
      <c r="B8704">
        <v>22</v>
      </c>
      <c r="C8704">
        <v>15</v>
      </c>
      <c r="D8704">
        <v>16</v>
      </c>
      <c r="E8704" t="s">
        <v>672</v>
      </c>
      <c r="G8704" t="e">
        <f>--Buffer</f>
        <v>#NAME?</v>
      </c>
    </row>
    <row r="8705" spans="1:7">
      <c r="A8705" t="s">
        <v>15790</v>
      </c>
      <c r="B8705">
        <v>22</v>
      </c>
      <c r="C8705">
        <v>15</v>
      </c>
      <c r="D8705">
        <v>17</v>
      </c>
      <c r="E8705" t="s">
        <v>695</v>
      </c>
      <c r="G8705" t="s">
        <v>696</v>
      </c>
    </row>
    <row r="8706" spans="1:7">
      <c r="A8706" t="s">
        <v>15791</v>
      </c>
      <c r="B8706">
        <v>22</v>
      </c>
      <c r="C8706">
        <v>15</v>
      </c>
      <c r="D8706">
        <v>18</v>
      </c>
      <c r="E8706" t="s">
        <v>695</v>
      </c>
      <c r="G8706" t="s">
        <v>696</v>
      </c>
    </row>
    <row r="8707" spans="1:7">
      <c r="A8707" t="s">
        <v>15792</v>
      </c>
      <c r="B8707">
        <v>22</v>
      </c>
      <c r="C8707">
        <v>15</v>
      </c>
      <c r="D8707">
        <v>19</v>
      </c>
      <c r="E8707" t="s">
        <v>699</v>
      </c>
      <c r="G8707" t="s">
        <v>700</v>
      </c>
    </row>
    <row r="8708" spans="1:7">
      <c r="A8708" t="s">
        <v>15793</v>
      </c>
      <c r="B8708">
        <v>22</v>
      </c>
      <c r="C8708">
        <v>15</v>
      </c>
      <c r="D8708">
        <v>20</v>
      </c>
      <c r="E8708" t="s">
        <v>699</v>
      </c>
      <c r="G8708" t="s">
        <v>700</v>
      </c>
    </row>
    <row r="8709" spans="1:7">
      <c r="A8709" t="s">
        <v>15794</v>
      </c>
      <c r="B8709">
        <v>22</v>
      </c>
      <c r="C8709">
        <v>16</v>
      </c>
      <c r="D8709">
        <v>1</v>
      </c>
      <c r="E8709" t="s">
        <v>703</v>
      </c>
      <c r="G8709" t="s">
        <v>704</v>
      </c>
    </row>
    <row r="8710" spans="1:7">
      <c r="A8710" t="s">
        <v>15795</v>
      </c>
      <c r="B8710">
        <v>22</v>
      </c>
      <c r="C8710">
        <v>16</v>
      </c>
      <c r="D8710">
        <v>2</v>
      </c>
      <c r="E8710" t="s">
        <v>703</v>
      </c>
      <c r="G8710" t="s">
        <v>704</v>
      </c>
    </row>
    <row r="8711" spans="1:7">
      <c r="A8711" t="s">
        <v>15796</v>
      </c>
      <c r="B8711">
        <v>22</v>
      </c>
      <c r="C8711">
        <v>16</v>
      </c>
      <c r="D8711">
        <v>3</v>
      </c>
      <c r="E8711" t="s">
        <v>707</v>
      </c>
      <c r="G8711" t="s">
        <v>708</v>
      </c>
    </row>
    <row r="8712" spans="1:7">
      <c r="A8712" t="s">
        <v>15797</v>
      </c>
      <c r="B8712">
        <v>22</v>
      </c>
      <c r="C8712">
        <v>16</v>
      </c>
      <c r="D8712">
        <v>4</v>
      </c>
      <c r="E8712" t="s">
        <v>707</v>
      </c>
      <c r="G8712" t="s">
        <v>708</v>
      </c>
    </row>
    <row r="8713" spans="1:7">
      <c r="A8713" t="s">
        <v>15798</v>
      </c>
      <c r="B8713">
        <v>22</v>
      </c>
      <c r="C8713">
        <v>16</v>
      </c>
      <c r="D8713">
        <v>5</v>
      </c>
      <c r="E8713" t="s">
        <v>711</v>
      </c>
      <c r="G8713" t="e">
        <f>--Blank</f>
        <v>#NAME?</v>
      </c>
    </row>
    <row r="8714" spans="1:7">
      <c r="A8714" t="s">
        <v>15799</v>
      </c>
      <c r="B8714">
        <v>22</v>
      </c>
      <c r="C8714">
        <v>16</v>
      </c>
      <c r="D8714">
        <v>6</v>
      </c>
      <c r="E8714" t="s">
        <v>711</v>
      </c>
      <c r="G8714" t="e">
        <f>--Blank</f>
        <v>#NAME?</v>
      </c>
    </row>
    <row r="8715" spans="1:7">
      <c r="A8715" t="s">
        <v>15800</v>
      </c>
      <c r="B8715">
        <v>22</v>
      </c>
      <c r="C8715">
        <v>16</v>
      </c>
      <c r="D8715">
        <v>7</v>
      </c>
      <c r="E8715" t="s">
        <v>711</v>
      </c>
      <c r="G8715" t="e">
        <f>--Blank</f>
        <v>#NAME?</v>
      </c>
    </row>
    <row r="8716" spans="1:7">
      <c r="A8716" t="s">
        <v>15801</v>
      </c>
      <c r="B8716">
        <v>22</v>
      </c>
      <c r="C8716">
        <v>16</v>
      </c>
      <c r="D8716">
        <v>8</v>
      </c>
      <c r="E8716" t="s">
        <v>711</v>
      </c>
      <c r="G8716" t="e">
        <f>--Blank</f>
        <v>#NAME?</v>
      </c>
    </row>
    <row r="8717" spans="1:7">
      <c r="A8717" t="s">
        <v>15802</v>
      </c>
      <c r="B8717">
        <v>22</v>
      </c>
      <c r="C8717">
        <v>16</v>
      </c>
      <c r="D8717">
        <v>9</v>
      </c>
      <c r="E8717" t="s">
        <v>711</v>
      </c>
      <c r="G8717" t="e">
        <f>--Blank</f>
        <v>#NAME?</v>
      </c>
    </row>
    <row r="8718" spans="1:7">
      <c r="A8718" t="s">
        <v>15803</v>
      </c>
      <c r="B8718">
        <v>22</v>
      </c>
      <c r="C8718">
        <v>16</v>
      </c>
      <c r="D8718">
        <v>10</v>
      </c>
      <c r="E8718" t="s">
        <v>711</v>
      </c>
      <c r="G8718" t="e">
        <f>--Blank</f>
        <v>#NAME?</v>
      </c>
    </row>
    <row r="8719" spans="1:7">
      <c r="A8719" t="s">
        <v>15804</v>
      </c>
      <c r="B8719">
        <v>22</v>
      </c>
      <c r="C8719">
        <v>16</v>
      </c>
      <c r="D8719">
        <v>11</v>
      </c>
      <c r="E8719" t="s">
        <v>711</v>
      </c>
      <c r="G8719" t="e">
        <f>--Blank</f>
        <v>#NAME?</v>
      </c>
    </row>
    <row r="8720" spans="1:7">
      <c r="A8720" t="s">
        <v>15805</v>
      </c>
      <c r="B8720">
        <v>22</v>
      </c>
      <c r="C8720">
        <v>16</v>
      </c>
      <c r="D8720">
        <v>12</v>
      </c>
      <c r="E8720" t="s">
        <v>711</v>
      </c>
      <c r="G8720" t="e">
        <f>--Blank</f>
        <v>#NAME?</v>
      </c>
    </row>
    <row r="8721" spans="1:7">
      <c r="A8721" t="s">
        <v>15806</v>
      </c>
      <c r="B8721">
        <v>22</v>
      </c>
      <c r="C8721">
        <v>16</v>
      </c>
      <c r="D8721">
        <v>13</v>
      </c>
      <c r="E8721" t="s">
        <v>711</v>
      </c>
      <c r="G8721" t="e">
        <f>--Blank</f>
        <v>#NAME?</v>
      </c>
    </row>
    <row r="8722" spans="1:7">
      <c r="A8722" t="s">
        <v>15807</v>
      </c>
      <c r="B8722">
        <v>22</v>
      </c>
      <c r="C8722">
        <v>16</v>
      </c>
      <c r="D8722">
        <v>14</v>
      </c>
      <c r="E8722" t="s">
        <v>711</v>
      </c>
      <c r="G8722" t="e">
        <f>--Blank</f>
        <v>#NAME?</v>
      </c>
    </row>
    <row r="8723" spans="1:7">
      <c r="A8723" t="s">
        <v>15808</v>
      </c>
      <c r="B8723">
        <v>22</v>
      </c>
      <c r="C8723">
        <v>16</v>
      </c>
      <c r="D8723">
        <v>15</v>
      </c>
      <c r="E8723" t="s">
        <v>711</v>
      </c>
      <c r="G8723" t="e">
        <f>--Blank</f>
        <v>#NAME?</v>
      </c>
    </row>
    <row r="8724" spans="1:7">
      <c r="A8724" t="s">
        <v>15809</v>
      </c>
      <c r="B8724">
        <v>22</v>
      </c>
      <c r="C8724">
        <v>16</v>
      </c>
      <c r="D8724">
        <v>16</v>
      </c>
      <c r="E8724" t="s">
        <v>711</v>
      </c>
      <c r="G8724" t="e">
        <f>--Blank</f>
        <v>#NAME?</v>
      </c>
    </row>
    <row r="8725" spans="1:7">
      <c r="A8725" t="s">
        <v>15810</v>
      </c>
      <c r="B8725">
        <v>22</v>
      </c>
      <c r="C8725">
        <v>16</v>
      </c>
      <c r="D8725">
        <v>17</v>
      </c>
      <c r="E8725" t="s">
        <v>711</v>
      </c>
      <c r="G8725" t="e">
        <f>--Blank</f>
        <v>#NAME?</v>
      </c>
    </row>
    <row r="8726" spans="1:7">
      <c r="A8726" t="s">
        <v>15811</v>
      </c>
      <c r="B8726">
        <v>22</v>
      </c>
      <c r="C8726">
        <v>16</v>
      </c>
      <c r="D8726">
        <v>18</v>
      </c>
      <c r="E8726" t="s">
        <v>711</v>
      </c>
      <c r="G8726" t="e">
        <f>--Blank</f>
        <v>#NAME?</v>
      </c>
    </row>
    <row r="8727" spans="1:7">
      <c r="A8727" t="s">
        <v>15812</v>
      </c>
      <c r="B8727">
        <v>22</v>
      </c>
      <c r="C8727">
        <v>16</v>
      </c>
      <c r="D8727">
        <v>19</v>
      </c>
      <c r="E8727" t="s">
        <v>711</v>
      </c>
      <c r="G8727" t="e">
        <f>--Blank</f>
        <v>#NAME?</v>
      </c>
    </row>
    <row r="8728" spans="1:7">
      <c r="A8728" t="s">
        <v>15813</v>
      </c>
      <c r="B8728">
        <v>22</v>
      </c>
      <c r="C8728">
        <v>16</v>
      </c>
      <c r="D8728">
        <v>20</v>
      </c>
      <c r="E8728" t="s">
        <v>711</v>
      </c>
      <c r="G8728" t="e">
        <f>--Blank</f>
        <v>#NAME?</v>
      </c>
    </row>
    <row r="8729" spans="1:7">
      <c r="A8729" t="s">
        <v>15814</v>
      </c>
      <c r="B8729">
        <v>22</v>
      </c>
      <c r="C8729">
        <v>17</v>
      </c>
      <c r="D8729">
        <v>1</v>
      </c>
      <c r="E8729" t="s">
        <v>711</v>
      </c>
      <c r="G8729" t="e">
        <f>--Blank</f>
        <v>#NAME?</v>
      </c>
    </row>
    <row r="8730" spans="1:7">
      <c r="A8730" t="s">
        <v>15815</v>
      </c>
      <c r="B8730">
        <v>22</v>
      </c>
      <c r="C8730">
        <v>17</v>
      </c>
      <c r="D8730">
        <v>2</v>
      </c>
      <c r="E8730" t="s">
        <v>711</v>
      </c>
      <c r="G8730" t="e">
        <f>--Blank</f>
        <v>#NAME?</v>
      </c>
    </row>
    <row r="8731" spans="1:7">
      <c r="A8731" t="s">
        <v>15816</v>
      </c>
      <c r="B8731">
        <v>22</v>
      </c>
      <c r="C8731">
        <v>17</v>
      </c>
      <c r="D8731">
        <v>3</v>
      </c>
      <c r="E8731" t="s">
        <v>711</v>
      </c>
      <c r="G8731" t="e">
        <f>--Blank</f>
        <v>#NAME?</v>
      </c>
    </row>
    <row r="8732" spans="1:7">
      <c r="A8732" t="s">
        <v>15817</v>
      </c>
      <c r="B8732">
        <v>22</v>
      </c>
      <c r="C8732">
        <v>17</v>
      </c>
      <c r="D8732">
        <v>4</v>
      </c>
      <c r="E8732" t="s">
        <v>711</v>
      </c>
      <c r="G8732" t="e">
        <f>--Blank</f>
        <v>#NAME?</v>
      </c>
    </row>
    <row r="8733" spans="1:7">
      <c r="A8733" t="s">
        <v>15818</v>
      </c>
      <c r="B8733">
        <v>22</v>
      </c>
      <c r="C8733">
        <v>17</v>
      </c>
      <c r="D8733">
        <v>5</v>
      </c>
      <c r="E8733" t="s">
        <v>711</v>
      </c>
      <c r="G8733" t="e">
        <f>--Blank</f>
        <v>#NAME?</v>
      </c>
    </row>
    <row r="8734" spans="1:7">
      <c r="A8734" t="s">
        <v>15819</v>
      </c>
      <c r="B8734">
        <v>22</v>
      </c>
      <c r="C8734">
        <v>17</v>
      </c>
      <c r="D8734">
        <v>6</v>
      </c>
      <c r="E8734" t="s">
        <v>711</v>
      </c>
      <c r="G8734" t="e">
        <f>--Blank</f>
        <v>#NAME?</v>
      </c>
    </row>
    <row r="8735" spans="1:7">
      <c r="A8735" t="s">
        <v>15820</v>
      </c>
      <c r="B8735">
        <v>22</v>
      </c>
      <c r="C8735">
        <v>17</v>
      </c>
      <c r="D8735">
        <v>7</v>
      </c>
      <c r="E8735" t="s">
        <v>711</v>
      </c>
      <c r="G8735" t="e">
        <f>--Blank</f>
        <v>#NAME?</v>
      </c>
    </row>
    <row r="8736" spans="1:7">
      <c r="A8736" t="s">
        <v>15821</v>
      </c>
      <c r="B8736">
        <v>22</v>
      </c>
      <c r="C8736">
        <v>17</v>
      </c>
      <c r="D8736">
        <v>8</v>
      </c>
      <c r="E8736" t="s">
        <v>711</v>
      </c>
      <c r="G8736" t="e">
        <f>--Blank</f>
        <v>#NAME?</v>
      </c>
    </row>
    <row r="8737" spans="1:7">
      <c r="A8737" t="s">
        <v>15822</v>
      </c>
      <c r="B8737">
        <v>22</v>
      </c>
      <c r="C8737">
        <v>17</v>
      </c>
      <c r="D8737">
        <v>9</v>
      </c>
      <c r="E8737" t="s">
        <v>711</v>
      </c>
      <c r="G8737" t="e">
        <f>--Blank</f>
        <v>#NAME?</v>
      </c>
    </row>
    <row r="8738" spans="1:7">
      <c r="A8738" t="s">
        <v>15823</v>
      </c>
      <c r="B8738">
        <v>22</v>
      </c>
      <c r="C8738">
        <v>17</v>
      </c>
      <c r="D8738">
        <v>10</v>
      </c>
      <c r="E8738" t="s">
        <v>711</v>
      </c>
      <c r="G8738" t="e">
        <f>--Blank</f>
        <v>#NAME?</v>
      </c>
    </row>
    <row r="8739" spans="1:7">
      <c r="A8739" t="s">
        <v>15824</v>
      </c>
      <c r="B8739">
        <v>22</v>
      </c>
      <c r="C8739">
        <v>17</v>
      </c>
      <c r="D8739">
        <v>11</v>
      </c>
      <c r="E8739" t="s">
        <v>711</v>
      </c>
      <c r="G8739" t="e">
        <f>--Blank</f>
        <v>#NAME?</v>
      </c>
    </row>
    <row r="8740" spans="1:7">
      <c r="A8740" t="s">
        <v>15825</v>
      </c>
      <c r="B8740">
        <v>22</v>
      </c>
      <c r="C8740">
        <v>17</v>
      </c>
      <c r="D8740">
        <v>12</v>
      </c>
      <c r="E8740" t="s">
        <v>711</v>
      </c>
      <c r="G8740" t="e">
        <f>--Blank</f>
        <v>#NAME?</v>
      </c>
    </row>
    <row r="8741" spans="1:7">
      <c r="A8741" t="s">
        <v>15826</v>
      </c>
      <c r="B8741">
        <v>22</v>
      </c>
      <c r="C8741">
        <v>17</v>
      </c>
      <c r="D8741">
        <v>13</v>
      </c>
      <c r="E8741" t="s">
        <v>711</v>
      </c>
      <c r="G8741" t="e">
        <f>--Blank</f>
        <v>#NAME?</v>
      </c>
    </row>
    <row r="8742" spans="1:7">
      <c r="A8742" t="s">
        <v>15827</v>
      </c>
      <c r="B8742">
        <v>22</v>
      </c>
      <c r="C8742">
        <v>17</v>
      </c>
      <c r="D8742">
        <v>14</v>
      </c>
      <c r="E8742" t="s">
        <v>711</v>
      </c>
      <c r="G8742" t="e">
        <f>--Blank</f>
        <v>#NAME?</v>
      </c>
    </row>
    <row r="8743" spans="1:7">
      <c r="A8743" t="s">
        <v>15828</v>
      </c>
      <c r="B8743">
        <v>22</v>
      </c>
      <c r="C8743">
        <v>17</v>
      </c>
      <c r="D8743">
        <v>15</v>
      </c>
      <c r="E8743" t="s">
        <v>711</v>
      </c>
      <c r="G8743" t="e">
        <f>--Blank</f>
        <v>#NAME?</v>
      </c>
    </row>
    <row r="8744" spans="1:7">
      <c r="A8744" t="s">
        <v>15829</v>
      </c>
      <c r="B8744">
        <v>22</v>
      </c>
      <c r="C8744">
        <v>17</v>
      </c>
      <c r="D8744">
        <v>16</v>
      </c>
      <c r="E8744" t="s">
        <v>711</v>
      </c>
      <c r="G8744" t="e">
        <f>--Blank</f>
        <v>#NAME?</v>
      </c>
    </row>
    <row r="8745" spans="1:7">
      <c r="A8745" t="s">
        <v>15830</v>
      </c>
      <c r="B8745">
        <v>22</v>
      </c>
      <c r="C8745">
        <v>17</v>
      </c>
      <c r="D8745">
        <v>17</v>
      </c>
      <c r="E8745" t="s">
        <v>711</v>
      </c>
      <c r="G8745" t="e">
        <f>--Blank</f>
        <v>#NAME?</v>
      </c>
    </row>
    <row r="8746" spans="1:7">
      <c r="A8746" t="s">
        <v>15831</v>
      </c>
      <c r="B8746">
        <v>22</v>
      </c>
      <c r="C8746">
        <v>17</v>
      </c>
      <c r="D8746">
        <v>18</v>
      </c>
      <c r="E8746" t="s">
        <v>711</v>
      </c>
      <c r="G8746" t="e">
        <f>--Blank</f>
        <v>#NAME?</v>
      </c>
    </row>
    <row r="8747" spans="1:7">
      <c r="A8747" t="s">
        <v>15832</v>
      </c>
      <c r="B8747">
        <v>22</v>
      </c>
      <c r="C8747">
        <v>17</v>
      </c>
      <c r="D8747">
        <v>19</v>
      </c>
      <c r="E8747" t="s">
        <v>711</v>
      </c>
      <c r="G8747" t="e">
        <f>--Blank</f>
        <v>#NAME?</v>
      </c>
    </row>
    <row r="8748" spans="1:7">
      <c r="A8748" t="s">
        <v>15833</v>
      </c>
      <c r="B8748">
        <v>22</v>
      </c>
      <c r="C8748">
        <v>17</v>
      </c>
      <c r="D8748">
        <v>20</v>
      </c>
      <c r="E8748" t="s">
        <v>711</v>
      </c>
      <c r="G8748" t="e">
        <f>--Blank</f>
        <v>#NAME?</v>
      </c>
    </row>
    <row r="8749" spans="1:7">
      <c r="A8749" t="s">
        <v>15834</v>
      </c>
      <c r="B8749">
        <v>22</v>
      </c>
      <c r="C8749">
        <v>18</v>
      </c>
      <c r="D8749">
        <v>1</v>
      </c>
      <c r="E8749" t="s">
        <v>711</v>
      </c>
      <c r="G8749" t="e">
        <f>--Blank</f>
        <v>#NAME?</v>
      </c>
    </row>
    <row r="8750" spans="1:7">
      <c r="A8750" t="s">
        <v>15835</v>
      </c>
      <c r="B8750">
        <v>22</v>
      </c>
      <c r="C8750">
        <v>18</v>
      </c>
      <c r="D8750">
        <v>2</v>
      </c>
      <c r="E8750" t="s">
        <v>711</v>
      </c>
      <c r="G8750" t="e">
        <f>--Blank</f>
        <v>#NAME?</v>
      </c>
    </row>
    <row r="8751" spans="1:7">
      <c r="A8751" t="s">
        <v>15836</v>
      </c>
      <c r="B8751">
        <v>22</v>
      </c>
      <c r="C8751">
        <v>18</v>
      </c>
      <c r="D8751">
        <v>3</v>
      </c>
      <c r="E8751" t="s">
        <v>711</v>
      </c>
      <c r="G8751" t="e">
        <f>--Blank</f>
        <v>#NAME?</v>
      </c>
    </row>
    <row r="8752" spans="1:7">
      <c r="A8752" t="s">
        <v>15837</v>
      </c>
      <c r="B8752">
        <v>22</v>
      </c>
      <c r="C8752">
        <v>18</v>
      </c>
      <c r="D8752">
        <v>4</v>
      </c>
      <c r="E8752" t="s">
        <v>711</v>
      </c>
      <c r="G8752" t="e">
        <f>--Blank</f>
        <v>#NAME?</v>
      </c>
    </row>
    <row r="8753" spans="1:7">
      <c r="A8753" t="s">
        <v>15838</v>
      </c>
      <c r="B8753">
        <v>22</v>
      </c>
      <c r="C8753">
        <v>18</v>
      </c>
      <c r="D8753">
        <v>5</v>
      </c>
      <c r="E8753" t="s">
        <v>711</v>
      </c>
      <c r="G8753" t="e">
        <f>--Blank</f>
        <v>#NAME?</v>
      </c>
    </row>
    <row r="8754" spans="1:7">
      <c r="A8754" t="s">
        <v>15839</v>
      </c>
      <c r="B8754">
        <v>22</v>
      </c>
      <c r="C8754">
        <v>18</v>
      </c>
      <c r="D8754">
        <v>6</v>
      </c>
      <c r="E8754" t="s">
        <v>711</v>
      </c>
      <c r="G8754" t="e">
        <f>--Blank</f>
        <v>#NAME?</v>
      </c>
    </row>
    <row r="8755" spans="1:7">
      <c r="A8755" t="s">
        <v>15840</v>
      </c>
      <c r="B8755">
        <v>22</v>
      </c>
      <c r="C8755">
        <v>18</v>
      </c>
      <c r="D8755">
        <v>7</v>
      </c>
      <c r="E8755" t="s">
        <v>711</v>
      </c>
      <c r="G8755" t="e">
        <f>--Blank</f>
        <v>#NAME?</v>
      </c>
    </row>
    <row r="8756" spans="1:7">
      <c r="A8756" t="s">
        <v>15841</v>
      </c>
      <c r="B8756">
        <v>22</v>
      </c>
      <c r="C8756">
        <v>18</v>
      </c>
      <c r="D8756">
        <v>8</v>
      </c>
      <c r="E8756" t="s">
        <v>711</v>
      </c>
      <c r="G8756" t="e">
        <f>--Blank</f>
        <v>#NAME?</v>
      </c>
    </row>
    <row r="8757" spans="1:7">
      <c r="A8757" t="s">
        <v>15842</v>
      </c>
      <c r="B8757">
        <v>22</v>
      </c>
      <c r="C8757">
        <v>18</v>
      </c>
      <c r="D8757">
        <v>9</v>
      </c>
      <c r="E8757" t="s">
        <v>711</v>
      </c>
      <c r="G8757" t="e">
        <f>--Blank</f>
        <v>#NAME?</v>
      </c>
    </row>
    <row r="8758" spans="1:7">
      <c r="A8758" t="s">
        <v>15843</v>
      </c>
      <c r="B8758">
        <v>22</v>
      </c>
      <c r="C8758">
        <v>18</v>
      </c>
      <c r="D8758">
        <v>10</v>
      </c>
      <c r="E8758" t="s">
        <v>711</v>
      </c>
      <c r="G8758" t="e">
        <f>--Blank</f>
        <v>#NAME?</v>
      </c>
    </row>
    <row r="8759" spans="1:7">
      <c r="A8759" t="s">
        <v>15844</v>
      </c>
      <c r="B8759">
        <v>22</v>
      </c>
      <c r="C8759">
        <v>18</v>
      </c>
      <c r="D8759">
        <v>11</v>
      </c>
      <c r="E8759" t="s">
        <v>711</v>
      </c>
      <c r="G8759" t="e">
        <f>--Blank</f>
        <v>#NAME?</v>
      </c>
    </row>
    <row r="8760" spans="1:7">
      <c r="A8760" t="s">
        <v>15845</v>
      </c>
      <c r="B8760">
        <v>22</v>
      </c>
      <c r="C8760">
        <v>18</v>
      </c>
      <c r="D8760">
        <v>12</v>
      </c>
      <c r="E8760" t="s">
        <v>711</v>
      </c>
      <c r="G8760" t="e">
        <f>--Blank</f>
        <v>#NAME?</v>
      </c>
    </row>
    <row r="8761" spans="1:7">
      <c r="A8761" t="s">
        <v>15846</v>
      </c>
      <c r="B8761">
        <v>22</v>
      </c>
      <c r="C8761">
        <v>18</v>
      </c>
      <c r="D8761">
        <v>13</v>
      </c>
      <c r="E8761" t="s">
        <v>711</v>
      </c>
      <c r="G8761" t="e">
        <f>--Blank</f>
        <v>#NAME?</v>
      </c>
    </row>
    <row r="8762" spans="1:7">
      <c r="A8762" t="s">
        <v>15847</v>
      </c>
      <c r="B8762">
        <v>22</v>
      </c>
      <c r="C8762">
        <v>18</v>
      </c>
      <c r="D8762">
        <v>14</v>
      </c>
      <c r="E8762" t="s">
        <v>711</v>
      </c>
      <c r="G8762" t="e">
        <f>--Blank</f>
        <v>#NAME?</v>
      </c>
    </row>
    <row r="8763" spans="1:7">
      <c r="A8763" t="s">
        <v>15848</v>
      </c>
      <c r="B8763">
        <v>22</v>
      </c>
      <c r="C8763">
        <v>18</v>
      </c>
      <c r="D8763">
        <v>15</v>
      </c>
      <c r="E8763" t="s">
        <v>711</v>
      </c>
      <c r="G8763" t="e">
        <f>--Blank</f>
        <v>#NAME?</v>
      </c>
    </row>
    <row r="8764" spans="1:7">
      <c r="A8764" t="s">
        <v>15849</v>
      </c>
      <c r="B8764">
        <v>22</v>
      </c>
      <c r="C8764">
        <v>18</v>
      </c>
      <c r="D8764">
        <v>16</v>
      </c>
      <c r="E8764" t="s">
        <v>711</v>
      </c>
      <c r="G8764" t="e">
        <f>--Blank</f>
        <v>#NAME?</v>
      </c>
    </row>
    <row r="8765" spans="1:7">
      <c r="A8765" t="s">
        <v>15850</v>
      </c>
      <c r="B8765">
        <v>22</v>
      </c>
      <c r="C8765">
        <v>18</v>
      </c>
      <c r="D8765">
        <v>17</v>
      </c>
      <c r="E8765" t="s">
        <v>711</v>
      </c>
      <c r="G8765" t="e">
        <f>--Blank</f>
        <v>#NAME?</v>
      </c>
    </row>
    <row r="8766" spans="1:7">
      <c r="A8766" t="s">
        <v>15851</v>
      </c>
      <c r="B8766">
        <v>22</v>
      </c>
      <c r="C8766">
        <v>18</v>
      </c>
      <c r="D8766">
        <v>18</v>
      </c>
      <c r="E8766" t="s">
        <v>711</v>
      </c>
      <c r="G8766" t="e">
        <f>--Blank</f>
        <v>#NAME?</v>
      </c>
    </row>
    <row r="8767" spans="1:7">
      <c r="A8767" t="s">
        <v>15852</v>
      </c>
      <c r="B8767">
        <v>22</v>
      </c>
      <c r="C8767">
        <v>18</v>
      </c>
      <c r="D8767">
        <v>19</v>
      </c>
      <c r="E8767" t="s">
        <v>711</v>
      </c>
      <c r="G8767" t="e">
        <f>--Blank</f>
        <v>#NAME?</v>
      </c>
    </row>
    <row r="8768" spans="1:7">
      <c r="A8768" t="s">
        <v>15853</v>
      </c>
      <c r="B8768">
        <v>22</v>
      </c>
      <c r="C8768">
        <v>18</v>
      </c>
      <c r="D8768">
        <v>20</v>
      </c>
      <c r="E8768" t="s">
        <v>711</v>
      </c>
      <c r="G8768" t="e">
        <f>--Blank</f>
        <v>#NAME?</v>
      </c>
    </row>
    <row r="8769" spans="1:7">
      <c r="A8769" t="s">
        <v>15854</v>
      </c>
      <c r="B8769">
        <v>22</v>
      </c>
      <c r="C8769">
        <v>19</v>
      </c>
      <c r="D8769">
        <v>1</v>
      </c>
      <c r="E8769" t="s">
        <v>711</v>
      </c>
      <c r="G8769" t="e">
        <f>--Blank</f>
        <v>#NAME?</v>
      </c>
    </row>
    <row r="8770" spans="1:7">
      <c r="A8770" t="s">
        <v>15855</v>
      </c>
      <c r="B8770">
        <v>22</v>
      </c>
      <c r="C8770">
        <v>19</v>
      </c>
      <c r="D8770">
        <v>2</v>
      </c>
      <c r="E8770" t="s">
        <v>711</v>
      </c>
      <c r="G8770" t="e">
        <f>--Blank</f>
        <v>#NAME?</v>
      </c>
    </row>
    <row r="8771" spans="1:7">
      <c r="A8771" t="s">
        <v>15856</v>
      </c>
      <c r="B8771">
        <v>22</v>
      </c>
      <c r="C8771">
        <v>19</v>
      </c>
      <c r="D8771">
        <v>3</v>
      </c>
      <c r="E8771" t="s">
        <v>711</v>
      </c>
      <c r="G8771" t="e">
        <f>--Blank</f>
        <v>#NAME?</v>
      </c>
    </row>
    <row r="8772" spans="1:7">
      <c r="A8772" t="s">
        <v>15857</v>
      </c>
      <c r="B8772">
        <v>22</v>
      </c>
      <c r="C8772">
        <v>19</v>
      </c>
      <c r="D8772">
        <v>4</v>
      </c>
      <c r="E8772" t="s">
        <v>711</v>
      </c>
      <c r="G8772" t="e">
        <f>--Blank</f>
        <v>#NAME?</v>
      </c>
    </row>
    <row r="8773" spans="1:7">
      <c r="A8773" t="s">
        <v>15858</v>
      </c>
      <c r="B8773">
        <v>22</v>
      </c>
      <c r="C8773">
        <v>19</v>
      </c>
      <c r="D8773">
        <v>5</v>
      </c>
      <c r="E8773" t="s">
        <v>711</v>
      </c>
      <c r="G8773" t="e">
        <f>--Blank</f>
        <v>#NAME?</v>
      </c>
    </row>
    <row r="8774" spans="1:7">
      <c r="A8774" t="s">
        <v>15859</v>
      </c>
      <c r="B8774">
        <v>22</v>
      </c>
      <c r="C8774">
        <v>19</v>
      </c>
      <c r="D8774">
        <v>6</v>
      </c>
      <c r="E8774" t="s">
        <v>711</v>
      </c>
      <c r="G8774" t="e">
        <f>--Blank</f>
        <v>#NAME?</v>
      </c>
    </row>
    <row r="8775" spans="1:7">
      <c r="A8775" t="s">
        <v>15860</v>
      </c>
      <c r="B8775">
        <v>22</v>
      </c>
      <c r="C8775">
        <v>19</v>
      </c>
      <c r="D8775">
        <v>7</v>
      </c>
      <c r="E8775" t="s">
        <v>711</v>
      </c>
      <c r="G8775" t="e">
        <f>--Blank</f>
        <v>#NAME?</v>
      </c>
    </row>
    <row r="8776" spans="1:7">
      <c r="A8776" t="s">
        <v>15861</v>
      </c>
      <c r="B8776">
        <v>22</v>
      </c>
      <c r="C8776">
        <v>19</v>
      </c>
      <c r="D8776">
        <v>8</v>
      </c>
      <c r="E8776" t="s">
        <v>711</v>
      </c>
      <c r="G8776" t="e">
        <f>--Blank</f>
        <v>#NAME?</v>
      </c>
    </row>
    <row r="8777" spans="1:7">
      <c r="A8777" t="s">
        <v>15862</v>
      </c>
      <c r="B8777">
        <v>22</v>
      </c>
      <c r="C8777">
        <v>19</v>
      </c>
      <c r="D8777">
        <v>9</v>
      </c>
      <c r="E8777" t="s">
        <v>711</v>
      </c>
      <c r="G8777" t="e">
        <f>--Blank</f>
        <v>#NAME?</v>
      </c>
    </row>
    <row r="8778" spans="1:7">
      <c r="A8778" t="s">
        <v>15863</v>
      </c>
      <c r="B8778">
        <v>22</v>
      </c>
      <c r="C8778">
        <v>19</v>
      </c>
      <c r="D8778">
        <v>10</v>
      </c>
      <c r="E8778" t="s">
        <v>711</v>
      </c>
      <c r="G8778" t="e">
        <f>--Blank</f>
        <v>#NAME?</v>
      </c>
    </row>
    <row r="8779" spans="1:7">
      <c r="A8779" t="s">
        <v>15864</v>
      </c>
      <c r="B8779">
        <v>22</v>
      </c>
      <c r="C8779">
        <v>19</v>
      </c>
      <c r="D8779">
        <v>11</v>
      </c>
      <c r="E8779" t="s">
        <v>711</v>
      </c>
      <c r="G8779" t="e">
        <f>--Blank</f>
        <v>#NAME?</v>
      </c>
    </row>
    <row r="8780" spans="1:7">
      <c r="A8780" t="s">
        <v>15865</v>
      </c>
      <c r="B8780">
        <v>22</v>
      </c>
      <c r="C8780">
        <v>19</v>
      </c>
      <c r="D8780">
        <v>12</v>
      </c>
      <c r="E8780" t="s">
        <v>711</v>
      </c>
      <c r="G8780" t="e">
        <f>--Blank</f>
        <v>#NAME?</v>
      </c>
    </row>
    <row r="8781" spans="1:7">
      <c r="A8781" t="s">
        <v>15866</v>
      </c>
      <c r="B8781">
        <v>22</v>
      </c>
      <c r="C8781">
        <v>19</v>
      </c>
      <c r="D8781">
        <v>13</v>
      </c>
      <c r="E8781" t="s">
        <v>711</v>
      </c>
      <c r="G8781" t="e">
        <f>--Blank</f>
        <v>#NAME?</v>
      </c>
    </row>
    <row r="8782" spans="1:7">
      <c r="A8782" t="s">
        <v>15867</v>
      </c>
      <c r="B8782">
        <v>22</v>
      </c>
      <c r="C8782">
        <v>19</v>
      </c>
      <c r="D8782">
        <v>14</v>
      </c>
      <c r="E8782" t="s">
        <v>711</v>
      </c>
      <c r="G8782" t="e">
        <f>--Blank</f>
        <v>#NAME?</v>
      </c>
    </row>
    <row r="8783" spans="1:7">
      <c r="A8783" t="s">
        <v>15868</v>
      </c>
      <c r="B8783">
        <v>22</v>
      </c>
      <c r="C8783">
        <v>19</v>
      </c>
      <c r="D8783">
        <v>15</v>
      </c>
      <c r="E8783" t="s">
        <v>711</v>
      </c>
      <c r="G8783" t="e">
        <f>--Blank</f>
        <v>#NAME?</v>
      </c>
    </row>
    <row r="8784" spans="1:7">
      <c r="A8784" t="s">
        <v>15869</v>
      </c>
      <c r="B8784">
        <v>22</v>
      </c>
      <c r="C8784">
        <v>19</v>
      </c>
      <c r="D8784">
        <v>16</v>
      </c>
      <c r="E8784" t="s">
        <v>711</v>
      </c>
      <c r="G8784" t="e">
        <f>--Blank</f>
        <v>#NAME?</v>
      </c>
    </row>
    <row r="8785" spans="1:7">
      <c r="A8785" t="s">
        <v>15870</v>
      </c>
      <c r="B8785">
        <v>22</v>
      </c>
      <c r="C8785">
        <v>19</v>
      </c>
      <c r="D8785">
        <v>17</v>
      </c>
      <c r="E8785" t="s">
        <v>711</v>
      </c>
      <c r="G8785" t="e">
        <f>--Blank</f>
        <v>#NAME?</v>
      </c>
    </row>
    <row r="8786" spans="1:7">
      <c r="A8786" t="s">
        <v>15871</v>
      </c>
      <c r="B8786">
        <v>22</v>
      </c>
      <c r="C8786">
        <v>19</v>
      </c>
      <c r="D8786">
        <v>18</v>
      </c>
      <c r="E8786" t="s">
        <v>711</v>
      </c>
      <c r="G8786" t="e">
        <f>--Blank</f>
        <v>#NAME?</v>
      </c>
    </row>
    <row r="8787" spans="1:7">
      <c r="A8787" t="s">
        <v>15872</v>
      </c>
      <c r="B8787">
        <v>22</v>
      </c>
      <c r="C8787">
        <v>19</v>
      </c>
      <c r="D8787">
        <v>19</v>
      </c>
      <c r="E8787" t="s">
        <v>711</v>
      </c>
      <c r="G8787" t="e">
        <f>--Blank</f>
        <v>#NAME?</v>
      </c>
    </row>
    <row r="8788" spans="1:7">
      <c r="A8788" t="s">
        <v>15873</v>
      </c>
      <c r="B8788">
        <v>22</v>
      </c>
      <c r="C8788">
        <v>19</v>
      </c>
      <c r="D8788">
        <v>20</v>
      </c>
      <c r="E8788" t="s">
        <v>711</v>
      </c>
      <c r="G8788" t="e">
        <f>--Blank</f>
        <v>#NAME?</v>
      </c>
    </row>
    <row r="8789" spans="1:7">
      <c r="A8789" t="s">
        <v>15874</v>
      </c>
      <c r="B8789">
        <v>22</v>
      </c>
      <c r="C8789">
        <v>20</v>
      </c>
      <c r="D8789">
        <v>1</v>
      </c>
      <c r="E8789" t="s">
        <v>711</v>
      </c>
      <c r="G8789" t="e">
        <f>--Blank</f>
        <v>#NAME?</v>
      </c>
    </row>
    <row r="8790" spans="1:7">
      <c r="A8790" t="s">
        <v>15875</v>
      </c>
      <c r="B8790">
        <v>22</v>
      </c>
      <c r="C8790">
        <v>20</v>
      </c>
      <c r="D8790">
        <v>2</v>
      </c>
      <c r="E8790" t="s">
        <v>711</v>
      </c>
      <c r="G8790" t="e">
        <f>--Blank</f>
        <v>#NAME?</v>
      </c>
    </row>
    <row r="8791" spans="1:7">
      <c r="A8791" t="s">
        <v>15876</v>
      </c>
      <c r="B8791">
        <v>22</v>
      </c>
      <c r="C8791">
        <v>20</v>
      </c>
      <c r="D8791">
        <v>3</v>
      </c>
      <c r="E8791" t="s">
        <v>711</v>
      </c>
      <c r="G8791" t="e">
        <f>--Blank</f>
        <v>#NAME?</v>
      </c>
    </row>
    <row r="8792" spans="1:7">
      <c r="A8792" t="s">
        <v>15877</v>
      </c>
      <c r="B8792">
        <v>22</v>
      </c>
      <c r="C8792">
        <v>20</v>
      </c>
      <c r="D8792">
        <v>4</v>
      </c>
      <c r="E8792" t="s">
        <v>711</v>
      </c>
      <c r="G8792" t="e">
        <f>--Blank</f>
        <v>#NAME?</v>
      </c>
    </row>
    <row r="8793" spans="1:7">
      <c r="A8793" t="s">
        <v>15878</v>
      </c>
      <c r="B8793">
        <v>22</v>
      </c>
      <c r="C8793">
        <v>20</v>
      </c>
      <c r="D8793">
        <v>5</v>
      </c>
      <c r="E8793" t="s">
        <v>711</v>
      </c>
      <c r="G8793" t="e">
        <f>--Blank</f>
        <v>#NAME?</v>
      </c>
    </row>
    <row r="8794" spans="1:7">
      <c r="A8794" t="s">
        <v>15879</v>
      </c>
      <c r="B8794">
        <v>22</v>
      </c>
      <c r="C8794">
        <v>20</v>
      </c>
      <c r="D8794">
        <v>6</v>
      </c>
      <c r="E8794" t="s">
        <v>711</v>
      </c>
      <c r="G8794" t="e">
        <f>--Blank</f>
        <v>#NAME?</v>
      </c>
    </row>
    <row r="8795" spans="1:7">
      <c r="A8795" t="s">
        <v>15880</v>
      </c>
      <c r="B8795">
        <v>22</v>
      </c>
      <c r="C8795">
        <v>20</v>
      </c>
      <c r="D8795">
        <v>7</v>
      </c>
      <c r="E8795" t="s">
        <v>711</v>
      </c>
      <c r="G8795" t="e">
        <f>--Blank</f>
        <v>#NAME?</v>
      </c>
    </row>
    <row r="8796" spans="1:7">
      <c r="A8796" t="s">
        <v>15881</v>
      </c>
      <c r="B8796">
        <v>22</v>
      </c>
      <c r="C8796">
        <v>20</v>
      </c>
      <c r="D8796">
        <v>8</v>
      </c>
      <c r="E8796" t="s">
        <v>711</v>
      </c>
      <c r="G8796" t="e">
        <f>--Blank</f>
        <v>#NAME?</v>
      </c>
    </row>
    <row r="8797" spans="1:7">
      <c r="A8797" t="s">
        <v>15882</v>
      </c>
      <c r="B8797">
        <v>22</v>
      </c>
      <c r="C8797">
        <v>20</v>
      </c>
      <c r="D8797">
        <v>9</v>
      </c>
      <c r="E8797" t="s">
        <v>711</v>
      </c>
      <c r="G8797" t="e">
        <f>--Blank</f>
        <v>#NAME?</v>
      </c>
    </row>
    <row r="8798" spans="1:7">
      <c r="A8798" t="s">
        <v>15883</v>
      </c>
      <c r="B8798">
        <v>22</v>
      </c>
      <c r="C8798">
        <v>20</v>
      </c>
      <c r="D8798">
        <v>10</v>
      </c>
      <c r="E8798" t="s">
        <v>711</v>
      </c>
      <c r="G8798" t="e">
        <f>--Blank</f>
        <v>#NAME?</v>
      </c>
    </row>
    <row r="8799" spans="1:7">
      <c r="A8799" t="s">
        <v>15884</v>
      </c>
      <c r="B8799">
        <v>22</v>
      </c>
      <c r="C8799">
        <v>20</v>
      </c>
      <c r="D8799">
        <v>11</v>
      </c>
      <c r="E8799" t="s">
        <v>711</v>
      </c>
      <c r="G8799" t="e">
        <f>--Blank</f>
        <v>#NAME?</v>
      </c>
    </row>
    <row r="8800" spans="1:7">
      <c r="A8800" t="s">
        <v>15885</v>
      </c>
      <c r="B8800">
        <v>22</v>
      </c>
      <c r="C8800">
        <v>20</v>
      </c>
      <c r="D8800">
        <v>12</v>
      </c>
      <c r="E8800" t="s">
        <v>711</v>
      </c>
      <c r="G8800" t="e">
        <f>--Blank</f>
        <v>#NAME?</v>
      </c>
    </row>
    <row r="8801" spans="1:7">
      <c r="A8801" t="s">
        <v>15886</v>
      </c>
      <c r="B8801">
        <v>22</v>
      </c>
      <c r="C8801">
        <v>20</v>
      </c>
      <c r="D8801">
        <v>13</v>
      </c>
      <c r="E8801" t="s">
        <v>711</v>
      </c>
      <c r="G8801" t="e">
        <f>--Blank</f>
        <v>#NAME?</v>
      </c>
    </row>
    <row r="8802" spans="1:7">
      <c r="A8802" t="s">
        <v>15887</v>
      </c>
      <c r="B8802">
        <v>22</v>
      </c>
      <c r="C8802">
        <v>20</v>
      </c>
      <c r="D8802">
        <v>14</v>
      </c>
      <c r="E8802" t="s">
        <v>711</v>
      </c>
      <c r="G8802" t="e">
        <f>--Blank</f>
        <v>#NAME?</v>
      </c>
    </row>
    <row r="8803" spans="1:7">
      <c r="A8803" t="s">
        <v>15888</v>
      </c>
      <c r="B8803">
        <v>22</v>
      </c>
      <c r="C8803">
        <v>20</v>
      </c>
      <c r="D8803">
        <v>15</v>
      </c>
      <c r="E8803" t="s">
        <v>711</v>
      </c>
      <c r="G8803" t="e">
        <f>--Blank</f>
        <v>#NAME?</v>
      </c>
    </row>
    <row r="8804" spans="1:7">
      <c r="A8804" t="s">
        <v>15889</v>
      </c>
      <c r="B8804">
        <v>22</v>
      </c>
      <c r="C8804">
        <v>20</v>
      </c>
      <c r="D8804">
        <v>16</v>
      </c>
      <c r="E8804" t="s">
        <v>711</v>
      </c>
      <c r="G8804" t="e">
        <f>--Blank</f>
        <v>#NAME?</v>
      </c>
    </row>
    <row r="8805" spans="1:7">
      <c r="A8805" t="s">
        <v>15890</v>
      </c>
      <c r="B8805">
        <v>22</v>
      </c>
      <c r="C8805">
        <v>20</v>
      </c>
      <c r="D8805">
        <v>17</v>
      </c>
      <c r="E8805" t="s">
        <v>711</v>
      </c>
      <c r="G8805" t="e">
        <f>--Blank</f>
        <v>#NAME?</v>
      </c>
    </row>
    <row r="8806" spans="1:7">
      <c r="A8806" t="s">
        <v>15891</v>
      </c>
      <c r="B8806">
        <v>22</v>
      </c>
      <c r="C8806">
        <v>20</v>
      </c>
      <c r="D8806">
        <v>18</v>
      </c>
      <c r="E8806" t="s">
        <v>711</v>
      </c>
      <c r="G8806" t="e">
        <f>--Blank</f>
        <v>#NAME?</v>
      </c>
    </row>
    <row r="8807" spans="1:7">
      <c r="A8807" t="s">
        <v>15892</v>
      </c>
      <c r="B8807">
        <v>22</v>
      </c>
      <c r="C8807">
        <v>20</v>
      </c>
      <c r="D8807">
        <v>19</v>
      </c>
      <c r="E8807" t="s">
        <v>711</v>
      </c>
      <c r="G8807" t="e">
        <f>--Blank</f>
        <v>#NAME?</v>
      </c>
    </row>
    <row r="8808" spans="1:7">
      <c r="A8808" t="s">
        <v>15893</v>
      </c>
      <c r="B8808">
        <v>22</v>
      </c>
      <c r="C8808">
        <v>20</v>
      </c>
      <c r="D8808">
        <v>20</v>
      </c>
      <c r="E8808" t="s">
        <v>711</v>
      </c>
      <c r="G8808" t="e">
        <f>--Blank</f>
        <v>#NAME?</v>
      </c>
    </row>
    <row r="8809" spans="1:7">
      <c r="A8809" t="s">
        <v>15894</v>
      </c>
      <c r="B8809">
        <v>23</v>
      </c>
      <c r="C8809">
        <v>1</v>
      </c>
      <c r="D8809">
        <v>1</v>
      </c>
      <c r="E8809" t="s">
        <v>15</v>
      </c>
      <c r="G8809" t="s">
        <v>16</v>
      </c>
    </row>
    <row r="8810" spans="1:7">
      <c r="A8810" t="s">
        <v>15895</v>
      </c>
      <c r="B8810">
        <v>23</v>
      </c>
      <c r="C8810">
        <v>1</v>
      </c>
      <c r="D8810">
        <v>2</v>
      </c>
      <c r="E8810" t="s">
        <v>15</v>
      </c>
      <c r="G8810" t="s">
        <v>16</v>
      </c>
    </row>
    <row r="8811" spans="1:7">
      <c r="A8811" t="s">
        <v>15896</v>
      </c>
      <c r="B8811">
        <v>23</v>
      </c>
      <c r="C8811">
        <v>1</v>
      </c>
      <c r="D8811">
        <v>3</v>
      </c>
      <c r="E8811" t="s">
        <v>19</v>
      </c>
      <c r="G8811" t="s">
        <v>20</v>
      </c>
    </row>
    <row r="8812" spans="1:7">
      <c r="A8812" t="s">
        <v>15897</v>
      </c>
      <c r="B8812">
        <v>23</v>
      </c>
      <c r="C8812">
        <v>1</v>
      </c>
      <c r="D8812">
        <v>4</v>
      </c>
      <c r="E8812" t="s">
        <v>19</v>
      </c>
      <c r="G8812" t="s">
        <v>20</v>
      </c>
    </row>
    <row r="8813" spans="1:7">
      <c r="A8813" t="s">
        <v>15898</v>
      </c>
      <c r="B8813">
        <v>23</v>
      </c>
      <c r="C8813">
        <v>1</v>
      </c>
      <c r="D8813">
        <v>5</v>
      </c>
      <c r="E8813" t="s">
        <v>23</v>
      </c>
      <c r="G8813" t="s">
        <v>24</v>
      </c>
    </row>
    <row r="8814" spans="1:7">
      <c r="A8814" t="s">
        <v>15899</v>
      </c>
      <c r="B8814">
        <v>23</v>
      </c>
      <c r="C8814">
        <v>1</v>
      </c>
      <c r="D8814">
        <v>6</v>
      </c>
      <c r="E8814" t="s">
        <v>23</v>
      </c>
      <c r="G8814" t="s">
        <v>24</v>
      </c>
    </row>
    <row r="8815" spans="1:7">
      <c r="A8815" t="s">
        <v>15900</v>
      </c>
      <c r="B8815">
        <v>23</v>
      </c>
      <c r="C8815">
        <v>1</v>
      </c>
      <c r="D8815">
        <v>7</v>
      </c>
      <c r="E8815" t="s">
        <v>27</v>
      </c>
      <c r="G8815" t="s">
        <v>28</v>
      </c>
    </row>
    <row r="8816" spans="1:7">
      <c r="A8816" t="s">
        <v>15901</v>
      </c>
      <c r="B8816">
        <v>23</v>
      </c>
      <c r="C8816">
        <v>1</v>
      </c>
      <c r="D8816">
        <v>8</v>
      </c>
      <c r="E8816" t="s">
        <v>27</v>
      </c>
      <c r="G8816" t="s">
        <v>28</v>
      </c>
    </row>
    <row r="8817" spans="1:7">
      <c r="A8817" t="s">
        <v>15902</v>
      </c>
      <c r="B8817">
        <v>23</v>
      </c>
      <c r="C8817">
        <v>1</v>
      </c>
      <c r="D8817">
        <v>9</v>
      </c>
      <c r="E8817" t="s">
        <v>31</v>
      </c>
      <c r="G8817" t="s">
        <v>32</v>
      </c>
    </row>
    <row r="8818" spans="1:7">
      <c r="A8818" t="s">
        <v>15903</v>
      </c>
      <c r="B8818">
        <v>23</v>
      </c>
      <c r="C8818">
        <v>1</v>
      </c>
      <c r="D8818">
        <v>10</v>
      </c>
      <c r="E8818" t="s">
        <v>31</v>
      </c>
      <c r="G8818" t="s">
        <v>32</v>
      </c>
    </row>
    <row r="8819" spans="1:7">
      <c r="A8819" t="s">
        <v>15904</v>
      </c>
      <c r="B8819">
        <v>23</v>
      </c>
      <c r="C8819">
        <v>1</v>
      </c>
      <c r="D8819">
        <v>11</v>
      </c>
      <c r="E8819" t="s">
        <v>35</v>
      </c>
      <c r="G8819" t="s">
        <v>36</v>
      </c>
    </row>
    <row r="8820" spans="1:7">
      <c r="A8820" t="s">
        <v>15905</v>
      </c>
      <c r="B8820">
        <v>23</v>
      </c>
      <c r="C8820">
        <v>1</v>
      </c>
      <c r="D8820">
        <v>12</v>
      </c>
      <c r="E8820" t="s">
        <v>35</v>
      </c>
      <c r="G8820" t="s">
        <v>36</v>
      </c>
    </row>
    <row r="8821" spans="1:7">
      <c r="A8821" t="s">
        <v>15906</v>
      </c>
      <c r="B8821">
        <v>23</v>
      </c>
      <c r="C8821">
        <v>1</v>
      </c>
      <c r="D8821">
        <v>13</v>
      </c>
      <c r="E8821" t="s">
        <v>39</v>
      </c>
      <c r="G8821" t="s">
        <v>40</v>
      </c>
    </row>
    <row r="8822" spans="1:7">
      <c r="A8822" t="s">
        <v>15907</v>
      </c>
      <c r="B8822">
        <v>23</v>
      </c>
      <c r="C8822">
        <v>1</v>
      </c>
      <c r="D8822">
        <v>14</v>
      </c>
      <c r="E8822" t="s">
        <v>39</v>
      </c>
      <c r="G8822" t="s">
        <v>40</v>
      </c>
    </row>
    <row r="8823" spans="1:7">
      <c r="A8823" t="s">
        <v>15908</v>
      </c>
      <c r="B8823">
        <v>23</v>
      </c>
      <c r="C8823">
        <v>1</v>
      </c>
      <c r="D8823">
        <v>15</v>
      </c>
      <c r="E8823" t="s">
        <v>43</v>
      </c>
      <c r="G8823" t="s">
        <v>44</v>
      </c>
    </row>
    <row r="8824" spans="1:7">
      <c r="A8824" t="s">
        <v>15909</v>
      </c>
      <c r="B8824">
        <v>23</v>
      </c>
      <c r="C8824">
        <v>1</v>
      </c>
      <c r="D8824">
        <v>16</v>
      </c>
      <c r="E8824" t="s">
        <v>43</v>
      </c>
      <c r="G8824" t="s">
        <v>44</v>
      </c>
    </row>
    <row r="8825" spans="1:7">
      <c r="A8825" t="s">
        <v>15910</v>
      </c>
      <c r="B8825">
        <v>23</v>
      </c>
      <c r="C8825">
        <v>1</v>
      </c>
      <c r="D8825">
        <v>17</v>
      </c>
      <c r="E8825" t="s">
        <v>47</v>
      </c>
      <c r="G8825" t="s">
        <v>48</v>
      </c>
    </row>
    <row r="8826" spans="1:7">
      <c r="A8826" t="s">
        <v>15911</v>
      </c>
      <c r="B8826">
        <v>23</v>
      </c>
      <c r="C8826">
        <v>1</v>
      </c>
      <c r="D8826">
        <v>18</v>
      </c>
      <c r="E8826" t="s">
        <v>47</v>
      </c>
      <c r="G8826" t="s">
        <v>48</v>
      </c>
    </row>
    <row r="8827" spans="1:7">
      <c r="A8827" t="s">
        <v>15912</v>
      </c>
      <c r="B8827">
        <v>23</v>
      </c>
      <c r="C8827">
        <v>1</v>
      </c>
      <c r="D8827">
        <v>19</v>
      </c>
      <c r="E8827" t="s">
        <v>51</v>
      </c>
      <c r="G8827" t="s">
        <v>52</v>
      </c>
    </row>
    <row r="8828" spans="1:7">
      <c r="A8828" t="s">
        <v>15913</v>
      </c>
      <c r="B8828">
        <v>23</v>
      </c>
      <c r="C8828">
        <v>1</v>
      </c>
      <c r="D8828">
        <v>20</v>
      </c>
      <c r="E8828" t="s">
        <v>51</v>
      </c>
      <c r="G8828" t="s">
        <v>52</v>
      </c>
    </row>
    <row r="8829" spans="1:7">
      <c r="A8829" t="s">
        <v>15914</v>
      </c>
      <c r="B8829">
        <v>23</v>
      </c>
      <c r="C8829">
        <v>2</v>
      </c>
      <c r="D8829">
        <v>1</v>
      </c>
      <c r="E8829" t="s">
        <v>55</v>
      </c>
      <c r="G8829" t="s">
        <v>56</v>
      </c>
    </row>
    <row r="8830" spans="1:7">
      <c r="A8830" t="s">
        <v>15915</v>
      </c>
      <c r="B8830">
        <v>23</v>
      </c>
      <c r="C8830">
        <v>2</v>
      </c>
      <c r="D8830">
        <v>2</v>
      </c>
      <c r="E8830" t="s">
        <v>55</v>
      </c>
      <c r="G8830" t="s">
        <v>56</v>
      </c>
    </row>
    <row r="8831" spans="1:7">
      <c r="A8831" t="s">
        <v>15916</v>
      </c>
      <c r="B8831">
        <v>23</v>
      </c>
      <c r="C8831">
        <v>2</v>
      </c>
      <c r="D8831">
        <v>3</v>
      </c>
      <c r="E8831" t="s">
        <v>59</v>
      </c>
      <c r="G8831" t="s">
        <v>60</v>
      </c>
    </row>
    <row r="8832" spans="1:7">
      <c r="A8832" t="s">
        <v>15917</v>
      </c>
      <c r="B8832">
        <v>23</v>
      </c>
      <c r="C8832">
        <v>2</v>
      </c>
      <c r="D8832">
        <v>4</v>
      </c>
      <c r="E8832" t="s">
        <v>59</v>
      </c>
      <c r="G8832" t="s">
        <v>60</v>
      </c>
    </row>
    <row r="8833" spans="1:7">
      <c r="A8833" t="s">
        <v>15918</v>
      </c>
      <c r="B8833">
        <v>23</v>
      </c>
      <c r="C8833">
        <v>2</v>
      </c>
      <c r="D8833">
        <v>5</v>
      </c>
      <c r="E8833" t="s">
        <v>63</v>
      </c>
      <c r="G8833" t="s">
        <v>64</v>
      </c>
    </row>
    <row r="8834" spans="1:7">
      <c r="A8834" t="s">
        <v>15919</v>
      </c>
      <c r="B8834">
        <v>23</v>
      </c>
      <c r="C8834">
        <v>2</v>
      </c>
      <c r="D8834">
        <v>6</v>
      </c>
      <c r="E8834" t="s">
        <v>63</v>
      </c>
      <c r="G8834" t="s">
        <v>64</v>
      </c>
    </row>
    <row r="8835" spans="1:7">
      <c r="A8835" t="s">
        <v>15920</v>
      </c>
      <c r="B8835">
        <v>23</v>
      </c>
      <c r="C8835">
        <v>2</v>
      </c>
      <c r="D8835">
        <v>7</v>
      </c>
      <c r="E8835" t="s">
        <v>67</v>
      </c>
      <c r="G8835" t="s">
        <v>68</v>
      </c>
    </row>
    <row r="8836" spans="1:7">
      <c r="A8836" t="s">
        <v>15921</v>
      </c>
      <c r="B8836">
        <v>23</v>
      </c>
      <c r="C8836">
        <v>2</v>
      </c>
      <c r="D8836">
        <v>8</v>
      </c>
      <c r="E8836" t="s">
        <v>67</v>
      </c>
      <c r="G8836" t="s">
        <v>68</v>
      </c>
    </row>
    <row r="8837" spans="1:7">
      <c r="A8837" t="s">
        <v>15922</v>
      </c>
      <c r="B8837">
        <v>23</v>
      </c>
      <c r="C8837">
        <v>2</v>
      </c>
      <c r="D8837">
        <v>9</v>
      </c>
      <c r="E8837" t="s">
        <v>71</v>
      </c>
      <c r="G8837" t="s">
        <v>72</v>
      </c>
    </row>
    <row r="8838" spans="1:7">
      <c r="A8838" t="s">
        <v>15923</v>
      </c>
      <c r="B8838">
        <v>23</v>
      </c>
      <c r="C8838">
        <v>2</v>
      </c>
      <c r="D8838">
        <v>10</v>
      </c>
      <c r="E8838" t="s">
        <v>71</v>
      </c>
      <c r="G8838" t="s">
        <v>72</v>
      </c>
    </row>
    <row r="8839" spans="1:7">
      <c r="A8839" t="s">
        <v>15924</v>
      </c>
      <c r="B8839">
        <v>23</v>
      </c>
      <c r="C8839">
        <v>2</v>
      </c>
      <c r="D8839">
        <v>11</v>
      </c>
      <c r="E8839" t="s">
        <v>75</v>
      </c>
      <c r="G8839" t="s">
        <v>76</v>
      </c>
    </row>
    <row r="8840" spans="1:7">
      <c r="A8840" t="s">
        <v>15925</v>
      </c>
      <c r="B8840">
        <v>23</v>
      </c>
      <c r="C8840">
        <v>2</v>
      </c>
      <c r="D8840">
        <v>12</v>
      </c>
      <c r="E8840" t="s">
        <v>75</v>
      </c>
      <c r="G8840" t="s">
        <v>76</v>
      </c>
    </row>
    <row r="8841" spans="1:7">
      <c r="A8841" t="s">
        <v>15926</v>
      </c>
      <c r="B8841">
        <v>23</v>
      </c>
      <c r="C8841">
        <v>2</v>
      </c>
      <c r="D8841">
        <v>13</v>
      </c>
      <c r="E8841" t="s">
        <v>15927</v>
      </c>
      <c r="F8841" t="s">
        <v>15928</v>
      </c>
    </row>
    <row r="8842" spans="1:7">
      <c r="A8842" t="s">
        <v>15929</v>
      </c>
      <c r="B8842">
        <v>23</v>
      </c>
      <c r="C8842">
        <v>2</v>
      </c>
      <c r="D8842">
        <v>14</v>
      </c>
      <c r="E8842" t="s">
        <v>15930</v>
      </c>
      <c r="F8842" t="s">
        <v>15928</v>
      </c>
    </row>
    <row r="8843" spans="1:7">
      <c r="A8843" t="s">
        <v>15931</v>
      </c>
      <c r="B8843">
        <v>23</v>
      </c>
      <c r="C8843">
        <v>2</v>
      </c>
      <c r="D8843">
        <v>15</v>
      </c>
      <c r="E8843" t="s">
        <v>15932</v>
      </c>
      <c r="F8843" t="s">
        <v>15933</v>
      </c>
    </row>
    <row r="8844" spans="1:7">
      <c r="A8844" t="s">
        <v>15934</v>
      </c>
      <c r="B8844">
        <v>23</v>
      </c>
      <c r="C8844">
        <v>2</v>
      </c>
      <c r="D8844">
        <v>16</v>
      </c>
      <c r="E8844" t="s">
        <v>15935</v>
      </c>
      <c r="F8844" t="s">
        <v>15933</v>
      </c>
    </row>
    <row r="8845" spans="1:7">
      <c r="A8845" t="s">
        <v>15936</v>
      </c>
      <c r="B8845">
        <v>23</v>
      </c>
      <c r="C8845">
        <v>2</v>
      </c>
      <c r="D8845">
        <v>17</v>
      </c>
      <c r="E8845" t="s">
        <v>15937</v>
      </c>
      <c r="F8845" t="s">
        <v>15938</v>
      </c>
    </row>
    <row r="8846" spans="1:7">
      <c r="A8846" t="s">
        <v>15939</v>
      </c>
      <c r="B8846">
        <v>23</v>
      </c>
      <c r="C8846">
        <v>2</v>
      </c>
      <c r="D8846">
        <v>18</v>
      </c>
      <c r="E8846" t="s">
        <v>15940</v>
      </c>
      <c r="F8846" t="s">
        <v>15938</v>
      </c>
    </row>
    <row r="8847" spans="1:7">
      <c r="A8847" t="s">
        <v>15941</v>
      </c>
      <c r="B8847">
        <v>23</v>
      </c>
      <c r="C8847">
        <v>2</v>
      </c>
      <c r="D8847">
        <v>19</v>
      </c>
      <c r="E8847" t="s">
        <v>15942</v>
      </c>
      <c r="F8847" t="s">
        <v>15943</v>
      </c>
    </row>
    <row r="8848" spans="1:7">
      <c r="A8848" t="s">
        <v>15944</v>
      </c>
      <c r="B8848">
        <v>23</v>
      </c>
      <c r="C8848">
        <v>2</v>
      </c>
      <c r="D8848">
        <v>20</v>
      </c>
      <c r="E8848" t="s">
        <v>15945</v>
      </c>
      <c r="F8848" t="s">
        <v>15943</v>
      </c>
    </row>
    <row r="8849" spans="1:7">
      <c r="A8849" t="s">
        <v>15946</v>
      </c>
      <c r="B8849">
        <v>23</v>
      </c>
      <c r="C8849">
        <v>3</v>
      </c>
      <c r="D8849">
        <v>1</v>
      </c>
      <c r="E8849" t="s">
        <v>15947</v>
      </c>
      <c r="F8849" t="s">
        <v>15948</v>
      </c>
    </row>
    <row r="8850" spans="1:7">
      <c r="A8850" t="s">
        <v>15949</v>
      </c>
      <c r="B8850">
        <v>23</v>
      </c>
      <c r="C8850">
        <v>3</v>
      </c>
      <c r="D8850">
        <v>2</v>
      </c>
      <c r="E8850" t="s">
        <v>15950</v>
      </c>
      <c r="F8850" t="s">
        <v>15948</v>
      </c>
    </row>
    <row r="8851" spans="1:7">
      <c r="A8851" t="s">
        <v>15951</v>
      </c>
      <c r="B8851">
        <v>23</v>
      </c>
      <c r="C8851">
        <v>3</v>
      </c>
      <c r="D8851">
        <v>3</v>
      </c>
      <c r="E8851" t="s">
        <v>15952</v>
      </c>
      <c r="F8851" t="s">
        <v>15953</v>
      </c>
    </row>
    <row r="8852" spans="1:7">
      <c r="A8852" t="s">
        <v>15954</v>
      </c>
      <c r="B8852">
        <v>23</v>
      </c>
      <c r="C8852">
        <v>3</v>
      </c>
      <c r="D8852">
        <v>4</v>
      </c>
      <c r="E8852" t="s">
        <v>15955</v>
      </c>
      <c r="F8852" t="s">
        <v>15953</v>
      </c>
    </row>
    <row r="8853" spans="1:7">
      <c r="A8853" t="s">
        <v>15956</v>
      </c>
      <c r="B8853">
        <v>23</v>
      </c>
      <c r="C8853">
        <v>3</v>
      </c>
      <c r="D8853">
        <v>5</v>
      </c>
      <c r="E8853" t="s">
        <v>15957</v>
      </c>
      <c r="F8853" t="s">
        <v>15958</v>
      </c>
    </row>
    <row r="8854" spans="1:7">
      <c r="A8854" t="s">
        <v>15959</v>
      </c>
      <c r="B8854">
        <v>23</v>
      </c>
      <c r="C8854">
        <v>3</v>
      </c>
      <c r="D8854">
        <v>6</v>
      </c>
      <c r="E8854" t="s">
        <v>15960</v>
      </c>
      <c r="F8854" t="s">
        <v>15958</v>
      </c>
    </row>
    <row r="8855" spans="1:7">
      <c r="A8855" t="s">
        <v>15961</v>
      </c>
      <c r="B8855">
        <v>23</v>
      </c>
      <c r="C8855">
        <v>3</v>
      </c>
      <c r="D8855">
        <v>7</v>
      </c>
      <c r="E8855" t="s">
        <v>15962</v>
      </c>
      <c r="F8855" t="s">
        <v>15963</v>
      </c>
    </row>
    <row r="8856" spans="1:7">
      <c r="A8856" t="s">
        <v>15964</v>
      </c>
      <c r="B8856">
        <v>23</v>
      </c>
      <c r="C8856">
        <v>3</v>
      </c>
      <c r="D8856">
        <v>8</v>
      </c>
      <c r="E8856" t="s">
        <v>15965</v>
      </c>
      <c r="F8856" t="s">
        <v>15963</v>
      </c>
    </row>
    <row r="8857" spans="1:7">
      <c r="A8857" t="s">
        <v>15966</v>
      </c>
      <c r="B8857">
        <v>23</v>
      </c>
      <c r="C8857">
        <v>3</v>
      </c>
      <c r="D8857">
        <v>9</v>
      </c>
      <c r="E8857" t="s">
        <v>15967</v>
      </c>
      <c r="F8857" t="s">
        <v>15968</v>
      </c>
    </row>
    <row r="8858" spans="1:7">
      <c r="A8858" t="s">
        <v>15969</v>
      </c>
      <c r="B8858">
        <v>23</v>
      </c>
      <c r="C8858">
        <v>3</v>
      </c>
      <c r="D8858">
        <v>10</v>
      </c>
      <c r="E8858" t="s">
        <v>15967</v>
      </c>
      <c r="F8858" t="s">
        <v>15968</v>
      </c>
    </row>
    <row r="8859" spans="1:7">
      <c r="A8859" t="s">
        <v>15970</v>
      </c>
      <c r="B8859">
        <v>23</v>
      </c>
      <c r="C8859">
        <v>3</v>
      </c>
      <c r="D8859">
        <v>11</v>
      </c>
      <c r="E8859" t="s">
        <v>15971</v>
      </c>
      <c r="G8859" t="e">
        <f>--Internal_10215</f>
        <v>#NAME?</v>
      </c>
    </row>
    <row r="8860" spans="1:7">
      <c r="A8860" t="s">
        <v>15972</v>
      </c>
      <c r="B8860">
        <v>23</v>
      </c>
      <c r="C8860">
        <v>3</v>
      </c>
      <c r="D8860">
        <v>12</v>
      </c>
      <c r="E8860" t="s">
        <v>15971</v>
      </c>
      <c r="G8860" t="e">
        <f>--Internal_10215</f>
        <v>#NAME?</v>
      </c>
    </row>
    <row r="8861" spans="1:7">
      <c r="A8861" t="s">
        <v>15973</v>
      </c>
      <c r="B8861">
        <v>23</v>
      </c>
      <c r="C8861">
        <v>3</v>
      </c>
      <c r="D8861">
        <v>13</v>
      </c>
      <c r="E8861" t="s">
        <v>15974</v>
      </c>
      <c r="G8861" t="e">
        <f>--Internal_24706</f>
        <v>#NAME?</v>
      </c>
    </row>
    <row r="8862" spans="1:7">
      <c r="A8862" t="s">
        <v>15975</v>
      </c>
      <c r="B8862">
        <v>23</v>
      </c>
      <c r="C8862">
        <v>3</v>
      </c>
      <c r="D8862">
        <v>14</v>
      </c>
      <c r="E8862" t="s">
        <v>15974</v>
      </c>
      <c r="G8862" t="e">
        <f>--Internal_24706</f>
        <v>#NAME?</v>
      </c>
    </row>
    <row r="8863" spans="1:7">
      <c r="A8863" t="s">
        <v>15976</v>
      </c>
      <c r="B8863">
        <v>23</v>
      </c>
      <c r="C8863">
        <v>3</v>
      </c>
      <c r="D8863">
        <v>15</v>
      </c>
      <c r="E8863" t="s">
        <v>15977</v>
      </c>
      <c r="F8863" t="s">
        <v>15978</v>
      </c>
    </row>
    <row r="8864" spans="1:7">
      <c r="A8864" t="s">
        <v>15979</v>
      </c>
      <c r="B8864">
        <v>23</v>
      </c>
      <c r="C8864">
        <v>3</v>
      </c>
      <c r="D8864">
        <v>16</v>
      </c>
      <c r="E8864" t="s">
        <v>15980</v>
      </c>
      <c r="F8864" t="s">
        <v>15978</v>
      </c>
    </row>
    <row r="8865" spans="1:7">
      <c r="A8865" t="s">
        <v>15981</v>
      </c>
      <c r="B8865">
        <v>23</v>
      </c>
      <c r="C8865">
        <v>3</v>
      </c>
      <c r="D8865">
        <v>17</v>
      </c>
      <c r="E8865" t="s">
        <v>15982</v>
      </c>
      <c r="F8865" t="s">
        <v>15983</v>
      </c>
    </row>
    <row r="8866" spans="1:7">
      <c r="A8866" t="s">
        <v>15984</v>
      </c>
      <c r="B8866">
        <v>23</v>
      </c>
      <c r="C8866">
        <v>3</v>
      </c>
      <c r="D8866">
        <v>18</v>
      </c>
      <c r="E8866" t="s">
        <v>15985</v>
      </c>
      <c r="F8866" t="s">
        <v>15983</v>
      </c>
    </row>
    <row r="8867" spans="1:7">
      <c r="A8867" t="s">
        <v>15986</v>
      </c>
      <c r="B8867">
        <v>23</v>
      </c>
      <c r="C8867">
        <v>3</v>
      </c>
      <c r="D8867">
        <v>19</v>
      </c>
      <c r="E8867" t="s">
        <v>15987</v>
      </c>
      <c r="F8867" t="s">
        <v>15988</v>
      </c>
    </row>
    <row r="8868" spans="1:7">
      <c r="A8868" t="s">
        <v>15989</v>
      </c>
      <c r="B8868">
        <v>23</v>
      </c>
      <c r="C8868">
        <v>3</v>
      </c>
      <c r="D8868">
        <v>20</v>
      </c>
      <c r="E8868" t="s">
        <v>15990</v>
      </c>
      <c r="F8868" t="s">
        <v>15988</v>
      </c>
    </row>
    <row r="8869" spans="1:7">
      <c r="A8869" t="s">
        <v>15991</v>
      </c>
      <c r="B8869">
        <v>23</v>
      </c>
      <c r="C8869">
        <v>4</v>
      </c>
      <c r="D8869">
        <v>1</v>
      </c>
      <c r="E8869" t="s">
        <v>15992</v>
      </c>
      <c r="F8869" t="s">
        <v>15993</v>
      </c>
    </row>
    <row r="8870" spans="1:7">
      <c r="A8870" t="s">
        <v>15994</v>
      </c>
      <c r="B8870">
        <v>23</v>
      </c>
      <c r="C8870">
        <v>4</v>
      </c>
      <c r="D8870">
        <v>2</v>
      </c>
      <c r="E8870" t="s">
        <v>15995</v>
      </c>
      <c r="F8870" t="s">
        <v>15993</v>
      </c>
    </row>
    <row r="8871" spans="1:7">
      <c r="A8871" t="s">
        <v>15996</v>
      </c>
      <c r="B8871">
        <v>23</v>
      </c>
      <c r="C8871">
        <v>4</v>
      </c>
      <c r="D8871">
        <v>3</v>
      </c>
      <c r="E8871" t="s">
        <v>15997</v>
      </c>
      <c r="F8871" t="s">
        <v>15998</v>
      </c>
    </row>
    <row r="8872" spans="1:7">
      <c r="A8872" t="s">
        <v>15999</v>
      </c>
      <c r="B8872">
        <v>23</v>
      </c>
      <c r="C8872">
        <v>4</v>
      </c>
      <c r="D8872">
        <v>4</v>
      </c>
      <c r="E8872" t="s">
        <v>16000</v>
      </c>
      <c r="F8872" t="s">
        <v>15998</v>
      </c>
    </row>
    <row r="8873" spans="1:7">
      <c r="A8873" t="s">
        <v>16001</v>
      </c>
      <c r="B8873">
        <v>23</v>
      </c>
      <c r="C8873">
        <v>4</v>
      </c>
      <c r="D8873">
        <v>5</v>
      </c>
      <c r="E8873" t="s">
        <v>16002</v>
      </c>
      <c r="F8873" t="s">
        <v>16003</v>
      </c>
    </row>
    <row r="8874" spans="1:7">
      <c r="A8874" t="s">
        <v>16004</v>
      </c>
      <c r="B8874">
        <v>23</v>
      </c>
      <c r="C8874">
        <v>4</v>
      </c>
      <c r="D8874">
        <v>6</v>
      </c>
      <c r="E8874" t="s">
        <v>16005</v>
      </c>
      <c r="F8874" t="s">
        <v>16003</v>
      </c>
    </row>
    <row r="8875" spans="1:7">
      <c r="A8875" t="s">
        <v>16006</v>
      </c>
      <c r="B8875">
        <v>23</v>
      </c>
      <c r="C8875">
        <v>4</v>
      </c>
      <c r="D8875">
        <v>7</v>
      </c>
      <c r="E8875" t="s">
        <v>16007</v>
      </c>
      <c r="F8875" t="s">
        <v>16008</v>
      </c>
    </row>
    <row r="8876" spans="1:7">
      <c r="A8876" t="s">
        <v>16009</v>
      </c>
      <c r="B8876">
        <v>23</v>
      </c>
      <c r="C8876">
        <v>4</v>
      </c>
      <c r="D8876">
        <v>8</v>
      </c>
      <c r="E8876" t="s">
        <v>16010</v>
      </c>
      <c r="F8876" t="s">
        <v>16008</v>
      </c>
    </row>
    <row r="8877" spans="1:7">
      <c r="A8877" t="s">
        <v>16011</v>
      </c>
      <c r="B8877">
        <v>23</v>
      </c>
      <c r="C8877">
        <v>4</v>
      </c>
      <c r="D8877">
        <v>9</v>
      </c>
      <c r="E8877" t="s">
        <v>16012</v>
      </c>
      <c r="G8877" t="e">
        <f>--Internal_18369</f>
        <v>#NAME?</v>
      </c>
    </row>
    <row r="8878" spans="1:7">
      <c r="A8878" t="s">
        <v>16013</v>
      </c>
      <c r="B8878">
        <v>23</v>
      </c>
      <c r="C8878">
        <v>4</v>
      </c>
      <c r="D8878">
        <v>10</v>
      </c>
      <c r="E8878" t="s">
        <v>16012</v>
      </c>
      <c r="G8878" t="e">
        <f>--Internal_18369</f>
        <v>#NAME?</v>
      </c>
    </row>
    <row r="8879" spans="1:7">
      <c r="A8879" t="s">
        <v>16014</v>
      </c>
      <c r="B8879">
        <v>23</v>
      </c>
      <c r="C8879">
        <v>4</v>
      </c>
      <c r="D8879">
        <v>11</v>
      </c>
      <c r="E8879" t="s">
        <v>16015</v>
      </c>
      <c r="F8879" t="s">
        <v>16016</v>
      </c>
    </row>
    <row r="8880" spans="1:7">
      <c r="A8880" t="s">
        <v>16017</v>
      </c>
      <c r="B8880">
        <v>23</v>
      </c>
      <c r="C8880">
        <v>4</v>
      </c>
      <c r="D8880">
        <v>12</v>
      </c>
      <c r="E8880" t="s">
        <v>16018</v>
      </c>
      <c r="F8880" t="s">
        <v>16016</v>
      </c>
    </row>
    <row r="8881" spans="1:7">
      <c r="A8881" t="s">
        <v>16019</v>
      </c>
      <c r="B8881">
        <v>23</v>
      </c>
      <c r="C8881">
        <v>4</v>
      </c>
      <c r="D8881">
        <v>13</v>
      </c>
      <c r="E8881" t="s">
        <v>16020</v>
      </c>
      <c r="F8881" t="s">
        <v>16021</v>
      </c>
    </row>
    <row r="8882" spans="1:7">
      <c r="A8882" t="s">
        <v>16022</v>
      </c>
      <c r="B8882">
        <v>23</v>
      </c>
      <c r="C8882">
        <v>4</v>
      </c>
      <c r="D8882">
        <v>14</v>
      </c>
      <c r="E8882" t="s">
        <v>16023</v>
      </c>
      <c r="F8882" t="s">
        <v>16021</v>
      </c>
    </row>
    <row r="8883" spans="1:7">
      <c r="A8883" t="s">
        <v>16024</v>
      </c>
      <c r="B8883">
        <v>23</v>
      </c>
      <c r="C8883">
        <v>4</v>
      </c>
      <c r="D8883">
        <v>15</v>
      </c>
      <c r="E8883" t="s">
        <v>16025</v>
      </c>
      <c r="G8883" t="e">
        <f>--Internal_9920</f>
        <v>#NAME?</v>
      </c>
    </row>
    <row r="8884" spans="1:7">
      <c r="A8884" t="s">
        <v>16026</v>
      </c>
      <c r="B8884">
        <v>23</v>
      </c>
      <c r="C8884">
        <v>4</v>
      </c>
      <c r="D8884">
        <v>16</v>
      </c>
      <c r="E8884" t="s">
        <v>16025</v>
      </c>
      <c r="G8884" t="e">
        <f>--Internal_9920</f>
        <v>#NAME?</v>
      </c>
    </row>
    <row r="8885" spans="1:7">
      <c r="A8885" t="s">
        <v>16027</v>
      </c>
      <c r="B8885">
        <v>23</v>
      </c>
      <c r="C8885">
        <v>4</v>
      </c>
      <c r="D8885">
        <v>17</v>
      </c>
      <c r="E8885" t="s">
        <v>16028</v>
      </c>
      <c r="F8885" t="s">
        <v>16029</v>
      </c>
    </row>
    <row r="8886" spans="1:7">
      <c r="A8886" t="s">
        <v>16030</v>
      </c>
      <c r="B8886">
        <v>23</v>
      </c>
      <c r="C8886">
        <v>4</v>
      </c>
      <c r="D8886">
        <v>18</v>
      </c>
      <c r="E8886" t="s">
        <v>16031</v>
      </c>
      <c r="F8886" t="s">
        <v>16029</v>
      </c>
    </row>
    <row r="8887" spans="1:7">
      <c r="A8887" t="s">
        <v>16032</v>
      </c>
      <c r="B8887">
        <v>23</v>
      </c>
      <c r="C8887">
        <v>4</v>
      </c>
      <c r="D8887">
        <v>19</v>
      </c>
      <c r="E8887" t="s">
        <v>16033</v>
      </c>
      <c r="F8887" t="s">
        <v>16034</v>
      </c>
    </row>
    <row r="8888" spans="1:7">
      <c r="A8888" t="s">
        <v>16035</v>
      </c>
      <c r="B8888">
        <v>23</v>
      </c>
      <c r="C8888">
        <v>4</v>
      </c>
      <c r="D8888">
        <v>20</v>
      </c>
      <c r="E8888" t="s">
        <v>16036</v>
      </c>
      <c r="F8888" t="s">
        <v>16034</v>
      </c>
    </row>
    <row r="8889" spans="1:7">
      <c r="A8889" t="s">
        <v>16037</v>
      </c>
      <c r="B8889">
        <v>23</v>
      </c>
      <c r="C8889">
        <v>5</v>
      </c>
      <c r="D8889">
        <v>1</v>
      </c>
      <c r="E8889" t="s">
        <v>16038</v>
      </c>
      <c r="F8889" t="s">
        <v>16039</v>
      </c>
    </row>
    <row r="8890" spans="1:7">
      <c r="A8890" t="s">
        <v>16040</v>
      </c>
      <c r="B8890">
        <v>23</v>
      </c>
      <c r="C8890">
        <v>5</v>
      </c>
      <c r="D8890">
        <v>2</v>
      </c>
      <c r="E8890" t="s">
        <v>16041</v>
      </c>
      <c r="F8890" t="s">
        <v>16039</v>
      </c>
    </row>
    <row r="8891" spans="1:7">
      <c r="A8891" t="s">
        <v>16042</v>
      </c>
      <c r="B8891">
        <v>23</v>
      </c>
      <c r="C8891">
        <v>5</v>
      </c>
      <c r="D8891">
        <v>3</v>
      </c>
      <c r="E8891" t="s">
        <v>16043</v>
      </c>
      <c r="F8891" t="s">
        <v>16044</v>
      </c>
    </row>
    <row r="8892" spans="1:7">
      <c r="A8892" t="s">
        <v>16045</v>
      </c>
      <c r="B8892">
        <v>23</v>
      </c>
      <c r="C8892">
        <v>5</v>
      </c>
      <c r="D8892">
        <v>4</v>
      </c>
      <c r="E8892" t="s">
        <v>16046</v>
      </c>
      <c r="F8892" t="s">
        <v>16044</v>
      </c>
    </row>
    <row r="8893" spans="1:7">
      <c r="A8893" t="s">
        <v>16047</v>
      </c>
      <c r="B8893">
        <v>23</v>
      </c>
      <c r="C8893">
        <v>5</v>
      </c>
      <c r="D8893">
        <v>5</v>
      </c>
      <c r="E8893" t="s">
        <v>16048</v>
      </c>
      <c r="F8893" t="s">
        <v>16049</v>
      </c>
    </row>
    <row r="8894" spans="1:7">
      <c r="A8894" t="s">
        <v>16050</v>
      </c>
      <c r="B8894">
        <v>23</v>
      </c>
      <c r="C8894">
        <v>5</v>
      </c>
      <c r="D8894">
        <v>6</v>
      </c>
      <c r="E8894" t="s">
        <v>16051</v>
      </c>
      <c r="F8894" t="s">
        <v>16049</v>
      </c>
    </row>
    <row r="8895" spans="1:7">
      <c r="A8895" t="s">
        <v>16052</v>
      </c>
      <c r="B8895">
        <v>23</v>
      </c>
      <c r="C8895">
        <v>5</v>
      </c>
      <c r="D8895">
        <v>7</v>
      </c>
      <c r="E8895" t="s">
        <v>16053</v>
      </c>
      <c r="F8895" t="s">
        <v>16054</v>
      </c>
    </row>
    <row r="8896" spans="1:7">
      <c r="A8896" t="s">
        <v>16055</v>
      </c>
      <c r="B8896">
        <v>23</v>
      </c>
      <c r="C8896">
        <v>5</v>
      </c>
      <c r="D8896">
        <v>8</v>
      </c>
      <c r="E8896" t="s">
        <v>16056</v>
      </c>
      <c r="F8896" t="s">
        <v>16054</v>
      </c>
    </row>
    <row r="8897" spans="1:7">
      <c r="A8897" t="s">
        <v>16057</v>
      </c>
      <c r="B8897">
        <v>23</v>
      </c>
      <c r="C8897">
        <v>5</v>
      </c>
      <c r="D8897">
        <v>9</v>
      </c>
      <c r="E8897" t="s">
        <v>16058</v>
      </c>
      <c r="F8897" t="s">
        <v>16059</v>
      </c>
    </row>
    <row r="8898" spans="1:7">
      <c r="A8898" t="s">
        <v>16060</v>
      </c>
      <c r="B8898">
        <v>23</v>
      </c>
      <c r="C8898">
        <v>5</v>
      </c>
      <c r="D8898">
        <v>10</v>
      </c>
      <c r="E8898" t="s">
        <v>16061</v>
      </c>
      <c r="F8898" t="s">
        <v>16059</v>
      </c>
    </row>
    <row r="8899" spans="1:7">
      <c r="A8899" t="s">
        <v>16062</v>
      </c>
      <c r="B8899">
        <v>23</v>
      </c>
      <c r="C8899">
        <v>5</v>
      </c>
      <c r="D8899">
        <v>11</v>
      </c>
      <c r="E8899" t="s">
        <v>14641</v>
      </c>
      <c r="G8899" t="e">
        <f>--Internal_24403</f>
        <v>#NAME?</v>
      </c>
    </row>
    <row r="8900" spans="1:7">
      <c r="A8900" t="s">
        <v>16063</v>
      </c>
      <c r="B8900">
        <v>23</v>
      </c>
      <c r="C8900">
        <v>5</v>
      </c>
      <c r="D8900">
        <v>12</v>
      </c>
      <c r="E8900" t="s">
        <v>14641</v>
      </c>
      <c r="G8900" t="e">
        <f>--Internal_24403</f>
        <v>#NAME?</v>
      </c>
    </row>
    <row r="8901" spans="1:7">
      <c r="A8901" t="s">
        <v>16064</v>
      </c>
      <c r="B8901">
        <v>23</v>
      </c>
      <c r="C8901">
        <v>5</v>
      </c>
      <c r="D8901">
        <v>13</v>
      </c>
      <c r="E8901" t="s">
        <v>16065</v>
      </c>
      <c r="F8901" t="s">
        <v>16066</v>
      </c>
    </row>
    <row r="8902" spans="1:7">
      <c r="A8902" t="s">
        <v>16067</v>
      </c>
      <c r="B8902">
        <v>23</v>
      </c>
      <c r="C8902">
        <v>5</v>
      </c>
      <c r="D8902">
        <v>14</v>
      </c>
      <c r="E8902" t="s">
        <v>16068</v>
      </c>
      <c r="F8902" t="s">
        <v>16066</v>
      </c>
    </row>
    <row r="8903" spans="1:7">
      <c r="A8903" t="s">
        <v>16069</v>
      </c>
      <c r="B8903">
        <v>23</v>
      </c>
      <c r="C8903">
        <v>5</v>
      </c>
      <c r="D8903">
        <v>15</v>
      </c>
      <c r="E8903" t="s">
        <v>16070</v>
      </c>
      <c r="F8903" t="s">
        <v>16071</v>
      </c>
    </row>
    <row r="8904" spans="1:7">
      <c r="A8904" t="s">
        <v>16072</v>
      </c>
      <c r="B8904">
        <v>23</v>
      </c>
      <c r="C8904">
        <v>5</v>
      </c>
      <c r="D8904">
        <v>16</v>
      </c>
      <c r="E8904" t="s">
        <v>16073</v>
      </c>
      <c r="F8904" t="s">
        <v>16071</v>
      </c>
    </row>
    <row r="8905" spans="1:7">
      <c r="A8905" t="s">
        <v>16074</v>
      </c>
      <c r="B8905">
        <v>23</v>
      </c>
      <c r="C8905">
        <v>5</v>
      </c>
      <c r="D8905">
        <v>17</v>
      </c>
      <c r="E8905" t="s">
        <v>16075</v>
      </c>
      <c r="F8905" t="s">
        <v>16076</v>
      </c>
    </row>
    <row r="8906" spans="1:7">
      <c r="A8906" t="s">
        <v>16077</v>
      </c>
      <c r="B8906">
        <v>23</v>
      </c>
      <c r="C8906">
        <v>5</v>
      </c>
      <c r="D8906">
        <v>18</v>
      </c>
      <c r="E8906" t="s">
        <v>16078</v>
      </c>
      <c r="F8906" t="s">
        <v>16076</v>
      </c>
    </row>
    <row r="8907" spans="1:7">
      <c r="A8907" t="s">
        <v>16079</v>
      </c>
      <c r="B8907">
        <v>23</v>
      </c>
      <c r="C8907">
        <v>5</v>
      </c>
      <c r="D8907">
        <v>19</v>
      </c>
      <c r="E8907" t="s">
        <v>16080</v>
      </c>
      <c r="F8907" t="s">
        <v>16081</v>
      </c>
    </row>
    <row r="8908" spans="1:7">
      <c r="A8908" t="s">
        <v>16082</v>
      </c>
      <c r="B8908">
        <v>23</v>
      </c>
      <c r="C8908">
        <v>5</v>
      </c>
      <c r="D8908">
        <v>20</v>
      </c>
      <c r="E8908" t="s">
        <v>16083</v>
      </c>
      <c r="F8908" t="s">
        <v>16081</v>
      </c>
    </row>
    <row r="8909" spans="1:7">
      <c r="A8909" t="s">
        <v>16084</v>
      </c>
      <c r="B8909">
        <v>23</v>
      </c>
      <c r="C8909">
        <v>6</v>
      </c>
      <c r="D8909">
        <v>1</v>
      </c>
      <c r="E8909" t="s">
        <v>16085</v>
      </c>
      <c r="G8909" t="e">
        <f>--Internal_8277</f>
        <v>#NAME?</v>
      </c>
    </row>
    <row r="8910" spans="1:7">
      <c r="A8910" t="s">
        <v>16086</v>
      </c>
      <c r="B8910">
        <v>23</v>
      </c>
      <c r="C8910">
        <v>6</v>
      </c>
      <c r="D8910">
        <v>2</v>
      </c>
      <c r="E8910" t="s">
        <v>16085</v>
      </c>
      <c r="G8910" t="e">
        <f>--Internal_8277</f>
        <v>#NAME?</v>
      </c>
    </row>
    <row r="8911" spans="1:7">
      <c r="A8911" t="s">
        <v>16087</v>
      </c>
      <c r="B8911">
        <v>23</v>
      </c>
      <c r="C8911">
        <v>6</v>
      </c>
      <c r="D8911">
        <v>3</v>
      </c>
      <c r="E8911" t="s">
        <v>16088</v>
      </c>
      <c r="F8911" t="s">
        <v>16089</v>
      </c>
    </row>
    <row r="8912" spans="1:7">
      <c r="A8912" t="s">
        <v>16090</v>
      </c>
      <c r="B8912">
        <v>23</v>
      </c>
      <c r="C8912">
        <v>6</v>
      </c>
      <c r="D8912">
        <v>4</v>
      </c>
      <c r="E8912" t="s">
        <v>16091</v>
      </c>
      <c r="F8912" t="s">
        <v>16089</v>
      </c>
    </row>
    <row r="8913" spans="1:7">
      <c r="A8913" t="s">
        <v>16092</v>
      </c>
      <c r="B8913">
        <v>23</v>
      </c>
      <c r="C8913">
        <v>6</v>
      </c>
      <c r="D8913">
        <v>5</v>
      </c>
      <c r="E8913" t="s">
        <v>16093</v>
      </c>
      <c r="F8913" t="s">
        <v>16094</v>
      </c>
    </row>
    <row r="8914" spans="1:7">
      <c r="A8914" t="s">
        <v>16095</v>
      </c>
      <c r="B8914">
        <v>23</v>
      </c>
      <c r="C8914">
        <v>6</v>
      </c>
      <c r="D8914">
        <v>6</v>
      </c>
      <c r="E8914" t="s">
        <v>16096</v>
      </c>
      <c r="F8914" t="s">
        <v>16094</v>
      </c>
    </row>
    <row r="8915" spans="1:7">
      <c r="A8915" t="s">
        <v>16097</v>
      </c>
      <c r="B8915">
        <v>23</v>
      </c>
      <c r="C8915">
        <v>6</v>
      </c>
      <c r="D8915">
        <v>7</v>
      </c>
      <c r="E8915" t="s">
        <v>16098</v>
      </c>
      <c r="G8915" t="e">
        <f>--Internal_2728</f>
        <v>#NAME?</v>
      </c>
    </row>
    <row r="8916" spans="1:7">
      <c r="A8916" t="s">
        <v>16099</v>
      </c>
      <c r="B8916">
        <v>23</v>
      </c>
      <c r="C8916">
        <v>6</v>
      </c>
      <c r="D8916">
        <v>8</v>
      </c>
      <c r="E8916" t="s">
        <v>16098</v>
      </c>
      <c r="G8916" t="e">
        <f>--Internal_2728</f>
        <v>#NAME?</v>
      </c>
    </row>
    <row r="8917" spans="1:7">
      <c r="A8917" t="s">
        <v>16100</v>
      </c>
      <c r="B8917">
        <v>23</v>
      </c>
      <c r="C8917">
        <v>6</v>
      </c>
      <c r="D8917">
        <v>9</v>
      </c>
      <c r="E8917" t="s">
        <v>16101</v>
      </c>
      <c r="G8917" t="e">
        <f>--Internal_15103</f>
        <v>#NAME?</v>
      </c>
    </row>
    <row r="8918" spans="1:7">
      <c r="A8918" t="s">
        <v>16102</v>
      </c>
      <c r="B8918">
        <v>23</v>
      </c>
      <c r="C8918">
        <v>6</v>
      </c>
      <c r="D8918">
        <v>10</v>
      </c>
      <c r="E8918" t="s">
        <v>16101</v>
      </c>
      <c r="G8918" t="e">
        <f>--Internal_15103</f>
        <v>#NAME?</v>
      </c>
    </row>
    <row r="8919" spans="1:7">
      <c r="A8919" t="s">
        <v>16103</v>
      </c>
      <c r="B8919">
        <v>23</v>
      </c>
      <c r="C8919">
        <v>6</v>
      </c>
      <c r="D8919">
        <v>11</v>
      </c>
      <c r="E8919" t="s">
        <v>16104</v>
      </c>
      <c r="F8919" t="s">
        <v>16105</v>
      </c>
    </row>
    <row r="8920" spans="1:7">
      <c r="A8920" t="s">
        <v>16106</v>
      </c>
      <c r="B8920">
        <v>23</v>
      </c>
      <c r="C8920">
        <v>6</v>
      </c>
      <c r="D8920">
        <v>12</v>
      </c>
      <c r="E8920" t="s">
        <v>16107</v>
      </c>
      <c r="F8920" t="s">
        <v>16105</v>
      </c>
    </row>
    <row r="8921" spans="1:7">
      <c r="A8921" t="s">
        <v>16108</v>
      </c>
      <c r="B8921">
        <v>23</v>
      </c>
      <c r="C8921">
        <v>6</v>
      </c>
      <c r="D8921">
        <v>13</v>
      </c>
      <c r="E8921" t="s">
        <v>16109</v>
      </c>
      <c r="F8921" t="s">
        <v>16110</v>
      </c>
    </row>
    <row r="8922" spans="1:7">
      <c r="A8922" t="s">
        <v>16111</v>
      </c>
      <c r="B8922">
        <v>23</v>
      </c>
      <c r="C8922">
        <v>6</v>
      </c>
      <c r="D8922">
        <v>14</v>
      </c>
      <c r="E8922" t="s">
        <v>16112</v>
      </c>
      <c r="F8922" t="s">
        <v>16110</v>
      </c>
    </row>
    <row r="8923" spans="1:7">
      <c r="A8923" t="s">
        <v>16113</v>
      </c>
      <c r="B8923">
        <v>23</v>
      </c>
      <c r="C8923">
        <v>6</v>
      </c>
      <c r="D8923">
        <v>15</v>
      </c>
      <c r="E8923" t="s">
        <v>16114</v>
      </c>
      <c r="F8923" t="s">
        <v>16115</v>
      </c>
    </row>
    <row r="8924" spans="1:7">
      <c r="A8924" t="s">
        <v>16116</v>
      </c>
      <c r="B8924">
        <v>23</v>
      </c>
      <c r="C8924">
        <v>6</v>
      </c>
      <c r="D8924">
        <v>16</v>
      </c>
      <c r="E8924" t="s">
        <v>16117</v>
      </c>
      <c r="F8924" t="s">
        <v>16115</v>
      </c>
    </row>
    <row r="8925" spans="1:7">
      <c r="A8925" t="s">
        <v>16118</v>
      </c>
      <c r="B8925">
        <v>23</v>
      </c>
      <c r="C8925">
        <v>6</v>
      </c>
      <c r="D8925">
        <v>17</v>
      </c>
      <c r="E8925" t="s">
        <v>16119</v>
      </c>
      <c r="F8925" t="s">
        <v>16120</v>
      </c>
    </row>
    <row r="8926" spans="1:7">
      <c r="A8926" t="s">
        <v>16121</v>
      </c>
      <c r="B8926">
        <v>23</v>
      </c>
      <c r="C8926">
        <v>6</v>
      </c>
      <c r="D8926">
        <v>18</v>
      </c>
      <c r="E8926" t="s">
        <v>16122</v>
      </c>
      <c r="F8926" t="s">
        <v>16120</v>
      </c>
    </row>
    <row r="8927" spans="1:7">
      <c r="A8927" t="s">
        <v>16123</v>
      </c>
      <c r="B8927">
        <v>23</v>
      </c>
      <c r="C8927">
        <v>6</v>
      </c>
      <c r="D8927">
        <v>19</v>
      </c>
      <c r="E8927" t="s">
        <v>16124</v>
      </c>
      <c r="F8927" t="s">
        <v>16125</v>
      </c>
    </row>
    <row r="8928" spans="1:7">
      <c r="A8928" t="s">
        <v>16126</v>
      </c>
      <c r="B8928">
        <v>23</v>
      </c>
      <c r="C8928">
        <v>6</v>
      </c>
      <c r="D8928">
        <v>20</v>
      </c>
      <c r="E8928" t="s">
        <v>16127</v>
      </c>
      <c r="F8928" t="s">
        <v>16125</v>
      </c>
    </row>
    <row r="8929" spans="1:7">
      <c r="A8929" t="s">
        <v>16128</v>
      </c>
      <c r="B8929">
        <v>23</v>
      </c>
      <c r="C8929">
        <v>7</v>
      </c>
      <c r="D8929">
        <v>1</v>
      </c>
      <c r="E8929" t="s">
        <v>16129</v>
      </c>
      <c r="F8929" t="s">
        <v>16130</v>
      </c>
    </row>
    <row r="8930" spans="1:7">
      <c r="A8930" t="s">
        <v>16131</v>
      </c>
      <c r="B8930">
        <v>23</v>
      </c>
      <c r="C8930">
        <v>7</v>
      </c>
      <c r="D8930">
        <v>2</v>
      </c>
      <c r="E8930" t="s">
        <v>16132</v>
      </c>
      <c r="F8930" t="s">
        <v>16130</v>
      </c>
    </row>
    <row r="8931" spans="1:7">
      <c r="A8931" t="s">
        <v>16133</v>
      </c>
      <c r="B8931">
        <v>23</v>
      </c>
      <c r="C8931">
        <v>7</v>
      </c>
      <c r="D8931">
        <v>3</v>
      </c>
      <c r="E8931" t="s">
        <v>16134</v>
      </c>
      <c r="F8931" t="s">
        <v>16135</v>
      </c>
    </row>
    <row r="8932" spans="1:7">
      <c r="A8932" t="s">
        <v>16136</v>
      </c>
      <c r="B8932">
        <v>23</v>
      </c>
      <c r="C8932">
        <v>7</v>
      </c>
      <c r="D8932">
        <v>4</v>
      </c>
      <c r="E8932" t="s">
        <v>16137</v>
      </c>
      <c r="F8932" t="s">
        <v>16135</v>
      </c>
    </row>
    <row r="8933" spans="1:7">
      <c r="A8933" t="s">
        <v>16138</v>
      </c>
      <c r="B8933">
        <v>23</v>
      </c>
      <c r="C8933">
        <v>7</v>
      </c>
      <c r="D8933">
        <v>5</v>
      </c>
      <c r="E8933" t="s">
        <v>16139</v>
      </c>
      <c r="F8933" t="s">
        <v>16140</v>
      </c>
    </row>
    <row r="8934" spans="1:7">
      <c r="A8934" t="s">
        <v>16141</v>
      </c>
      <c r="B8934">
        <v>23</v>
      </c>
      <c r="C8934">
        <v>7</v>
      </c>
      <c r="D8934">
        <v>6</v>
      </c>
      <c r="E8934" t="s">
        <v>16142</v>
      </c>
      <c r="F8934" t="s">
        <v>16140</v>
      </c>
    </row>
    <row r="8935" spans="1:7">
      <c r="A8935" t="s">
        <v>16143</v>
      </c>
      <c r="B8935">
        <v>23</v>
      </c>
      <c r="C8935">
        <v>7</v>
      </c>
      <c r="D8935">
        <v>7</v>
      </c>
      <c r="E8935" t="s">
        <v>16144</v>
      </c>
      <c r="G8935" t="e">
        <f>--Internal_17634</f>
        <v>#NAME?</v>
      </c>
    </row>
    <row r="8936" spans="1:7">
      <c r="A8936" t="s">
        <v>16145</v>
      </c>
      <c r="B8936">
        <v>23</v>
      </c>
      <c r="C8936">
        <v>7</v>
      </c>
      <c r="D8936">
        <v>8</v>
      </c>
      <c r="E8936" t="s">
        <v>16144</v>
      </c>
      <c r="G8936" t="e">
        <f>--Internal_17634</f>
        <v>#NAME?</v>
      </c>
    </row>
    <row r="8937" spans="1:7">
      <c r="A8937" t="s">
        <v>16146</v>
      </c>
      <c r="B8937">
        <v>23</v>
      </c>
      <c r="C8937">
        <v>7</v>
      </c>
      <c r="D8937">
        <v>9</v>
      </c>
      <c r="E8937" t="s">
        <v>16147</v>
      </c>
      <c r="F8937" t="s">
        <v>16148</v>
      </c>
    </row>
    <row r="8938" spans="1:7">
      <c r="A8938" t="s">
        <v>16149</v>
      </c>
      <c r="B8938">
        <v>23</v>
      </c>
      <c r="C8938">
        <v>7</v>
      </c>
      <c r="D8938">
        <v>10</v>
      </c>
      <c r="E8938" t="s">
        <v>16150</v>
      </c>
      <c r="F8938" t="s">
        <v>16148</v>
      </c>
    </row>
    <row r="8939" spans="1:7">
      <c r="A8939" t="s">
        <v>16151</v>
      </c>
      <c r="B8939">
        <v>23</v>
      </c>
      <c r="C8939">
        <v>7</v>
      </c>
      <c r="D8939">
        <v>11</v>
      </c>
      <c r="E8939" t="s">
        <v>16152</v>
      </c>
      <c r="G8939" t="s">
        <v>16153</v>
      </c>
    </row>
    <row r="8940" spans="1:7">
      <c r="A8940" t="s">
        <v>16154</v>
      </c>
      <c r="B8940">
        <v>23</v>
      </c>
      <c r="C8940">
        <v>7</v>
      </c>
      <c r="D8940">
        <v>12</v>
      </c>
      <c r="E8940" t="s">
        <v>16155</v>
      </c>
      <c r="G8940" t="s">
        <v>16153</v>
      </c>
    </row>
    <row r="8941" spans="1:7">
      <c r="A8941" t="s">
        <v>16156</v>
      </c>
      <c r="B8941">
        <v>23</v>
      </c>
      <c r="C8941">
        <v>7</v>
      </c>
      <c r="D8941">
        <v>13</v>
      </c>
      <c r="E8941" t="s">
        <v>16157</v>
      </c>
      <c r="F8941" t="s">
        <v>16158</v>
      </c>
    </row>
    <row r="8942" spans="1:7">
      <c r="A8942" t="s">
        <v>16159</v>
      </c>
      <c r="B8942">
        <v>23</v>
      </c>
      <c r="C8942">
        <v>7</v>
      </c>
      <c r="D8942">
        <v>14</v>
      </c>
      <c r="E8942" t="s">
        <v>16160</v>
      </c>
      <c r="F8942" t="s">
        <v>16158</v>
      </c>
    </row>
    <row r="8943" spans="1:7">
      <c r="A8943" t="s">
        <v>16161</v>
      </c>
      <c r="B8943">
        <v>23</v>
      </c>
      <c r="C8943">
        <v>7</v>
      </c>
      <c r="D8943">
        <v>15</v>
      </c>
      <c r="E8943" t="s">
        <v>16162</v>
      </c>
      <c r="F8943" t="s">
        <v>16163</v>
      </c>
    </row>
    <row r="8944" spans="1:7">
      <c r="A8944" t="s">
        <v>16164</v>
      </c>
      <c r="B8944">
        <v>23</v>
      </c>
      <c r="C8944">
        <v>7</v>
      </c>
      <c r="D8944">
        <v>16</v>
      </c>
      <c r="E8944" t="s">
        <v>16165</v>
      </c>
      <c r="F8944" t="s">
        <v>16163</v>
      </c>
    </row>
    <row r="8945" spans="1:7">
      <c r="A8945" t="s">
        <v>16166</v>
      </c>
      <c r="B8945">
        <v>23</v>
      </c>
      <c r="C8945">
        <v>7</v>
      </c>
      <c r="D8945">
        <v>17</v>
      </c>
      <c r="E8945" t="s">
        <v>16167</v>
      </c>
      <c r="F8945" t="s">
        <v>16168</v>
      </c>
    </row>
    <row r="8946" spans="1:7">
      <c r="A8946" t="s">
        <v>16169</v>
      </c>
      <c r="B8946">
        <v>23</v>
      </c>
      <c r="C8946">
        <v>7</v>
      </c>
      <c r="D8946">
        <v>18</v>
      </c>
      <c r="E8946" t="s">
        <v>16170</v>
      </c>
      <c r="F8946" t="s">
        <v>16168</v>
      </c>
    </row>
    <row r="8947" spans="1:7">
      <c r="A8947" t="s">
        <v>16171</v>
      </c>
      <c r="B8947">
        <v>23</v>
      </c>
      <c r="C8947">
        <v>7</v>
      </c>
      <c r="D8947">
        <v>19</v>
      </c>
      <c r="E8947" t="s">
        <v>16172</v>
      </c>
      <c r="F8947" t="s">
        <v>16173</v>
      </c>
    </row>
    <row r="8948" spans="1:7">
      <c r="A8948" t="s">
        <v>16174</v>
      </c>
      <c r="B8948">
        <v>23</v>
      </c>
      <c r="C8948">
        <v>7</v>
      </c>
      <c r="D8948">
        <v>20</v>
      </c>
      <c r="E8948" t="s">
        <v>16175</v>
      </c>
      <c r="F8948" t="s">
        <v>16173</v>
      </c>
    </row>
    <row r="8949" spans="1:7">
      <c r="A8949" t="s">
        <v>16176</v>
      </c>
      <c r="B8949">
        <v>23</v>
      </c>
      <c r="C8949">
        <v>8</v>
      </c>
      <c r="D8949">
        <v>1</v>
      </c>
      <c r="E8949" t="s">
        <v>16177</v>
      </c>
      <c r="F8949" t="s">
        <v>16178</v>
      </c>
    </row>
    <row r="8950" spans="1:7">
      <c r="A8950" t="s">
        <v>16179</v>
      </c>
      <c r="B8950">
        <v>23</v>
      </c>
      <c r="C8950">
        <v>8</v>
      </c>
      <c r="D8950">
        <v>2</v>
      </c>
      <c r="E8950" t="s">
        <v>16180</v>
      </c>
      <c r="F8950" t="s">
        <v>16178</v>
      </c>
    </row>
    <row r="8951" spans="1:7">
      <c r="A8951" t="s">
        <v>16181</v>
      </c>
      <c r="B8951">
        <v>23</v>
      </c>
      <c r="C8951">
        <v>8</v>
      </c>
      <c r="D8951">
        <v>3</v>
      </c>
      <c r="E8951" t="s">
        <v>16182</v>
      </c>
      <c r="F8951" t="s">
        <v>16183</v>
      </c>
    </row>
    <row r="8952" spans="1:7">
      <c r="A8952" t="s">
        <v>16184</v>
      </c>
      <c r="B8952">
        <v>23</v>
      </c>
      <c r="C8952">
        <v>8</v>
      </c>
      <c r="D8952">
        <v>4</v>
      </c>
      <c r="E8952" t="s">
        <v>16185</v>
      </c>
      <c r="F8952" t="s">
        <v>16183</v>
      </c>
    </row>
    <row r="8953" spans="1:7">
      <c r="A8953" t="s">
        <v>16186</v>
      </c>
      <c r="B8953">
        <v>23</v>
      </c>
      <c r="C8953">
        <v>8</v>
      </c>
      <c r="D8953">
        <v>5</v>
      </c>
      <c r="E8953" t="s">
        <v>16187</v>
      </c>
      <c r="F8953" t="s">
        <v>16188</v>
      </c>
    </row>
    <row r="8954" spans="1:7">
      <c r="A8954" t="s">
        <v>16189</v>
      </c>
      <c r="B8954">
        <v>23</v>
      </c>
      <c r="C8954">
        <v>8</v>
      </c>
      <c r="D8954">
        <v>6</v>
      </c>
      <c r="E8954" t="s">
        <v>16190</v>
      </c>
      <c r="F8954" t="s">
        <v>16188</v>
      </c>
    </row>
    <row r="8955" spans="1:7">
      <c r="A8955" t="s">
        <v>16191</v>
      </c>
      <c r="B8955">
        <v>23</v>
      </c>
      <c r="C8955">
        <v>8</v>
      </c>
      <c r="D8955">
        <v>7</v>
      </c>
      <c r="E8955" t="s">
        <v>16192</v>
      </c>
      <c r="G8955" t="e">
        <f>--Internal_17935</f>
        <v>#NAME?</v>
      </c>
    </row>
    <row r="8956" spans="1:7">
      <c r="A8956" t="s">
        <v>16193</v>
      </c>
      <c r="B8956">
        <v>23</v>
      </c>
      <c r="C8956">
        <v>8</v>
      </c>
      <c r="D8956">
        <v>8</v>
      </c>
      <c r="E8956" t="s">
        <v>16192</v>
      </c>
      <c r="G8956" t="e">
        <f>--Internal_17935</f>
        <v>#NAME?</v>
      </c>
    </row>
    <row r="8957" spans="1:7">
      <c r="A8957" t="s">
        <v>16194</v>
      </c>
      <c r="B8957">
        <v>23</v>
      </c>
      <c r="C8957">
        <v>8</v>
      </c>
      <c r="D8957">
        <v>9</v>
      </c>
      <c r="E8957" t="s">
        <v>16195</v>
      </c>
      <c r="F8957" t="s">
        <v>16196</v>
      </c>
    </row>
    <row r="8958" spans="1:7">
      <c r="A8958" t="s">
        <v>16197</v>
      </c>
      <c r="B8958">
        <v>23</v>
      </c>
      <c r="C8958">
        <v>8</v>
      </c>
      <c r="D8958">
        <v>10</v>
      </c>
      <c r="E8958" t="s">
        <v>16198</v>
      </c>
      <c r="F8958" t="s">
        <v>16196</v>
      </c>
    </row>
    <row r="8959" spans="1:7">
      <c r="A8959" t="s">
        <v>16199</v>
      </c>
      <c r="B8959">
        <v>23</v>
      </c>
      <c r="C8959">
        <v>8</v>
      </c>
      <c r="D8959">
        <v>11</v>
      </c>
      <c r="E8959" t="s">
        <v>16200</v>
      </c>
      <c r="G8959" t="e">
        <f>--Internal_30631</f>
        <v>#NAME?</v>
      </c>
    </row>
    <row r="8960" spans="1:7">
      <c r="A8960" t="s">
        <v>16201</v>
      </c>
      <c r="B8960">
        <v>23</v>
      </c>
      <c r="C8960">
        <v>8</v>
      </c>
      <c r="D8960">
        <v>12</v>
      </c>
      <c r="E8960" t="s">
        <v>16200</v>
      </c>
      <c r="G8960" t="e">
        <f>--Internal_30631</f>
        <v>#NAME?</v>
      </c>
    </row>
    <row r="8961" spans="1:6">
      <c r="A8961" t="s">
        <v>16202</v>
      </c>
      <c r="B8961">
        <v>23</v>
      </c>
      <c r="C8961">
        <v>8</v>
      </c>
      <c r="D8961">
        <v>13</v>
      </c>
      <c r="E8961" t="s">
        <v>16203</v>
      </c>
      <c r="F8961" t="s">
        <v>16204</v>
      </c>
    </row>
    <row r="8962" spans="1:6">
      <c r="A8962" t="s">
        <v>16205</v>
      </c>
      <c r="B8962">
        <v>23</v>
      </c>
      <c r="C8962">
        <v>8</v>
      </c>
      <c r="D8962">
        <v>14</v>
      </c>
      <c r="E8962" t="s">
        <v>16206</v>
      </c>
      <c r="F8962" t="s">
        <v>16204</v>
      </c>
    </row>
    <row r="8963" spans="1:6">
      <c r="A8963" t="s">
        <v>16207</v>
      </c>
      <c r="B8963">
        <v>23</v>
      </c>
      <c r="C8963">
        <v>8</v>
      </c>
      <c r="D8963">
        <v>15</v>
      </c>
      <c r="E8963" t="s">
        <v>16208</v>
      </c>
      <c r="F8963" t="s">
        <v>9249</v>
      </c>
    </row>
    <row r="8964" spans="1:6">
      <c r="A8964" t="s">
        <v>16209</v>
      </c>
      <c r="B8964">
        <v>23</v>
      </c>
      <c r="C8964">
        <v>8</v>
      </c>
      <c r="D8964">
        <v>16</v>
      </c>
      <c r="E8964" t="s">
        <v>16210</v>
      </c>
      <c r="F8964" t="s">
        <v>9249</v>
      </c>
    </row>
    <row r="8965" spans="1:6">
      <c r="A8965" t="s">
        <v>16211</v>
      </c>
      <c r="B8965">
        <v>23</v>
      </c>
      <c r="C8965">
        <v>8</v>
      </c>
      <c r="D8965">
        <v>17</v>
      </c>
      <c r="E8965" t="s">
        <v>16212</v>
      </c>
      <c r="F8965" t="s">
        <v>16213</v>
      </c>
    </row>
    <row r="8966" spans="1:6">
      <c r="A8966" t="s">
        <v>16214</v>
      </c>
      <c r="B8966">
        <v>23</v>
      </c>
      <c r="C8966">
        <v>8</v>
      </c>
      <c r="D8966">
        <v>18</v>
      </c>
      <c r="E8966" t="s">
        <v>16215</v>
      </c>
      <c r="F8966" t="s">
        <v>16213</v>
      </c>
    </row>
    <row r="8967" spans="1:6">
      <c r="A8967" t="s">
        <v>16216</v>
      </c>
      <c r="B8967">
        <v>23</v>
      </c>
      <c r="C8967">
        <v>8</v>
      </c>
      <c r="D8967">
        <v>19</v>
      </c>
      <c r="E8967" t="s">
        <v>16217</v>
      </c>
      <c r="F8967" t="s">
        <v>16218</v>
      </c>
    </row>
    <row r="8968" spans="1:6">
      <c r="A8968" t="s">
        <v>16219</v>
      </c>
      <c r="B8968">
        <v>23</v>
      </c>
      <c r="C8968">
        <v>8</v>
      </c>
      <c r="D8968">
        <v>20</v>
      </c>
      <c r="E8968" t="s">
        <v>16220</v>
      </c>
      <c r="F8968" t="s">
        <v>16218</v>
      </c>
    </row>
    <row r="8969" spans="1:6">
      <c r="A8969" t="s">
        <v>16221</v>
      </c>
      <c r="B8969">
        <v>23</v>
      </c>
      <c r="C8969">
        <v>9</v>
      </c>
      <c r="D8969">
        <v>1</v>
      </c>
      <c r="E8969" t="s">
        <v>16222</v>
      </c>
      <c r="F8969" t="s">
        <v>16223</v>
      </c>
    </row>
    <row r="8970" spans="1:6">
      <c r="A8970" t="s">
        <v>16224</v>
      </c>
      <c r="B8970">
        <v>23</v>
      </c>
      <c r="C8970">
        <v>9</v>
      </c>
      <c r="D8970">
        <v>2</v>
      </c>
      <c r="E8970" t="s">
        <v>16225</v>
      </c>
      <c r="F8970" t="s">
        <v>16223</v>
      </c>
    </row>
    <row r="8971" spans="1:6">
      <c r="A8971" t="s">
        <v>16226</v>
      </c>
      <c r="B8971">
        <v>23</v>
      </c>
      <c r="C8971">
        <v>9</v>
      </c>
      <c r="D8971">
        <v>3</v>
      </c>
      <c r="E8971" t="s">
        <v>16227</v>
      </c>
      <c r="F8971" t="s">
        <v>16228</v>
      </c>
    </row>
    <row r="8972" spans="1:6">
      <c r="A8972" t="s">
        <v>16229</v>
      </c>
      <c r="B8972">
        <v>23</v>
      </c>
      <c r="C8972">
        <v>9</v>
      </c>
      <c r="D8972">
        <v>4</v>
      </c>
      <c r="E8972" t="s">
        <v>16230</v>
      </c>
      <c r="F8972" t="s">
        <v>16228</v>
      </c>
    </row>
    <row r="8973" spans="1:6">
      <c r="A8973" t="s">
        <v>16231</v>
      </c>
      <c r="B8973">
        <v>23</v>
      </c>
      <c r="C8973">
        <v>9</v>
      </c>
      <c r="D8973">
        <v>5</v>
      </c>
      <c r="E8973" t="s">
        <v>16232</v>
      </c>
      <c r="F8973" t="s">
        <v>16233</v>
      </c>
    </row>
    <row r="8974" spans="1:6">
      <c r="A8974" t="s">
        <v>16234</v>
      </c>
      <c r="B8974">
        <v>23</v>
      </c>
      <c r="C8974">
        <v>9</v>
      </c>
      <c r="D8974">
        <v>6</v>
      </c>
      <c r="E8974" t="s">
        <v>16235</v>
      </c>
      <c r="F8974" t="s">
        <v>16233</v>
      </c>
    </row>
    <row r="8975" spans="1:6">
      <c r="A8975" t="s">
        <v>16236</v>
      </c>
      <c r="B8975">
        <v>23</v>
      </c>
      <c r="C8975">
        <v>9</v>
      </c>
      <c r="D8975">
        <v>7</v>
      </c>
      <c r="E8975" t="s">
        <v>16237</v>
      </c>
      <c r="F8975" t="s">
        <v>16238</v>
      </c>
    </row>
    <row r="8976" spans="1:6">
      <c r="A8976" t="s">
        <v>16239</v>
      </c>
      <c r="B8976">
        <v>23</v>
      </c>
      <c r="C8976">
        <v>9</v>
      </c>
      <c r="D8976">
        <v>8</v>
      </c>
      <c r="E8976" t="s">
        <v>16240</v>
      </c>
      <c r="F8976" t="s">
        <v>16238</v>
      </c>
    </row>
    <row r="8977" spans="1:6">
      <c r="A8977" t="s">
        <v>16241</v>
      </c>
      <c r="B8977">
        <v>23</v>
      </c>
      <c r="C8977">
        <v>9</v>
      </c>
      <c r="D8977">
        <v>9</v>
      </c>
      <c r="E8977" t="s">
        <v>16242</v>
      </c>
      <c r="F8977" t="s">
        <v>16243</v>
      </c>
    </row>
    <row r="8978" spans="1:6">
      <c r="A8978" t="s">
        <v>16244</v>
      </c>
      <c r="B8978">
        <v>23</v>
      </c>
      <c r="C8978">
        <v>9</v>
      </c>
      <c r="D8978">
        <v>10</v>
      </c>
      <c r="E8978" t="s">
        <v>16245</v>
      </c>
      <c r="F8978" t="s">
        <v>16243</v>
      </c>
    </row>
    <row r="8979" spans="1:6">
      <c r="A8979" t="s">
        <v>16246</v>
      </c>
      <c r="B8979">
        <v>23</v>
      </c>
      <c r="C8979">
        <v>9</v>
      </c>
      <c r="D8979">
        <v>11</v>
      </c>
      <c r="E8979" t="s">
        <v>16247</v>
      </c>
      <c r="F8979" t="s">
        <v>16248</v>
      </c>
    </row>
    <row r="8980" spans="1:6">
      <c r="A8980" t="s">
        <v>16249</v>
      </c>
      <c r="B8980">
        <v>23</v>
      </c>
      <c r="C8980">
        <v>9</v>
      </c>
      <c r="D8980">
        <v>12</v>
      </c>
      <c r="E8980" t="s">
        <v>16250</v>
      </c>
      <c r="F8980" t="s">
        <v>16248</v>
      </c>
    </row>
    <row r="8981" spans="1:6">
      <c r="A8981" t="s">
        <v>16251</v>
      </c>
      <c r="B8981">
        <v>23</v>
      </c>
      <c r="C8981">
        <v>9</v>
      </c>
      <c r="D8981">
        <v>13</v>
      </c>
      <c r="E8981" t="s">
        <v>16252</v>
      </c>
      <c r="F8981" t="s">
        <v>16253</v>
      </c>
    </row>
    <row r="8982" spans="1:6">
      <c r="A8982" t="s">
        <v>16254</v>
      </c>
      <c r="B8982">
        <v>23</v>
      </c>
      <c r="C8982">
        <v>9</v>
      </c>
      <c r="D8982">
        <v>14</v>
      </c>
      <c r="E8982" t="s">
        <v>16255</v>
      </c>
      <c r="F8982" t="s">
        <v>16253</v>
      </c>
    </row>
    <row r="8983" spans="1:6">
      <c r="A8983" t="s">
        <v>16256</v>
      </c>
      <c r="B8983">
        <v>23</v>
      </c>
      <c r="C8983">
        <v>9</v>
      </c>
      <c r="D8983">
        <v>15</v>
      </c>
      <c r="E8983" t="s">
        <v>16257</v>
      </c>
      <c r="F8983" t="s">
        <v>16258</v>
      </c>
    </row>
    <row r="8984" spans="1:6">
      <c r="A8984" t="s">
        <v>16259</v>
      </c>
      <c r="B8984">
        <v>23</v>
      </c>
      <c r="C8984">
        <v>9</v>
      </c>
      <c r="D8984">
        <v>16</v>
      </c>
      <c r="E8984" t="s">
        <v>16260</v>
      </c>
      <c r="F8984" t="s">
        <v>16258</v>
      </c>
    </row>
    <row r="8985" spans="1:6">
      <c r="A8985" t="s">
        <v>16261</v>
      </c>
      <c r="B8985">
        <v>23</v>
      </c>
      <c r="C8985">
        <v>9</v>
      </c>
      <c r="D8985">
        <v>17</v>
      </c>
      <c r="E8985" t="s">
        <v>16262</v>
      </c>
      <c r="F8985" t="s">
        <v>16263</v>
      </c>
    </row>
    <row r="8986" spans="1:6">
      <c r="A8986" t="s">
        <v>16264</v>
      </c>
      <c r="B8986">
        <v>23</v>
      </c>
      <c r="C8986">
        <v>9</v>
      </c>
      <c r="D8986">
        <v>18</v>
      </c>
      <c r="E8986" t="s">
        <v>16265</v>
      </c>
      <c r="F8986" t="s">
        <v>16263</v>
      </c>
    </row>
    <row r="8987" spans="1:6">
      <c r="A8987" t="s">
        <v>16266</v>
      </c>
      <c r="B8987">
        <v>23</v>
      </c>
      <c r="C8987">
        <v>9</v>
      </c>
      <c r="D8987">
        <v>19</v>
      </c>
      <c r="E8987" t="s">
        <v>16267</v>
      </c>
      <c r="F8987" t="s">
        <v>16268</v>
      </c>
    </row>
    <row r="8988" spans="1:6">
      <c r="A8988" t="s">
        <v>16269</v>
      </c>
      <c r="B8988">
        <v>23</v>
      </c>
      <c r="C8988">
        <v>9</v>
      </c>
      <c r="D8988">
        <v>20</v>
      </c>
      <c r="E8988" t="s">
        <v>16270</v>
      </c>
      <c r="F8988" t="s">
        <v>16268</v>
      </c>
    </row>
    <row r="8989" spans="1:6">
      <c r="A8989" t="s">
        <v>16271</v>
      </c>
      <c r="B8989">
        <v>23</v>
      </c>
      <c r="C8989">
        <v>10</v>
      </c>
      <c r="D8989">
        <v>1</v>
      </c>
      <c r="E8989" t="s">
        <v>16272</v>
      </c>
      <c r="F8989" t="s">
        <v>16273</v>
      </c>
    </row>
    <row r="8990" spans="1:6">
      <c r="A8990" t="s">
        <v>16274</v>
      </c>
      <c r="B8990">
        <v>23</v>
      </c>
      <c r="C8990">
        <v>10</v>
      </c>
      <c r="D8990">
        <v>2</v>
      </c>
      <c r="E8990" t="s">
        <v>16275</v>
      </c>
      <c r="F8990" t="s">
        <v>16273</v>
      </c>
    </row>
    <row r="8991" spans="1:6">
      <c r="A8991" t="s">
        <v>16276</v>
      </c>
      <c r="B8991">
        <v>23</v>
      </c>
      <c r="C8991">
        <v>10</v>
      </c>
      <c r="D8991">
        <v>3</v>
      </c>
      <c r="E8991" t="s">
        <v>16277</v>
      </c>
      <c r="F8991" t="s">
        <v>16278</v>
      </c>
    </row>
    <row r="8992" spans="1:6">
      <c r="A8992" t="s">
        <v>16279</v>
      </c>
      <c r="B8992">
        <v>23</v>
      </c>
      <c r="C8992">
        <v>10</v>
      </c>
      <c r="D8992">
        <v>4</v>
      </c>
      <c r="E8992" t="s">
        <v>16280</v>
      </c>
      <c r="F8992" t="s">
        <v>16278</v>
      </c>
    </row>
    <row r="8993" spans="1:6">
      <c r="A8993" t="s">
        <v>16281</v>
      </c>
      <c r="B8993">
        <v>23</v>
      </c>
      <c r="C8993">
        <v>10</v>
      </c>
      <c r="D8993">
        <v>5</v>
      </c>
      <c r="E8993" t="s">
        <v>16282</v>
      </c>
      <c r="F8993" t="s">
        <v>16283</v>
      </c>
    </row>
    <row r="8994" spans="1:6">
      <c r="A8994" t="s">
        <v>16284</v>
      </c>
      <c r="B8994">
        <v>23</v>
      </c>
      <c r="C8994">
        <v>10</v>
      </c>
      <c r="D8994">
        <v>6</v>
      </c>
      <c r="E8994" t="s">
        <v>16285</v>
      </c>
      <c r="F8994" t="s">
        <v>16283</v>
      </c>
    </row>
    <row r="8995" spans="1:6">
      <c r="A8995" t="s">
        <v>16286</v>
      </c>
      <c r="B8995">
        <v>23</v>
      </c>
      <c r="C8995">
        <v>10</v>
      </c>
      <c r="D8995">
        <v>7</v>
      </c>
      <c r="E8995" t="s">
        <v>16287</v>
      </c>
      <c r="F8995" t="s">
        <v>16288</v>
      </c>
    </row>
    <row r="8996" spans="1:6">
      <c r="A8996" t="s">
        <v>16289</v>
      </c>
      <c r="B8996">
        <v>23</v>
      </c>
      <c r="C8996">
        <v>10</v>
      </c>
      <c r="D8996">
        <v>8</v>
      </c>
      <c r="E8996" t="s">
        <v>16290</v>
      </c>
      <c r="F8996" t="s">
        <v>16288</v>
      </c>
    </row>
    <row r="8997" spans="1:6">
      <c r="A8997" t="s">
        <v>16291</v>
      </c>
      <c r="B8997">
        <v>23</v>
      </c>
      <c r="C8997">
        <v>10</v>
      </c>
      <c r="D8997">
        <v>9</v>
      </c>
      <c r="E8997" t="s">
        <v>16292</v>
      </c>
      <c r="F8997" t="s">
        <v>16293</v>
      </c>
    </row>
    <row r="8998" spans="1:6">
      <c r="A8998" t="s">
        <v>16294</v>
      </c>
      <c r="B8998">
        <v>23</v>
      </c>
      <c r="C8998">
        <v>10</v>
      </c>
      <c r="D8998">
        <v>10</v>
      </c>
      <c r="E8998" t="s">
        <v>16295</v>
      </c>
      <c r="F8998" t="s">
        <v>16293</v>
      </c>
    </row>
    <row r="8999" spans="1:6">
      <c r="A8999" t="s">
        <v>16296</v>
      </c>
      <c r="B8999">
        <v>23</v>
      </c>
      <c r="C8999">
        <v>10</v>
      </c>
      <c r="D8999">
        <v>11</v>
      </c>
      <c r="E8999" t="s">
        <v>16297</v>
      </c>
      <c r="F8999" t="s">
        <v>16298</v>
      </c>
    </row>
    <row r="9000" spans="1:6">
      <c r="A9000" t="s">
        <v>16299</v>
      </c>
      <c r="B9000">
        <v>23</v>
      </c>
      <c r="C9000">
        <v>10</v>
      </c>
      <c r="D9000">
        <v>12</v>
      </c>
      <c r="E9000" t="s">
        <v>16300</v>
      </c>
      <c r="F9000" t="s">
        <v>16298</v>
      </c>
    </row>
    <row r="9001" spans="1:6">
      <c r="A9001" t="s">
        <v>16301</v>
      </c>
      <c r="B9001">
        <v>23</v>
      </c>
      <c r="C9001">
        <v>10</v>
      </c>
      <c r="D9001">
        <v>13</v>
      </c>
      <c r="E9001" t="s">
        <v>16302</v>
      </c>
      <c r="F9001" t="s">
        <v>16303</v>
      </c>
    </row>
    <row r="9002" spans="1:6">
      <c r="A9002" t="s">
        <v>16304</v>
      </c>
      <c r="B9002">
        <v>23</v>
      </c>
      <c r="C9002">
        <v>10</v>
      </c>
      <c r="D9002">
        <v>14</v>
      </c>
      <c r="E9002" t="s">
        <v>16305</v>
      </c>
      <c r="F9002" t="s">
        <v>16303</v>
      </c>
    </row>
    <row r="9003" spans="1:6">
      <c r="A9003" t="s">
        <v>16306</v>
      </c>
      <c r="B9003">
        <v>23</v>
      </c>
      <c r="C9003">
        <v>10</v>
      </c>
      <c r="D9003">
        <v>15</v>
      </c>
      <c r="E9003" t="s">
        <v>16307</v>
      </c>
      <c r="F9003" t="s">
        <v>16308</v>
      </c>
    </row>
    <row r="9004" spans="1:6">
      <c r="A9004" t="s">
        <v>16309</v>
      </c>
      <c r="B9004">
        <v>23</v>
      </c>
      <c r="C9004">
        <v>10</v>
      </c>
      <c r="D9004">
        <v>16</v>
      </c>
      <c r="E9004" t="s">
        <v>16310</v>
      </c>
      <c r="F9004" t="s">
        <v>16308</v>
      </c>
    </row>
    <row r="9005" spans="1:6">
      <c r="A9005" t="s">
        <v>16311</v>
      </c>
      <c r="B9005">
        <v>23</v>
      </c>
      <c r="C9005">
        <v>10</v>
      </c>
      <c r="D9005">
        <v>17</v>
      </c>
      <c r="E9005" t="s">
        <v>16312</v>
      </c>
      <c r="F9005" t="s">
        <v>16313</v>
      </c>
    </row>
    <row r="9006" spans="1:6">
      <c r="A9006" t="s">
        <v>16314</v>
      </c>
      <c r="B9006">
        <v>23</v>
      </c>
      <c r="C9006">
        <v>10</v>
      </c>
      <c r="D9006">
        <v>18</v>
      </c>
      <c r="E9006" t="s">
        <v>16315</v>
      </c>
      <c r="F9006" t="s">
        <v>16313</v>
      </c>
    </row>
    <row r="9007" spans="1:6">
      <c r="A9007" t="s">
        <v>16316</v>
      </c>
      <c r="B9007">
        <v>23</v>
      </c>
      <c r="C9007">
        <v>10</v>
      </c>
      <c r="D9007">
        <v>19</v>
      </c>
      <c r="E9007" t="s">
        <v>16317</v>
      </c>
      <c r="F9007" t="s">
        <v>16318</v>
      </c>
    </row>
    <row r="9008" spans="1:6">
      <c r="A9008" t="s">
        <v>16319</v>
      </c>
      <c r="B9008">
        <v>23</v>
      </c>
      <c r="C9008">
        <v>10</v>
      </c>
      <c r="D9008">
        <v>20</v>
      </c>
      <c r="E9008" t="s">
        <v>16320</v>
      </c>
      <c r="F9008" t="s">
        <v>16318</v>
      </c>
    </row>
    <row r="9009" spans="1:6">
      <c r="A9009" t="s">
        <v>16321</v>
      </c>
      <c r="B9009">
        <v>23</v>
      </c>
      <c r="C9009">
        <v>11</v>
      </c>
      <c r="D9009">
        <v>1</v>
      </c>
      <c r="E9009" t="s">
        <v>16322</v>
      </c>
      <c r="F9009" t="s">
        <v>16323</v>
      </c>
    </row>
    <row r="9010" spans="1:6">
      <c r="A9010" t="s">
        <v>16324</v>
      </c>
      <c r="B9010">
        <v>23</v>
      </c>
      <c r="C9010">
        <v>11</v>
      </c>
      <c r="D9010">
        <v>2</v>
      </c>
      <c r="E9010" t="s">
        <v>16325</v>
      </c>
      <c r="F9010" t="s">
        <v>16323</v>
      </c>
    </row>
    <row r="9011" spans="1:6">
      <c r="A9011" t="s">
        <v>16326</v>
      </c>
      <c r="B9011">
        <v>23</v>
      </c>
      <c r="C9011">
        <v>11</v>
      </c>
      <c r="D9011">
        <v>3</v>
      </c>
      <c r="E9011" t="s">
        <v>16327</v>
      </c>
      <c r="F9011" t="s">
        <v>16328</v>
      </c>
    </row>
    <row r="9012" spans="1:6">
      <c r="A9012" t="s">
        <v>16329</v>
      </c>
      <c r="B9012">
        <v>23</v>
      </c>
      <c r="C9012">
        <v>11</v>
      </c>
      <c r="D9012">
        <v>4</v>
      </c>
      <c r="E9012" t="s">
        <v>16330</v>
      </c>
      <c r="F9012" t="s">
        <v>16328</v>
      </c>
    </row>
    <row r="9013" spans="1:6">
      <c r="A9013" t="s">
        <v>16331</v>
      </c>
      <c r="B9013">
        <v>23</v>
      </c>
      <c r="C9013">
        <v>11</v>
      </c>
      <c r="D9013">
        <v>5</v>
      </c>
      <c r="E9013" t="s">
        <v>16332</v>
      </c>
      <c r="F9013" t="s">
        <v>16333</v>
      </c>
    </row>
    <row r="9014" spans="1:6">
      <c r="A9014" t="s">
        <v>16334</v>
      </c>
      <c r="B9014">
        <v>23</v>
      </c>
      <c r="C9014">
        <v>11</v>
      </c>
      <c r="D9014">
        <v>6</v>
      </c>
      <c r="E9014" t="s">
        <v>16335</v>
      </c>
      <c r="F9014" t="s">
        <v>16333</v>
      </c>
    </row>
    <row r="9015" spans="1:6">
      <c r="A9015" t="s">
        <v>16336</v>
      </c>
      <c r="B9015">
        <v>23</v>
      </c>
      <c r="C9015">
        <v>11</v>
      </c>
      <c r="D9015">
        <v>7</v>
      </c>
      <c r="E9015" t="s">
        <v>16337</v>
      </c>
      <c r="F9015" t="s">
        <v>16338</v>
      </c>
    </row>
    <row r="9016" spans="1:6">
      <c r="A9016" t="s">
        <v>16339</v>
      </c>
      <c r="B9016">
        <v>23</v>
      </c>
      <c r="C9016">
        <v>11</v>
      </c>
      <c r="D9016">
        <v>8</v>
      </c>
      <c r="E9016" t="s">
        <v>16340</v>
      </c>
      <c r="F9016" t="s">
        <v>16338</v>
      </c>
    </row>
    <row r="9017" spans="1:6">
      <c r="A9017" t="s">
        <v>16341</v>
      </c>
      <c r="B9017">
        <v>23</v>
      </c>
      <c r="C9017">
        <v>11</v>
      </c>
      <c r="D9017">
        <v>9</v>
      </c>
      <c r="E9017" t="s">
        <v>16342</v>
      </c>
      <c r="F9017" t="s">
        <v>16343</v>
      </c>
    </row>
    <row r="9018" spans="1:6">
      <c r="A9018" t="s">
        <v>16344</v>
      </c>
      <c r="B9018">
        <v>23</v>
      </c>
      <c r="C9018">
        <v>11</v>
      </c>
      <c r="D9018">
        <v>10</v>
      </c>
      <c r="E9018" t="s">
        <v>16345</v>
      </c>
      <c r="F9018" t="s">
        <v>16343</v>
      </c>
    </row>
    <row r="9019" spans="1:6">
      <c r="A9019" t="s">
        <v>16346</v>
      </c>
      <c r="B9019">
        <v>23</v>
      </c>
      <c r="C9019">
        <v>11</v>
      </c>
      <c r="D9019">
        <v>11</v>
      </c>
      <c r="E9019" t="s">
        <v>16347</v>
      </c>
      <c r="F9019" t="s">
        <v>16348</v>
      </c>
    </row>
    <row r="9020" spans="1:6">
      <c r="A9020" t="s">
        <v>16349</v>
      </c>
      <c r="B9020">
        <v>23</v>
      </c>
      <c r="C9020">
        <v>11</v>
      </c>
      <c r="D9020">
        <v>12</v>
      </c>
      <c r="E9020" t="s">
        <v>16350</v>
      </c>
      <c r="F9020" t="s">
        <v>16348</v>
      </c>
    </row>
    <row r="9021" spans="1:6">
      <c r="A9021" t="s">
        <v>16351</v>
      </c>
      <c r="B9021">
        <v>23</v>
      </c>
      <c r="C9021">
        <v>11</v>
      </c>
      <c r="D9021">
        <v>13</v>
      </c>
      <c r="E9021" t="s">
        <v>16352</v>
      </c>
      <c r="F9021" t="s">
        <v>16353</v>
      </c>
    </row>
    <row r="9022" spans="1:6">
      <c r="A9022" t="s">
        <v>16354</v>
      </c>
      <c r="B9022">
        <v>23</v>
      </c>
      <c r="C9022">
        <v>11</v>
      </c>
      <c r="D9022">
        <v>14</v>
      </c>
      <c r="E9022" t="s">
        <v>16355</v>
      </c>
      <c r="F9022" t="s">
        <v>16353</v>
      </c>
    </row>
    <row r="9023" spans="1:6">
      <c r="A9023" t="s">
        <v>16356</v>
      </c>
      <c r="B9023">
        <v>23</v>
      </c>
      <c r="C9023">
        <v>11</v>
      </c>
      <c r="D9023">
        <v>15</v>
      </c>
      <c r="E9023" t="s">
        <v>16357</v>
      </c>
      <c r="F9023" t="s">
        <v>16358</v>
      </c>
    </row>
    <row r="9024" spans="1:6">
      <c r="A9024" t="s">
        <v>16359</v>
      </c>
      <c r="B9024">
        <v>23</v>
      </c>
      <c r="C9024">
        <v>11</v>
      </c>
      <c r="D9024">
        <v>16</v>
      </c>
      <c r="E9024" t="s">
        <v>16360</v>
      </c>
      <c r="F9024" t="s">
        <v>16358</v>
      </c>
    </row>
    <row r="9025" spans="1:7">
      <c r="A9025" t="s">
        <v>16361</v>
      </c>
      <c r="B9025">
        <v>23</v>
      </c>
      <c r="C9025">
        <v>11</v>
      </c>
      <c r="D9025">
        <v>17</v>
      </c>
      <c r="E9025" t="s">
        <v>16362</v>
      </c>
      <c r="F9025" t="s">
        <v>16363</v>
      </c>
    </row>
    <row r="9026" spans="1:7">
      <c r="A9026" t="s">
        <v>16364</v>
      </c>
      <c r="B9026">
        <v>23</v>
      </c>
      <c r="C9026">
        <v>11</v>
      </c>
      <c r="D9026">
        <v>18</v>
      </c>
      <c r="E9026" t="s">
        <v>16365</v>
      </c>
      <c r="F9026" t="s">
        <v>16363</v>
      </c>
    </row>
    <row r="9027" spans="1:7">
      <c r="A9027" t="s">
        <v>16366</v>
      </c>
      <c r="B9027">
        <v>23</v>
      </c>
      <c r="C9027">
        <v>11</v>
      </c>
      <c r="D9027">
        <v>19</v>
      </c>
      <c r="E9027" t="s">
        <v>16367</v>
      </c>
      <c r="F9027" t="s">
        <v>16368</v>
      </c>
    </row>
    <row r="9028" spans="1:7">
      <c r="A9028" t="s">
        <v>16369</v>
      </c>
      <c r="B9028">
        <v>23</v>
      </c>
      <c r="C9028">
        <v>11</v>
      </c>
      <c r="D9028">
        <v>20</v>
      </c>
      <c r="E9028" t="s">
        <v>16370</v>
      </c>
      <c r="F9028" t="s">
        <v>16368</v>
      </c>
    </row>
    <row r="9029" spans="1:7">
      <c r="A9029" t="s">
        <v>16371</v>
      </c>
      <c r="B9029">
        <v>23</v>
      </c>
      <c r="C9029">
        <v>12</v>
      </c>
      <c r="D9029">
        <v>1</v>
      </c>
      <c r="E9029" t="s">
        <v>16372</v>
      </c>
      <c r="F9029" t="s">
        <v>16373</v>
      </c>
    </row>
    <row r="9030" spans="1:7">
      <c r="A9030" t="s">
        <v>16374</v>
      </c>
      <c r="B9030">
        <v>23</v>
      </c>
      <c r="C9030">
        <v>12</v>
      </c>
      <c r="D9030">
        <v>2</v>
      </c>
      <c r="E9030" t="s">
        <v>16375</v>
      </c>
      <c r="F9030" t="s">
        <v>16373</v>
      </c>
    </row>
    <row r="9031" spans="1:7">
      <c r="A9031" t="s">
        <v>16376</v>
      </c>
      <c r="B9031">
        <v>23</v>
      </c>
      <c r="C9031">
        <v>12</v>
      </c>
      <c r="D9031">
        <v>3</v>
      </c>
      <c r="E9031" t="s">
        <v>16377</v>
      </c>
      <c r="F9031" t="s">
        <v>16378</v>
      </c>
    </row>
    <row r="9032" spans="1:7">
      <c r="A9032" t="s">
        <v>16379</v>
      </c>
      <c r="B9032">
        <v>23</v>
      </c>
      <c r="C9032">
        <v>12</v>
      </c>
      <c r="D9032">
        <v>4</v>
      </c>
      <c r="E9032" t="s">
        <v>16380</v>
      </c>
      <c r="F9032" t="s">
        <v>16378</v>
      </c>
    </row>
    <row r="9033" spans="1:7">
      <c r="A9033" t="s">
        <v>16381</v>
      </c>
      <c r="B9033">
        <v>23</v>
      </c>
      <c r="C9033">
        <v>12</v>
      </c>
      <c r="D9033">
        <v>5</v>
      </c>
      <c r="E9033" t="s">
        <v>591</v>
      </c>
      <c r="G9033" t="e">
        <f>--Empty</f>
        <v>#NAME?</v>
      </c>
    </row>
    <row r="9034" spans="1:7">
      <c r="A9034" t="s">
        <v>16382</v>
      </c>
      <c r="B9034">
        <v>23</v>
      </c>
      <c r="C9034">
        <v>12</v>
      </c>
      <c r="D9034">
        <v>6</v>
      </c>
      <c r="E9034" t="s">
        <v>591</v>
      </c>
      <c r="G9034" t="e">
        <f>--Empty</f>
        <v>#NAME?</v>
      </c>
    </row>
    <row r="9035" spans="1:7">
      <c r="A9035" t="s">
        <v>16383</v>
      </c>
      <c r="B9035">
        <v>23</v>
      </c>
      <c r="C9035">
        <v>12</v>
      </c>
      <c r="D9035">
        <v>7</v>
      </c>
      <c r="E9035" t="s">
        <v>591</v>
      </c>
      <c r="G9035" t="e">
        <f>--Empty</f>
        <v>#NAME?</v>
      </c>
    </row>
    <row r="9036" spans="1:7">
      <c r="A9036" t="s">
        <v>16384</v>
      </c>
      <c r="B9036">
        <v>23</v>
      </c>
      <c r="C9036">
        <v>12</v>
      </c>
      <c r="D9036">
        <v>8</v>
      </c>
      <c r="E9036" t="s">
        <v>591</v>
      </c>
      <c r="G9036" t="e">
        <f>--Empty</f>
        <v>#NAME?</v>
      </c>
    </row>
    <row r="9037" spans="1:7">
      <c r="A9037" t="s">
        <v>16385</v>
      </c>
      <c r="B9037">
        <v>23</v>
      </c>
      <c r="C9037">
        <v>12</v>
      </c>
      <c r="D9037">
        <v>9</v>
      </c>
      <c r="E9037" t="s">
        <v>591</v>
      </c>
      <c r="G9037" t="e">
        <f>--Empty</f>
        <v>#NAME?</v>
      </c>
    </row>
    <row r="9038" spans="1:7">
      <c r="A9038" t="s">
        <v>16386</v>
      </c>
      <c r="B9038">
        <v>23</v>
      </c>
      <c r="C9038">
        <v>12</v>
      </c>
      <c r="D9038">
        <v>10</v>
      </c>
      <c r="E9038" t="s">
        <v>591</v>
      </c>
      <c r="G9038" t="e">
        <f>--Empty</f>
        <v>#NAME?</v>
      </c>
    </row>
    <row r="9039" spans="1:7">
      <c r="A9039" t="s">
        <v>16387</v>
      </c>
      <c r="B9039">
        <v>23</v>
      </c>
      <c r="C9039">
        <v>12</v>
      </c>
      <c r="D9039">
        <v>11</v>
      </c>
      <c r="E9039" t="s">
        <v>591</v>
      </c>
      <c r="G9039" t="e">
        <f>--Empty</f>
        <v>#NAME?</v>
      </c>
    </row>
    <row r="9040" spans="1:7">
      <c r="A9040" t="s">
        <v>16388</v>
      </c>
      <c r="B9040">
        <v>23</v>
      </c>
      <c r="C9040">
        <v>12</v>
      </c>
      <c r="D9040">
        <v>12</v>
      </c>
      <c r="E9040" t="s">
        <v>591</v>
      </c>
      <c r="G9040" t="e">
        <f>--Empty</f>
        <v>#NAME?</v>
      </c>
    </row>
    <row r="9041" spans="1:6">
      <c r="A9041" t="s">
        <v>16389</v>
      </c>
      <c r="B9041">
        <v>23</v>
      </c>
      <c r="C9041">
        <v>12</v>
      </c>
      <c r="D9041">
        <v>13</v>
      </c>
      <c r="E9041" t="s">
        <v>16390</v>
      </c>
      <c r="F9041" t="s">
        <v>16391</v>
      </c>
    </row>
    <row r="9042" spans="1:6">
      <c r="A9042" t="s">
        <v>16392</v>
      </c>
      <c r="B9042">
        <v>23</v>
      </c>
      <c r="C9042">
        <v>12</v>
      </c>
      <c r="D9042">
        <v>14</v>
      </c>
      <c r="E9042" t="s">
        <v>16393</v>
      </c>
      <c r="F9042" t="s">
        <v>16391</v>
      </c>
    </row>
    <row r="9043" spans="1:6">
      <c r="A9043" t="s">
        <v>16394</v>
      </c>
      <c r="B9043">
        <v>23</v>
      </c>
      <c r="C9043">
        <v>12</v>
      </c>
      <c r="D9043">
        <v>15</v>
      </c>
      <c r="E9043" t="s">
        <v>16395</v>
      </c>
      <c r="F9043" t="s">
        <v>16396</v>
      </c>
    </row>
    <row r="9044" spans="1:6">
      <c r="A9044" t="s">
        <v>16397</v>
      </c>
      <c r="B9044">
        <v>23</v>
      </c>
      <c r="C9044">
        <v>12</v>
      </c>
      <c r="D9044">
        <v>16</v>
      </c>
      <c r="E9044" t="s">
        <v>16395</v>
      </c>
      <c r="F9044" t="s">
        <v>16396</v>
      </c>
    </row>
    <row r="9045" spans="1:6">
      <c r="A9045" t="s">
        <v>16398</v>
      </c>
      <c r="B9045">
        <v>23</v>
      </c>
      <c r="C9045">
        <v>12</v>
      </c>
      <c r="D9045">
        <v>17</v>
      </c>
      <c r="E9045" t="s">
        <v>16399</v>
      </c>
      <c r="F9045" t="s">
        <v>16400</v>
      </c>
    </row>
    <row r="9046" spans="1:6">
      <c r="A9046" t="s">
        <v>16401</v>
      </c>
      <c r="B9046">
        <v>23</v>
      </c>
      <c r="C9046">
        <v>12</v>
      </c>
      <c r="D9046">
        <v>18</v>
      </c>
      <c r="E9046" t="s">
        <v>16402</v>
      </c>
      <c r="F9046" t="s">
        <v>16400</v>
      </c>
    </row>
    <row r="9047" spans="1:6">
      <c r="A9047" t="s">
        <v>16403</v>
      </c>
      <c r="B9047">
        <v>23</v>
      </c>
      <c r="C9047">
        <v>12</v>
      </c>
      <c r="D9047">
        <v>19</v>
      </c>
      <c r="E9047" t="s">
        <v>16404</v>
      </c>
      <c r="F9047" t="s">
        <v>16405</v>
      </c>
    </row>
    <row r="9048" spans="1:6">
      <c r="A9048" t="s">
        <v>16406</v>
      </c>
      <c r="B9048">
        <v>23</v>
      </c>
      <c r="C9048">
        <v>12</v>
      </c>
      <c r="D9048">
        <v>20</v>
      </c>
      <c r="E9048" t="s">
        <v>16407</v>
      </c>
      <c r="F9048" t="s">
        <v>16405</v>
      </c>
    </row>
    <row r="9049" spans="1:6">
      <c r="A9049" t="s">
        <v>16408</v>
      </c>
      <c r="B9049">
        <v>23</v>
      </c>
      <c r="C9049">
        <v>13</v>
      </c>
      <c r="D9049">
        <v>1</v>
      </c>
      <c r="E9049" t="s">
        <v>16409</v>
      </c>
      <c r="F9049" t="s">
        <v>16410</v>
      </c>
    </row>
    <row r="9050" spans="1:6">
      <c r="A9050" t="s">
        <v>16411</v>
      </c>
      <c r="B9050">
        <v>23</v>
      </c>
      <c r="C9050">
        <v>13</v>
      </c>
      <c r="D9050">
        <v>2</v>
      </c>
      <c r="E9050" t="s">
        <v>16412</v>
      </c>
      <c r="F9050" t="s">
        <v>16410</v>
      </c>
    </row>
    <row r="9051" spans="1:6">
      <c r="A9051" t="s">
        <v>16413</v>
      </c>
      <c r="B9051">
        <v>23</v>
      </c>
      <c r="C9051">
        <v>13</v>
      </c>
      <c r="D9051">
        <v>3</v>
      </c>
      <c r="E9051" t="s">
        <v>16414</v>
      </c>
      <c r="F9051" t="s">
        <v>16415</v>
      </c>
    </row>
    <row r="9052" spans="1:6">
      <c r="A9052" t="s">
        <v>16416</v>
      </c>
      <c r="B9052">
        <v>23</v>
      </c>
      <c r="C9052">
        <v>13</v>
      </c>
      <c r="D9052">
        <v>4</v>
      </c>
      <c r="E9052" t="s">
        <v>16417</v>
      </c>
      <c r="F9052" t="s">
        <v>16415</v>
      </c>
    </row>
    <row r="9053" spans="1:6">
      <c r="A9053" t="s">
        <v>16418</v>
      </c>
      <c r="B9053">
        <v>23</v>
      </c>
      <c r="C9053">
        <v>13</v>
      </c>
      <c r="D9053">
        <v>5</v>
      </c>
      <c r="E9053" t="s">
        <v>16419</v>
      </c>
      <c r="F9053" t="s">
        <v>16420</v>
      </c>
    </row>
    <row r="9054" spans="1:6">
      <c r="A9054" t="s">
        <v>16421</v>
      </c>
      <c r="B9054">
        <v>23</v>
      </c>
      <c r="C9054">
        <v>13</v>
      </c>
      <c r="D9054">
        <v>6</v>
      </c>
      <c r="E9054" t="s">
        <v>16422</v>
      </c>
      <c r="F9054" t="s">
        <v>16420</v>
      </c>
    </row>
    <row r="9055" spans="1:6">
      <c r="A9055" t="s">
        <v>16423</v>
      </c>
      <c r="B9055">
        <v>23</v>
      </c>
      <c r="C9055">
        <v>13</v>
      </c>
      <c r="D9055">
        <v>7</v>
      </c>
      <c r="E9055" t="s">
        <v>16424</v>
      </c>
      <c r="F9055" t="s">
        <v>16425</v>
      </c>
    </row>
    <row r="9056" spans="1:6">
      <c r="A9056" t="s">
        <v>16426</v>
      </c>
      <c r="B9056">
        <v>23</v>
      </c>
      <c r="C9056">
        <v>13</v>
      </c>
      <c r="D9056">
        <v>8</v>
      </c>
      <c r="E9056" t="s">
        <v>16427</v>
      </c>
      <c r="F9056" t="s">
        <v>16425</v>
      </c>
    </row>
    <row r="9057" spans="1:6">
      <c r="A9057" t="s">
        <v>16428</v>
      </c>
      <c r="B9057">
        <v>23</v>
      </c>
      <c r="C9057">
        <v>13</v>
      </c>
      <c r="D9057">
        <v>9</v>
      </c>
      <c r="E9057" t="s">
        <v>16429</v>
      </c>
      <c r="F9057" t="s">
        <v>16430</v>
      </c>
    </row>
    <row r="9058" spans="1:6">
      <c r="A9058" t="s">
        <v>16431</v>
      </c>
      <c r="B9058">
        <v>23</v>
      </c>
      <c r="C9058">
        <v>13</v>
      </c>
      <c r="D9058">
        <v>10</v>
      </c>
      <c r="E9058" t="s">
        <v>16432</v>
      </c>
      <c r="F9058" t="s">
        <v>16430</v>
      </c>
    </row>
    <row r="9059" spans="1:6">
      <c r="A9059" t="s">
        <v>16433</v>
      </c>
      <c r="B9059">
        <v>23</v>
      </c>
      <c r="C9059">
        <v>13</v>
      </c>
      <c r="D9059">
        <v>11</v>
      </c>
      <c r="E9059" t="s">
        <v>16434</v>
      </c>
      <c r="F9059" t="s">
        <v>16435</v>
      </c>
    </row>
    <row r="9060" spans="1:6">
      <c r="A9060" t="s">
        <v>16436</v>
      </c>
      <c r="B9060">
        <v>23</v>
      </c>
      <c r="C9060">
        <v>13</v>
      </c>
      <c r="D9060">
        <v>12</v>
      </c>
      <c r="E9060" t="s">
        <v>16437</v>
      </c>
      <c r="F9060" t="s">
        <v>16435</v>
      </c>
    </row>
    <row r="9061" spans="1:6">
      <c r="A9061" t="s">
        <v>16438</v>
      </c>
      <c r="B9061">
        <v>23</v>
      </c>
      <c r="C9061">
        <v>13</v>
      </c>
      <c r="D9061">
        <v>13</v>
      </c>
      <c r="E9061" t="s">
        <v>16439</v>
      </c>
      <c r="F9061" t="s">
        <v>16440</v>
      </c>
    </row>
    <row r="9062" spans="1:6">
      <c r="A9062" t="s">
        <v>16441</v>
      </c>
      <c r="B9062">
        <v>23</v>
      </c>
      <c r="C9062">
        <v>13</v>
      </c>
      <c r="D9062">
        <v>14</v>
      </c>
      <c r="E9062" t="s">
        <v>16442</v>
      </c>
      <c r="F9062" t="s">
        <v>16440</v>
      </c>
    </row>
    <row r="9063" spans="1:6">
      <c r="A9063" t="s">
        <v>16443</v>
      </c>
      <c r="B9063">
        <v>23</v>
      </c>
      <c r="C9063">
        <v>13</v>
      </c>
      <c r="D9063">
        <v>15</v>
      </c>
      <c r="E9063" t="s">
        <v>16444</v>
      </c>
      <c r="F9063" t="s">
        <v>16445</v>
      </c>
    </row>
    <row r="9064" spans="1:6">
      <c r="A9064" t="s">
        <v>16446</v>
      </c>
      <c r="B9064">
        <v>23</v>
      </c>
      <c r="C9064">
        <v>13</v>
      </c>
      <c r="D9064">
        <v>16</v>
      </c>
      <c r="E9064" t="s">
        <v>16447</v>
      </c>
      <c r="F9064" t="s">
        <v>16445</v>
      </c>
    </row>
    <row r="9065" spans="1:6">
      <c r="A9065" t="s">
        <v>16448</v>
      </c>
      <c r="B9065">
        <v>23</v>
      </c>
      <c r="C9065">
        <v>13</v>
      </c>
      <c r="D9065">
        <v>17</v>
      </c>
      <c r="E9065" t="s">
        <v>16449</v>
      </c>
      <c r="F9065" t="s">
        <v>15044</v>
      </c>
    </row>
    <row r="9066" spans="1:6">
      <c r="A9066" t="s">
        <v>16450</v>
      </c>
      <c r="B9066">
        <v>23</v>
      </c>
      <c r="C9066">
        <v>13</v>
      </c>
      <c r="D9066">
        <v>18</v>
      </c>
      <c r="E9066" t="s">
        <v>16451</v>
      </c>
      <c r="F9066" t="s">
        <v>15044</v>
      </c>
    </row>
    <row r="9067" spans="1:6">
      <c r="A9067" t="s">
        <v>16452</v>
      </c>
      <c r="B9067">
        <v>23</v>
      </c>
      <c r="C9067">
        <v>13</v>
      </c>
      <c r="D9067">
        <v>19</v>
      </c>
      <c r="E9067" t="s">
        <v>16453</v>
      </c>
      <c r="F9067" t="s">
        <v>16454</v>
      </c>
    </row>
    <row r="9068" spans="1:6">
      <c r="A9068" t="s">
        <v>16455</v>
      </c>
      <c r="B9068">
        <v>23</v>
      </c>
      <c r="C9068">
        <v>13</v>
      </c>
      <c r="D9068">
        <v>20</v>
      </c>
      <c r="E9068" t="s">
        <v>16456</v>
      </c>
      <c r="F9068" t="s">
        <v>16454</v>
      </c>
    </row>
    <row r="9069" spans="1:6">
      <c r="A9069" t="s">
        <v>16457</v>
      </c>
      <c r="B9069">
        <v>23</v>
      </c>
      <c r="C9069">
        <v>14</v>
      </c>
      <c r="D9069">
        <v>1</v>
      </c>
      <c r="E9069" t="s">
        <v>16458</v>
      </c>
      <c r="F9069" t="s">
        <v>16459</v>
      </c>
    </row>
    <row r="9070" spans="1:6">
      <c r="A9070" t="s">
        <v>16460</v>
      </c>
      <c r="B9070">
        <v>23</v>
      </c>
      <c r="C9070">
        <v>14</v>
      </c>
      <c r="D9070">
        <v>2</v>
      </c>
      <c r="E9070" t="s">
        <v>16461</v>
      </c>
      <c r="F9070" t="s">
        <v>16459</v>
      </c>
    </row>
    <row r="9071" spans="1:6">
      <c r="A9071" t="s">
        <v>16462</v>
      </c>
      <c r="B9071">
        <v>23</v>
      </c>
      <c r="C9071">
        <v>14</v>
      </c>
      <c r="D9071">
        <v>3</v>
      </c>
      <c r="E9071" t="s">
        <v>16463</v>
      </c>
      <c r="F9071" t="s">
        <v>16464</v>
      </c>
    </row>
    <row r="9072" spans="1:6">
      <c r="A9072" t="s">
        <v>16465</v>
      </c>
      <c r="B9072">
        <v>23</v>
      </c>
      <c r="C9072">
        <v>14</v>
      </c>
      <c r="D9072">
        <v>4</v>
      </c>
      <c r="E9072" t="s">
        <v>16466</v>
      </c>
      <c r="F9072" t="s">
        <v>16464</v>
      </c>
    </row>
    <row r="9073" spans="1:7">
      <c r="A9073" t="s">
        <v>16467</v>
      </c>
      <c r="B9073">
        <v>23</v>
      </c>
      <c r="C9073">
        <v>14</v>
      </c>
      <c r="D9073">
        <v>5</v>
      </c>
      <c r="E9073" t="s">
        <v>16468</v>
      </c>
      <c r="F9073" t="s">
        <v>16469</v>
      </c>
    </row>
    <row r="9074" spans="1:7">
      <c r="A9074" t="s">
        <v>16470</v>
      </c>
      <c r="B9074">
        <v>23</v>
      </c>
      <c r="C9074">
        <v>14</v>
      </c>
      <c r="D9074">
        <v>6</v>
      </c>
      <c r="E9074" t="s">
        <v>16471</v>
      </c>
      <c r="F9074" t="s">
        <v>16469</v>
      </c>
    </row>
    <row r="9075" spans="1:7">
      <c r="A9075" t="s">
        <v>16472</v>
      </c>
      <c r="B9075">
        <v>23</v>
      </c>
      <c r="C9075">
        <v>14</v>
      </c>
      <c r="D9075">
        <v>7</v>
      </c>
      <c r="E9075" t="s">
        <v>16473</v>
      </c>
      <c r="F9075" t="s">
        <v>16474</v>
      </c>
    </row>
    <row r="9076" spans="1:7">
      <c r="A9076" t="s">
        <v>16475</v>
      </c>
      <c r="B9076">
        <v>23</v>
      </c>
      <c r="C9076">
        <v>14</v>
      </c>
      <c r="D9076">
        <v>8</v>
      </c>
      <c r="E9076" t="s">
        <v>16476</v>
      </c>
      <c r="F9076" t="s">
        <v>16474</v>
      </c>
    </row>
    <row r="9077" spans="1:7">
      <c r="A9077" t="s">
        <v>16477</v>
      </c>
      <c r="B9077">
        <v>23</v>
      </c>
      <c r="C9077">
        <v>14</v>
      </c>
      <c r="D9077">
        <v>9</v>
      </c>
      <c r="E9077" t="s">
        <v>16478</v>
      </c>
      <c r="F9077" t="s">
        <v>16479</v>
      </c>
    </row>
    <row r="9078" spans="1:7">
      <c r="A9078" t="s">
        <v>16480</v>
      </c>
      <c r="B9078">
        <v>23</v>
      </c>
      <c r="C9078">
        <v>14</v>
      </c>
      <c r="D9078">
        <v>10</v>
      </c>
      <c r="E9078" t="s">
        <v>16481</v>
      </c>
      <c r="F9078" t="s">
        <v>16479</v>
      </c>
    </row>
    <row r="9079" spans="1:7">
      <c r="A9079" t="s">
        <v>16482</v>
      </c>
      <c r="B9079">
        <v>23</v>
      </c>
      <c r="C9079">
        <v>14</v>
      </c>
      <c r="D9079">
        <v>11</v>
      </c>
      <c r="E9079" t="s">
        <v>16483</v>
      </c>
      <c r="F9079" t="s">
        <v>16484</v>
      </c>
    </row>
    <row r="9080" spans="1:7">
      <c r="A9080" t="s">
        <v>16485</v>
      </c>
      <c r="B9080">
        <v>23</v>
      </c>
      <c r="C9080">
        <v>14</v>
      </c>
      <c r="D9080">
        <v>12</v>
      </c>
      <c r="E9080" t="s">
        <v>16486</v>
      </c>
      <c r="F9080" t="s">
        <v>16484</v>
      </c>
    </row>
    <row r="9081" spans="1:7">
      <c r="A9081" t="s">
        <v>16487</v>
      </c>
      <c r="B9081">
        <v>23</v>
      </c>
      <c r="C9081">
        <v>14</v>
      </c>
      <c r="D9081">
        <v>13</v>
      </c>
      <c r="E9081" t="s">
        <v>15</v>
      </c>
      <c r="G9081" t="s">
        <v>16</v>
      </c>
    </row>
    <row r="9082" spans="1:7">
      <c r="A9082" t="s">
        <v>16488</v>
      </c>
      <c r="B9082">
        <v>23</v>
      </c>
      <c r="C9082">
        <v>14</v>
      </c>
      <c r="D9082">
        <v>14</v>
      </c>
      <c r="E9082" t="s">
        <v>15</v>
      </c>
      <c r="G9082" t="s">
        <v>16</v>
      </c>
    </row>
    <row r="9083" spans="1:7">
      <c r="A9083" t="s">
        <v>16489</v>
      </c>
      <c r="B9083">
        <v>23</v>
      </c>
      <c r="C9083">
        <v>14</v>
      </c>
      <c r="D9083">
        <v>15</v>
      </c>
      <c r="E9083" t="s">
        <v>660</v>
      </c>
      <c r="G9083" t="s">
        <v>661</v>
      </c>
    </row>
    <row r="9084" spans="1:7">
      <c r="A9084" t="s">
        <v>16490</v>
      </c>
      <c r="B9084">
        <v>23</v>
      </c>
      <c r="C9084">
        <v>14</v>
      </c>
      <c r="D9084">
        <v>16</v>
      </c>
      <c r="E9084" t="s">
        <v>660</v>
      </c>
      <c r="G9084" t="s">
        <v>661</v>
      </c>
    </row>
    <row r="9085" spans="1:7">
      <c r="A9085" t="s">
        <v>16491</v>
      </c>
      <c r="B9085">
        <v>23</v>
      </c>
      <c r="C9085">
        <v>14</v>
      </c>
      <c r="D9085">
        <v>17</v>
      </c>
      <c r="E9085" t="s">
        <v>664</v>
      </c>
      <c r="G9085" t="s">
        <v>665</v>
      </c>
    </row>
    <row r="9086" spans="1:7">
      <c r="A9086" t="s">
        <v>16492</v>
      </c>
      <c r="B9086">
        <v>23</v>
      </c>
      <c r="C9086">
        <v>14</v>
      </c>
      <c r="D9086">
        <v>18</v>
      </c>
      <c r="E9086" t="s">
        <v>664</v>
      </c>
      <c r="G9086" t="s">
        <v>665</v>
      </c>
    </row>
    <row r="9087" spans="1:7">
      <c r="A9087" t="s">
        <v>16493</v>
      </c>
      <c r="B9087">
        <v>23</v>
      </c>
      <c r="C9087">
        <v>14</v>
      </c>
      <c r="D9087">
        <v>19</v>
      </c>
      <c r="E9087" t="s">
        <v>668</v>
      </c>
      <c r="G9087" t="s">
        <v>669</v>
      </c>
    </row>
    <row r="9088" spans="1:7">
      <c r="A9088" t="s">
        <v>16494</v>
      </c>
      <c r="B9088">
        <v>23</v>
      </c>
      <c r="C9088">
        <v>14</v>
      </c>
      <c r="D9088">
        <v>20</v>
      </c>
      <c r="E9088" t="s">
        <v>668</v>
      </c>
      <c r="G9088" t="s">
        <v>669</v>
      </c>
    </row>
    <row r="9089" spans="1:7">
      <c r="A9089" t="s">
        <v>16495</v>
      </c>
      <c r="B9089">
        <v>23</v>
      </c>
      <c r="C9089">
        <v>15</v>
      </c>
      <c r="D9089">
        <v>1</v>
      </c>
      <c r="E9089" t="s">
        <v>672</v>
      </c>
      <c r="G9089" t="e">
        <f>--Buffer</f>
        <v>#NAME?</v>
      </c>
    </row>
    <row r="9090" spans="1:7">
      <c r="A9090" t="s">
        <v>16496</v>
      </c>
      <c r="B9090">
        <v>23</v>
      </c>
      <c r="C9090">
        <v>15</v>
      </c>
      <c r="D9090">
        <v>2</v>
      </c>
      <c r="E9090" t="s">
        <v>672</v>
      </c>
      <c r="G9090" t="e">
        <f>--Buffer</f>
        <v>#NAME?</v>
      </c>
    </row>
    <row r="9091" spans="1:7">
      <c r="A9091" t="s">
        <v>16497</v>
      </c>
      <c r="B9091">
        <v>23</v>
      </c>
      <c r="C9091">
        <v>15</v>
      </c>
      <c r="D9091">
        <v>3</v>
      </c>
      <c r="E9091" t="s">
        <v>675</v>
      </c>
      <c r="G9091" t="s">
        <v>676</v>
      </c>
    </row>
    <row r="9092" spans="1:7">
      <c r="A9092" t="s">
        <v>16498</v>
      </c>
      <c r="B9092">
        <v>23</v>
      </c>
      <c r="C9092">
        <v>15</v>
      </c>
      <c r="D9092">
        <v>4</v>
      </c>
      <c r="E9092" t="s">
        <v>675</v>
      </c>
      <c r="G9092" t="s">
        <v>676</v>
      </c>
    </row>
    <row r="9093" spans="1:7">
      <c r="A9093" t="s">
        <v>16499</v>
      </c>
      <c r="B9093">
        <v>23</v>
      </c>
      <c r="C9093">
        <v>15</v>
      </c>
      <c r="D9093">
        <v>5</v>
      </c>
      <c r="E9093" t="s">
        <v>679</v>
      </c>
      <c r="G9093" t="s">
        <v>680</v>
      </c>
    </row>
    <row r="9094" spans="1:7">
      <c r="A9094" t="s">
        <v>16500</v>
      </c>
      <c r="B9094">
        <v>23</v>
      </c>
      <c r="C9094">
        <v>15</v>
      </c>
      <c r="D9094">
        <v>6</v>
      </c>
      <c r="E9094" t="s">
        <v>679</v>
      </c>
      <c r="G9094" t="s">
        <v>680</v>
      </c>
    </row>
    <row r="9095" spans="1:7">
      <c r="A9095" t="s">
        <v>16501</v>
      </c>
      <c r="B9095">
        <v>23</v>
      </c>
      <c r="C9095">
        <v>15</v>
      </c>
      <c r="D9095">
        <v>7</v>
      </c>
      <c r="E9095" t="s">
        <v>683</v>
      </c>
      <c r="G9095" t="s">
        <v>684</v>
      </c>
    </row>
    <row r="9096" spans="1:7">
      <c r="A9096" t="s">
        <v>16502</v>
      </c>
      <c r="B9096">
        <v>23</v>
      </c>
      <c r="C9096">
        <v>15</v>
      </c>
      <c r="D9096">
        <v>8</v>
      </c>
      <c r="E9096" t="s">
        <v>683</v>
      </c>
      <c r="G9096" t="s">
        <v>684</v>
      </c>
    </row>
    <row r="9097" spans="1:7">
      <c r="A9097" t="s">
        <v>16503</v>
      </c>
      <c r="B9097">
        <v>23</v>
      </c>
      <c r="C9097">
        <v>15</v>
      </c>
      <c r="D9097">
        <v>9</v>
      </c>
      <c r="E9097" t="s">
        <v>672</v>
      </c>
      <c r="G9097" t="e">
        <f>--Buffer</f>
        <v>#NAME?</v>
      </c>
    </row>
    <row r="9098" spans="1:7">
      <c r="A9098" t="s">
        <v>16504</v>
      </c>
      <c r="B9098">
        <v>23</v>
      </c>
      <c r="C9098">
        <v>15</v>
      </c>
      <c r="D9098">
        <v>10</v>
      </c>
      <c r="E9098" t="s">
        <v>672</v>
      </c>
      <c r="G9098" t="e">
        <f>--Buffer</f>
        <v>#NAME?</v>
      </c>
    </row>
    <row r="9099" spans="1:7">
      <c r="A9099" t="s">
        <v>16505</v>
      </c>
      <c r="B9099">
        <v>23</v>
      </c>
      <c r="C9099">
        <v>15</v>
      </c>
      <c r="D9099">
        <v>11</v>
      </c>
      <c r="E9099" t="s">
        <v>672</v>
      </c>
      <c r="G9099" t="e">
        <f>--Buffer</f>
        <v>#NAME?</v>
      </c>
    </row>
    <row r="9100" spans="1:7">
      <c r="A9100" t="s">
        <v>16506</v>
      </c>
      <c r="B9100">
        <v>23</v>
      </c>
      <c r="C9100">
        <v>15</v>
      </c>
      <c r="D9100">
        <v>12</v>
      </c>
      <c r="E9100" t="s">
        <v>672</v>
      </c>
      <c r="G9100" t="e">
        <f>--Buffer</f>
        <v>#NAME?</v>
      </c>
    </row>
    <row r="9101" spans="1:7">
      <c r="A9101" t="s">
        <v>16507</v>
      </c>
      <c r="B9101">
        <v>23</v>
      </c>
      <c r="C9101">
        <v>15</v>
      </c>
      <c r="D9101">
        <v>13</v>
      </c>
      <c r="E9101" t="s">
        <v>672</v>
      </c>
      <c r="G9101" t="e">
        <f>--Buffer</f>
        <v>#NAME?</v>
      </c>
    </row>
    <row r="9102" spans="1:7">
      <c r="A9102" t="s">
        <v>16508</v>
      </c>
      <c r="B9102">
        <v>23</v>
      </c>
      <c r="C9102">
        <v>15</v>
      </c>
      <c r="D9102">
        <v>14</v>
      </c>
      <c r="E9102" t="s">
        <v>672</v>
      </c>
      <c r="G9102" t="e">
        <f>--Buffer</f>
        <v>#NAME?</v>
      </c>
    </row>
    <row r="9103" spans="1:7">
      <c r="A9103" t="s">
        <v>16509</v>
      </c>
      <c r="B9103">
        <v>23</v>
      </c>
      <c r="C9103">
        <v>15</v>
      </c>
      <c r="D9103">
        <v>15</v>
      </c>
      <c r="E9103" t="s">
        <v>672</v>
      </c>
      <c r="G9103" t="e">
        <f>--Buffer</f>
        <v>#NAME?</v>
      </c>
    </row>
    <row r="9104" spans="1:7">
      <c r="A9104" t="s">
        <v>16510</v>
      </c>
      <c r="B9104">
        <v>23</v>
      </c>
      <c r="C9104">
        <v>15</v>
      </c>
      <c r="D9104">
        <v>16</v>
      </c>
      <c r="E9104" t="s">
        <v>672</v>
      </c>
      <c r="G9104" t="e">
        <f>--Buffer</f>
        <v>#NAME?</v>
      </c>
    </row>
    <row r="9105" spans="1:7">
      <c r="A9105" t="s">
        <v>16511</v>
      </c>
      <c r="B9105">
        <v>23</v>
      </c>
      <c r="C9105">
        <v>15</v>
      </c>
      <c r="D9105">
        <v>17</v>
      </c>
      <c r="E9105" t="s">
        <v>695</v>
      </c>
      <c r="G9105" t="s">
        <v>696</v>
      </c>
    </row>
    <row r="9106" spans="1:7">
      <c r="A9106" t="s">
        <v>16512</v>
      </c>
      <c r="B9106">
        <v>23</v>
      </c>
      <c r="C9106">
        <v>15</v>
      </c>
      <c r="D9106">
        <v>18</v>
      </c>
      <c r="E9106" t="s">
        <v>695</v>
      </c>
      <c r="G9106" t="s">
        <v>696</v>
      </c>
    </row>
    <row r="9107" spans="1:7">
      <c r="A9107" t="s">
        <v>16513</v>
      </c>
      <c r="B9107">
        <v>23</v>
      </c>
      <c r="C9107">
        <v>15</v>
      </c>
      <c r="D9107">
        <v>19</v>
      </c>
      <c r="E9107" t="s">
        <v>699</v>
      </c>
      <c r="G9107" t="s">
        <v>700</v>
      </c>
    </row>
    <row r="9108" spans="1:7">
      <c r="A9108" t="s">
        <v>16514</v>
      </c>
      <c r="B9108">
        <v>23</v>
      </c>
      <c r="C9108">
        <v>15</v>
      </c>
      <c r="D9108">
        <v>20</v>
      </c>
      <c r="E9108" t="s">
        <v>699</v>
      </c>
      <c r="G9108" t="s">
        <v>700</v>
      </c>
    </row>
    <row r="9109" spans="1:7">
      <c r="A9109" t="s">
        <v>16515</v>
      </c>
      <c r="B9109">
        <v>23</v>
      </c>
      <c r="C9109">
        <v>16</v>
      </c>
      <c r="D9109">
        <v>1</v>
      </c>
      <c r="E9109" t="s">
        <v>703</v>
      </c>
      <c r="G9109" t="s">
        <v>704</v>
      </c>
    </row>
    <row r="9110" spans="1:7">
      <c r="A9110" t="s">
        <v>16516</v>
      </c>
      <c r="B9110">
        <v>23</v>
      </c>
      <c r="C9110">
        <v>16</v>
      </c>
      <c r="D9110">
        <v>2</v>
      </c>
      <c r="E9110" t="s">
        <v>703</v>
      </c>
      <c r="G9110" t="s">
        <v>704</v>
      </c>
    </row>
    <row r="9111" spans="1:7">
      <c r="A9111" t="s">
        <v>16517</v>
      </c>
      <c r="B9111">
        <v>23</v>
      </c>
      <c r="C9111">
        <v>16</v>
      </c>
      <c r="D9111">
        <v>3</v>
      </c>
      <c r="E9111" t="s">
        <v>707</v>
      </c>
      <c r="G9111" t="s">
        <v>708</v>
      </c>
    </row>
    <row r="9112" spans="1:7">
      <c r="A9112" t="s">
        <v>16518</v>
      </c>
      <c r="B9112">
        <v>23</v>
      </c>
      <c r="C9112">
        <v>16</v>
      </c>
      <c r="D9112">
        <v>4</v>
      </c>
      <c r="E9112" t="s">
        <v>707</v>
      </c>
      <c r="G9112" t="s">
        <v>708</v>
      </c>
    </row>
    <row r="9113" spans="1:7">
      <c r="A9113" t="s">
        <v>16519</v>
      </c>
      <c r="B9113">
        <v>23</v>
      </c>
      <c r="C9113">
        <v>16</v>
      </c>
      <c r="D9113">
        <v>5</v>
      </c>
      <c r="E9113" t="s">
        <v>711</v>
      </c>
      <c r="G9113" t="e">
        <f>--Blank</f>
        <v>#NAME?</v>
      </c>
    </row>
    <row r="9114" spans="1:7">
      <c r="A9114" t="s">
        <v>16520</v>
      </c>
      <c r="B9114">
        <v>23</v>
      </c>
      <c r="C9114">
        <v>16</v>
      </c>
      <c r="D9114">
        <v>6</v>
      </c>
      <c r="E9114" t="s">
        <v>711</v>
      </c>
      <c r="G9114" t="e">
        <f>--Blank</f>
        <v>#NAME?</v>
      </c>
    </row>
    <row r="9115" spans="1:7">
      <c r="A9115" t="s">
        <v>16521</v>
      </c>
      <c r="B9115">
        <v>23</v>
      </c>
      <c r="C9115">
        <v>16</v>
      </c>
      <c r="D9115">
        <v>7</v>
      </c>
      <c r="E9115" t="s">
        <v>711</v>
      </c>
      <c r="G9115" t="e">
        <f>--Blank</f>
        <v>#NAME?</v>
      </c>
    </row>
    <row r="9116" spans="1:7">
      <c r="A9116" t="s">
        <v>16522</v>
      </c>
      <c r="B9116">
        <v>23</v>
      </c>
      <c r="C9116">
        <v>16</v>
      </c>
      <c r="D9116">
        <v>8</v>
      </c>
      <c r="E9116" t="s">
        <v>711</v>
      </c>
      <c r="G9116" t="e">
        <f>--Blank</f>
        <v>#NAME?</v>
      </c>
    </row>
    <row r="9117" spans="1:7">
      <c r="A9117" t="s">
        <v>16523</v>
      </c>
      <c r="B9117">
        <v>23</v>
      </c>
      <c r="C9117">
        <v>16</v>
      </c>
      <c r="D9117">
        <v>9</v>
      </c>
      <c r="E9117" t="s">
        <v>711</v>
      </c>
      <c r="G9117" t="e">
        <f>--Blank</f>
        <v>#NAME?</v>
      </c>
    </row>
    <row r="9118" spans="1:7">
      <c r="A9118" t="s">
        <v>16524</v>
      </c>
      <c r="B9118">
        <v>23</v>
      </c>
      <c r="C9118">
        <v>16</v>
      </c>
      <c r="D9118">
        <v>10</v>
      </c>
      <c r="E9118" t="s">
        <v>711</v>
      </c>
      <c r="G9118" t="e">
        <f>--Blank</f>
        <v>#NAME?</v>
      </c>
    </row>
    <row r="9119" spans="1:7">
      <c r="A9119" t="s">
        <v>16525</v>
      </c>
      <c r="B9119">
        <v>23</v>
      </c>
      <c r="C9119">
        <v>16</v>
      </c>
      <c r="D9119">
        <v>11</v>
      </c>
      <c r="E9119" t="s">
        <v>711</v>
      </c>
      <c r="G9119" t="e">
        <f>--Blank</f>
        <v>#NAME?</v>
      </c>
    </row>
    <row r="9120" spans="1:7">
      <c r="A9120" t="s">
        <v>16526</v>
      </c>
      <c r="B9120">
        <v>23</v>
      </c>
      <c r="C9120">
        <v>16</v>
      </c>
      <c r="D9120">
        <v>12</v>
      </c>
      <c r="E9120" t="s">
        <v>711</v>
      </c>
      <c r="G9120" t="e">
        <f>--Blank</f>
        <v>#NAME?</v>
      </c>
    </row>
    <row r="9121" spans="1:7">
      <c r="A9121" t="s">
        <v>16527</v>
      </c>
      <c r="B9121">
        <v>23</v>
      </c>
      <c r="C9121">
        <v>16</v>
      </c>
      <c r="D9121">
        <v>13</v>
      </c>
      <c r="E9121" t="s">
        <v>711</v>
      </c>
      <c r="G9121" t="e">
        <f>--Blank</f>
        <v>#NAME?</v>
      </c>
    </row>
    <row r="9122" spans="1:7">
      <c r="A9122" t="s">
        <v>16528</v>
      </c>
      <c r="B9122">
        <v>23</v>
      </c>
      <c r="C9122">
        <v>16</v>
      </c>
      <c r="D9122">
        <v>14</v>
      </c>
      <c r="E9122" t="s">
        <v>711</v>
      </c>
      <c r="G9122" t="e">
        <f>--Blank</f>
        <v>#NAME?</v>
      </c>
    </row>
    <row r="9123" spans="1:7">
      <c r="A9123" t="s">
        <v>16529</v>
      </c>
      <c r="B9123">
        <v>23</v>
      </c>
      <c r="C9123">
        <v>16</v>
      </c>
      <c r="D9123">
        <v>15</v>
      </c>
      <c r="E9123" t="s">
        <v>711</v>
      </c>
      <c r="G9123" t="e">
        <f>--Blank</f>
        <v>#NAME?</v>
      </c>
    </row>
    <row r="9124" spans="1:7">
      <c r="A9124" t="s">
        <v>16530</v>
      </c>
      <c r="B9124">
        <v>23</v>
      </c>
      <c r="C9124">
        <v>16</v>
      </c>
      <c r="D9124">
        <v>16</v>
      </c>
      <c r="E9124" t="s">
        <v>711</v>
      </c>
      <c r="G9124" t="e">
        <f>--Blank</f>
        <v>#NAME?</v>
      </c>
    </row>
    <row r="9125" spans="1:7">
      <c r="A9125" t="s">
        <v>16531</v>
      </c>
      <c r="B9125">
        <v>23</v>
      </c>
      <c r="C9125">
        <v>16</v>
      </c>
      <c r="D9125">
        <v>17</v>
      </c>
      <c r="E9125" t="s">
        <v>711</v>
      </c>
      <c r="G9125" t="e">
        <f>--Blank</f>
        <v>#NAME?</v>
      </c>
    </row>
    <row r="9126" spans="1:7">
      <c r="A9126" t="s">
        <v>16532</v>
      </c>
      <c r="B9126">
        <v>23</v>
      </c>
      <c r="C9126">
        <v>16</v>
      </c>
      <c r="D9126">
        <v>18</v>
      </c>
      <c r="E9126" t="s">
        <v>711</v>
      </c>
      <c r="G9126" t="e">
        <f>--Blank</f>
        <v>#NAME?</v>
      </c>
    </row>
    <row r="9127" spans="1:7">
      <c r="A9127" t="s">
        <v>16533</v>
      </c>
      <c r="B9127">
        <v>23</v>
      </c>
      <c r="C9127">
        <v>16</v>
      </c>
      <c r="D9127">
        <v>19</v>
      </c>
      <c r="E9127" t="s">
        <v>711</v>
      </c>
      <c r="G9127" t="e">
        <f>--Blank</f>
        <v>#NAME?</v>
      </c>
    </row>
    <row r="9128" spans="1:7">
      <c r="A9128" t="s">
        <v>16534</v>
      </c>
      <c r="B9128">
        <v>23</v>
      </c>
      <c r="C9128">
        <v>16</v>
      </c>
      <c r="D9128">
        <v>20</v>
      </c>
      <c r="E9128" t="s">
        <v>711</v>
      </c>
      <c r="G9128" t="e">
        <f>--Blank</f>
        <v>#NAME?</v>
      </c>
    </row>
    <row r="9129" spans="1:7">
      <c r="A9129" t="s">
        <v>16535</v>
      </c>
      <c r="B9129">
        <v>23</v>
      </c>
      <c r="C9129">
        <v>17</v>
      </c>
      <c r="D9129">
        <v>1</v>
      </c>
      <c r="E9129" t="s">
        <v>711</v>
      </c>
      <c r="G9129" t="e">
        <f>--Blank</f>
        <v>#NAME?</v>
      </c>
    </row>
    <row r="9130" spans="1:7">
      <c r="A9130" t="s">
        <v>16536</v>
      </c>
      <c r="B9130">
        <v>23</v>
      </c>
      <c r="C9130">
        <v>17</v>
      </c>
      <c r="D9130">
        <v>2</v>
      </c>
      <c r="E9130" t="s">
        <v>711</v>
      </c>
      <c r="G9130" t="e">
        <f>--Blank</f>
        <v>#NAME?</v>
      </c>
    </row>
    <row r="9131" spans="1:7">
      <c r="A9131" t="s">
        <v>16537</v>
      </c>
      <c r="B9131">
        <v>23</v>
      </c>
      <c r="C9131">
        <v>17</v>
      </c>
      <c r="D9131">
        <v>3</v>
      </c>
      <c r="E9131" t="s">
        <v>711</v>
      </c>
      <c r="G9131" t="e">
        <f>--Blank</f>
        <v>#NAME?</v>
      </c>
    </row>
    <row r="9132" spans="1:7">
      <c r="A9132" t="s">
        <v>16538</v>
      </c>
      <c r="B9132">
        <v>23</v>
      </c>
      <c r="C9132">
        <v>17</v>
      </c>
      <c r="D9132">
        <v>4</v>
      </c>
      <c r="E9132" t="s">
        <v>711</v>
      </c>
      <c r="G9132" t="e">
        <f>--Blank</f>
        <v>#NAME?</v>
      </c>
    </row>
    <row r="9133" spans="1:7">
      <c r="A9133" t="s">
        <v>16539</v>
      </c>
      <c r="B9133">
        <v>23</v>
      </c>
      <c r="C9133">
        <v>17</v>
      </c>
      <c r="D9133">
        <v>5</v>
      </c>
      <c r="E9133" t="s">
        <v>711</v>
      </c>
      <c r="G9133" t="e">
        <f>--Blank</f>
        <v>#NAME?</v>
      </c>
    </row>
    <row r="9134" spans="1:7">
      <c r="A9134" t="s">
        <v>16540</v>
      </c>
      <c r="B9134">
        <v>23</v>
      </c>
      <c r="C9134">
        <v>17</v>
      </c>
      <c r="D9134">
        <v>6</v>
      </c>
      <c r="E9134" t="s">
        <v>711</v>
      </c>
      <c r="G9134" t="e">
        <f>--Blank</f>
        <v>#NAME?</v>
      </c>
    </row>
    <row r="9135" spans="1:7">
      <c r="A9135" t="s">
        <v>16541</v>
      </c>
      <c r="B9135">
        <v>23</v>
      </c>
      <c r="C9135">
        <v>17</v>
      </c>
      <c r="D9135">
        <v>7</v>
      </c>
      <c r="E9135" t="s">
        <v>711</v>
      </c>
      <c r="G9135" t="e">
        <f>--Blank</f>
        <v>#NAME?</v>
      </c>
    </row>
    <row r="9136" spans="1:7">
      <c r="A9136" t="s">
        <v>16542</v>
      </c>
      <c r="B9136">
        <v>23</v>
      </c>
      <c r="C9136">
        <v>17</v>
      </c>
      <c r="D9136">
        <v>8</v>
      </c>
      <c r="E9136" t="s">
        <v>711</v>
      </c>
      <c r="G9136" t="e">
        <f>--Blank</f>
        <v>#NAME?</v>
      </c>
    </row>
    <row r="9137" spans="1:7">
      <c r="A9137" t="s">
        <v>16543</v>
      </c>
      <c r="B9137">
        <v>23</v>
      </c>
      <c r="C9137">
        <v>17</v>
      </c>
      <c r="D9137">
        <v>9</v>
      </c>
      <c r="E9137" t="s">
        <v>711</v>
      </c>
      <c r="G9137" t="e">
        <f>--Blank</f>
        <v>#NAME?</v>
      </c>
    </row>
    <row r="9138" spans="1:7">
      <c r="A9138" t="s">
        <v>16544</v>
      </c>
      <c r="B9138">
        <v>23</v>
      </c>
      <c r="C9138">
        <v>17</v>
      </c>
      <c r="D9138">
        <v>10</v>
      </c>
      <c r="E9138" t="s">
        <v>711</v>
      </c>
      <c r="G9138" t="e">
        <f>--Blank</f>
        <v>#NAME?</v>
      </c>
    </row>
    <row r="9139" spans="1:7">
      <c r="A9139" t="s">
        <v>16545</v>
      </c>
      <c r="B9139">
        <v>23</v>
      </c>
      <c r="C9139">
        <v>17</v>
      </c>
      <c r="D9139">
        <v>11</v>
      </c>
      <c r="E9139" t="s">
        <v>711</v>
      </c>
      <c r="G9139" t="e">
        <f>--Blank</f>
        <v>#NAME?</v>
      </c>
    </row>
    <row r="9140" spans="1:7">
      <c r="A9140" t="s">
        <v>16546</v>
      </c>
      <c r="B9140">
        <v>23</v>
      </c>
      <c r="C9140">
        <v>17</v>
      </c>
      <c r="D9140">
        <v>12</v>
      </c>
      <c r="E9140" t="s">
        <v>711</v>
      </c>
      <c r="G9140" t="e">
        <f>--Blank</f>
        <v>#NAME?</v>
      </c>
    </row>
    <row r="9141" spans="1:7">
      <c r="A9141" t="s">
        <v>16547</v>
      </c>
      <c r="B9141">
        <v>23</v>
      </c>
      <c r="C9141">
        <v>17</v>
      </c>
      <c r="D9141">
        <v>13</v>
      </c>
      <c r="E9141" t="s">
        <v>711</v>
      </c>
      <c r="G9141" t="e">
        <f>--Blank</f>
        <v>#NAME?</v>
      </c>
    </row>
    <row r="9142" spans="1:7">
      <c r="A9142" t="s">
        <v>16548</v>
      </c>
      <c r="B9142">
        <v>23</v>
      </c>
      <c r="C9142">
        <v>17</v>
      </c>
      <c r="D9142">
        <v>14</v>
      </c>
      <c r="E9142" t="s">
        <v>711</v>
      </c>
      <c r="G9142" t="e">
        <f>--Blank</f>
        <v>#NAME?</v>
      </c>
    </row>
    <row r="9143" spans="1:7">
      <c r="A9143" t="s">
        <v>16549</v>
      </c>
      <c r="B9143">
        <v>23</v>
      </c>
      <c r="C9143">
        <v>17</v>
      </c>
      <c r="D9143">
        <v>15</v>
      </c>
      <c r="E9143" t="s">
        <v>711</v>
      </c>
      <c r="G9143" t="e">
        <f>--Blank</f>
        <v>#NAME?</v>
      </c>
    </row>
    <row r="9144" spans="1:7">
      <c r="A9144" t="s">
        <v>16550</v>
      </c>
      <c r="B9144">
        <v>23</v>
      </c>
      <c r="C9144">
        <v>17</v>
      </c>
      <c r="D9144">
        <v>16</v>
      </c>
      <c r="E9144" t="s">
        <v>711</v>
      </c>
      <c r="G9144" t="e">
        <f>--Blank</f>
        <v>#NAME?</v>
      </c>
    </row>
    <row r="9145" spans="1:7">
      <c r="A9145" t="s">
        <v>16551</v>
      </c>
      <c r="B9145">
        <v>23</v>
      </c>
      <c r="C9145">
        <v>17</v>
      </c>
      <c r="D9145">
        <v>17</v>
      </c>
      <c r="E9145" t="s">
        <v>711</v>
      </c>
      <c r="G9145" t="e">
        <f>--Blank</f>
        <v>#NAME?</v>
      </c>
    </row>
    <row r="9146" spans="1:7">
      <c r="A9146" t="s">
        <v>16552</v>
      </c>
      <c r="B9146">
        <v>23</v>
      </c>
      <c r="C9146">
        <v>17</v>
      </c>
      <c r="D9146">
        <v>18</v>
      </c>
      <c r="E9146" t="s">
        <v>711</v>
      </c>
      <c r="G9146" t="e">
        <f>--Blank</f>
        <v>#NAME?</v>
      </c>
    </row>
    <row r="9147" spans="1:7">
      <c r="A9147" t="s">
        <v>16553</v>
      </c>
      <c r="B9147">
        <v>23</v>
      </c>
      <c r="C9147">
        <v>17</v>
      </c>
      <c r="D9147">
        <v>19</v>
      </c>
      <c r="E9147" t="s">
        <v>711</v>
      </c>
      <c r="G9147" t="e">
        <f>--Blank</f>
        <v>#NAME?</v>
      </c>
    </row>
    <row r="9148" spans="1:7">
      <c r="A9148" t="s">
        <v>16554</v>
      </c>
      <c r="B9148">
        <v>23</v>
      </c>
      <c r="C9148">
        <v>17</v>
      </c>
      <c r="D9148">
        <v>20</v>
      </c>
      <c r="E9148" t="s">
        <v>711</v>
      </c>
      <c r="G9148" t="e">
        <f>--Blank</f>
        <v>#NAME?</v>
      </c>
    </row>
    <row r="9149" spans="1:7">
      <c r="A9149" t="s">
        <v>16555</v>
      </c>
      <c r="B9149">
        <v>23</v>
      </c>
      <c r="C9149">
        <v>18</v>
      </c>
      <c r="D9149">
        <v>1</v>
      </c>
      <c r="E9149" t="s">
        <v>711</v>
      </c>
      <c r="G9149" t="e">
        <f>--Blank</f>
        <v>#NAME?</v>
      </c>
    </row>
    <row r="9150" spans="1:7">
      <c r="A9150" t="s">
        <v>16556</v>
      </c>
      <c r="B9150">
        <v>23</v>
      </c>
      <c r="C9150">
        <v>18</v>
      </c>
      <c r="D9150">
        <v>2</v>
      </c>
      <c r="E9150" t="s">
        <v>711</v>
      </c>
      <c r="G9150" t="e">
        <f>--Blank</f>
        <v>#NAME?</v>
      </c>
    </row>
    <row r="9151" spans="1:7">
      <c r="A9151" t="s">
        <v>16557</v>
      </c>
      <c r="B9151">
        <v>23</v>
      </c>
      <c r="C9151">
        <v>18</v>
      </c>
      <c r="D9151">
        <v>3</v>
      </c>
      <c r="E9151" t="s">
        <v>711</v>
      </c>
      <c r="G9151" t="e">
        <f>--Blank</f>
        <v>#NAME?</v>
      </c>
    </row>
    <row r="9152" spans="1:7">
      <c r="A9152" t="s">
        <v>16558</v>
      </c>
      <c r="B9152">
        <v>23</v>
      </c>
      <c r="C9152">
        <v>18</v>
      </c>
      <c r="D9152">
        <v>4</v>
      </c>
      <c r="E9152" t="s">
        <v>711</v>
      </c>
      <c r="G9152" t="e">
        <f>--Blank</f>
        <v>#NAME?</v>
      </c>
    </row>
    <row r="9153" spans="1:7">
      <c r="A9153" t="s">
        <v>16559</v>
      </c>
      <c r="B9153">
        <v>23</v>
      </c>
      <c r="C9153">
        <v>18</v>
      </c>
      <c r="D9153">
        <v>5</v>
      </c>
      <c r="E9153" t="s">
        <v>711</v>
      </c>
      <c r="G9153" t="e">
        <f>--Blank</f>
        <v>#NAME?</v>
      </c>
    </row>
    <row r="9154" spans="1:7">
      <c r="A9154" t="s">
        <v>16560</v>
      </c>
      <c r="B9154">
        <v>23</v>
      </c>
      <c r="C9154">
        <v>18</v>
      </c>
      <c r="D9154">
        <v>6</v>
      </c>
      <c r="E9154" t="s">
        <v>711</v>
      </c>
      <c r="G9154" t="e">
        <f>--Blank</f>
        <v>#NAME?</v>
      </c>
    </row>
    <row r="9155" spans="1:7">
      <c r="A9155" t="s">
        <v>16561</v>
      </c>
      <c r="B9155">
        <v>23</v>
      </c>
      <c r="C9155">
        <v>18</v>
      </c>
      <c r="D9155">
        <v>7</v>
      </c>
      <c r="E9155" t="s">
        <v>711</v>
      </c>
      <c r="G9155" t="e">
        <f>--Blank</f>
        <v>#NAME?</v>
      </c>
    </row>
    <row r="9156" spans="1:7">
      <c r="A9156" t="s">
        <v>16562</v>
      </c>
      <c r="B9156">
        <v>23</v>
      </c>
      <c r="C9156">
        <v>18</v>
      </c>
      <c r="D9156">
        <v>8</v>
      </c>
      <c r="E9156" t="s">
        <v>711</v>
      </c>
      <c r="G9156" t="e">
        <f>--Blank</f>
        <v>#NAME?</v>
      </c>
    </row>
    <row r="9157" spans="1:7">
      <c r="A9157" t="s">
        <v>16563</v>
      </c>
      <c r="B9157">
        <v>23</v>
      </c>
      <c r="C9157">
        <v>18</v>
      </c>
      <c r="D9157">
        <v>9</v>
      </c>
      <c r="E9157" t="s">
        <v>711</v>
      </c>
      <c r="G9157" t="e">
        <f>--Blank</f>
        <v>#NAME?</v>
      </c>
    </row>
    <row r="9158" spans="1:7">
      <c r="A9158" t="s">
        <v>16564</v>
      </c>
      <c r="B9158">
        <v>23</v>
      </c>
      <c r="C9158">
        <v>18</v>
      </c>
      <c r="D9158">
        <v>10</v>
      </c>
      <c r="E9158" t="s">
        <v>711</v>
      </c>
      <c r="G9158" t="e">
        <f>--Blank</f>
        <v>#NAME?</v>
      </c>
    </row>
    <row r="9159" spans="1:7">
      <c r="A9159" t="s">
        <v>16565</v>
      </c>
      <c r="B9159">
        <v>23</v>
      </c>
      <c r="C9159">
        <v>18</v>
      </c>
      <c r="D9159">
        <v>11</v>
      </c>
      <c r="E9159" t="s">
        <v>711</v>
      </c>
      <c r="G9159" t="e">
        <f>--Blank</f>
        <v>#NAME?</v>
      </c>
    </row>
    <row r="9160" spans="1:7">
      <c r="A9160" t="s">
        <v>16566</v>
      </c>
      <c r="B9160">
        <v>23</v>
      </c>
      <c r="C9160">
        <v>18</v>
      </c>
      <c r="D9160">
        <v>12</v>
      </c>
      <c r="E9160" t="s">
        <v>711</v>
      </c>
      <c r="G9160" t="e">
        <f>--Blank</f>
        <v>#NAME?</v>
      </c>
    </row>
    <row r="9161" spans="1:7">
      <c r="A9161" t="s">
        <v>16567</v>
      </c>
      <c r="B9161">
        <v>23</v>
      </c>
      <c r="C9161">
        <v>18</v>
      </c>
      <c r="D9161">
        <v>13</v>
      </c>
      <c r="E9161" t="s">
        <v>711</v>
      </c>
      <c r="G9161" t="e">
        <f>--Blank</f>
        <v>#NAME?</v>
      </c>
    </row>
    <row r="9162" spans="1:7">
      <c r="A9162" t="s">
        <v>16568</v>
      </c>
      <c r="B9162">
        <v>23</v>
      </c>
      <c r="C9162">
        <v>18</v>
      </c>
      <c r="D9162">
        <v>14</v>
      </c>
      <c r="E9162" t="s">
        <v>711</v>
      </c>
      <c r="G9162" t="e">
        <f>--Blank</f>
        <v>#NAME?</v>
      </c>
    </row>
    <row r="9163" spans="1:7">
      <c r="A9163" t="s">
        <v>16569</v>
      </c>
      <c r="B9163">
        <v>23</v>
      </c>
      <c r="C9163">
        <v>18</v>
      </c>
      <c r="D9163">
        <v>15</v>
      </c>
      <c r="E9163" t="s">
        <v>711</v>
      </c>
      <c r="G9163" t="e">
        <f>--Blank</f>
        <v>#NAME?</v>
      </c>
    </row>
    <row r="9164" spans="1:7">
      <c r="A9164" t="s">
        <v>16570</v>
      </c>
      <c r="B9164">
        <v>23</v>
      </c>
      <c r="C9164">
        <v>18</v>
      </c>
      <c r="D9164">
        <v>16</v>
      </c>
      <c r="E9164" t="s">
        <v>711</v>
      </c>
      <c r="G9164" t="e">
        <f>--Blank</f>
        <v>#NAME?</v>
      </c>
    </row>
    <row r="9165" spans="1:7">
      <c r="A9165" t="s">
        <v>16571</v>
      </c>
      <c r="B9165">
        <v>23</v>
      </c>
      <c r="C9165">
        <v>18</v>
      </c>
      <c r="D9165">
        <v>17</v>
      </c>
      <c r="E9165" t="s">
        <v>711</v>
      </c>
      <c r="G9165" t="e">
        <f>--Blank</f>
        <v>#NAME?</v>
      </c>
    </row>
    <row r="9166" spans="1:7">
      <c r="A9166" t="s">
        <v>16572</v>
      </c>
      <c r="B9166">
        <v>23</v>
      </c>
      <c r="C9166">
        <v>18</v>
      </c>
      <c r="D9166">
        <v>18</v>
      </c>
      <c r="E9166" t="s">
        <v>711</v>
      </c>
      <c r="G9166" t="e">
        <f>--Blank</f>
        <v>#NAME?</v>
      </c>
    </row>
    <row r="9167" spans="1:7">
      <c r="A9167" t="s">
        <v>16573</v>
      </c>
      <c r="B9167">
        <v>23</v>
      </c>
      <c r="C9167">
        <v>18</v>
      </c>
      <c r="D9167">
        <v>19</v>
      </c>
      <c r="E9167" t="s">
        <v>711</v>
      </c>
      <c r="G9167" t="e">
        <f>--Blank</f>
        <v>#NAME?</v>
      </c>
    </row>
    <row r="9168" spans="1:7">
      <c r="A9168" t="s">
        <v>16574</v>
      </c>
      <c r="B9168">
        <v>23</v>
      </c>
      <c r="C9168">
        <v>18</v>
      </c>
      <c r="D9168">
        <v>20</v>
      </c>
      <c r="E9168" t="s">
        <v>711</v>
      </c>
      <c r="G9168" t="e">
        <f>--Blank</f>
        <v>#NAME?</v>
      </c>
    </row>
    <row r="9169" spans="1:7">
      <c r="A9169" t="s">
        <v>16575</v>
      </c>
      <c r="B9169">
        <v>23</v>
      </c>
      <c r="C9169">
        <v>19</v>
      </c>
      <c r="D9169">
        <v>1</v>
      </c>
      <c r="E9169" t="s">
        <v>711</v>
      </c>
      <c r="G9169" t="e">
        <f>--Blank</f>
        <v>#NAME?</v>
      </c>
    </row>
    <row r="9170" spans="1:7">
      <c r="A9170" t="s">
        <v>16576</v>
      </c>
      <c r="B9170">
        <v>23</v>
      </c>
      <c r="C9170">
        <v>19</v>
      </c>
      <c r="D9170">
        <v>2</v>
      </c>
      <c r="E9170" t="s">
        <v>711</v>
      </c>
      <c r="G9170" t="e">
        <f>--Blank</f>
        <v>#NAME?</v>
      </c>
    </row>
    <row r="9171" spans="1:7">
      <c r="A9171" t="s">
        <v>16577</v>
      </c>
      <c r="B9171">
        <v>23</v>
      </c>
      <c r="C9171">
        <v>19</v>
      </c>
      <c r="D9171">
        <v>3</v>
      </c>
      <c r="E9171" t="s">
        <v>711</v>
      </c>
      <c r="G9171" t="e">
        <f>--Blank</f>
        <v>#NAME?</v>
      </c>
    </row>
    <row r="9172" spans="1:7">
      <c r="A9172" t="s">
        <v>16578</v>
      </c>
      <c r="B9172">
        <v>23</v>
      </c>
      <c r="C9172">
        <v>19</v>
      </c>
      <c r="D9172">
        <v>4</v>
      </c>
      <c r="E9172" t="s">
        <v>711</v>
      </c>
      <c r="G9172" t="e">
        <f>--Blank</f>
        <v>#NAME?</v>
      </c>
    </row>
    <row r="9173" spans="1:7">
      <c r="A9173" t="s">
        <v>16579</v>
      </c>
      <c r="B9173">
        <v>23</v>
      </c>
      <c r="C9173">
        <v>19</v>
      </c>
      <c r="D9173">
        <v>5</v>
      </c>
      <c r="E9173" t="s">
        <v>711</v>
      </c>
      <c r="G9173" t="e">
        <f>--Blank</f>
        <v>#NAME?</v>
      </c>
    </row>
    <row r="9174" spans="1:7">
      <c r="A9174" t="s">
        <v>16580</v>
      </c>
      <c r="B9174">
        <v>23</v>
      </c>
      <c r="C9174">
        <v>19</v>
      </c>
      <c r="D9174">
        <v>6</v>
      </c>
      <c r="E9174" t="s">
        <v>711</v>
      </c>
      <c r="G9174" t="e">
        <f>--Blank</f>
        <v>#NAME?</v>
      </c>
    </row>
    <row r="9175" spans="1:7">
      <c r="A9175" t="s">
        <v>16581</v>
      </c>
      <c r="B9175">
        <v>23</v>
      </c>
      <c r="C9175">
        <v>19</v>
      </c>
      <c r="D9175">
        <v>7</v>
      </c>
      <c r="E9175" t="s">
        <v>711</v>
      </c>
      <c r="G9175" t="e">
        <f>--Blank</f>
        <v>#NAME?</v>
      </c>
    </row>
    <row r="9176" spans="1:7">
      <c r="A9176" t="s">
        <v>16582</v>
      </c>
      <c r="B9176">
        <v>23</v>
      </c>
      <c r="C9176">
        <v>19</v>
      </c>
      <c r="D9176">
        <v>8</v>
      </c>
      <c r="E9176" t="s">
        <v>711</v>
      </c>
      <c r="G9176" t="e">
        <f>--Blank</f>
        <v>#NAME?</v>
      </c>
    </row>
    <row r="9177" spans="1:7">
      <c r="A9177" t="s">
        <v>16583</v>
      </c>
      <c r="B9177">
        <v>23</v>
      </c>
      <c r="C9177">
        <v>19</v>
      </c>
      <c r="D9177">
        <v>9</v>
      </c>
      <c r="E9177" t="s">
        <v>711</v>
      </c>
      <c r="G9177" t="e">
        <f>--Blank</f>
        <v>#NAME?</v>
      </c>
    </row>
    <row r="9178" spans="1:7">
      <c r="A9178" t="s">
        <v>16584</v>
      </c>
      <c r="B9178">
        <v>23</v>
      </c>
      <c r="C9178">
        <v>19</v>
      </c>
      <c r="D9178">
        <v>10</v>
      </c>
      <c r="E9178" t="s">
        <v>711</v>
      </c>
      <c r="G9178" t="e">
        <f>--Blank</f>
        <v>#NAME?</v>
      </c>
    </row>
    <row r="9179" spans="1:7">
      <c r="A9179" t="s">
        <v>16585</v>
      </c>
      <c r="B9179">
        <v>23</v>
      </c>
      <c r="C9179">
        <v>19</v>
      </c>
      <c r="D9179">
        <v>11</v>
      </c>
      <c r="E9179" t="s">
        <v>711</v>
      </c>
      <c r="G9179" t="e">
        <f>--Blank</f>
        <v>#NAME?</v>
      </c>
    </row>
    <row r="9180" spans="1:7">
      <c r="A9180" t="s">
        <v>16586</v>
      </c>
      <c r="B9180">
        <v>23</v>
      </c>
      <c r="C9180">
        <v>19</v>
      </c>
      <c r="D9180">
        <v>12</v>
      </c>
      <c r="E9180" t="s">
        <v>711</v>
      </c>
      <c r="G9180" t="e">
        <f>--Blank</f>
        <v>#NAME?</v>
      </c>
    </row>
    <row r="9181" spans="1:7">
      <c r="A9181" t="s">
        <v>16587</v>
      </c>
      <c r="B9181">
        <v>23</v>
      </c>
      <c r="C9181">
        <v>19</v>
      </c>
      <c r="D9181">
        <v>13</v>
      </c>
      <c r="E9181" t="s">
        <v>711</v>
      </c>
      <c r="G9181" t="e">
        <f>--Blank</f>
        <v>#NAME?</v>
      </c>
    </row>
    <row r="9182" spans="1:7">
      <c r="A9182" t="s">
        <v>16588</v>
      </c>
      <c r="B9182">
        <v>23</v>
      </c>
      <c r="C9182">
        <v>19</v>
      </c>
      <c r="D9182">
        <v>14</v>
      </c>
      <c r="E9182" t="s">
        <v>711</v>
      </c>
      <c r="G9182" t="e">
        <f>--Blank</f>
        <v>#NAME?</v>
      </c>
    </row>
    <row r="9183" spans="1:7">
      <c r="A9183" t="s">
        <v>16589</v>
      </c>
      <c r="B9183">
        <v>23</v>
      </c>
      <c r="C9183">
        <v>19</v>
      </c>
      <c r="D9183">
        <v>15</v>
      </c>
      <c r="E9183" t="s">
        <v>711</v>
      </c>
      <c r="G9183" t="e">
        <f>--Blank</f>
        <v>#NAME?</v>
      </c>
    </row>
    <row r="9184" spans="1:7">
      <c r="A9184" t="s">
        <v>16590</v>
      </c>
      <c r="B9184">
        <v>23</v>
      </c>
      <c r="C9184">
        <v>19</v>
      </c>
      <c r="D9184">
        <v>16</v>
      </c>
      <c r="E9184" t="s">
        <v>711</v>
      </c>
      <c r="G9184" t="e">
        <f>--Blank</f>
        <v>#NAME?</v>
      </c>
    </row>
    <row r="9185" spans="1:7">
      <c r="A9185" t="s">
        <v>16591</v>
      </c>
      <c r="B9185">
        <v>23</v>
      </c>
      <c r="C9185">
        <v>19</v>
      </c>
      <c r="D9185">
        <v>17</v>
      </c>
      <c r="E9185" t="s">
        <v>711</v>
      </c>
      <c r="G9185" t="e">
        <f>--Blank</f>
        <v>#NAME?</v>
      </c>
    </row>
    <row r="9186" spans="1:7">
      <c r="A9186" t="s">
        <v>16592</v>
      </c>
      <c r="B9186">
        <v>23</v>
      </c>
      <c r="C9186">
        <v>19</v>
      </c>
      <c r="D9186">
        <v>18</v>
      </c>
      <c r="E9186" t="s">
        <v>711</v>
      </c>
      <c r="G9186" t="e">
        <f>--Blank</f>
        <v>#NAME?</v>
      </c>
    </row>
    <row r="9187" spans="1:7">
      <c r="A9187" t="s">
        <v>16593</v>
      </c>
      <c r="B9187">
        <v>23</v>
      </c>
      <c r="C9187">
        <v>19</v>
      </c>
      <c r="D9187">
        <v>19</v>
      </c>
      <c r="E9187" t="s">
        <v>711</v>
      </c>
      <c r="G9187" t="e">
        <f>--Blank</f>
        <v>#NAME?</v>
      </c>
    </row>
    <row r="9188" spans="1:7">
      <c r="A9188" t="s">
        <v>16594</v>
      </c>
      <c r="B9188">
        <v>23</v>
      </c>
      <c r="C9188">
        <v>19</v>
      </c>
      <c r="D9188">
        <v>20</v>
      </c>
      <c r="E9188" t="s">
        <v>711</v>
      </c>
      <c r="G9188" t="e">
        <f>--Blank</f>
        <v>#NAME?</v>
      </c>
    </row>
    <row r="9189" spans="1:7">
      <c r="A9189" t="s">
        <v>16595</v>
      </c>
      <c r="B9189">
        <v>23</v>
      </c>
      <c r="C9189">
        <v>20</v>
      </c>
      <c r="D9189">
        <v>1</v>
      </c>
      <c r="E9189" t="s">
        <v>711</v>
      </c>
      <c r="G9189" t="e">
        <f>--Blank</f>
        <v>#NAME?</v>
      </c>
    </row>
    <row r="9190" spans="1:7">
      <c r="A9190" t="s">
        <v>16596</v>
      </c>
      <c r="B9190">
        <v>23</v>
      </c>
      <c r="C9190">
        <v>20</v>
      </c>
      <c r="D9190">
        <v>2</v>
      </c>
      <c r="E9190" t="s">
        <v>711</v>
      </c>
      <c r="G9190" t="e">
        <f>--Blank</f>
        <v>#NAME?</v>
      </c>
    </row>
    <row r="9191" spans="1:7">
      <c r="A9191" t="s">
        <v>16597</v>
      </c>
      <c r="B9191">
        <v>23</v>
      </c>
      <c r="C9191">
        <v>20</v>
      </c>
      <c r="D9191">
        <v>3</v>
      </c>
      <c r="E9191" t="s">
        <v>711</v>
      </c>
      <c r="G9191" t="e">
        <f>--Blank</f>
        <v>#NAME?</v>
      </c>
    </row>
    <row r="9192" spans="1:7">
      <c r="A9192" t="s">
        <v>16598</v>
      </c>
      <c r="B9192">
        <v>23</v>
      </c>
      <c r="C9192">
        <v>20</v>
      </c>
      <c r="D9192">
        <v>4</v>
      </c>
      <c r="E9192" t="s">
        <v>711</v>
      </c>
      <c r="G9192" t="e">
        <f>--Blank</f>
        <v>#NAME?</v>
      </c>
    </row>
    <row r="9193" spans="1:7">
      <c r="A9193" t="s">
        <v>16599</v>
      </c>
      <c r="B9193">
        <v>23</v>
      </c>
      <c r="C9193">
        <v>20</v>
      </c>
      <c r="D9193">
        <v>5</v>
      </c>
      <c r="E9193" t="s">
        <v>711</v>
      </c>
      <c r="G9193" t="e">
        <f>--Blank</f>
        <v>#NAME?</v>
      </c>
    </row>
    <row r="9194" spans="1:7">
      <c r="A9194" t="s">
        <v>16600</v>
      </c>
      <c r="B9194">
        <v>23</v>
      </c>
      <c r="C9194">
        <v>20</v>
      </c>
      <c r="D9194">
        <v>6</v>
      </c>
      <c r="E9194" t="s">
        <v>711</v>
      </c>
      <c r="G9194" t="e">
        <f>--Blank</f>
        <v>#NAME?</v>
      </c>
    </row>
    <row r="9195" spans="1:7">
      <c r="A9195" t="s">
        <v>16601</v>
      </c>
      <c r="B9195">
        <v>23</v>
      </c>
      <c r="C9195">
        <v>20</v>
      </c>
      <c r="D9195">
        <v>7</v>
      </c>
      <c r="E9195" t="s">
        <v>711</v>
      </c>
      <c r="G9195" t="e">
        <f>--Blank</f>
        <v>#NAME?</v>
      </c>
    </row>
    <row r="9196" spans="1:7">
      <c r="A9196" t="s">
        <v>16602</v>
      </c>
      <c r="B9196">
        <v>23</v>
      </c>
      <c r="C9196">
        <v>20</v>
      </c>
      <c r="D9196">
        <v>8</v>
      </c>
      <c r="E9196" t="s">
        <v>711</v>
      </c>
      <c r="G9196" t="e">
        <f>--Blank</f>
        <v>#NAME?</v>
      </c>
    </row>
    <row r="9197" spans="1:7">
      <c r="A9197" t="s">
        <v>16603</v>
      </c>
      <c r="B9197">
        <v>23</v>
      </c>
      <c r="C9197">
        <v>20</v>
      </c>
      <c r="D9197">
        <v>9</v>
      </c>
      <c r="E9197" t="s">
        <v>711</v>
      </c>
      <c r="G9197" t="e">
        <f>--Blank</f>
        <v>#NAME?</v>
      </c>
    </row>
    <row r="9198" spans="1:7">
      <c r="A9198" t="s">
        <v>16604</v>
      </c>
      <c r="B9198">
        <v>23</v>
      </c>
      <c r="C9198">
        <v>20</v>
      </c>
      <c r="D9198">
        <v>10</v>
      </c>
      <c r="E9198" t="s">
        <v>711</v>
      </c>
      <c r="G9198" t="e">
        <f>--Blank</f>
        <v>#NAME?</v>
      </c>
    </row>
    <row r="9199" spans="1:7">
      <c r="A9199" t="s">
        <v>16605</v>
      </c>
      <c r="B9199">
        <v>23</v>
      </c>
      <c r="C9199">
        <v>20</v>
      </c>
      <c r="D9199">
        <v>11</v>
      </c>
      <c r="E9199" t="s">
        <v>711</v>
      </c>
      <c r="G9199" t="e">
        <f>--Blank</f>
        <v>#NAME?</v>
      </c>
    </row>
    <row r="9200" spans="1:7">
      <c r="A9200" t="s">
        <v>16606</v>
      </c>
      <c r="B9200">
        <v>23</v>
      </c>
      <c r="C9200">
        <v>20</v>
      </c>
      <c r="D9200">
        <v>12</v>
      </c>
      <c r="E9200" t="s">
        <v>711</v>
      </c>
      <c r="G9200" t="e">
        <f>--Blank</f>
        <v>#NAME?</v>
      </c>
    </row>
    <row r="9201" spans="1:7">
      <c r="A9201" t="s">
        <v>16607</v>
      </c>
      <c r="B9201">
        <v>23</v>
      </c>
      <c r="C9201">
        <v>20</v>
      </c>
      <c r="D9201">
        <v>13</v>
      </c>
      <c r="E9201" t="s">
        <v>711</v>
      </c>
      <c r="G9201" t="e">
        <f>--Blank</f>
        <v>#NAME?</v>
      </c>
    </row>
    <row r="9202" spans="1:7">
      <c r="A9202" t="s">
        <v>16608</v>
      </c>
      <c r="B9202">
        <v>23</v>
      </c>
      <c r="C9202">
        <v>20</v>
      </c>
      <c r="D9202">
        <v>14</v>
      </c>
      <c r="E9202" t="s">
        <v>711</v>
      </c>
      <c r="G9202" t="e">
        <f>--Blank</f>
        <v>#NAME?</v>
      </c>
    </row>
    <row r="9203" spans="1:7">
      <c r="A9203" t="s">
        <v>16609</v>
      </c>
      <c r="B9203">
        <v>23</v>
      </c>
      <c r="C9203">
        <v>20</v>
      </c>
      <c r="D9203">
        <v>15</v>
      </c>
      <c r="E9203" t="s">
        <v>711</v>
      </c>
      <c r="G9203" t="e">
        <f>--Blank</f>
        <v>#NAME?</v>
      </c>
    </row>
    <row r="9204" spans="1:7">
      <c r="A9204" t="s">
        <v>16610</v>
      </c>
      <c r="B9204">
        <v>23</v>
      </c>
      <c r="C9204">
        <v>20</v>
      </c>
      <c r="D9204">
        <v>16</v>
      </c>
      <c r="E9204" t="s">
        <v>711</v>
      </c>
      <c r="G9204" t="e">
        <f>--Blank</f>
        <v>#NAME?</v>
      </c>
    </row>
    <row r="9205" spans="1:7">
      <c r="A9205" t="s">
        <v>16611</v>
      </c>
      <c r="B9205">
        <v>23</v>
      </c>
      <c r="C9205">
        <v>20</v>
      </c>
      <c r="D9205">
        <v>17</v>
      </c>
      <c r="E9205" t="s">
        <v>711</v>
      </c>
      <c r="G9205" t="e">
        <f>--Blank</f>
        <v>#NAME?</v>
      </c>
    </row>
    <row r="9206" spans="1:7">
      <c r="A9206" t="s">
        <v>16612</v>
      </c>
      <c r="B9206">
        <v>23</v>
      </c>
      <c r="C9206">
        <v>20</v>
      </c>
      <c r="D9206">
        <v>18</v>
      </c>
      <c r="E9206" t="s">
        <v>711</v>
      </c>
      <c r="G9206" t="e">
        <f>--Blank</f>
        <v>#NAME?</v>
      </c>
    </row>
    <row r="9207" spans="1:7">
      <c r="A9207" t="s">
        <v>16613</v>
      </c>
      <c r="B9207">
        <v>23</v>
      </c>
      <c r="C9207">
        <v>20</v>
      </c>
      <c r="D9207">
        <v>19</v>
      </c>
      <c r="E9207" t="s">
        <v>711</v>
      </c>
      <c r="G9207" t="e">
        <f>--Blank</f>
        <v>#NAME?</v>
      </c>
    </row>
    <row r="9208" spans="1:7">
      <c r="A9208" t="s">
        <v>16614</v>
      </c>
      <c r="B9208">
        <v>23</v>
      </c>
      <c r="C9208">
        <v>20</v>
      </c>
      <c r="D9208">
        <v>20</v>
      </c>
      <c r="E9208" t="s">
        <v>711</v>
      </c>
      <c r="G9208" t="e">
        <f>--Blank</f>
        <v>#NAME?</v>
      </c>
    </row>
    <row r="9209" spans="1:7">
      <c r="A9209" t="s">
        <v>16615</v>
      </c>
      <c r="B9209">
        <v>24</v>
      </c>
      <c r="C9209">
        <v>1</v>
      </c>
      <c r="D9209">
        <v>1</v>
      </c>
      <c r="E9209" t="s">
        <v>15</v>
      </c>
      <c r="G9209" t="s">
        <v>16</v>
      </c>
    </row>
    <row r="9210" spans="1:7">
      <c r="A9210" t="s">
        <v>16616</v>
      </c>
      <c r="B9210">
        <v>24</v>
      </c>
      <c r="C9210">
        <v>1</v>
      </c>
      <c r="D9210">
        <v>2</v>
      </c>
      <c r="E9210" t="s">
        <v>15</v>
      </c>
      <c r="G9210" t="s">
        <v>16</v>
      </c>
    </row>
    <row r="9211" spans="1:7">
      <c r="A9211" t="s">
        <v>16617</v>
      </c>
      <c r="B9211">
        <v>24</v>
      </c>
      <c r="C9211">
        <v>1</v>
      </c>
      <c r="D9211">
        <v>3</v>
      </c>
      <c r="E9211" t="s">
        <v>19</v>
      </c>
      <c r="G9211" t="s">
        <v>20</v>
      </c>
    </row>
    <row r="9212" spans="1:7">
      <c r="A9212" t="s">
        <v>16618</v>
      </c>
      <c r="B9212">
        <v>24</v>
      </c>
      <c r="C9212">
        <v>1</v>
      </c>
      <c r="D9212">
        <v>4</v>
      </c>
      <c r="E9212" t="s">
        <v>19</v>
      </c>
      <c r="G9212" t="s">
        <v>20</v>
      </c>
    </row>
    <row r="9213" spans="1:7">
      <c r="A9213" t="s">
        <v>16619</v>
      </c>
      <c r="B9213">
        <v>24</v>
      </c>
      <c r="C9213">
        <v>1</v>
      </c>
      <c r="D9213">
        <v>5</v>
      </c>
      <c r="E9213" t="s">
        <v>23</v>
      </c>
      <c r="G9213" t="s">
        <v>24</v>
      </c>
    </row>
    <row r="9214" spans="1:7">
      <c r="A9214" t="s">
        <v>16620</v>
      </c>
      <c r="B9214">
        <v>24</v>
      </c>
      <c r="C9214">
        <v>1</v>
      </c>
      <c r="D9214">
        <v>6</v>
      </c>
      <c r="E9214" t="s">
        <v>23</v>
      </c>
      <c r="G9214" t="s">
        <v>24</v>
      </c>
    </row>
    <row r="9215" spans="1:7">
      <c r="A9215" t="s">
        <v>16621</v>
      </c>
      <c r="B9215">
        <v>24</v>
      </c>
      <c r="C9215">
        <v>1</v>
      </c>
      <c r="D9215">
        <v>7</v>
      </c>
      <c r="E9215" t="s">
        <v>27</v>
      </c>
      <c r="G9215" t="s">
        <v>28</v>
      </c>
    </row>
    <row r="9216" spans="1:7">
      <c r="A9216" t="s">
        <v>16622</v>
      </c>
      <c r="B9216">
        <v>24</v>
      </c>
      <c r="C9216">
        <v>1</v>
      </c>
      <c r="D9216">
        <v>8</v>
      </c>
      <c r="E9216" t="s">
        <v>27</v>
      </c>
      <c r="G9216" t="s">
        <v>28</v>
      </c>
    </row>
    <row r="9217" spans="1:7">
      <c r="A9217" t="s">
        <v>16623</v>
      </c>
      <c r="B9217">
        <v>24</v>
      </c>
      <c r="C9217">
        <v>1</v>
      </c>
      <c r="D9217">
        <v>9</v>
      </c>
      <c r="E9217" t="s">
        <v>31</v>
      </c>
      <c r="G9217" t="s">
        <v>32</v>
      </c>
    </row>
    <row r="9218" spans="1:7">
      <c r="A9218" t="s">
        <v>16624</v>
      </c>
      <c r="B9218">
        <v>24</v>
      </c>
      <c r="C9218">
        <v>1</v>
      </c>
      <c r="D9218">
        <v>10</v>
      </c>
      <c r="E9218" t="s">
        <v>31</v>
      </c>
      <c r="G9218" t="s">
        <v>32</v>
      </c>
    </row>
    <row r="9219" spans="1:7">
      <c r="A9219" t="s">
        <v>16625</v>
      </c>
      <c r="B9219">
        <v>24</v>
      </c>
      <c r="C9219">
        <v>1</v>
      </c>
      <c r="D9219">
        <v>11</v>
      </c>
      <c r="E9219" t="s">
        <v>35</v>
      </c>
      <c r="G9219" t="s">
        <v>36</v>
      </c>
    </row>
    <row r="9220" spans="1:7">
      <c r="A9220" t="s">
        <v>16626</v>
      </c>
      <c r="B9220">
        <v>24</v>
      </c>
      <c r="C9220">
        <v>1</v>
      </c>
      <c r="D9220">
        <v>12</v>
      </c>
      <c r="E9220" t="s">
        <v>35</v>
      </c>
      <c r="G9220" t="s">
        <v>36</v>
      </c>
    </row>
    <row r="9221" spans="1:7">
      <c r="A9221" t="s">
        <v>16627</v>
      </c>
      <c r="B9221">
        <v>24</v>
      </c>
      <c r="C9221">
        <v>1</v>
      </c>
      <c r="D9221">
        <v>13</v>
      </c>
      <c r="E9221" t="s">
        <v>39</v>
      </c>
      <c r="G9221" t="s">
        <v>40</v>
      </c>
    </row>
    <row r="9222" spans="1:7">
      <c r="A9222" t="s">
        <v>16628</v>
      </c>
      <c r="B9222">
        <v>24</v>
      </c>
      <c r="C9222">
        <v>1</v>
      </c>
      <c r="D9222">
        <v>14</v>
      </c>
      <c r="E9222" t="s">
        <v>39</v>
      </c>
      <c r="G9222" t="s">
        <v>40</v>
      </c>
    </row>
    <row r="9223" spans="1:7">
      <c r="A9223" t="s">
        <v>16629</v>
      </c>
      <c r="B9223">
        <v>24</v>
      </c>
      <c r="C9223">
        <v>1</v>
      </c>
      <c r="D9223">
        <v>15</v>
      </c>
      <c r="E9223" t="s">
        <v>43</v>
      </c>
      <c r="G9223" t="s">
        <v>44</v>
      </c>
    </row>
    <row r="9224" spans="1:7">
      <c r="A9224" t="s">
        <v>16630</v>
      </c>
      <c r="B9224">
        <v>24</v>
      </c>
      <c r="C9224">
        <v>1</v>
      </c>
      <c r="D9224">
        <v>16</v>
      </c>
      <c r="E9224" t="s">
        <v>43</v>
      </c>
      <c r="G9224" t="s">
        <v>44</v>
      </c>
    </row>
    <row r="9225" spans="1:7">
      <c r="A9225" t="s">
        <v>16631</v>
      </c>
      <c r="B9225">
        <v>24</v>
      </c>
      <c r="C9225">
        <v>1</v>
      </c>
      <c r="D9225">
        <v>17</v>
      </c>
      <c r="E9225" t="s">
        <v>47</v>
      </c>
      <c r="G9225" t="s">
        <v>48</v>
      </c>
    </row>
    <row r="9226" spans="1:7">
      <c r="A9226" t="s">
        <v>16632</v>
      </c>
      <c r="B9226">
        <v>24</v>
      </c>
      <c r="C9226">
        <v>1</v>
      </c>
      <c r="D9226">
        <v>18</v>
      </c>
      <c r="E9226" t="s">
        <v>47</v>
      </c>
      <c r="G9226" t="s">
        <v>48</v>
      </c>
    </row>
    <row r="9227" spans="1:7">
      <c r="A9227" t="s">
        <v>16633</v>
      </c>
      <c r="B9227">
        <v>24</v>
      </c>
      <c r="C9227">
        <v>1</v>
      </c>
      <c r="D9227">
        <v>19</v>
      </c>
      <c r="E9227" t="s">
        <v>51</v>
      </c>
      <c r="G9227" t="s">
        <v>52</v>
      </c>
    </row>
    <row r="9228" spans="1:7">
      <c r="A9228" t="s">
        <v>16634</v>
      </c>
      <c r="B9228">
        <v>24</v>
      </c>
      <c r="C9228">
        <v>1</v>
      </c>
      <c r="D9228">
        <v>20</v>
      </c>
      <c r="E9228" t="s">
        <v>51</v>
      </c>
      <c r="G9228" t="s">
        <v>52</v>
      </c>
    </row>
    <row r="9229" spans="1:7">
      <c r="A9229" t="s">
        <v>16635</v>
      </c>
      <c r="B9229">
        <v>24</v>
      </c>
      <c r="C9229">
        <v>2</v>
      </c>
      <c r="D9229">
        <v>1</v>
      </c>
      <c r="E9229" t="s">
        <v>55</v>
      </c>
      <c r="G9229" t="s">
        <v>56</v>
      </c>
    </row>
    <row r="9230" spans="1:7">
      <c r="A9230" t="s">
        <v>16636</v>
      </c>
      <c r="B9230">
        <v>24</v>
      </c>
      <c r="C9230">
        <v>2</v>
      </c>
      <c r="D9230">
        <v>2</v>
      </c>
      <c r="E9230" t="s">
        <v>55</v>
      </c>
      <c r="G9230" t="s">
        <v>56</v>
      </c>
    </row>
    <row r="9231" spans="1:7">
      <c r="A9231" t="s">
        <v>16637</v>
      </c>
      <c r="B9231">
        <v>24</v>
      </c>
      <c r="C9231">
        <v>2</v>
      </c>
      <c r="D9231">
        <v>3</v>
      </c>
      <c r="E9231" t="s">
        <v>59</v>
      </c>
      <c r="G9231" t="s">
        <v>60</v>
      </c>
    </row>
    <row r="9232" spans="1:7">
      <c r="A9232" t="s">
        <v>16638</v>
      </c>
      <c r="B9232">
        <v>24</v>
      </c>
      <c r="C9232">
        <v>2</v>
      </c>
      <c r="D9232">
        <v>4</v>
      </c>
      <c r="E9232" t="s">
        <v>59</v>
      </c>
      <c r="G9232" t="s">
        <v>60</v>
      </c>
    </row>
    <row r="9233" spans="1:7">
      <c r="A9233" t="s">
        <v>16639</v>
      </c>
      <c r="B9233">
        <v>24</v>
      </c>
      <c r="C9233">
        <v>2</v>
      </c>
      <c r="D9233">
        <v>5</v>
      </c>
      <c r="E9233" t="s">
        <v>63</v>
      </c>
      <c r="G9233" t="s">
        <v>64</v>
      </c>
    </row>
    <row r="9234" spans="1:7">
      <c r="A9234" t="s">
        <v>16640</v>
      </c>
      <c r="B9234">
        <v>24</v>
      </c>
      <c r="C9234">
        <v>2</v>
      </c>
      <c r="D9234">
        <v>6</v>
      </c>
      <c r="E9234" t="s">
        <v>63</v>
      </c>
      <c r="G9234" t="s">
        <v>64</v>
      </c>
    </row>
    <row r="9235" spans="1:7">
      <c r="A9235" t="s">
        <v>16641</v>
      </c>
      <c r="B9235">
        <v>24</v>
      </c>
      <c r="C9235">
        <v>2</v>
      </c>
      <c r="D9235">
        <v>7</v>
      </c>
      <c r="E9235" t="s">
        <v>67</v>
      </c>
      <c r="G9235" t="s">
        <v>68</v>
      </c>
    </row>
    <row r="9236" spans="1:7">
      <c r="A9236" t="s">
        <v>16642</v>
      </c>
      <c r="B9236">
        <v>24</v>
      </c>
      <c r="C9236">
        <v>2</v>
      </c>
      <c r="D9236">
        <v>8</v>
      </c>
      <c r="E9236" t="s">
        <v>67</v>
      </c>
      <c r="G9236" t="s">
        <v>68</v>
      </c>
    </row>
    <row r="9237" spans="1:7">
      <c r="A9237" t="s">
        <v>16643</v>
      </c>
      <c r="B9237">
        <v>24</v>
      </c>
      <c r="C9237">
        <v>2</v>
      </c>
      <c r="D9237">
        <v>9</v>
      </c>
      <c r="E9237" t="s">
        <v>71</v>
      </c>
      <c r="G9237" t="s">
        <v>72</v>
      </c>
    </row>
    <row r="9238" spans="1:7">
      <c r="A9238" t="s">
        <v>16644</v>
      </c>
      <c r="B9238">
        <v>24</v>
      </c>
      <c r="C9238">
        <v>2</v>
      </c>
      <c r="D9238">
        <v>10</v>
      </c>
      <c r="E9238" t="s">
        <v>71</v>
      </c>
      <c r="G9238" t="s">
        <v>72</v>
      </c>
    </row>
    <row r="9239" spans="1:7">
      <c r="A9239" t="s">
        <v>16645</v>
      </c>
      <c r="B9239">
        <v>24</v>
      </c>
      <c r="C9239">
        <v>2</v>
      </c>
      <c r="D9239">
        <v>11</v>
      </c>
      <c r="E9239" t="s">
        <v>75</v>
      </c>
      <c r="G9239" t="s">
        <v>76</v>
      </c>
    </row>
    <row r="9240" spans="1:7">
      <c r="A9240" t="s">
        <v>16646</v>
      </c>
      <c r="B9240">
        <v>24</v>
      </c>
      <c r="C9240">
        <v>2</v>
      </c>
      <c r="D9240">
        <v>12</v>
      </c>
      <c r="E9240" t="s">
        <v>75</v>
      </c>
      <c r="G9240" t="s">
        <v>76</v>
      </c>
    </row>
    <row r="9241" spans="1:7">
      <c r="A9241" t="s">
        <v>16647</v>
      </c>
      <c r="B9241">
        <v>24</v>
      </c>
      <c r="C9241">
        <v>2</v>
      </c>
      <c r="D9241">
        <v>13</v>
      </c>
      <c r="E9241" t="s">
        <v>16648</v>
      </c>
      <c r="F9241" t="s">
        <v>16649</v>
      </c>
    </row>
    <row r="9242" spans="1:7">
      <c r="A9242" t="s">
        <v>16650</v>
      </c>
      <c r="B9242">
        <v>24</v>
      </c>
      <c r="C9242">
        <v>2</v>
      </c>
      <c r="D9242">
        <v>14</v>
      </c>
      <c r="E9242" t="s">
        <v>16651</v>
      </c>
      <c r="F9242" t="s">
        <v>16649</v>
      </c>
    </row>
    <row r="9243" spans="1:7">
      <c r="A9243" t="s">
        <v>16652</v>
      </c>
      <c r="B9243">
        <v>24</v>
      </c>
      <c r="C9243">
        <v>2</v>
      </c>
      <c r="D9243">
        <v>15</v>
      </c>
      <c r="E9243" t="s">
        <v>16653</v>
      </c>
      <c r="F9243" t="s">
        <v>16654</v>
      </c>
    </row>
    <row r="9244" spans="1:7">
      <c r="A9244" t="s">
        <v>16655</v>
      </c>
      <c r="B9244">
        <v>24</v>
      </c>
      <c r="C9244">
        <v>2</v>
      </c>
      <c r="D9244">
        <v>16</v>
      </c>
      <c r="E9244" t="s">
        <v>16656</v>
      </c>
      <c r="F9244" t="s">
        <v>16654</v>
      </c>
    </row>
    <row r="9245" spans="1:7">
      <c r="A9245" t="s">
        <v>16657</v>
      </c>
      <c r="B9245">
        <v>24</v>
      </c>
      <c r="C9245">
        <v>2</v>
      </c>
      <c r="D9245">
        <v>17</v>
      </c>
      <c r="E9245" t="s">
        <v>16658</v>
      </c>
      <c r="F9245" t="s">
        <v>16659</v>
      </c>
    </row>
    <row r="9246" spans="1:7">
      <c r="A9246" t="s">
        <v>16660</v>
      </c>
      <c r="B9246">
        <v>24</v>
      </c>
      <c r="C9246">
        <v>2</v>
      </c>
      <c r="D9246">
        <v>18</v>
      </c>
      <c r="E9246" t="s">
        <v>16661</v>
      </c>
      <c r="F9246" t="s">
        <v>16659</v>
      </c>
    </row>
    <row r="9247" spans="1:7">
      <c r="A9247" t="s">
        <v>16662</v>
      </c>
      <c r="B9247">
        <v>24</v>
      </c>
      <c r="C9247">
        <v>2</v>
      </c>
      <c r="D9247">
        <v>19</v>
      </c>
      <c r="E9247" t="s">
        <v>16663</v>
      </c>
      <c r="F9247" t="s">
        <v>16664</v>
      </c>
    </row>
    <row r="9248" spans="1:7">
      <c r="A9248" t="s">
        <v>16665</v>
      </c>
      <c r="B9248">
        <v>24</v>
      </c>
      <c r="C9248">
        <v>2</v>
      </c>
      <c r="D9248">
        <v>20</v>
      </c>
      <c r="E9248" t="s">
        <v>16666</v>
      </c>
      <c r="F9248" t="s">
        <v>16664</v>
      </c>
    </row>
    <row r="9249" spans="1:7">
      <c r="A9249" t="s">
        <v>16667</v>
      </c>
      <c r="B9249">
        <v>24</v>
      </c>
      <c r="C9249">
        <v>3</v>
      </c>
      <c r="D9249">
        <v>1</v>
      </c>
      <c r="E9249" t="s">
        <v>16668</v>
      </c>
      <c r="F9249" t="s">
        <v>16669</v>
      </c>
    </row>
    <row r="9250" spans="1:7">
      <c r="A9250" t="s">
        <v>16670</v>
      </c>
      <c r="B9250">
        <v>24</v>
      </c>
      <c r="C9250">
        <v>3</v>
      </c>
      <c r="D9250">
        <v>2</v>
      </c>
      <c r="E9250" t="s">
        <v>16671</v>
      </c>
      <c r="F9250" t="s">
        <v>16669</v>
      </c>
    </row>
    <row r="9251" spans="1:7">
      <c r="A9251" t="s">
        <v>16672</v>
      </c>
      <c r="B9251">
        <v>24</v>
      </c>
      <c r="C9251">
        <v>3</v>
      </c>
      <c r="D9251">
        <v>3</v>
      </c>
      <c r="E9251" t="s">
        <v>16673</v>
      </c>
      <c r="F9251" t="s">
        <v>16674</v>
      </c>
    </row>
    <row r="9252" spans="1:7">
      <c r="A9252" t="s">
        <v>16675</v>
      </c>
      <c r="B9252">
        <v>24</v>
      </c>
      <c r="C9252">
        <v>3</v>
      </c>
      <c r="D9252">
        <v>4</v>
      </c>
      <c r="E9252" t="s">
        <v>16676</v>
      </c>
      <c r="F9252" t="s">
        <v>16674</v>
      </c>
    </row>
    <row r="9253" spans="1:7">
      <c r="A9253" t="s">
        <v>16677</v>
      </c>
      <c r="B9253">
        <v>24</v>
      </c>
      <c r="C9253">
        <v>3</v>
      </c>
      <c r="D9253">
        <v>5</v>
      </c>
      <c r="E9253" t="s">
        <v>16678</v>
      </c>
      <c r="G9253" t="e">
        <f>--Internal_921</f>
        <v>#NAME?</v>
      </c>
    </row>
    <row r="9254" spans="1:7">
      <c r="A9254" t="s">
        <v>16679</v>
      </c>
      <c r="B9254">
        <v>24</v>
      </c>
      <c r="C9254">
        <v>3</v>
      </c>
      <c r="D9254">
        <v>6</v>
      </c>
      <c r="E9254" t="s">
        <v>16678</v>
      </c>
      <c r="G9254" t="e">
        <f>--Internal_921</f>
        <v>#NAME?</v>
      </c>
    </row>
    <row r="9255" spans="1:7">
      <c r="A9255" t="s">
        <v>16680</v>
      </c>
      <c r="B9255">
        <v>24</v>
      </c>
      <c r="C9255">
        <v>3</v>
      </c>
      <c r="D9255">
        <v>7</v>
      </c>
      <c r="E9255" t="s">
        <v>16681</v>
      </c>
      <c r="F9255" t="s">
        <v>16682</v>
      </c>
    </row>
    <row r="9256" spans="1:7">
      <c r="A9256" t="s">
        <v>16683</v>
      </c>
      <c r="B9256">
        <v>24</v>
      </c>
      <c r="C9256">
        <v>3</v>
      </c>
      <c r="D9256">
        <v>8</v>
      </c>
      <c r="E9256" t="s">
        <v>16684</v>
      </c>
      <c r="F9256" t="s">
        <v>16682</v>
      </c>
    </row>
    <row r="9257" spans="1:7">
      <c r="A9257" t="s">
        <v>16685</v>
      </c>
      <c r="B9257">
        <v>24</v>
      </c>
      <c r="C9257">
        <v>3</v>
      </c>
      <c r="D9257">
        <v>9</v>
      </c>
      <c r="E9257" t="s">
        <v>16686</v>
      </c>
      <c r="F9257" t="s">
        <v>16687</v>
      </c>
    </row>
    <row r="9258" spans="1:7">
      <c r="A9258" t="s">
        <v>16688</v>
      </c>
      <c r="B9258">
        <v>24</v>
      </c>
      <c r="C9258">
        <v>3</v>
      </c>
      <c r="D9258">
        <v>10</v>
      </c>
      <c r="E9258" t="s">
        <v>16689</v>
      </c>
      <c r="F9258" t="s">
        <v>16687</v>
      </c>
    </row>
    <row r="9259" spans="1:7">
      <c r="A9259" t="s">
        <v>16690</v>
      </c>
      <c r="B9259">
        <v>24</v>
      </c>
      <c r="C9259">
        <v>3</v>
      </c>
      <c r="D9259">
        <v>11</v>
      </c>
      <c r="E9259" t="s">
        <v>16691</v>
      </c>
      <c r="F9259" t="s">
        <v>16692</v>
      </c>
    </row>
    <row r="9260" spans="1:7">
      <c r="A9260" t="s">
        <v>16693</v>
      </c>
      <c r="B9260">
        <v>24</v>
      </c>
      <c r="C9260">
        <v>3</v>
      </c>
      <c r="D9260">
        <v>12</v>
      </c>
      <c r="E9260" t="s">
        <v>16694</v>
      </c>
      <c r="F9260" t="s">
        <v>16692</v>
      </c>
    </row>
    <row r="9261" spans="1:7">
      <c r="A9261" t="s">
        <v>16695</v>
      </c>
      <c r="B9261">
        <v>24</v>
      </c>
      <c r="C9261">
        <v>3</v>
      </c>
      <c r="D9261">
        <v>13</v>
      </c>
      <c r="E9261" t="s">
        <v>16696</v>
      </c>
      <c r="G9261" t="e">
        <f>--Internal_200998</f>
        <v>#NAME?</v>
      </c>
    </row>
    <row r="9262" spans="1:7">
      <c r="A9262" t="s">
        <v>16697</v>
      </c>
      <c r="B9262">
        <v>24</v>
      </c>
      <c r="C9262">
        <v>3</v>
      </c>
      <c r="D9262">
        <v>14</v>
      </c>
      <c r="E9262" t="s">
        <v>16696</v>
      </c>
      <c r="G9262" t="e">
        <f>--Internal_200998</f>
        <v>#NAME?</v>
      </c>
    </row>
    <row r="9263" spans="1:7">
      <c r="A9263" t="s">
        <v>16698</v>
      </c>
      <c r="B9263">
        <v>24</v>
      </c>
      <c r="C9263">
        <v>3</v>
      </c>
      <c r="D9263">
        <v>15</v>
      </c>
      <c r="E9263" t="s">
        <v>16699</v>
      </c>
      <c r="F9263" t="s">
        <v>16700</v>
      </c>
    </row>
    <row r="9264" spans="1:7">
      <c r="A9264" t="s">
        <v>16701</v>
      </c>
      <c r="B9264">
        <v>24</v>
      </c>
      <c r="C9264">
        <v>3</v>
      </c>
      <c r="D9264">
        <v>16</v>
      </c>
      <c r="E9264" t="s">
        <v>16702</v>
      </c>
      <c r="F9264" t="s">
        <v>16700</v>
      </c>
    </row>
    <row r="9265" spans="1:6">
      <c r="A9265" t="s">
        <v>16703</v>
      </c>
      <c r="B9265">
        <v>24</v>
      </c>
      <c r="C9265">
        <v>3</v>
      </c>
      <c r="D9265">
        <v>17</v>
      </c>
      <c r="E9265" t="s">
        <v>16704</v>
      </c>
      <c r="F9265" t="s">
        <v>16705</v>
      </c>
    </row>
    <row r="9266" spans="1:6">
      <c r="A9266" t="s">
        <v>16706</v>
      </c>
      <c r="B9266">
        <v>24</v>
      </c>
      <c r="C9266">
        <v>3</v>
      </c>
      <c r="D9266">
        <v>18</v>
      </c>
      <c r="E9266" t="s">
        <v>16707</v>
      </c>
      <c r="F9266" t="s">
        <v>16705</v>
      </c>
    </row>
    <row r="9267" spans="1:6">
      <c r="A9267" t="s">
        <v>16708</v>
      </c>
      <c r="B9267">
        <v>24</v>
      </c>
      <c r="C9267">
        <v>3</v>
      </c>
      <c r="D9267">
        <v>19</v>
      </c>
      <c r="E9267" t="s">
        <v>16709</v>
      </c>
      <c r="F9267" t="s">
        <v>16710</v>
      </c>
    </row>
    <row r="9268" spans="1:6">
      <c r="A9268" t="s">
        <v>16711</v>
      </c>
      <c r="B9268">
        <v>24</v>
      </c>
      <c r="C9268">
        <v>3</v>
      </c>
      <c r="D9268">
        <v>20</v>
      </c>
      <c r="E9268" t="s">
        <v>16712</v>
      </c>
      <c r="F9268" t="s">
        <v>16710</v>
      </c>
    </row>
    <row r="9269" spans="1:6">
      <c r="A9269" t="s">
        <v>16713</v>
      </c>
      <c r="B9269">
        <v>24</v>
      </c>
      <c r="C9269">
        <v>4</v>
      </c>
      <c r="D9269">
        <v>1</v>
      </c>
      <c r="E9269" t="s">
        <v>16714</v>
      </c>
      <c r="F9269" t="s">
        <v>16715</v>
      </c>
    </row>
    <row r="9270" spans="1:6">
      <c r="A9270" t="s">
        <v>16716</v>
      </c>
      <c r="B9270">
        <v>24</v>
      </c>
      <c r="C9270">
        <v>4</v>
      </c>
      <c r="D9270">
        <v>2</v>
      </c>
      <c r="E9270" t="s">
        <v>16717</v>
      </c>
      <c r="F9270" t="s">
        <v>16715</v>
      </c>
    </row>
    <row r="9271" spans="1:6">
      <c r="A9271" t="s">
        <v>16718</v>
      </c>
      <c r="B9271">
        <v>24</v>
      </c>
      <c r="C9271">
        <v>4</v>
      </c>
      <c r="D9271">
        <v>3</v>
      </c>
      <c r="E9271" t="s">
        <v>16719</v>
      </c>
      <c r="F9271" t="s">
        <v>16720</v>
      </c>
    </row>
    <row r="9272" spans="1:6">
      <c r="A9272" t="s">
        <v>16721</v>
      </c>
      <c r="B9272">
        <v>24</v>
      </c>
      <c r="C9272">
        <v>4</v>
      </c>
      <c r="D9272">
        <v>4</v>
      </c>
      <c r="E9272" t="s">
        <v>16722</v>
      </c>
      <c r="F9272" t="s">
        <v>16720</v>
      </c>
    </row>
    <row r="9273" spans="1:6">
      <c r="A9273" t="s">
        <v>16723</v>
      </c>
      <c r="B9273">
        <v>24</v>
      </c>
      <c r="C9273">
        <v>4</v>
      </c>
      <c r="D9273">
        <v>5</v>
      </c>
      <c r="E9273" t="s">
        <v>16724</v>
      </c>
      <c r="F9273" t="s">
        <v>16725</v>
      </c>
    </row>
    <row r="9274" spans="1:6">
      <c r="A9274" t="s">
        <v>16726</v>
      </c>
      <c r="B9274">
        <v>24</v>
      </c>
      <c r="C9274">
        <v>4</v>
      </c>
      <c r="D9274">
        <v>6</v>
      </c>
      <c r="E9274" t="s">
        <v>16727</v>
      </c>
      <c r="F9274" t="s">
        <v>16725</v>
      </c>
    </row>
    <row r="9275" spans="1:6">
      <c r="A9275" t="s">
        <v>16728</v>
      </c>
      <c r="B9275">
        <v>24</v>
      </c>
      <c r="C9275">
        <v>4</v>
      </c>
      <c r="D9275">
        <v>7</v>
      </c>
      <c r="E9275" t="s">
        <v>16729</v>
      </c>
      <c r="F9275" t="s">
        <v>16730</v>
      </c>
    </row>
    <row r="9276" spans="1:6">
      <c r="A9276" t="s">
        <v>16731</v>
      </c>
      <c r="B9276">
        <v>24</v>
      </c>
      <c r="C9276">
        <v>4</v>
      </c>
      <c r="D9276">
        <v>8</v>
      </c>
      <c r="E9276" t="s">
        <v>16732</v>
      </c>
      <c r="F9276" t="s">
        <v>16730</v>
      </c>
    </row>
    <row r="9277" spans="1:6">
      <c r="A9277" t="s">
        <v>16733</v>
      </c>
      <c r="B9277">
        <v>24</v>
      </c>
      <c r="C9277">
        <v>4</v>
      </c>
      <c r="D9277">
        <v>9</v>
      </c>
      <c r="E9277" t="s">
        <v>16734</v>
      </c>
      <c r="F9277" t="s">
        <v>16735</v>
      </c>
    </row>
    <row r="9278" spans="1:6">
      <c r="A9278" t="s">
        <v>16736</v>
      </c>
      <c r="B9278">
        <v>24</v>
      </c>
      <c r="C9278">
        <v>4</v>
      </c>
      <c r="D9278">
        <v>10</v>
      </c>
      <c r="E9278" t="s">
        <v>16737</v>
      </c>
      <c r="F9278" t="s">
        <v>16735</v>
      </c>
    </row>
    <row r="9279" spans="1:6">
      <c r="A9279" t="s">
        <v>16738</v>
      </c>
      <c r="B9279">
        <v>24</v>
      </c>
      <c r="C9279">
        <v>4</v>
      </c>
      <c r="D9279">
        <v>11</v>
      </c>
      <c r="E9279" t="s">
        <v>16739</v>
      </c>
      <c r="F9279" t="s">
        <v>16740</v>
      </c>
    </row>
    <row r="9280" spans="1:6">
      <c r="A9280" t="s">
        <v>16741</v>
      </c>
      <c r="B9280">
        <v>24</v>
      </c>
      <c r="C9280">
        <v>4</v>
      </c>
      <c r="D9280">
        <v>12</v>
      </c>
      <c r="E9280" t="s">
        <v>16742</v>
      </c>
      <c r="F9280" t="s">
        <v>16740</v>
      </c>
    </row>
    <row r="9281" spans="1:6">
      <c r="A9281" t="s">
        <v>16743</v>
      </c>
      <c r="B9281">
        <v>24</v>
      </c>
      <c r="C9281">
        <v>4</v>
      </c>
      <c r="D9281">
        <v>13</v>
      </c>
      <c r="E9281" t="s">
        <v>16744</v>
      </c>
      <c r="F9281" t="s">
        <v>16745</v>
      </c>
    </row>
    <row r="9282" spans="1:6">
      <c r="A9282" t="s">
        <v>16746</v>
      </c>
      <c r="B9282">
        <v>24</v>
      </c>
      <c r="C9282">
        <v>4</v>
      </c>
      <c r="D9282">
        <v>14</v>
      </c>
      <c r="E9282" t="s">
        <v>16747</v>
      </c>
      <c r="F9282" t="s">
        <v>16745</v>
      </c>
    </row>
    <row r="9283" spans="1:6">
      <c r="A9283" t="s">
        <v>16748</v>
      </c>
      <c r="B9283">
        <v>24</v>
      </c>
      <c r="C9283">
        <v>4</v>
      </c>
      <c r="D9283">
        <v>15</v>
      </c>
      <c r="E9283" t="s">
        <v>16749</v>
      </c>
      <c r="F9283" t="s">
        <v>16750</v>
      </c>
    </row>
    <row r="9284" spans="1:6">
      <c r="A9284" t="s">
        <v>16751</v>
      </c>
      <c r="B9284">
        <v>24</v>
      </c>
      <c r="C9284">
        <v>4</v>
      </c>
      <c r="D9284">
        <v>16</v>
      </c>
      <c r="E9284" t="s">
        <v>16752</v>
      </c>
      <c r="F9284" t="s">
        <v>16750</v>
      </c>
    </row>
    <row r="9285" spans="1:6">
      <c r="A9285" t="s">
        <v>16753</v>
      </c>
      <c r="B9285">
        <v>24</v>
      </c>
      <c r="C9285">
        <v>4</v>
      </c>
      <c r="D9285">
        <v>17</v>
      </c>
      <c r="E9285" t="s">
        <v>16754</v>
      </c>
      <c r="F9285" t="s">
        <v>16755</v>
      </c>
    </row>
    <row r="9286" spans="1:6">
      <c r="A9286" t="s">
        <v>16756</v>
      </c>
      <c r="B9286">
        <v>24</v>
      </c>
      <c r="C9286">
        <v>4</v>
      </c>
      <c r="D9286">
        <v>18</v>
      </c>
      <c r="E9286" t="s">
        <v>16757</v>
      </c>
      <c r="F9286" t="s">
        <v>16755</v>
      </c>
    </row>
    <row r="9287" spans="1:6">
      <c r="A9287" t="s">
        <v>16758</v>
      </c>
      <c r="B9287">
        <v>24</v>
      </c>
      <c r="C9287">
        <v>4</v>
      </c>
      <c r="D9287">
        <v>19</v>
      </c>
      <c r="E9287" t="s">
        <v>16759</v>
      </c>
      <c r="F9287" t="s">
        <v>16760</v>
      </c>
    </row>
    <row r="9288" spans="1:6">
      <c r="A9288" t="s">
        <v>16761</v>
      </c>
      <c r="B9288">
        <v>24</v>
      </c>
      <c r="C9288">
        <v>4</v>
      </c>
      <c r="D9288">
        <v>20</v>
      </c>
      <c r="E9288" t="s">
        <v>16762</v>
      </c>
      <c r="F9288" t="s">
        <v>16760</v>
      </c>
    </row>
    <row r="9289" spans="1:6">
      <c r="A9289" t="s">
        <v>16763</v>
      </c>
      <c r="B9289">
        <v>24</v>
      </c>
      <c r="C9289">
        <v>5</v>
      </c>
      <c r="D9289">
        <v>1</v>
      </c>
      <c r="E9289" t="s">
        <v>16764</v>
      </c>
      <c r="F9289" t="s">
        <v>16765</v>
      </c>
    </row>
    <row r="9290" spans="1:6">
      <c r="A9290" t="s">
        <v>16766</v>
      </c>
      <c r="B9290">
        <v>24</v>
      </c>
      <c r="C9290">
        <v>5</v>
      </c>
      <c r="D9290">
        <v>2</v>
      </c>
      <c r="E9290" t="s">
        <v>16767</v>
      </c>
      <c r="F9290" t="s">
        <v>16765</v>
      </c>
    </row>
    <row r="9291" spans="1:6">
      <c r="A9291" t="s">
        <v>16768</v>
      </c>
      <c r="B9291">
        <v>24</v>
      </c>
      <c r="C9291">
        <v>5</v>
      </c>
      <c r="D9291">
        <v>3</v>
      </c>
      <c r="E9291" t="s">
        <v>16769</v>
      </c>
      <c r="F9291" t="s">
        <v>16770</v>
      </c>
    </row>
    <row r="9292" spans="1:6">
      <c r="A9292" t="s">
        <v>16771</v>
      </c>
      <c r="B9292">
        <v>24</v>
      </c>
      <c r="C9292">
        <v>5</v>
      </c>
      <c r="D9292">
        <v>4</v>
      </c>
      <c r="E9292" t="s">
        <v>16772</v>
      </c>
      <c r="F9292" t="s">
        <v>16770</v>
      </c>
    </row>
    <row r="9293" spans="1:6">
      <c r="A9293" t="s">
        <v>16773</v>
      </c>
      <c r="B9293">
        <v>24</v>
      </c>
      <c r="C9293">
        <v>5</v>
      </c>
      <c r="D9293">
        <v>5</v>
      </c>
      <c r="E9293" t="s">
        <v>16774</v>
      </c>
      <c r="F9293" t="s">
        <v>16775</v>
      </c>
    </row>
    <row r="9294" spans="1:6">
      <c r="A9294" t="s">
        <v>16776</v>
      </c>
      <c r="B9294">
        <v>24</v>
      </c>
      <c r="C9294">
        <v>5</v>
      </c>
      <c r="D9294">
        <v>6</v>
      </c>
      <c r="E9294" t="s">
        <v>16777</v>
      </c>
      <c r="F9294" t="s">
        <v>16775</v>
      </c>
    </row>
    <row r="9295" spans="1:6">
      <c r="A9295" t="s">
        <v>16778</v>
      </c>
      <c r="B9295">
        <v>24</v>
      </c>
      <c r="C9295">
        <v>5</v>
      </c>
      <c r="D9295">
        <v>7</v>
      </c>
      <c r="E9295" t="s">
        <v>16779</v>
      </c>
      <c r="F9295" t="s">
        <v>16780</v>
      </c>
    </row>
    <row r="9296" spans="1:6">
      <c r="A9296" t="s">
        <v>16781</v>
      </c>
      <c r="B9296">
        <v>24</v>
      </c>
      <c r="C9296">
        <v>5</v>
      </c>
      <c r="D9296">
        <v>8</v>
      </c>
      <c r="E9296" t="s">
        <v>16782</v>
      </c>
      <c r="F9296" t="s">
        <v>16780</v>
      </c>
    </row>
    <row r="9297" spans="1:7">
      <c r="A9297" t="s">
        <v>16783</v>
      </c>
      <c r="B9297">
        <v>24</v>
      </c>
      <c r="C9297">
        <v>5</v>
      </c>
      <c r="D9297">
        <v>9</v>
      </c>
      <c r="E9297" t="s">
        <v>16784</v>
      </c>
      <c r="F9297" t="s">
        <v>16785</v>
      </c>
    </row>
    <row r="9298" spans="1:7">
      <c r="A9298" t="s">
        <v>16786</v>
      </c>
      <c r="B9298">
        <v>24</v>
      </c>
      <c r="C9298">
        <v>5</v>
      </c>
      <c r="D9298">
        <v>10</v>
      </c>
      <c r="E9298" t="s">
        <v>16787</v>
      </c>
      <c r="F9298" t="s">
        <v>16785</v>
      </c>
    </row>
    <row r="9299" spans="1:7">
      <c r="A9299" t="s">
        <v>16788</v>
      </c>
      <c r="B9299">
        <v>24</v>
      </c>
      <c r="C9299">
        <v>5</v>
      </c>
      <c r="D9299">
        <v>11</v>
      </c>
      <c r="E9299" t="s">
        <v>16789</v>
      </c>
      <c r="F9299" t="s">
        <v>16790</v>
      </c>
    </row>
    <row r="9300" spans="1:7">
      <c r="A9300" t="s">
        <v>16791</v>
      </c>
      <c r="B9300">
        <v>24</v>
      </c>
      <c r="C9300">
        <v>5</v>
      </c>
      <c r="D9300">
        <v>12</v>
      </c>
      <c r="E9300" t="s">
        <v>16792</v>
      </c>
      <c r="F9300" t="s">
        <v>16790</v>
      </c>
    </row>
    <row r="9301" spans="1:7">
      <c r="A9301" t="s">
        <v>16793</v>
      </c>
      <c r="B9301">
        <v>24</v>
      </c>
      <c r="C9301">
        <v>5</v>
      </c>
      <c r="D9301">
        <v>13</v>
      </c>
      <c r="E9301" t="s">
        <v>16794</v>
      </c>
      <c r="F9301" t="s">
        <v>16795</v>
      </c>
    </row>
    <row r="9302" spans="1:7">
      <c r="A9302" t="s">
        <v>16796</v>
      </c>
      <c r="B9302">
        <v>24</v>
      </c>
      <c r="C9302">
        <v>5</v>
      </c>
      <c r="D9302">
        <v>14</v>
      </c>
      <c r="E9302" t="s">
        <v>16797</v>
      </c>
      <c r="F9302" t="s">
        <v>16795</v>
      </c>
    </row>
    <row r="9303" spans="1:7">
      <c r="A9303" t="s">
        <v>16798</v>
      </c>
      <c r="B9303">
        <v>24</v>
      </c>
      <c r="C9303">
        <v>5</v>
      </c>
      <c r="D9303">
        <v>15</v>
      </c>
      <c r="E9303" t="s">
        <v>16799</v>
      </c>
      <c r="F9303" t="s">
        <v>16800</v>
      </c>
    </row>
    <row r="9304" spans="1:7">
      <c r="A9304" t="s">
        <v>16801</v>
      </c>
      <c r="B9304">
        <v>24</v>
      </c>
      <c r="C9304">
        <v>5</v>
      </c>
      <c r="D9304">
        <v>16</v>
      </c>
      <c r="E9304" t="s">
        <v>16802</v>
      </c>
      <c r="F9304" t="s">
        <v>16800</v>
      </c>
    </row>
    <row r="9305" spans="1:7">
      <c r="A9305" t="s">
        <v>16803</v>
      </c>
      <c r="B9305">
        <v>24</v>
      </c>
      <c r="C9305">
        <v>5</v>
      </c>
      <c r="D9305">
        <v>17</v>
      </c>
      <c r="E9305" t="s">
        <v>16804</v>
      </c>
      <c r="F9305" t="s">
        <v>16805</v>
      </c>
    </row>
    <row r="9306" spans="1:7">
      <c r="A9306" t="s">
        <v>16806</v>
      </c>
      <c r="B9306">
        <v>24</v>
      </c>
      <c r="C9306">
        <v>5</v>
      </c>
      <c r="D9306">
        <v>18</v>
      </c>
      <c r="E9306" t="s">
        <v>16807</v>
      </c>
      <c r="F9306" t="s">
        <v>16805</v>
      </c>
    </row>
    <row r="9307" spans="1:7">
      <c r="A9307" t="s">
        <v>16808</v>
      </c>
      <c r="B9307">
        <v>24</v>
      </c>
      <c r="C9307">
        <v>5</v>
      </c>
      <c r="D9307">
        <v>19</v>
      </c>
      <c r="E9307" t="s">
        <v>591</v>
      </c>
      <c r="G9307" t="e">
        <f>--Empty</f>
        <v>#NAME?</v>
      </c>
    </row>
    <row r="9308" spans="1:7">
      <c r="A9308" t="s">
        <v>16809</v>
      </c>
      <c r="B9308">
        <v>24</v>
      </c>
      <c r="C9308">
        <v>5</v>
      </c>
      <c r="D9308">
        <v>20</v>
      </c>
      <c r="E9308" t="s">
        <v>591</v>
      </c>
      <c r="G9308" t="e">
        <f>--Empty</f>
        <v>#NAME?</v>
      </c>
    </row>
    <row r="9309" spans="1:7">
      <c r="A9309" t="s">
        <v>16810</v>
      </c>
      <c r="B9309">
        <v>24</v>
      </c>
      <c r="C9309">
        <v>6</v>
      </c>
      <c r="D9309">
        <v>1</v>
      </c>
      <c r="E9309" t="s">
        <v>591</v>
      </c>
      <c r="G9309" t="e">
        <f>--Empty</f>
        <v>#NAME?</v>
      </c>
    </row>
    <row r="9310" spans="1:7">
      <c r="A9310" t="s">
        <v>16811</v>
      </c>
      <c r="B9310">
        <v>24</v>
      </c>
      <c r="C9310">
        <v>6</v>
      </c>
      <c r="D9310">
        <v>2</v>
      </c>
      <c r="E9310" t="s">
        <v>591</v>
      </c>
      <c r="G9310" t="e">
        <f>--Empty</f>
        <v>#NAME?</v>
      </c>
    </row>
    <row r="9311" spans="1:7">
      <c r="A9311" t="s">
        <v>16812</v>
      </c>
      <c r="B9311">
        <v>24</v>
      </c>
      <c r="C9311">
        <v>6</v>
      </c>
      <c r="D9311">
        <v>3</v>
      </c>
      <c r="E9311" t="s">
        <v>591</v>
      </c>
      <c r="G9311" t="e">
        <f>--Empty</f>
        <v>#NAME?</v>
      </c>
    </row>
    <row r="9312" spans="1:7">
      <c r="A9312" t="s">
        <v>16813</v>
      </c>
      <c r="B9312">
        <v>24</v>
      </c>
      <c r="C9312">
        <v>6</v>
      </c>
      <c r="D9312">
        <v>4</v>
      </c>
      <c r="E9312" t="s">
        <v>591</v>
      </c>
      <c r="G9312" t="e">
        <f>--Empty</f>
        <v>#NAME?</v>
      </c>
    </row>
    <row r="9313" spans="1:7">
      <c r="A9313" t="s">
        <v>16814</v>
      </c>
      <c r="B9313">
        <v>24</v>
      </c>
      <c r="C9313">
        <v>6</v>
      </c>
      <c r="D9313">
        <v>5</v>
      </c>
      <c r="E9313" t="s">
        <v>16815</v>
      </c>
      <c r="F9313" t="s">
        <v>16816</v>
      </c>
    </row>
    <row r="9314" spans="1:7">
      <c r="A9314" t="s">
        <v>16817</v>
      </c>
      <c r="B9314">
        <v>24</v>
      </c>
      <c r="C9314">
        <v>6</v>
      </c>
      <c r="D9314">
        <v>6</v>
      </c>
      <c r="E9314" t="s">
        <v>16818</v>
      </c>
      <c r="F9314" t="s">
        <v>16816</v>
      </c>
    </row>
    <row r="9315" spans="1:7">
      <c r="A9315" t="s">
        <v>16819</v>
      </c>
      <c r="B9315">
        <v>24</v>
      </c>
      <c r="C9315">
        <v>6</v>
      </c>
      <c r="D9315">
        <v>7</v>
      </c>
      <c r="E9315" t="s">
        <v>591</v>
      </c>
      <c r="G9315" t="e">
        <f>--Empty</f>
        <v>#NAME?</v>
      </c>
    </row>
    <row r="9316" spans="1:7">
      <c r="A9316" t="s">
        <v>16820</v>
      </c>
      <c r="B9316">
        <v>24</v>
      </c>
      <c r="C9316">
        <v>6</v>
      </c>
      <c r="D9316">
        <v>8</v>
      </c>
      <c r="E9316" t="s">
        <v>591</v>
      </c>
      <c r="G9316" t="e">
        <f>--Empty</f>
        <v>#NAME?</v>
      </c>
    </row>
    <row r="9317" spans="1:7">
      <c r="A9317" t="s">
        <v>16821</v>
      </c>
      <c r="B9317">
        <v>24</v>
      </c>
      <c r="C9317">
        <v>6</v>
      </c>
      <c r="D9317">
        <v>9</v>
      </c>
      <c r="E9317" t="s">
        <v>591</v>
      </c>
      <c r="G9317" t="e">
        <f>--Empty</f>
        <v>#NAME?</v>
      </c>
    </row>
    <row r="9318" spans="1:7">
      <c r="A9318" t="s">
        <v>16822</v>
      </c>
      <c r="B9318">
        <v>24</v>
      </c>
      <c r="C9318">
        <v>6</v>
      </c>
      <c r="D9318">
        <v>10</v>
      </c>
      <c r="E9318" t="s">
        <v>591</v>
      </c>
      <c r="G9318" t="e">
        <f>--Empty</f>
        <v>#NAME?</v>
      </c>
    </row>
    <row r="9319" spans="1:7">
      <c r="A9319" t="s">
        <v>16823</v>
      </c>
      <c r="B9319">
        <v>24</v>
      </c>
      <c r="C9319">
        <v>6</v>
      </c>
      <c r="D9319">
        <v>11</v>
      </c>
      <c r="E9319" t="s">
        <v>591</v>
      </c>
      <c r="G9319" t="e">
        <f>--Empty</f>
        <v>#NAME?</v>
      </c>
    </row>
    <row r="9320" spans="1:7">
      <c r="A9320" t="s">
        <v>16824</v>
      </c>
      <c r="B9320">
        <v>24</v>
      </c>
      <c r="C9320">
        <v>6</v>
      </c>
      <c r="D9320">
        <v>12</v>
      </c>
      <c r="E9320" t="s">
        <v>591</v>
      </c>
      <c r="G9320" t="e">
        <f>--Empty</f>
        <v>#NAME?</v>
      </c>
    </row>
    <row r="9321" spans="1:7">
      <c r="A9321" t="s">
        <v>16825</v>
      </c>
      <c r="B9321">
        <v>24</v>
      </c>
      <c r="C9321">
        <v>6</v>
      </c>
      <c r="D9321">
        <v>13</v>
      </c>
      <c r="E9321" t="s">
        <v>16826</v>
      </c>
      <c r="F9321" t="s">
        <v>16827</v>
      </c>
    </row>
    <row r="9322" spans="1:7">
      <c r="A9322" t="s">
        <v>16828</v>
      </c>
      <c r="B9322">
        <v>24</v>
      </c>
      <c r="C9322">
        <v>6</v>
      </c>
      <c r="D9322">
        <v>14</v>
      </c>
      <c r="E9322" t="s">
        <v>16829</v>
      </c>
      <c r="F9322" t="s">
        <v>16827</v>
      </c>
    </row>
    <row r="9323" spans="1:7">
      <c r="A9323" t="s">
        <v>16830</v>
      </c>
      <c r="B9323">
        <v>24</v>
      </c>
      <c r="C9323">
        <v>6</v>
      </c>
      <c r="D9323">
        <v>15</v>
      </c>
      <c r="E9323" t="s">
        <v>16831</v>
      </c>
      <c r="F9323" t="s">
        <v>16832</v>
      </c>
    </row>
    <row r="9324" spans="1:7">
      <c r="A9324" t="s">
        <v>16833</v>
      </c>
      <c r="B9324">
        <v>24</v>
      </c>
      <c r="C9324">
        <v>6</v>
      </c>
      <c r="D9324">
        <v>16</v>
      </c>
      <c r="E9324" t="s">
        <v>16834</v>
      </c>
      <c r="F9324" t="s">
        <v>16832</v>
      </c>
    </row>
    <row r="9325" spans="1:7">
      <c r="A9325" t="s">
        <v>16835</v>
      </c>
      <c r="B9325">
        <v>24</v>
      </c>
      <c r="C9325">
        <v>6</v>
      </c>
      <c r="D9325">
        <v>17</v>
      </c>
      <c r="E9325" t="s">
        <v>16836</v>
      </c>
      <c r="F9325" t="s">
        <v>16837</v>
      </c>
    </row>
    <row r="9326" spans="1:7">
      <c r="A9326" t="s">
        <v>16838</v>
      </c>
      <c r="B9326">
        <v>24</v>
      </c>
      <c r="C9326">
        <v>6</v>
      </c>
      <c r="D9326">
        <v>18</v>
      </c>
      <c r="E9326" t="s">
        <v>16839</v>
      </c>
      <c r="F9326" t="s">
        <v>16837</v>
      </c>
    </row>
    <row r="9327" spans="1:7">
      <c r="A9327" t="s">
        <v>16840</v>
      </c>
      <c r="B9327">
        <v>24</v>
      </c>
      <c r="C9327">
        <v>6</v>
      </c>
      <c r="D9327">
        <v>19</v>
      </c>
      <c r="E9327" t="s">
        <v>16841</v>
      </c>
      <c r="F9327" t="s">
        <v>16842</v>
      </c>
    </row>
    <row r="9328" spans="1:7">
      <c r="A9328" t="s">
        <v>16843</v>
      </c>
      <c r="B9328">
        <v>24</v>
      </c>
      <c r="C9328">
        <v>6</v>
      </c>
      <c r="D9328">
        <v>20</v>
      </c>
      <c r="E9328" t="s">
        <v>16844</v>
      </c>
      <c r="F9328" t="s">
        <v>16842</v>
      </c>
    </row>
    <row r="9329" spans="1:6">
      <c r="A9329" t="s">
        <v>16845</v>
      </c>
      <c r="B9329">
        <v>24</v>
      </c>
      <c r="C9329">
        <v>7</v>
      </c>
      <c r="D9329">
        <v>1</v>
      </c>
      <c r="E9329" t="s">
        <v>16846</v>
      </c>
      <c r="F9329" t="s">
        <v>16847</v>
      </c>
    </row>
    <row r="9330" spans="1:6">
      <c r="A9330" t="s">
        <v>16848</v>
      </c>
      <c r="B9330">
        <v>24</v>
      </c>
      <c r="C9330">
        <v>7</v>
      </c>
      <c r="D9330">
        <v>2</v>
      </c>
      <c r="E9330" t="s">
        <v>16849</v>
      </c>
      <c r="F9330" t="s">
        <v>16847</v>
      </c>
    </row>
    <row r="9331" spans="1:6">
      <c r="A9331" t="s">
        <v>16850</v>
      </c>
      <c r="B9331">
        <v>24</v>
      </c>
      <c r="C9331">
        <v>7</v>
      </c>
      <c r="D9331">
        <v>3</v>
      </c>
      <c r="E9331" t="s">
        <v>16851</v>
      </c>
      <c r="F9331" t="s">
        <v>16852</v>
      </c>
    </row>
    <row r="9332" spans="1:6">
      <c r="A9332" t="s">
        <v>16853</v>
      </c>
      <c r="B9332">
        <v>24</v>
      </c>
      <c r="C9332">
        <v>7</v>
      </c>
      <c r="D9332">
        <v>4</v>
      </c>
      <c r="E9332" t="s">
        <v>16854</v>
      </c>
      <c r="F9332" t="s">
        <v>16852</v>
      </c>
    </row>
    <row r="9333" spans="1:6">
      <c r="A9333" t="s">
        <v>16855</v>
      </c>
      <c r="B9333">
        <v>24</v>
      </c>
      <c r="C9333">
        <v>7</v>
      </c>
      <c r="D9333">
        <v>5</v>
      </c>
      <c r="E9333" t="s">
        <v>16856</v>
      </c>
      <c r="F9333" t="s">
        <v>16857</v>
      </c>
    </row>
    <row r="9334" spans="1:6">
      <c r="A9334" t="s">
        <v>16858</v>
      </c>
      <c r="B9334">
        <v>24</v>
      </c>
      <c r="C9334">
        <v>7</v>
      </c>
      <c r="D9334">
        <v>6</v>
      </c>
      <c r="E9334" t="s">
        <v>16859</v>
      </c>
      <c r="F9334" t="s">
        <v>16857</v>
      </c>
    </row>
    <row r="9335" spans="1:6">
      <c r="A9335" t="s">
        <v>16860</v>
      </c>
      <c r="B9335">
        <v>24</v>
      </c>
      <c r="C9335">
        <v>7</v>
      </c>
      <c r="D9335">
        <v>7</v>
      </c>
      <c r="E9335" t="s">
        <v>16861</v>
      </c>
      <c r="F9335" t="s">
        <v>16862</v>
      </c>
    </row>
    <row r="9336" spans="1:6">
      <c r="A9336" t="s">
        <v>16863</v>
      </c>
      <c r="B9336">
        <v>24</v>
      </c>
      <c r="C9336">
        <v>7</v>
      </c>
      <c r="D9336">
        <v>8</v>
      </c>
      <c r="E9336" t="s">
        <v>16864</v>
      </c>
      <c r="F9336" t="s">
        <v>16862</v>
      </c>
    </row>
    <row r="9337" spans="1:6">
      <c r="A9337" t="s">
        <v>16865</v>
      </c>
      <c r="B9337">
        <v>24</v>
      </c>
      <c r="C9337">
        <v>7</v>
      </c>
      <c r="D9337">
        <v>9</v>
      </c>
      <c r="E9337" t="s">
        <v>16866</v>
      </c>
      <c r="F9337" t="s">
        <v>16867</v>
      </c>
    </row>
    <row r="9338" spans="1:6">
      <c r="A9338" t="s">
        <v>16868</v>
      </c>
      <c r="B9338">
        <v>24</v>
      </c>
      <c r="C9338">
        <v>7</v>
      </c>
      <c r="D9338">
        <v>10</v>
      </c>
      <c r="E9338" t="s">
        <v>16869</v>
      </c>
      <c r="F9338" t="s">
        <v>16867</v>
      </c>
    </row>
    <row r="9339" spans="1:6">
      <c r="A9339" t="s">
        <v>16870</v>
      </c>
      <c r="B9339">
        <v>24</v>
      </c>
      <c r="C9339">
        <v>7</v>
      </c>
      <c r="D9339">
        <v>11</v>
      </c>
      <c r="E9339" t="s">
        <v>16871</v>
      </c>
      <c r="F9339" t="s">
        <v>16872</v>
      </c>
    </row>
    <row r="9340" spans="1:6">
      <c r="A9340" t="s">
        <v>16873</v>
      </c>
      <c r="B9340">
        <v>24</v>
      </c>
      <c r="C9340">
        <v>7</v>
      </c>
      <c r="D9340">
        <v>12</v>
      </c>
      <c r="E9340" t="s">
        <v>16874</v>
      </c>
      <c r="F9340" t="s">
        <v>16872</v>
      </c>
    </row>
    <row r="9341" spans="1:6">
      <c r="A9341" t="s">
        <v>16875</v>
      </c>
      <c r="B9341">
        <v>24</v>
      </c>
      <c r="C9341">
        <v>7</v>
      </c>
      <c r="D9341">
        <v>13</v>
      </c>
      <c r="E9341" t="s">
        <v>16876</v>
      </c>
      <c r="F9341" t="s">
        <v>16877</v>
      </c>
    </row>
    <row r="9342" spans="1:6">
      <c r="A9342" t="s">
        <v>16878</v>
      </c>
      <c r="B9342">
        <v>24</v>
      </c>
      <c r="C9342">
        <v>7</v>
      </c>
      <c r="D9342">
        <v>14</v>
      </c>
      <c r="E9342" t="s">
        <v>16879</v>
      </c>
      <c r="F9342" t="s">
        <v>16877</v>
      </c>
    </row>
    <row r="9343" spans="1:6">
      <c r="A9343" t="s">
        <v>16880</v>
      </c>
      <c r="B9343">
        <v>24</v>
      </c>
      <c r="C9343">
        <v>7</v>
      </c>
      <c r="D9343">
        <v>15</v>
      </c>
      <c r="E9343" t="s">
        <v>16881</v>
      </c>
      <c r="F9343" t="s">
        <v>16882</v>
      </c>
    </row>
    <row r="9344" spans="1:6">
      <c r="A9344" t="s">
        <v>16883</v>
      </c>
      <c r="B9344">
        <v>24</v>
      </c>
      <c r="C9344">
        <v>7</v>
      </c>
      <c r="D9344">
        <v>16</v>
      </c>
      <c r="E9344" t="s">
        <v>16884</v>
      </c>
      <c r="F9344" t="s">
        <v>16882</v>
      </c>
    </row>
    <row r="9345" spans="1:7">
      <c r="A9345" t="s">
        <v>16885</v>
      </c>
      <c r="B9345">
        <v>24</v>
      </c>
      <c r="C9345">
        <v>7</v>
      </c>
      <c r="D9345">
        <v>17</v>
      </c>
      <c r="E9345" t="s">
        <v>16886</v>
      </c>
      <c r="G9345" t="e">
        <f>--Internal_327829</f>
        <v>#NAME?</v>
      </c>
    </row>
    <row r="9346" spans="1:7">
      <c r="A9346" t="s">
        <v>16887</v>
      </c>
      <c r="B9346">
        <v>24</v>
      </c>
      <c r="C9346">
        <v>7</v>
      </c>
      <c r="D9346">
        <v>18</v>
      </c>
      <c r="E9346" t="s">
        <v>16886</v>
      </c>
      <c r="G9346" t="e">
        <f>--Internal_327829</f>
        <v>#NAME?</v>
      </c>
    </row>
    <row r="9347" spans="1:7">
      <c r="A9347" t="s">
        <v>16888</v>
      </c>
      <c r="B9347">
        <v>24</v>
      </c>
      <c r="C9347">
        <v>7</v>
      </c>
      <c r="D9347">
        <v>19</v>
      </c>
      <c r="E9347" t="s">
        <v>16889</v>
      </c>
      <c r="F9347" t="s">
        <v>16890</v>
      </c>
    </row>
    <row r="9348" spans="1:7">
      <c r="A9348" t="s">
        <v>16891</v>
      </c>
      <c r="B9348">
        <v>24</v>
      </c>
      <c r="C9348">
        <v>7</v>
      </c>
      <c r="D9348">
        <v>20</v>
      </c>
      <c r="E9348" t="s">
        <v>16892</v>
      </c>
      <c r="F9348" t="s">
        <v>16890</v>
      </c>
    </row>
    <row r="9349" spans="1:7">
      <c r="A9349" t="s">
        <v>16893</v>
      </c>
      <c r="B9349">
        <v>24</v>
      </c>
      <c r="C9349">
        <v>8</v>
      </c>
      <c r="D9349">
        <v>1</v>
      </c>
      <c r="E9349" t="s">
        <v>16894</v>
      </c>
      <c r="G9349" t="e">
        <f>--Internal_327703</f>
        <v>#NAME?</v>
      </c>
    </row>
    <row r="9350" spans="1:7">
      <c r="A9350" t="s">
        <v>16895</v>
      </c>
      <c r="B9350">
        <v>24</v>
      </c>
      <c r="C9350">
        <v>8</v>
      </c>
      <c r="D9350">
        <v>2</v>
      </c>
      <c r="E9350" t="s">
        <v>16894</v>
      </c>
      <c r="G9350" t="e">
        <f>--Internal_327703</f>
        <v>#NAME?</v>
      </c>
    </row>
    <row r="9351" spans="1:7">
      <c r="A9351" t="s">
        <v>16896</v>
      </c>
      <c r="B9351">
        <v>24</v>
      </c>
      <c r="C9351">
        <v>8</v>
      </c>
      <c r="D9351">
        <v>3</v>
      </c>
      <c r="E9351" t="s">
        <v>16897</v>
      </c>
      <c r="F9351" t="s">
        <v>16898</v>
      </c>
    </row>
    <row r="9352" spans="1:7">
      <c r="A9352" t="s">
        <v>16899</v>
      </c>
      <c r="B9352">
        <v>24</v>
      </c>
      <c r="C9352">
        <v>8</v>
      </c>
      <c r="D9352">
        <v>4</v>
      </c>
      <c r="E9352" t="s">
        <v>16900</v>
      </c>
      <c r="F9352" t="s">
        <v>16898</v>
      </c>
    </row>
    <row r="9353" spans="1:7">
      <c r="A9353" t="s">
        <v>16901</v>
      </c>
      <c r="B9353">
        <v>24</v>
      </c>
      <c r="C9353">
        <v>8</v>
      </c>
      <c r="D9353">
        <v>5</v>
      </c>
      <c r="E9353" t="s">
        <v>16902</v>
      </c>
      <c r="F9353" t="s">
        <v>16903</v>
      </c>
    </row>
    <row r="9354" spans="1:7">
      <c r="A9354" t="s">
        <v>16904</v>
      </c>
      <c r="B9354">
        <v>24</v>
      </c>
      <c r="C9354">
        <v>8</v>
      </c>
      <c r="D9354">
        <v>6</v>
      </c>
      <c r="E9354" t="s">
        <v>16905</v>
      </c>
      <c r="F9354" t="s">
        <v>16903</v>
      </c>
    </row>
    <row r="9355" spans="1:7">
      <c r="A9355" t="s">
        <v>16906</v>
      </c>
      <c r="B9355">
        <v>24</v>
      </c>
      <c r="C9355">
        <v>8</v>
      </c>
      <c r="D9355">
        <v>7</v>
      </c>
      <c r="E9355" t="s">
        <v>16907</v>
      </c>
      <c r="F9355" t="s">
        <v>16908</v>
      </c>
    </row>
    <row r="9356" spans="1:7">
      <c r="A9356" t="s">
        <v>16909</v>
      </c>
      <c r="B9356">
        <v>24</v>
      </c>
      <c r="C9356">
        <v>8</v>
      </c>
      <c r="D9356">
        <v>8</v>
      </c>
      <c r="E9356" t="s">
        <v>16910</v>
      </c>
      <c r="F9356" t="s">
        <v>16908</v>
      </c>
    </row>
    <row r="9357" spans="1:7">
      <c r="A9357" t="s">
        <v>16911</v>
      </c>
      <c r="B9357">
        <v>24</v>
      </c>
      <c r="C9357">
        <v>8</v>
      </c>
      <c r="D9357">
        <v>9</v>
      </c>
      <c r="E9357" t="s">
        <v>16912</v>
      </c>
      <c r="F9357" t="s">
        <v>16913</v>
      </c>
    </row>
    <row r="9358" spans="1:7">
      <c r="A9358" t="s">
        <v>16914</v>
      </c>
      <c r="B9358">
        <v>24</v>
      </c>
      <c r="C9358">
        <v>8</v>
      </c>
      <c r="D9358">
        <v>10</v>
      </c>
      <c r="E9358" t="s">
        <v>16915</v>
      </c>
      <c r="F9358" t="s">
        <v>16913</v>
      </c>
    </row>
    <row r="9359" spans="1:7">
      <c r="A9359" t="s">
        <v>16916</v>
      </c>
      <c r="B9359">
        <v>24</v>
      </c>
      <c r="C9359">
        <v>8</v>
      </c>
      <c r="D9359">
        <v>11</v>
      </c>
      <c r="E9359" t="s">
        <v>16917</v>
      </c>
      <c r="F9359" t="s">
        <v>16918</v>
      </c>
    </row>
    <row r="9360" spans="1:7">
      <c r="A9360" t="s">
        <v>16919</v>
      </c>
      <c r="B9360">
        <v>24</v>
      </c>
      <c r="C9360">
        <v>8</v>
      </c>
      <c r="D9360">
        <v>12</v>
      </c>
      <c r="E9360" t="s">
        <v>16920</v>
      </c>
      <c r="F9360" t="s">
        <v>16918</v>
      </c>
    </row>
    <row r="9361" spans="1:7">
      <c r="A9361" t="s">
        <v>16921</v>
      </c>
      <c r="B9361">
        <v>24</v>
      </c>
      <c r="C9361">
        <v>8</v>
      </c>
      <c r="D9361">
        <v>13</v>
      </c>
      <c r="E9361" t="s">
        <v>16922</v>
      </c>
      <c r="F9361" t="s">
        <v>16923</v>
      </c>
    </row>
    <row r="9362" spans="1:7">
      <c r="A9362" t="s">
        <v>16924</v>
      </c>
      <c r="B9362">
        <v>24</v>
      </c>
      <c r="C9362">
        <v>8</v>
      </c>
      <c r="D9362">
        <v>14</v>
      </c>
      <c r="E9362" t="s">
        <v>16925</v>
      </c>
      <c r="F9362" t="s">
        <v>16923</v>
      </c>
    </row>
    <row r="9363" spans="1:7">
      <c r="A9363" t="s">
        <v>16926</v>
      </c>
      <c r="B9363">
        <v>24</v>
      </c>
      <c r="C9363">
        <v>8</v>
      </c>
      <c r="D9363">
        <v>15</v>
      </c>
      <c r="E9363" t="s">
        <v>16927</v>
      </c>
      <c r="G9363" t="e">
        <f>--Internal_16446</f>
        <v>#NAME?</v>
      </c>
    </row>
    <row r="9364" spans="1:7">
      <c r="A9364" t="s">
        <v>16928</v>
      </c>
      <c r="B9364">
        <v>24</v>
      </c>
      <c r="C9364">
        <v>8</v>
      </c>
      <c r="D9364">
        <v>16</v>
      </c>
      <c r="E9364" t="s">
        <v>16927</v>
      </c>
      <c r="G9364" t="e">
        <f>--Internal_16446</f>
        <v>#NAME?</v>
      </c>
    </row>
    <row r="9365" spans="1:7">
      <c r="A9365" t="s">
        <v>16929</v>
      </c>
      <c r="B9365">
        <v>24</v>
      </c>
      <c r="C9365">
        <v>8</v>
      </c>
      <c r="D9365">
        <v>17</v>
      </c>
      <c r="E9365" t="s">
        <v>16930</v>
      </c>
      <c r="F9365" t="s">
        <v>16931</v>
      </c>
    </row>
    <row r="9366" spans="1:7">
      <c r="A9366" t="s">
        <v>16932</v>
      </c>
      <c r="B9366">
        <v>24</v>
      </c>
      <c r="C9366">
        <v>8</v>
      </c>
      <c r="D9366">
        <v>18</v>
      </c>
      <c r="E9366" t="s">
        <v>16933</v>
      </c>
      <c r="F9366" t="s">
        <v>16931</v>
      </c>
    </row>
    <row r="9367" spans="1:7">
      <c r="A9367" t="s">
        <v>16934</v>
      </c>
      <c r="B9367">
        <v>24</v>
      </c>
      <c r="C9367">
        <v>8</v>
      </c>
      <c r="D9367">
        <v>19</v>
      </c>
      <c r="E9367" t="s">
        <v>16935</v>
      </c>
      <c r="F9367" t="s">
        <v>16936</v>
      </c>
    </row>
    <row r="9368" spans="1:7">
      <c r="A9368" t="s">
        <v>16937</v>
      </c>
      <c r="B9368">
        <v>24</v>
      </c>
      <c r="C9368">
        <v>8</v>
      </c>
      <c r="D9368">
        <v>20</v>
      </c>
      <c r="E9368" t="s">
        <v>16938</v>
      </c>
      <c r="F9368" t="s">
        <v>16936</v>
      </c>
    </row>
    <row r="9369" spans="1:7">
      <c r="A9369" t="s">
        <v>16939</v>
      </c>
      <c r="B9369">
        <v>24</v>
      </c>
      <c r="C9369">
        <v>9</v>
      </c>
      <c r="D9369">
        <v>1</v>
      </c>
      <c r="E9369" t="s">
        <v>16940</v>
      </c>
      <c r="F9369" t="s">
        <v>16941</v>
      </c>
    </row>
    <row r="9370" spans="1:7">
      <c r="A9370" t="s">
        <v>16942</v>
      </c>
      <c r="B9370">
        <v>24</v>
      </c>
      <c r="C9370">
        <v>9</v>
      </c>
      <c r="D9370">
        <v>2</v>
      </c>
      <c r="E9370" t="s">
        <v>16943</v>
      </c>
      <c r="F9370" t="s">
        <v>16941</v>
      </c>
    </row>
    <row r="9371" spans="1:7">
      <c r="A9371" t="s">
        <v>16944</v>
      </c>
      <c r="B9371">
        <v>24</v>
      </c>
      <c r="C9371">
        <v>9</v>
      </c>
      <c r="D9371">
        <v>3</v>
      </c>
      <c r="E9371" t="s">
        <v>16945</v>
      </c>
      <c r="F9371" t="s">
        <v>16946</v>
      </c>
    </row>
    <row r="9372" spans="1:7">
      <c r="A9372" t="s">
        <v>16947</v>
      </c>
      <c r="B9372">
        <v>24</v>
      </c>
      <c r="C9372">
        <v>9</v>
      </c>
      <c r="D9372">
        <v>4</v>
      </c>
      <c r="E9372" t="s">
        <v>16948</v>
      </c>
      <c r="F9372" t="s">
        <v>16946</v>
      </c>
    </row>
    <row r="9373" spans="1:7">
      <c r="A9373" t="s">
        <v>16949</v>
      </c>
      <c r="B9373">
        <v>24</v>
      </c>
      <c r="C9373">
        <v>9</v>
      </c>
      <c r="D9373">
        <v>5</v>
      </c>
      <c r="E9373" t="s">
        <v>16950</v>
      </c>
      <c r="F9373" t="s">
        <v>16951</v>
      </c>
    </row>
    <row r="9374" spans="1:7">
      <c r="A9374" t="s">
        <v>16952</v>
      </c>
      <c r="B9374">
        <v>24</v>
      </c>
      <c r="C9374">
        <v>9</v>
      </c>
      <c r="D9374">
        <v>6</v>
      </c>
      <c r="E9374" t="s">
        <v>16953</v>
      </c>
      <c r="F9374" t="s">
        <v>16951</v>
      </c>
    </row>
    <row r="9375" spans="1:7">
      <c r="A9375" t="s">
        <v>16954</v>
      </c>
      <c r="B9375">
        <v>24</v>
      </c>
      <c r="C9375">
        <v>9</v>
      </c>
      <c r="D9375">
        <v>7</v>
      </c>
      <c r="E9375" t="s">
        <v>16955</v>
      </c>
      <c r="F9375" t="s">
        <v>16956</v>
      </c>
    </row>
    <row r="9376" spans="1:7">
      <c r="A9376" t="s">
        <v>16957</v>
      </c>
      <c r="B9376">
        <v>24</v>
      </c>
      <c r="C9376">
        <v>9</v>
      </c>
      <c r="D9376">
        <v>8</v>
      </c>
      <c r="E9376" t="s">
        <v>16958</v>
      </c>
      <c r="F9376" t="s">
        <v>16956</v>
      </c>
    </row>
    <row r="9377" spans="1:6">
      <c r="A9377" t="s">
        <v>16959</v>
      </c>
      <c r="B9377">
        <v>24</v>
      </c>
      <c r="C9377">
        <v>9</v>
      </c>
      <c r="D9377">
        <v>9</v>
      </c>
      <c r="E9377" t="s">
        <v>16960</v>
      </c>
      <c r="F9377" t="s">
        <v>16961</v>
      </c>
    </row>
    <row r="9378" spans="1:6">
      <c r="A9378" t="s">
        <v>16962</v>
      </c>
      <c r="B9378">
        <v>24</v>
      </c>
      <c r="C9378">
        <v>9</v>
      </c>
      <c r="D9378">
        <v>10</v>
      </c>
      <c r="E9378" t="s">
        <v>16963</v>
      </c>
      <c r="F9378" t="s">
        <v>16961</v>
      </c>
    </row>
    <row r="9379" spans="1:6">
      <c r="A9379" t="s">
        <v>16964</v>
      </c>
      <c r="B9379">
        <v>24</v>
      </c>
      <c r="C9379">
        <v>9</v>
      </c>
      <c r="D9379">
        <v>11</v>
      </c>
      <c r="E9379" t="s">
        <v>16965</v>
      </c>
      <c r="F9379" t="s">
        <v>16966</v>
      </c>
    </row>
    <row r="9380" spans="1:6">
      <c r="A9380" t="s">
        <v>16967</v>
      </c>
      <c r="B9380">
        <v>24</v>
      </c>
      <c r="C9380">
        <v>9</v>
      </c>
      <c r="D9380">
        <v>12</v>
      </c>
      <c r="E9380" t="s">
        <v>16968</v>
      </c>
      <c r="F9380" t="s">
        <v>16966</v>
      </c>
    </row>
    <row r="9381" spans="1:6">
      <c r="A9381" t="s">
        <v>16969</v>
      </c>
      <c r="B9381">
        <v>24</v>
      </c>
      <c r="C9381">
        <v>9</v>
      </c>
      <c r="D9381">
        <v>13</v>
      </c>
      <c r="E9381" t="s">
        <v>16970</v>
      </c>
      <c r="F9381" t="s">
        <v>16971</v>
      </c>
    </row>
    <row r="9382" spans="1:6">
      <c r="A9382" t="s">
        <v>16972</v>
      </c>
      <c r="B9382">
        <v>24</v>
      </c>
      <c r="C9382">
        <v>9</v>
      </c>
      <c r="D9382">
        <v>14</v>
      </c>
      <c r="E9382" t="s">
        <v>16973</v>
      </c>
      <c r="F9382" t="s">
        <v>16971</v>
      </c>
    </row>
    <row r="9383" spans="1:6">
      <c r="A9383" t="s">
        <v>16974</v>
      </c>
      <c r="B9383">
        <v>24</v>
      </c>
      <c r="C9383">
        <v>9</v>
      </c>
      <c r="D9383">
        <v>15</v>
      </c>
      <c r="E9383" t="s">
        <v>16975</v>
      </c>
      <c r="F9383" t="s">
        <v>16976</v>
      </c>
    </row>
    <row r="9384" spans="1:6">
      <c r="A9384" t="s">
        <v>16977</v>
      </c>
      <c r="B9384">
        <v>24</v>
      </c>
      <c r="C9384">
        <v>9</v>
      </c>
      <c r="D9384">
        <v>16</v>
      </c>
      <c r="E9384" t="s">
        <v>16978</v>
      </c>
      <c r="F9384" t="s">
        <v>16976</v>
      </c>
    </row>
    <row r="9385" spans="1:6">
      <c r="A9385" t="s">
        <v>16979</v>
      </c>
      <c r="B9385">
        <v>24</v>
      </c>
      <c r="C9385">
        <v>9</v>
      </c>
      <c r="D9385">
        <v>17</v>
      </c>
      <c r="E9385" t="s">
        <v>16980</v>
      </c>
      <c r="F9385" t="s">
        <v>16981</v>
      </c>
    </row>
    <row r="9386" spans="1:6">
      <c r="A9386" t="s">
        <v>16982</v>
      </c>
      <c r="B9386">
        <v>24</v>
      </c>
      <c r="C9386">
        <v>9</v>
      </c>
      <c r="D9386">
        <v>18</v>
      </c>
      <c r="E9386" t="s">
        <v>16983</v>
      </c>
      <c r="F9386" t="s">
        <v>16981</v>
      </c>
    </row>
    <row r="9387" spans="1:6">
      <c r="A9387" t="s">
        <v>16984</v>
      </c>
      <c r="B9387">
        <v>24</v>
      </c>
      <c r="C9387">
        <v>9</v>
      </c>
      <c r="D9387">
        <v>19</v>
      </c>
      <c r="E9387" t="s">
        <v>16985</v>
      </c>
      <c r="F9387" t="s">
        <v>16986</v>
      </c>
    </row>
    <row r="9388" spans="1:6">
      <c r="A9388" t="s">
        <v>16987</v>
      </c>
      <c r="B9388">
        <v>24</v>
      </c>
      <c r="C9388">
        <v>9</v>
      </c>
      <c r="D9388">
        <v>20</v>
      </c>
      <c r="E9388" t="s">
        <v>16988</v>
      </c>
      <c r="F9388" t="s">
        <v>16986</v>
      </c>
    </row>
    <row r="9389" spans="1:6">
      <c r="A9389" t="s">
        <v>16989</v>
      </c>
      <c r="B9389">
        <v>24</v>
      </c>
      <c r="C9389">
        <v>10</v>
      </c>
      <c r="D9389">
        <v>1</v>
      </c>
      <c r="E9389" t="s">
        <v>16990</v>
      </c>
      <c r="F9389" t="s">
        <v>16991</v>
      </c>
    </row>
    <row r="9390" spans="1:6">
      <c r="A9390" t="s">
        <v>16992</v>
      </c>
      <c r="B9390">
        <v>24</v>
      </c>
      <c r="C9390">
        <v>10</v>
      </c>
      <c r="D9390">
        <v>2</v>
      </c>
      <c r="E9390" t="s">
        <v>16993</v>
      </c>
      <c r="F9390" t="s">
        <v>16991</v>
      </c>
    </row>
    <row r="9391" spans="1:6">
      <c r="A9391" t="s">
        <v>16994</v>
      </c>
      <c r="B9391">
        <v>24</v>
      </c>
      <c r="C9391">
        <v>10</v>
      </c>
      <c r="D9391">
        <v>3</v>
      </c>
      <c r="E9391" t="s">
        <v>16995</v>
      </c>
      <c r="F9391" t="s">
        <v>16996</v>
      </c>
    </row>
    <row r="9392" spans="1:6">
      <c r="A9392" t="s">
        <v>16997</v>
      </c>
      <c r="B9392">
        <v>24</v>
      </c>
      <c r="C9392">
        <v>10</v>
      </c>
      <c r="D9392">
        <v>4</v>
      </c>
      <c r="E9392" t="s">
        <v>16998</v>
      </c>
      <c r="F9392" t="s">
        <v>16996</v>
      </c>
    </row>
    <row r="9393" spans="1:6">
      <c r="A9393" t="s">
        <v>16999</v>
      </c>
      <c r="B9393">
        <v>24</v>
      </c>
      <c r="C9393">
        <v>10</v>
      </c>
      <c r="D9393">
        <v>5</v>
      </c>
      <c r="E9393" t="s">
        <v>17000</v>
      </c>
      <c r="F9393" t="s">
        <v>17001</v>
      </c>
    </row>
    <row r="9394" spans="1:6">
      <c r="A9394" t="s">
        <v>17002</v>
      </c>
      <c r="B9394">
        <v>24</v>
      </c>
      <c r="C9394">
        <v>10</v>
      </c>
      <c r="D9394">
        <v>6</v>
      </c>
      <c r="E9394" t="s">
        <v>17003</v>
      </c>
      <c r="F9394" t="s">
        <v>17001</v>
      </c>
    </row>
    <row r="9395" spans="1:6">
      <c r="A9395" t="s">
        <v>17004</v>
      </c>
      <c r="B9395">
        <v>24</v>
      </c>
      <c r="C9395">
        <v>10</v>
      </c>
      <c r="D9395">
        <v>7</v>
      </c>
      <c r="E9395" t="s">
        <v>17005</v>
      </c>
      <c r="F9395" t="s">
        <v>17006</v>
      </c>
    </row>
    <row r="9396" spans="1:6">
      <c r="A9396" t="s">
        <v>17007</v>
      </c>
      <c r="B9396">
        <v>24</v>
      </c>
      <c r="C9396">
        <v>10</v>
      </c>
      <c r="D9396">
        <v>8</v>
      </c>
      <c r="E9396" t="s">
        <v>17008</v>
      </c>
      <c r="F9396" t="s">
        <v>17006</v>
      </c>
    </row>
    <row r="9397" spans="1:6">
      <c r="A9397" t="s">
        <v>17009</v>
      </c>
      <c r="B9397">
        <v>24</v>
      </c>
      <c r="C9397">
        <v>10</v>
      </c>
      <c r="D9397">
        <v>9</v>
      </c>
      <c r="E9397" t="s">
        <v>17010</v>
      </c>
      <c r="F9397" t="s">
        <v>17011</v>
      </c>
    </row>
    <row r="9398" spans="1:6">
      <c r="A9398" t="s">
        <v>17012</v>
      </c>
      <c r="B9398">
        <v>24</v>
      </c>
      <c r="C9398">
        <v>10</v>
      </c>
      <c r="D9398">
        <v>10</v>
      </c>
      <c r="E9398" t="s">
        <v>17013</v>
      </c>
      <c r="F9398" t="s">
        <v>17011</v>
      </c>
    </row>
    <row r="9399" spans="1:6">
      <c r="A9399" t="s">
        <v>17014</v>
      </c>
      <c r="B9399">
        <v>24</v>
      </c>
      <c r="C9399">
        <v>10</v>
      </c>
      <c r="D9399">
        <v>11</v>
      </c>
      <c r="E9399" t="s">
        <v>17015</v>
      </c>
      <c r="F9399" t="s">
        <v>17016</v>
      </c>
    </row>
    <row r="9400" spans="1:6">
      <c r="A9400" t="s">
        <v>17017</v>
      </c>
      <c r="B9400">
        <v>24</v>
      </c>
      <c r="C9400">
        <v>10</v>
      </c>
      <c r="D9400">
        <v>12</v>
      </c>
      <c r="E9400" t="s">
        <v>17018</v>
      </c>
      <c r="F9400" t="s">
        <v>17016</v>
      </c>
    </row>
    <row r="9401" spans="1:6">
      <c r="A9401" t="s">
        <v>17019</v>
      </c>
      <c r="B9401">
        <v>24</v>
      </c>
      <c r="C9401">
        <v>10</v>
      </c>
      <c r="D9401">
        <v>13</v>
      </c>
      <c r="E9401" t="s">
        <v>17020</v>
      </c>
      <c r="F9401" t="s">
        <v>17021</v>
      </c>
    </row>
    <row r="9402" spans="1:6">
      <c r="A9402" t="s">
        <v>17022</v>
      </c>
      <c r="B9402">
        <v>24</v>
      </c>
      <c r="C9402">
        <v>10</v>
      </c>
      <c r="D9402">
        <v>14</v>
      </c>
      <c r="E9402" t="s">
        <v>17023</v>
      </c>
      <c r="F9402" t="s">
        <v>17021</v>
      </c>
    </row>
    <row r="9403" spans="1:6">
      <c r="A9403" t="s">
        <v>17024</v>
      </c>
      <c r="B9403">
        <v>24</v>
      </c>
      <c r="C9403">
        <v>10</v>
      </c>
      <c r="D9403">
        <v>15</v>
      </c>
      <c r="E9403" t="s">
        <v>17025</v>
      </c>
      <c r="F9403" t="s">
        <v>17026</v>
      </c>
    </row>
    <row r="9404" spans="1:6">
      <c r="A9404" t="s">
        <v>17027</v>
      </c>
      <c r="B9404">
        <v>24</v>
      </c>
      <c r="C9404">
        <v>10</v>
      </c>
      <c r="D9404">
        <v>16</v>
      </c>
      <c r="E9404" t="s">
        <v>17028</v>
      </c>
      <c r="F9404" t="s">
        <v>17026</v>
      </c>
    </row>
    <row r="9405" spans="1:6">
      <c r="A9405" t="s">
        <v>17029</v>
      </c>
      <c r="B9405">
        <v>24</v>
      </c>
      <c r="C9405">
        <v>10</v>
      </c>
      <c r="D9405">
        <v>17</v>
      </c>
      <c r="E9405" t="s">
        <v>17030</v>
      </c>
      <c r="F9405" t="s">
        <v>17031</v>
      </c>
    </row>
    <row r="9406" spans="1:6">
      <c r="A9406" t="s">
        <v>17032</v>
      </c>
      <c r="B9406">
        <v>24</v>
      </c>
      <c r="C9406">
        <v>10</v>
      </c>
      <c r="D9406">
        <v>18</v>
      </c>
      <c r="E9406" t="s">
        <v>17033</v>
      </c>
      <c r="F9406" t="s">
        <v>17031</v>
      </c>
    </row>
    <row r="9407" spans="1:6">
      <c r="A9407" t="s">
        <v>17034</v>
      </c>
      <c r="B9407">
        <v>24</v>
      </c>
      <c r="C9407">
        <v>10</v>
      </c>
      <c r="D9407">
        <v>19</v>
      </c>
      <c r="E9407" t="s">
        <v>17035</v>
      </c>
      <c r="F9407" t="s">
        <v>17036</v>
      </c>
    </row>
    <row r="9408" spans="1:6">
      <c r="A9408" t="s">
        <v>17037</v>
      </c>
      <c r="B9408">
        <v>24</v>
      </c>
      <c r="C9408">
        <v>10</v>
      </c>
      <c r="D9408">
        <v>20</v>
      </c>
      <c r="E9408" t="s">
        <v>17038</v>
      </c>
      <c r="F9408" t="s">
        <v>17036</v>
      </c>
    </row>
    <row r="9409" spans="1:6">
      <c r="A9409" t="s">
        <v>17039</v>
      </c>
      <c r="B9409">
        <v>24</v>
      </c>
      <c r="C9409">
        <v>11</v>
      </c>
      <c r="D9409">
        <v>1</v>
      </c>
      <c r="E9409" t="s">
        <v>17040</v>
      </c>
      <c r="F9409" t="s">
        <v>17041</v>
      </c>
    </row>
    <row r="9410" spans="1:6">
      <c r="A9410" t="s">
        <v>17042</v>
      </c>
      <c r="B9410">
        <v>24</v>
      </c>
      <c r="C9410">
        <v>11</v>
      </c>
      <c r="D9410">
        <v>2</v>
      </c>
      <c r="E9410" t="s">
        <v>17043</v>
      </c>
      <c r="F9410" t="s">
        <v>17041</v>
      </c>
    </row>
    <row r="9411" spans="1:6">
      <c r="A9411" t="s">
        <v>17044</v>
      </c>
      <c r="B9411">
        <v>24</v>
      </c>
      <c r="C9411">
        <v>11</v>
      </c>
      <c r="D9411">
        <v>3</v>
      </c>
      <c r="E9411" t="s">
        <v>17045</v>
      </c>
      <c r="F9411" t="s">
        <v>17046</v>
      </c>
    </row>
    <row r="9412" spans="1:6">
      <c r="A9412" t="s">
        <v>17047</v>
      </c>
      <c r="B9412">
        <v>24</v>
      </c>
      <c r="C9412">
        <v>11</v>
      </c>
      <c r="D9412">
        <v>4</v>
      </c>
      <c r="E9412" t="s">
        <v>17048</v>
      </c>
      <c r="F9412" t="s">
        <v>17046</v>
      </c>
    </row>
    <row r="9413" spans="1:6">
      <c r="A9413" t="s">
        <v>17049</v>
      </c>
      <c r="B9413">
        <v>24</v>
      </c>
      <c r="C9413">
        <v>11</v>
      </c>
      <c r="D9413">
        <v>5</v>
      </c>
      <c r="E9413" t="s">
        <v>17050</v>
      </c>
      <c r="F9413" t="s">
        <v>17051</v>
      </c>
    </row>
    <row r="9414" spans="1:6">
      <c r="A9414" t="s">
        <v>17052</v>
      </c>
      <c r="B9414">
        <v>24</v>
      </c>
      <c r="C9414">
        <v>11</v>
      </c>
      <c r="D9414">
        <v>6</v>
      </c>
      <c r="E9414" t="s">
        <v>17053</v>
      </c>
      <c r="F9414" t="s">
        <v>17051</v>
      </c>
    </row>
    <row r="9415" spans="1:6">
      <c r="A9415" t="s">
        <v>17054</v>
      </c>
      <c r="B9415">
        <v>24</v>
      </c>
      <c r="C9415">
        <v>11</v>
      </c>
      <c r="D9415">
        <v>7</v>
      </c>
      <c r="E9415" t="s">
        <v>17055</v>
      </c>
      <c r="F9415" t="s">
        <v>17056</v>
      </c>
    </row>
    <row r="9416" spans="1:6">
      <c r="A9416" t="s">
        <v>17057</v>
      </c>
      <c r="B9416">
        <v>24</v>
      </c>
      <c r="C9416">
        <v>11</v>
      </c>
      <c r="D9416">
        <v>8</v>
      </c>
      <c r="E9416" t="s">
        <v>17058</v>
      </c>
      <c r="F9416" t="s">
        <v>17056</v>
      </c>
    </row>
    <row r="9417" spans="1:6">
      <c r="A9417" t="s">
        <v>17059</v>
      </c>
      <c r="B9417">
        <v>24</v>
      </c>
      <c r="C9417">
        <v>11</v>
      </c>
      <c r="D9417">
        <v>9</v>
      </c>
      <c r="E9417" t="s">
        <v>17060</v>
      </c>
      <c r="F9417" t="s">
        <v>17061</v>
      </c>
    </row>
    <row r="9418" spans="1:6">
      <c r="A9418" t="s">
        <v>17062</v>
      </c>
      <c r="B9418">
        <v>24</v>
      </c>
      <c r="C9418">
        <v>11</v>
      </c>
      <c r="D9418">
        <v>10</v>
      </c>
      <c r="E9418" t="s">
        <v>17063</v>
      </c>
      <c r="F9418" t="s">
        <v>17061</v>
      </c>
    </row>
    <row r="9419" spans="1:6">
      <c r="A9419" t="s">
        <v>17064</v>
      </c>
      <c r="B9419">
        <v>24</v>
      </c>
      <c r="C9419">
        <v>11</v>
      </c>
      <c r="D9419">
        <v>11</v>
      </c>
      <c r="E9419" t="s">
        <v>17065</v>
      </c>
      <c r="F9419" t="s">
        <v>17066</v>
      </c>
    </row>
    <row r="9420" spans="1:6">
      <c r="A9420" t="s">
        <v>17067</v>
      </c>
      <c r="B9420">
        <v>24</v>
      </c>
      <c r="C9420">
        <v>11</v>
      </c>
      <c r="D9420">
        <v>12</v>
      </c>
      <c r="E9420" t="s">
        <v>17068</v>
      </c>
      <c r="F9420" t="s">
        <v>17066</v>
      </c>
    </row>
    <row r="9421" spans="1:6">
      <c r="A9421" t="s">
        <v>17069</v>
      </c>
      <c r="B9421">
        <v>24</v>
      </c>
      <c r="C9421">
        <v>11</v>
      </c>
      <c r="D9421">
        <v>13</v>
      </c>
      <c r="E9421" t="s">
        <v>17070</v>
      </c>
      <c r="F9421" t="s">
        <v>17071</v>
      </c>
    </row>
    <row r="9422" spans="1:6">
      <c r="A9422" t="s">
        <v>17072</v>
      </c>
      <c r="B9422">
        <v>24</v>
      </c>
      <c r="C9422">
        <v>11</v>
      </c>
      <c r="D9422">
        <v>14</v>
      </c>
      <c r="E9422" t="s">
        <v>17073</v>
      </c>
      <c r="F9422" t="s">
        <v>17071</v>
      </c>
    </row>
    <row r="9423" spans="1:6">
      <c r="A9423" t="s">
        <v>17074</v>
      </c>
      <c r="B9423">
        <v>24</v>
      </c>
      <c r="C9423">
        <v>11</v>
      </c>
      <c r="D9423">
        <v>15</v>
      </c>
      <c r="E9423" t="s">
        <v>17075</v>
      </c>
      <c r="F9423" t="s">
        <v>17076</v>
      </c>
    </row>
    <row r="9424" spans="1:6">
      <c r="A9424" t="s">
        <v>17077</v>
      </c>
      <c r="B9424">
        <v>24</v>
      </c>
      <c r="C9424">
        <v>11</v>
      </c>
      <c r="D9424">
        <v>16</v>
      </c>
      <c r="E9424" t="s">
        <v>17078</v>
      </c>
      <c r="F9424" t="s">
        <v>17076</v>
      </c>
    </row>
    <row r="9425" spans="1:6">
      <c r="A9425" t="s">
        <v>17079</v>
      </c>
      <c r="B9425">
        <v>24</v>
      </c>
      <c r="C9425">
        <v>11</v>
      </c>
      <c r="D9425">
        <v>17</v>
      </c>
      <c r="E9425" t="s">
        <v>17080</v>
      </c>
      <c r="F9425" t="s">
        <v>17081</v>
      </c>
    </row>
    <row r="9426" spans="1:6">
      <c r="A9426" t="s">
        <v>17082</v>
      </c>
      <c r="B9426">
        <v>24</v>
      </c>
      <c r="C9426">
        <v>11</v>
      </c>
      <c r="D9426">
        <v>18</v>
      </c>
      <c r="E9426" t="s">
        <v>17080</v>
      </c>
      <c r="F9426" t="s">
        <v>17081</v>
      </c>
    </row>
    <row r="9427" spans="1:6">
      <c r="A9427" t="s">
        <v>17083</v>
      </c>
      <c r="B9427">
        <v>24</v>
      </c>
      <c r="C9427">
        <v>11</v>
      </c>
      <c r="D9427">
        <v>19</v>
      </c>
      <c r="E9427" t="s">
        <v>17084</v>
      </c>
      <c r="F9427" t="s">
        <v>17085</v>
      </c>
    </row>
    <row r="9428" spans="1:6">
      <c r="A9428" t="s">
        <v>17086</v>
      </c>
      <c r="B9428">
        <v>24</v>
      </c>
      <c r="C9428">
        <v>11</v>
      </c>
      <c r="D9428">
        <v>20</v>
      </c>
      <c r="E9428" t="s">
        <v>17087</v>
      </c>
      <c r="F9428" t="s">
        <v>17085</v>
      </c>
    </row>
    <row r="9429" spans="1:6">
      <c r="A9429" t="s">
        <v>17088</v>
      </c>
      <c r="B9429">
        <v>24</v>
      </c>
      <c r="C9429">
        <v>12</v>
      </c>
      <c r="D9429">
        <v>1</v>
      </c>
      <c r="E9429" t="s">
        <v>17089</v>
      </c>
      <c r="F9429" t="s">
        <v>17090</v>
      </c>
    </row>
    <row r="9430" spans="1:6">
      <c r="A9430" t="s">
        <v>17091</v>
      </c>
      <c r="B9430">
        <v>24</v>
      </c>
      <c r="C9430">
        <v>12</v>
      </c>
      <c r="D9430">
        <v>2</v>
      </c>
      <c r="E9430" t="s">
        <v>17092</v>
      </c>
      <c r="F9430" t="s">
        <v>17090</v>
      </c>
    </row>
    <row r="9431" spans="1:6">
      <c r="A9431" t="s">
        <v>17093</v>
      </c>
      <c r="B9431">
        <v>24</v>
      </c>
      <c r="C9431">
        <v>12</v>
      </c>
      <c r="D9431">
        <v>3</v>
      </c>
      <c r="E9431" t="s">
        <v>17094</v>
      </c>
      <c r="F9431" t="s">
        <v>17095</v>
      </c>
    </row>
    <row r="9432" spans="1:6">
      <c r="A9432" t="s">
        <v>17096</v>
      </c>
      <c r="B9432">
        <v>24</v>
      </c>
      <c r="C9432">
        <v>12</v>
      </c>
      <c r="D9432">
        <v>4</v>
      </c>
      <c r="E9432" t="s">
        <v>17097</v>
      </c>
      <c r="F9432" t="s">
        <v>17095</v>
      </c>
    </row>
    <row r="9433" spans="1:6">
      <c r="A9433" t="s">
        <v>17098</v>
      </c>
      <c r="B9433">
        <v>24</v>
      </c>
      <c r="C9433">
        <v>12</v>
      </c>
      <c r="D9433">
        <v>5</v>
      </c>
      <c r="E9433" t="s">
        <v>17099</v>
      </c>
      <c r="F9433" t="s">
        <v>17100</v>
      </c>
    </row>
    <row r="9434" spans="1:6">
      <c r="A9434" t="s">
        <v>17101</v>
      </c>
      <c r="B9434">
        <v>24</v>
      </c>
      <c r="C9434">
        <v>12</v>
      </c>
      <c r="D9434">
        <v>6</v>
      </c>
      <c r="E9434" t="s">
        <v>17102</v>
      </c>
      <c r="F9434" t="s">
        <v>17100</v>
      </c>
    </row>
    <row r="9435" spans="1:6">
      <c r="A9435" t="s">
        <v>17103</v>
      </c>
      <c r="B9435">
        <v>24</v>
      </c>
      <c r="C9435">
        <v>12</v>
      </c>
      <c r="D9435">
        <v>7</v>
      </c>
      <c r="E9435" t="s">
        <v>17104</v>
      </c>
      <c r="F9435" t="s">
        <v>17105</v>
      </c>
    </row>
    <row r="9436" spans="1:6">
      <c r="A9436" t="s">
        <v>17106</v>
      </c>
      <c r="B9436">
        <v>24</v>
      </c>
      <c r="C9436">
        <v>12</v>
      </c>
      <c r="D9436">
        <v>8</v>
      </c>
      <c r="E9436" t="s">
        <v>17107</v>
      </c>
      <c r="F9436" t="s">
        <v>17105</v>
      </c>
    </row>
    <row r="9437" spans="1:6">
      <c r="A9437" t="s">
        <v>17108</v>
      </c>
      <c r="B9437">
        <v>24</v>
      </c>
      <c r="C9437">
        <v>12</v>
      </c>
      <c r="D9437">
        <v>9</v>
      </c>
      <c r="E9437" t="s">
        <v>17109</v>
      </c>
      <c r="F9437" t="s">
        <v>17110</v>
      </c>
    </row>
    <row r="9438" spans="1:6">
      <c r="A9438" t="s">
        <v>17111</v>
      </c>
      <c r="B9438">
        <v>24</v>
      </c>
      <c r="C9438">
        <v>12</v>
      </c>
      <c r="D9438">
        <v>10</v>
      </c>
      <c r="E9438" t="s">
        <v>17112</v>
      </c>
      <c r="F9438" t="s">
        <v>17110</v>
      </c>
    </row>
    <row r="9439" spans="1:6">
      <c r="A9439" t="s">
        <v>17113</v>
      </c>
      <c r="B9439">
        <v>24</v>
      </c>
      <c r="C9439">
        <v>12</v>
      </c>
      <c r="D9439">
        <v>11</v>
      </c>
      <c r="E9439" t="s">
        <v>17114</v>
      </c>
      <c r="F9439" t="s">
        <v>17115</v>
      </c>
    </row>
    <row r="9440" spans="1:6">
      <c r="A9440" t="s">
        <v>17116</v>
      </c>
      <c r="B9440">
        <v>24</v>
      </c>
      <c r="C9440">
        <v>12</v>
      </c>
      <c r="D9440">
        <v>12</v>
      </c>
      <c r="E9440" t="s">
        <v>17117</v>
      </c>
      <c r="F9440" t="s">
        <v>17115</v>
      </c>
    </row>
    <row r="9441" spans="1:7">
      <c r="A9441" t="s">
        <v>17118</v>
      </c>
      <c r="B9441">
        <v>24</v>
      </c>
      <c r="C9441">
        <v>12</v>
      </c>
      <c r="D9441">
        <v>13</v>
      </c>
      <c r="E9441" t="s">
        <v>17119</v>
      </c>
      <c r="F9441" t="s">
        <v>17120</v>
      </c>
    </row>
    <row r="9442" spans="1:7">
      <c r="A9442" t="s">
        <v>17121</v>
      </c>
      <c r="B9442">
        <v>24</v>
      </c>
      <c r="C9442">
        <v>12</v>
      </c>
      <c r="D9442">
        <v>14</v>
      </c>
      <c r="E9442" t="s">
        <v>17122</v>
      </c>
      <c r="F9442" t="s">
        <v>17120</v>
      </c>
    </row>
    <row r="9443" spans="1:7">
      <c r="A9443" t="s">
        <v>17123</v>
      </c>
      <c r="B9443">
        <v>24</v>
      </c>
      <c r="C9443">
        <v>12</v>
      </c>
      <c r="D9443">
        <v>15</v>
      </c>
      <c r="E9443" t="s">
        <v>17124</v>
      </c>
      <c r="F9443" t="s">
        <v>17125</v>
      </c>
    </row>
    <row r="9444" spans="1:7">
      <c r="A9444" t="s">
        <v>17126</v>
      </c>
      <c r="B9444">
        <v>24</v>
      </c>
      <c r="C9444">
        <v>12</v>
      </c>
      <c r="D9444">
        <v>16</v>
      </c>
      <c r="E9444" t="s">
        <v>17127</v>
      </c>
      <c r="F9444" t="s">
        <v>17125</v>
      </c>
    </row>
    <row r="9445" spans="1:7">
      <c r="A9445" t="s">
        <v>17128</v>
      </c>
      <c r="B9445">
        <v>24</v>
      </c>
      <c r="C9445">
        <v>12</v>
      </c>
      <c r="D9445">
        <v>17</v>
      </c>
      <c r="E9445" t="s">
        <v>17129</v>
      </c>
      <c r="F9445" t="s">
        <v>17130</v>
      </c>
    </row>
    <row r="9446" spans="1:7">
      <c r="A9446" t="s">
        <v>17131</v>
      </c>
      <c r="B9446">
        <v>24</v>
      </c>
      <c r="C9446">
        <v>12</v>
      </c>
      <c r="D9446">
        <v>18</v>
      </c>
      <c r="E9446" t="s">
        <v>17132</v>
      </c>
      <c r="F9446" t="s">
        <v>17130</v>
      </c>
    </row>
    <row r="9447" spans="1:7">
      <c r="A9447" t="s">
        <v>17133</v>
      </c>
      <c r="B9447">
        <v>24</v>
      </c>
      <c r="C9447">
        <v>12</v>
      </c>
      <c r="D9447">
        <v>19</v>
      </c>
      <c r="E9447" t="s">
        <v>17134</v>
      </c>
      <c r="F9447" t="s">
        <v>17135</v>
      </c>
    </row>
    <row r="9448" spans="1:7">
      <c r="A9448" t="s">
        <v>17136</v>
      </c>
      <c r="B9448">
        <v>24</v>
      </c>
      <c r="C9448">
        <v>12</v>
      </c>
      <c r="D9448">
        <v>20</v>
      </c>
      <c r="E9448" t="s">
        <v>17137</v>
      </c>
      <c r="F9448" t="s">
        <v>17135</v>
      </c>
    </row>
    <row r="9449" spans="1:7">
      <c r="A9449" t="s">
        <v>17138</v>
      </c>
      <c r="B9449">
        <v>24</v>
      </c>
      <c r="C9449">
        <v>13</v>
      </c>
      <c r="D9449">
        <v>1</v>
      </c>
      <c r="E9449" t="s">
        <v>591</v>
      </c>
      <c r="G9449" t="e">
        <f>--Empty</f>
        <v>#NAME?</v>
      </c>
    </row>
    <row r="9450" spans="1:7">
      <c r="A9450" t="s">
        <v>17139</v>
      </c>
      <c r="B9450">
        <v>24</v>
      </c>
      <c r="C9450">
        <v>13</v>
      </c>
      <c r="D9450">
        <v>2</v>
      </c>
      <c r="E9450" t="s">
        <v>591</v>
      </c>
      <c r="G9450" t="e">
        <f>--Empty</f>
        <v>#NAME?</v>
      </c>
    </row>
    <row r="9451" spans="1:7">
      <c r="A9451" t="s">
        <v>17140</v>
      </c>
      <c r="B9451">
        <v>24</v>
      </c>
      <c r="C9451">
        <v>13</v>
      </c>
      <c r="D9451">
        <v>3</v>
      </c>
      <c r="E9451" t="s">
        <v>591</v>
      </c>
      <c r="G9451" t="e">
        <f>--Empty</f>
        <v>#NAME?</v>
      </c>
    </row>
    <row r="9452" spans="1:7">
      <c r="A9452" t="s">
        <v>17141</v>
      </c>
      <c r="B9452">
        <v>24</v>
      </c>
      <c r="C9452">
        <v>13</v>
      </c>
      <c r="D9452">
        <v>4</v>
      </c>
      <c r="E9452" t="s">
        <v>591</v>
      </c>
      <c r="G9452" t="e">
        <f>--Empty</f>
        <v>#NAME?</v>
      </c>
    </row>
    <row r="9453" spans="1:7">
      <c r="A9453" t="s">
        <v>17142</v>
      </c>
      <c r="B9453">
        <v>24</v>
      </c>
      <c r="C9453">
        <v>13</v>
      </c>
      <c r="D9453">
        <v>5</v>
      </c>
      <c r="E9453" t="s">
        <v>591</v>
      </c>
      <c r="G9453" t="e">
        <f>--Empty</f>
        <v>#NAME?</v>
      </c>
    </row>
    <row r="9454" spans="1:7">
      <c r="A9454" t="s">
        <v>17143</v>
      </c>
      <c r="B9454">
        <v>24</v>
      </c>
      <c r="C9454">
        <v>13</v>
      </c>
      <c r="D9454">
        <v>6</v>
      </c>
      <c r="E9454" t="s">
        <v>591</v>
      </c>
      <c r="G9454" t="e">
        <f>--Empty</f>
        <v>#NAME?</v>
      </c>
    </row>
    <row r="9455" spans="1:7">
      <c r="A9455" t="s">
        <v>17144</v>
      </c>
      <c r="B9455">
        <v>24</v>
      </c>
      <c r="C9455">
        <v>13</v>
      </c>
      <c r="D9455">
        <v>7</v>
      </c>
      <c r="E9455" t="s">
        <v>591</v>
      </c>
      <c r="G9455" t="e">
        <f>--Empty</f>
        <v>#NAME?</v>
      </c>
    </row>
    <row r="9456" spans="1:7">
      <c r="A9456" t="s">
        <v>17145</v>
      </c>
      <c r="B9456">
        <v>24</v>
      </c>
      <c r="C9456">
        <v>13</v>
      </c>
      <c r="D9456">
        <v>8</v>
      </c>
      <c r="E9456" t="s">
        <v>591</v>
      </c>
      <c r="G9456" t="e">
        <f>--Empty</f>
        <v>#NAME?</v>
      </c>
    </row>
    <row r="9457" spans="1:7">
      <c r="A9457" t="s">
        <v>17146</v>
      </c>
      <c r="B9457">
        <v>24</v>
      </c>
      <c r="C9457">
        <v>13</v>
      </c>
      <c r="D9457">
        <v>9</v>
      </c>
      <c r="E9457" t="s">
        <v>17147</v>
      </c>
      <c r="F9457" t="s">
        <v>17148</v>
      </c>
    </row>
    <row r="9458" spans="1:7">
      <c r="A9458" t="s">
        <v>17149</v>
      </c>
      <c r="B9458">
        <v>24</v>
      </c>
      <c r="C9458">
        <v>13</v>
      </c>
      <c r="D9458">
        <v>10</v>
      </c>
      <c r="E9458" t="s">
        <v>17150</v>
      </c>
      <c r="F9458" t="s">
        <v>17148</v>
      </c>
    </row>
    <row r="9459" spans="1:7">
      <c r="A9459" t="s">
        <v>17151</v>
      </c>
      <c r="B9459">
        <v>24</v>
      </c>
      <c r="C9459">
        <v>13</v>
      </c>
      <c r="D9459">
        <v>11</v>
      </c>
      <c r="E9459" t="s">
        <v>17152</v>
      </c>
      <c r="F9459" t="s">
        <v>17153</v>
      </c>
    </row>
    <row r="9460" spans="1:7">
      <c r="A9460" t="s">
        <v>17154</v>
      </c>
      <c r="B9460">
        <v>24</v>
      </c>
      <c r="C9460">
        <v>13</v>
      </c>
      <c r="D9460">
        <v>12</v>
      </c>
      <c r="E9460" t="s">
        <v>17155</v>
      </c>
      <c r="F9460" t="s">
        <v>17153</v>
      </c>
    </row>
    <row r="9461" spans="1:7">
      <c r="A9461" t="s">
        <v>17156</v>
      </c>
      <c r="B9461">
        <v>24</v>
      </c>
      <c r="C9461">
        <v>13</v>
      </c>
      <c r="D9461">
        <v>13</v>
      </c>
      <c r="E9461" t="s">
        <v>17157</v>
      </c>
      <c r="F9461" t="s">
        <v>9959</v>
      </c>
    </row>
    <row r="9462" spans="1:7">
      <c r="A9462" t="s">
        <v>17158</v>
      </c>
      <c r="B9462">
        <v>24</v>
      </c>
      <c r="C9462">
        <v>13</v>
      </c>
      <c r="D9462">
        <v>14</v>
      </c>
      <c r="E9462" t="s">
        <v>17159</v>
      </c>
      <c r="F9462" t="s">
        <v>9959</v>
      </c>
    </row>
    <row r="9463" spans="1:7">
      <c r="A9463" t="s">
        <v>17160</v>
      </c>
      <c r="B9463">
        <v>24</v>
      </c>
      <c r="C9463">
        <v>13</v>
      </c>
      <c r="D9463">
        <v>15</v>
      </c>
      <c r="E9463" t="s">
        <v>591</v>
      </c>
      <c r="G9463" t="e">
        <f>--Empty</f>
        <v>#NAME?</v>
      </c>
    </row>
    <row r="9464" spans="1:7">
      <c r="A9464" t="s">
        <v>17161</v>
      </c>
      <c r="B9464">
        <v>24</v>
      </c>
      <c r="C9464">
        <v>13</v>
      </c>
      <c r="D9464">
        <v>16</v>
      </c>
      <c r="E9464" t="s">
        <v>591</v>
      </c>
      <c r="G9464" t="e">
        <f>--Empty</f>
        <v>#NAME?</v>
      </c>
    </row>
    <row r="9465" spans="1:7">
      <c r="A9465" t="s">
        <v>17162</v>
      </c>
      <c r="B9465">
        <v>24</v>
      </c>
      <c r="C9465">
        <v>13</v>
      </c>
      <c r="D9465">
        <v>17</v>
      </c>
      <c r="E9465" t="s">
        <v>591</v>
      </c>
      <c r="G9465" t="e">
        <f>--Empty</f>
        <v>#NAME?</v>
      </c>
    </row>
    <row r="9466" spans="1:7">
      <c r="A9466" t="s">
        <v>17163</v>
      </c>
      <c r="B9466">
        <v>24</v>
      </c>
      <c r="C9466">
        <v>13</v>
      </c>
      <c r="D9466">
        <v>18</v>
      </c>
      <c r="E9466" t="s">
        <v>591</v>
      </c>
      <c r="G9466" t="e">
        <f>--Empty</f>
        <v>#NAME?</v>
      </c>
    </row>
    <row r="9467" spans="1:7">
      <c r="A9467" t="s">
        <v>17164</v>
      </c>
      <c r="B9467">
        <v>24</v>
      </c>
      <c r="C9467">
        <v>13</v>
      </c>
      <c r="D9467">
        <v>19</v>
      </c>
      <c r="E9467" t="s">
        <v>591</v>
      </c>
      <c r="G9467" t="e">
        <f>--Empty</f>
        <v>#NAME?</v>
      </c>
    </row>
    <row r="9468" spans="1:7">
      <c r="A9468" t="s">
        <v>17165</v>
      </c>
      <c r="B9468">
        <v>24</v>
      </c>
      <c r="C9468">
        <v>13</v>
      </c>
      <c r="D9468">
        <v>20</v>
      </c>
      <c r="E9468" t="s">
        <v>591</v>
      </c>
      <c r="G9468" t="e">
        <f>--Empty</f>
        <v>#NAME?</v>
      </c>
    </row>
    <row r="9469" spans="1:7">
      <c r="A9469" t="s">
        <v>17166</v>
      </c>
      <c r="B9469">
        <v>24</v>
      </c>
      <c r="C9469">
        <v>14</v>
      </c>
      <c r="D9469">
        <v>1</v>
      </c>
      <c r="E9469" t="s">
        <v>591</v>
      </c>
      <c r="G9469" t="e">
        <f>--Empty</f>
        <v>#NAME?</v>
      </c>
    </row>
    <row r="9470" spans="1:7">
      <c r="A9470" t="s">
        <v>17167</v>
      </c>
      <c r="B9470">
        <v>24</v>
      </c>
      <c r="C9470">
        <v>14</v>
      </c>
      <c r="D9470">
        <v>2</v>
      </c>
      <c r="E9470" t="s">
        <v>591</v>
      </c>
      <c r="G9470" t="e">
        <f>--Empty</f>
        <v>#NAME?</v>
      </c>
    </row>
    <row r="9471" spans="1:7">
      <c r="A9471" t="s">
        <v>17168</v>
      </c>
      <c r="B9471">
        <v>24</v>
      </c>
      <c r="C9471">
        <v>14</v>
      </c>
      <c r="D9471">
        <v>3</v>
      </c>
      <c r="E9471" t="s">
        <v>591</v>
      </c>
      <c r="G9471" t="e">
        <f>--Empty</f>
        <v>#NAME?</v>
      </c>
    </row>
    <row r="9472" spans="1:7">
      <c r="A9472" t="s">
        <v>17169</v>
      </c>
      <c r="B9472">
        <v>24</v>
      </c>
      <c r="C9472">
        <v>14</v>
      </c>
      <c r="D9472">
        <v>4</v>
      </c>
      <c r="E9472" t="s">
        <v>591</v>
      </c>
      <c r="G9472" t="e">
        <f>--Empty</f>
        <v>#NAME?</v>
      </c>
    </row>
    <row r="9473" spans="1:7">
      <c r="A9473" t="s">
        <v>17170</v>
      </c>
      <c r="B9473">
        <v>24</v>
      </c>
      <c r="C9473">
        <v>14</v>
      </c>
      <c r="D9473">
        <v>5</v>
      </c>
      <c r="E9473" t="s">
        <v>17171</v>
      </c>
      <c r="F9473" t="s">
        <v>17172</v>
      </c>
    </row>
    <row r="9474" spans="1:7">
      <c r="A9474" t="s">
        <v>17173</v>
      </c>
      <c r="B9474">
        <v>24</v>
      </c>
      <c r="C9474">
        <v>14</v>
      </c>
      <c r="D9474">
        <v>6</v>
      </c>
      <c r="E9474" t="s">
        <v>17174</v>
      </c>
      <c r="F9474" t="s">
        <v>17172</v>
      </c>
    </row>
    <row r="9475" spans="1:7">
      <c r="A9475" t="s">
        <v>17175</v>
      </c>
      <c r="B9475">
        <v>24</v>
      </c>
      <c r="C9475">
        <v>14</v>
      </c>
      <c r="D9475">
        <v>7</v>
      </c>
      <c r="E9475" t="s">
        <v>17176</v>
      </c>
      <c r="F9475" t="s">
        <v>17177</v>
      </c>
    </row>
    <row r="9476" spans="1:7">
      <c r="A9476" t="s">
        <v>17178</v>
      </c>
      <c r="B9476">
        <v>24</v>
      </c>
      <c r="C9476">
        <v>14</v>
      </c>
      <c r="D9476">
        <v>8</v>
      </c>
      <c r="E9476" t="s">
        <v>17179</v>
      </c>
      <c r="F9476" t="s">
        <v>17177</v>
      </c>
    </row>
    <row r="9477" spans="1:7">
      <c r="A9477" t="s">
        <v>17180</v>
      </c>
      <c r="B9477">
        <v>24</v>
      </c>
      <c r="C9477">
        <v>14</v>
      </c>
      <c r="D9477">
        <v>9</v>
      </c>
      <c r="E9477" t="s">
        <v>17181</v>
      </c>
      <c r="F9477" t="s">
        <v>17182</v>
      </c>
    </row>
    <row r="9478" spans="1:7">
      <c r="A9478" t="s">
        <v>17183</v>
      </c>
      <c r="B9478">
        <v>24</v>
      </c>
      <c r="C9478">
        <v>14</v>
      </c>
      <c r="D9478">
        <v>10</v>
      </c>
      <c r="E9478" t="s">
        <v>17184</v>
      </c>
      <c r="F9478" t="s">
        <v>17182</v>
      </c>
    </row>
    <row r="9479" spans="1:7">
      <c r="A9479" t="s">
        <v>17185</v>
      </c>
      <c r="B9479">
        <v>24</v>
      </c>
      <c r="C9479">
        <v>14</v>
      </c>
      <c r="D9479">
        <v>11</v>
      </c>
      <c r="E9479" t="s">
        <v>17186</v>
      </c>
      <c r="F9479" t="s">
        <v>17187</v>
      </c>
    </row>
    <row r="9480" spans="1:7">
      <c r="A9480" t="s">
        <v>17188</v>
      </c>
      <c r="B9480">
        <v>24</v>
      </c>
      <c r="C9480">
        <v>14</v>
      </c>
      <c r="D9480">
        <v>12</v>
      </c>
      <c r="E9480" t="s">
        <v>17189</v>
      </c>
      <c r="F9480" t="s">
        <v>17187</v>
      </c>
    </row>
    <row r="9481" spans="1:7">
      <c r="A9481" t="s">
        <v>17190</v>
      </c>
      <c r="B9481">
        <v>24</v>
      </c>
      <c r="C9481">
        <v>14</v>
      </c>
      <c r="D9481">
        <v>13</v>
      </c>
      <c r="E9481" t="s">
        <v>15</v>
      </c>
      <c r="G9481" t="s">
        <v>16</v>
      </c>
    </row>
    <row r="9482" spans="1:7">
      <c r="A9482" t="s">
        <v>17191</v>
      </c>
      <c r="B9482">
        <v>24</v>
      </c>
      <c r="C9482">
        <v>14</v>
      </c>
      <c r="D9482">
        <v>14</v>
      </c>
      <c r="E9482" t="s">
        <v>15</v>
      </c>
      <c r="G9482" t="s">
        <v>16</v>
      </c>
    </row>
    <row r="9483" spans="1:7">
      <c r="A9483" t="s">
        <v>17192</v>
      </c>
      <c r="B9483">
        <v>24</v>
      </c>
      <c r="C9483">
        <v>14</v>
      </c>
      <c r="D9483">
        <v>15</v>
      </c>
      <c r="E9483" t="s">
        <v>660</v>
      </c>
      <c r="G9483" t="s">
        <v>661</v>
      </c>
    </row>
    <row r="9484" spans="1:7">
      <c r="A9484" t="s">
        <v>17193</v>
      </c>
      <c r="B9484">
        <v>24</v>
      </c>
      <c r="C9484">
        <v>14</v>
      </c>
      <c r="D9484">
        <v>16</v>
      </c>
      <c r="E9484" t="s">
        <v>660</v>
      </c>
      <c r="G9484" t="s">
        <v>661</v>
      </c>
    </row>
    <row r="9485" spans="1:7">
      <c r="A9485" t="s">
        <v>17194</v>
      </c>
      <c r="B9485">
        <v>24</v>
      </c>
      <c r="C9485">
        <v>14</v>
      </c>
      <c r="D9485">
        <v>17</v>
      </c>
      <c r="E9485" t="s">
        <v>664</v>
      </c>
      <c r="G9485" t="s">
        <v>665</v>
      </c>
    </row>
    <row r="9486" spans="1:7">
      <c r="A9486" t="s">
        <v>17195</v>
      </c>
      <c r="B9486">
        <v>24</v>
      </c>
      <c r="C9486">
        <v>14</v>
      </c>
      <c r="D9486">
        <v>18</v>
      </c>
      <c r="E9486" t="s">
        <v>664</v>
      </c>
      <c r="G9486" t="s">
        <v>665</v>
      </c>
    </row>
    <row r="9487" spans="1:7">
      <c r="A9487" t="s">
        <v>17196</v>
      </c>
      <c r="B9487">
        <v>24</v>
      </c>
      <c r="C9487">
        <v>14</v>
      </c>
      <c r="D9487">
        <v>19</v>
      </c>
      <c r="E9487" t="s">
        <v>668</v>
      </c>
      <c r="G9487" t="s">
        <v>669</v>
      </c>
    </row>
    <row r="9488" spans="1:7">
      <c r="A9488" t="s">
        <v>17197</v>
      </c>
      <c r="B9488">
        <v>24</v>
      </c>
      <c r="C9488">
        <v>14</v>
      </c>
      <c r="D9488">
        <v>20</v>
      </c>
      <c r="E9488" t="s">
        <v>668</v>
      </c>
      <c r="G9488" t="s">
        <v>669</v>
      </c>
    </row>
    <row r="9489" spans="1:7">
      <c r="A9489" t="s">
        <v>17198</v>
      </c>
      <c r="B9489">
        <v>24</v>
      </c>
      <c r="C9489">
        <v>15</v>
      </c>
      <c r="D9489">
        <v>1</v>
      </c>
      <c r="E9489" t="s">
        <v>672</v>
      </c>
      <c r="G9489" t="e">
        <f>--Buffer</f>
        <v>#NAME?</v>
      </c>
    </row>
    <row r="9490" spans="1:7">
      <c r="A9490" t="s">
        <v>17199</v>
      </c>
      <c r="B9490">
        <v>24</v>
      </c>
      <c r="C9490">
        <v>15</v>
      </c>
      <c r="D9490">
        <v>2</v>
      </c>
      <c r="E9490" t="s">
        <v>672</v>
      </c>
      <c r="G9490" t="e">
        <f>--Buffer</f>
        <v>#NAME?</v>
      </c>
    </row>
    <row r="9491" spans="1:7">
      <c r="A9491" t="s">
        <v>17200</v>
      </c>
      <c r="B9491">
        <v>24</v>
      </c>
      <c r="C9491">
        <v>15</v>
      </c>
      <c r="D9491">
        <v>3</v>
      </c>
      <c r="E9491" t="s">
        <v>675</v>
      </c>
      <c r="G9491" t="s">
        <v>676</v>
      </c>
    </row>
    <row r="9492" spans="1:7">
      <c r="A9492" t="s">
        <v>17201</v>
      </c>
      <c r="B9492">
        <v>24</v>
      </c>
      <c r="C9492">
        <v>15</v>
      </c>
      <c r="D9492">
        <v>4</v>
      </c>
      <c r="E9492" t="s">
        <v>675</v>
      </c>
      <c r="G9492" t="s">
        <v>676</v>
      </c>
    </row>
    <row r="9493" spans="1:7">
      <c r="A9493" t="s">
        <v>17202</v>
      </c>
      <c r="B9493">
        <v>24</v>
      </c>
      <c r="C9493">
        <v>15</v>
      </c>
      <c r="D9493">
        <v>5</v>
      </c>
      <c r="E9493" t="s">
        <v>679</v>
      </c>
      <c r="G9493" t="s">
        <v>680</v>
      </c>
    </row>
    <row r="9494" spans="1:7">
      <c r="A9494" t="s">
        <v>17203</v>
      </c>
      <c r="B9494">
        <v>24</v>
      </c>
      <c r="C9494">
        <v>15</v>
      </c>
      <c r="D9494">
        <v>6</v>
      </c>
      <c r="E9494" t="s">
        <v>679</v>
      </c>
      <c r="G9494" t="s">
        <v>680</v>
      </c>
    </row>
    <row r="9495" spans="1:7">
      <c r="A9495" t="s">
        <v>17204</v>
      </c>
      <c r="B9495">
        <v>24</v>
      </c>
      <c r="C9495">
        <v>15</v>
      </c>
      <c r="D9495">
        <v>7</v>
      </c>
      <c r="E9495" t="s">
        <v>683</v>
      </c>
      <c r="G9495" t="s">
        <v>684</v>
      </c>
    </row>
    <row r="9496" spans="1:7">
      <c r="A9496" t="s">
        <v>17205</v>
      </c>
      <c r="B9496">
        <v>24</v>
      </c>
      <c r="C9496">
        <v>15</v>
      </c>
      <c r="D9496">
        <v>8</v>
      </c>
      <c r="E9496" t="s">
        <v>683</v>
      </c>
      <c r="G9496" t="s">
        <v>684</v>
      </c>
    </row>
    <row r="9497" spans="1:7">
      <c r="A9497" t="s">
        <v>17206</v>
      </c>
      <c r="B9497">
        <v>24</v>
      </c>
      <c r="C9497">
        <v>15</v>
      </c>
      <c r="D9497">
        <v>9</v>
      </c>
      <c r="E9497" t="s">
        <v>672</v>
      </c>
      <c r="G9497" t="e">
        <f>--Buffer</f>
        <v>#NAME?</v>
      </c>
    </row>
    <row r="9498" spans="1:7">
      <c r="A9498" t="s">
        <v>17207</v>
      </c>
      <c r="B9498">
        <v>24</v>
      </c>
      <c r="C9498">
        <v>15</v>
      </c>
      <c r="D9498">
        <v>10</v>
      </c>
      <c r="E9498" t="s">
        <v>672</v>
      </c>
      <c r="G9498" t="e">
        <f>--Buffer</f>
        <v>#NAME?</v>
      </c>
    </row>
    <row r="9499" spans="1:7">
      <c r="A9499" t="s">
        <v>17208</v>
      </c>
      <c r="B9499">
        <v>24</v>
      </c>
      <c r="C9499">
        <v>15</v>
      </c>
      <c r="D9499">
        <v>11</v>
      </c>
      <c r="E9499" t="s">
        <v>672</v>
      </c>
      <c r="G9499" t="e">
        <f>--Buffer</f>
        <v>#NAME?</v>
      </c>
    </row>
    <row r="9500" spans="1:7">
      <c r="A9500" t="s">
        <v>17209</v>
      </c>
      <c r="B9500">
        <v>24</v>
      </c>
      <c r="C9500">
        <v>15</v>
      </c>
      <c r="D9500">
        <v>12</v>
      </c>
      <c r="E9500" t="s">
        <v>672</v>
      </c>
      <c r="G9500" t="e">
        <f>--Buffer</f>
        <v>#NAME?</v>
      </c>
    </row>
    <row r="9501" spans="1:7">
      <c r="A9501" t="s">
        <v>17210</v>
      </c>
      <c r="B9501">
        <v>24</v>
      </c>
      <c r="C9501">
        <v>15</v>
      </c>
      <c r="D9501">
        <v>13</v>
      </c>
      <c r="E9501" t="s">
        <v>672</v>
      </c>
      <c r="G9501" t="e">
        <f>--Buffer</f>
        <v>#NAME?</v>
      </c>
    </row>
    <row r="9502" spans="1:7">
      <c r="A9502" t="s">
        <v>17211</v>
      </c>
      <c r="B9502">
        <v>24</v>
      </c>
      <c r="C9502">
        <v>15</v>
      </c>
      <c r="D9502">
        <v>14</v>
      </c>
      <c r="E9502" t="s">
        <v>672</v>
      </c>
      <c r="G9502" t="e">
        <f>--Buffer</f>
        <v>#NAME?</v>
      </c>
    </row>
    <row r="9503" spans="1:7">
      <c r="A9503" t="s">
        <v>17212</v>
      </c>
      <c r="B9503">
        <v>24</v>
      </c>
      <c r="C9503">
        <v>15</v>
      </c>
      <c r="D9503">
        <v>15</v>
      </c>
      <c r="E9503" t="s">
        <v>672</v>
      </c>
      <c r="G9503" t="e">
        <f>--Buffer</f>
        <v>#NAME?</v>
      </c>
    </row>
    <row r="9504" spans="1:7">
      <c r="A9504" t="s">
        <v>17213</v>
      </c>
      <c r="B9504">
        <v>24</v>
      </c>
      <c r="C9504">
        <v>15</v>
      </c>
      <c r="D9504">
        <v>16</v>
      </c>
      <c r="E9504" t="s">
        <v>672</v>
      </c>
      <c r="G9504" t="e">
        <f>--Buffer</f>
        <v>#NAME?</v>
      </c>
    </row>
    <row r="9505" spans="1:7">
      <c r="A9505" t="s">
        <v>17214</v>
      </c>
      <c r="B9505">
        <v>24</v>
      </c>
      <c r="C9505">
        <v>15</v>
      </c>
      <c r="D9505">
        <v>17</v>
      </c>
      <c r="E9505" t="s">
        <v>695</v>
      </c>
      <c r="G9505" t="s">
        <v>696</v>
      </c>
    </row>
    <row r="9506" spans="1:7">
      <c r="A9506" t="s">
        <v>17215</v>
      </c>
      <c r="B9506">
        <v>24</v>
      </c>
      <c r="C9506">
        <v>15</v>
      </c>
      <c r="D9506">
        <v>18</v>
      </c>
      <c r="E9506" t="s">
        <v>695</v>
      </c>
      <c r="G9506" t="s">
        <v>696</v>
      </c>
    </row>
    <row r="9507" spans="1:7">
      <c r="A9507" t="s">
        <v>17216</v>
      </c>
      <c r="B9507">
        <v>24</v>
      </c>
      <c r="C9507">
        <v>15</v>
      </c>
      <c r="D9507">
        <v>19</v>
      </c>
      <c r="E9507" t="s">
        <v>699</v>
      </c>
      <c r="G9507" t="s">
        <v>700</v>
      </c>
    </row>
    <row r="9508" spans="1:7">
      <c r="A9508" t="s">
        <v>17217</v>
      </c>
      <c r="B9508">
        <v>24</v>
      </c>
      <c r="C9508">
        <v>15</v>
      </c>
      <c r="D9508">
        <v>20</v>
      </c>
      <c r="E9508" t="s">
        <v>699</v>
      </c>
      <c r="G9508" t="s">
        <v>700</v>
      </c>
    </row>
    <row r="9509" spans="1:7">
      <c r="A9509" t="s">
        <v>17218</v>
      </c>
      <c r="B9509">
        <v>24</v>
      </c>
      <c r="C9509">
        <v>16</v>
      </c>
      <c r="D9509">
        <v>1</v>
      </c>
      <c r="E9509" t="s">
        <v>703</v>
      </c>
      <c r="G9509" t="s">
        <v>704</v>
      </c>
    </row>
    <row r="9510" spans="1:7">
      <c r="A9510" t="s">
        <v>17219</v>
      </c>
      <c r="B9510">
        <v>24</v>
      </c>
      <c r="C9510">
        <v>16</v>
      </c>
      <c r="D9510">
        <v>2</v>
      </c>
      <c r="E9510" t="s">
        <v>703</v>
      </c>
      <c r="G9510" t="s">
        <v>704</v>
      </c>
    </row>
    <row r="9511" spans="1:7">
      <c r="A9511" t="s">
        <v>17220</v>
      </c>
      <c r="B9511">
        <v>24</v>
      </c>
      <c r="C9511">
        <v>16</v>
      </c>
      <c r="D9511">
        <v>3</v>
      </c>
      <c r="E9511" t="s">
        <v>707</v>
      </c>
      <c r="G9511" t="s">
        <v>708</v>
      </c>
    </row>
    <row r="9512" spans="1:7">
      <c r="A9512" t="s">
        <v>17221</v>
      </c>
      <c r="B9512">
        <v>24</v>
      </c>
      <c r="C9512">
        <v>16</v>
      </c>
      <c r="D9512">
        <v>4</v>
      </c>
      <c r="E9512" t="s">
        <v>707</v>
      </c>
      <c r="G9512" t="s">
        <v>708</v>
      </c>
    </row>
    <row r="9513" spans="1:7">
      <c r="A9513" t="s">
        <v>17222</v>
      </c>
      <c r="B9513">
        <v>24</v>
      </c>
      <c r="C9513">
        <v>16</v>
      </c>
      <c r="D9513">
        <v>5</v>
      </c>
      <c r="E9513" t="s">
        <v>711</v>
      </c>
      <c r="G9513" t="e">
        <f>--Blank</f>
        <v>#NAME?</v>
      </c>
    </row>
    <row r="9514" spans="1:7">
      <c r="A9514" t="s">
        <v>17223</v>
      </c>
      <c r="B9514">
        <v>24</v>
      </c>
      <c r="C9514">
        <v>16</v>
      </c>
      <c r="D9514">
        <v>6</v>
      </c>
      <c r="E9514" t="s">
        <v>711</v>
      </c>
      <c r="G9514" t="e">
        <f>--Blank</f>
        <v>#NAME?</v>
      </c>
    </row>
    <row r="9515" spans="1:7">
      <c r="A9515" t="s">
        <v>17224</v>
      </c>
      <c r="B9515">
        <v>24</v>
      </c>
      <c r="C9515">
        <v>16</v>
      </c>
      <c r="D9515">
        <v>7</v>
      </c>
      <c r="E9515" t="s">
        <v>711</v>
      </c>
      <c r="G9515" t="e">
        <f>--Blank</f>
        <v>#NAME?</v>
      </c>
    </row>
    <row r="9516" spans="1:7">
      <c r="A9516" t="s">
        <v>17225</v>
      </c>
      <c r="B9516">
        <v>24</v>
      </c>
      <c r="C9516">
        <v>16</v>
      </c>
      <c r="D9516">
        <v>8</v>
      </c>
      <c r="E9516" t="s">
        <v>711</v>
      </c>
      <c r="G9516" t="e">
        <f>--Blank</f>
        <v>#NAME?</v>
      </c>
    </row>
    <row r="9517" spans="1:7">
      <c r="A9517" t="s">
        <v>17226</v>
      </c>
      <c r="B9517">
        <v>24</v>
      </c>
      <c r="C9517">
        <v>16</v>
      </c>
      <c r="D9517">
        <v>9</v>
      </c>
      <c r="E9517" t="s">
        <v>711</v>
      </c>
      <c r="G9517" t="e">
        <f>--Blank</f>
        <v>#NAME?</v>
      </c>
    </row>
    <row r="9518" spans="1:7">
      <c r="A9518" t="s">
        <v>17227</v>
      </c>
      <c r="B9518">
        <v>24</v>
      </c>
      <c r="C9518">
        <v>16</v>
      </c>
      <c r="D9518">
        <v>10</v>
      </c>
      <c r="E9518" t="s">
        <v>711</v>
      </c>
      <c r="G9518" t="e">
        <f>--Blank</f>
        <v>#NAME?</v>
      </c>
    </row>
    <row r="9519" spans="1:7">
      <c r="A9519" t="s">
        <v>17228</v>
      </c>
      <c r="B9519">
        <v>24</v>
      </c>
      <c r="C9519">
        <v>16</v>
      </c>
      <c r="D9519">
        <v>11</v>
      </c>
      <c r="E9519" t="s">
        <v>711</v>
      </c>
      <c r="G9519" t="e">
        <f>--Blank</f>
        <v>#NAME?</v>
      </c>
    </row>
    <row r="9520" spans="1:7">
      <c r="A9520" t="s">
        <v>17229</v>
      </c>
      <c r="B9520">
        <v>24</v>
      </c>
      <c r="C9520">
        <v>16</v>
      </c>
      <c r="D9520">
        <v>12</v>
      </c>
      <c r="E9520" t="s">
        <v>711</v>
      </c>
      <c r="G9520" t="e">
        <f>--Blank</f>
        <v>#NAME?</v>
      </c>
    </row>
    <row r="9521" spans="1:7">
      <c r="A9521" t="s">
        <v>17230</v>
      </c>
      <c r="B9521">
        <v>24</v>
      </c>
      <c r="C9521">
        <v>16</v>
      </c>
      <c r="D9521">
        <v>13</v>
      </c>
      <c r="E9521" t="s">
        <v>711</v>
      </c>
      <c r="G9521" t="e">
        <f>--Blank</f>
        <v>#NAME?</v>
      </c>
    </row>
    <row r="9522" spans="1:7">
      <c r="A9522" t="s">
        <v>17231</v>
      </c>
      <c r="B9522">
        <v>24</v>
      </c>
      <c r="C9522">
        <v>16</v>
      </c>
      <c r="D9522">
        <v>14</v>
      </c>
      <c r="E9522" t="s">
        <v>711</v>
      </c>
      <c r="G9522" t="e">
        <f>--Blank</f>
        <v>#NAME?</v>
      </c>
    </row>
    <row r="9523" spans="1:7">
      <c r="A9523" t="s">
        <v>17232</v>
      </c>
      <c r="B9523">
        <v>24</v>
      </c>
      <c r="C9523">
        <v>16</v>
      </c>
      <c r="D9523">
        <v>15</v>
      </c>
      <c r="E9523" t="s">
        <v>711</v>
      </c>
      <c r="G9523" t="e">
        <f>--Blank</f>
        <v>#NAME?</v>
      </c>
    </row>
    <row r="9524" spans="1:7">
      <c r="A9524" t="s">
        <v>17233</v>
      </c>
      <c r="B9524">
        <v>24</v>
      </c>
      <c r="C9524">
        <v>16</v>
      </c>
      <c r="D9524">
        <v>16</v>
      </c>
      <c r="E9524" t="s">
        <v>711</v>
      </c>
      <c r="G9524" t="e">
        <f>--Blank</f>
        <v>#NAME?</v>
      </c>
    </row>
    <row r="9525" spans="1:7">
      <c r="A9525" t="s">
        <v>17234</v>
      </c>
      <c r="B9525">
        <v>24</v>
      </c>
      <c r="C9525">
        <v>16</v>
      </c>
      <c r="D9525">
        <v>17</v>
      </c>
      <c r="E9525" t="s">
        <v>711</v>
      </c>
      <c r="G9525" t="e">
        <f>--Blank</f>
        <v>#NAME?</v>
      </c>
    </row>
    <row r="9526" spans="1:7">
      <c r="A9526" t="s">
        <v>17235</v>
      </c>
      <c r="B9526">
        <v>24</v>
      </c>
      <c r="C9526">
        <v>16</v>
      </c>
      <c r="D9526">
        <v>18</v>
      </c>
      <c r="E9526" t="s">
        <v>711</v>
      </c>
      <c r="G9526" t="e">
        <f>--Blank</f>
        <v>#NAME?</v>
      </c>
    </row>
    <row r="9527" spans="1:7">
      <c r="A9527" t="s">
        <v>17236</v>
      </c>
      <c r="B9527">
        <v>24</v>
      </c>
      <c r="C9527">
        <v>16</v>
      </c>
      <c r="D9527">
        <v>19</v>
      </c>
      <c r="E9527" t="s">
        <v>711</v>
      </c>
      <c r="G9527" t="e">
        <f>--Blank</f>
        <v>#NAME?</v>
      </c>
    </row>
    <row r="9528" spans="1:7">
      <c r="A9528" t="s">
        <v>17237</v>
      </c>
      <c r="B9528">
        <v>24</v>
      </c>
      <c r="C9528">
        <v>16</v>
      </c>
      <c r="D9528">
        <v>20</v>
      </c>
      <c r="E9528" t="s">
        <v>711</v>
      </c>
      <c r="G9528" t="e">
        <f>--Blank</f>
        <v>#NAME?</v>
      </c>
    </row>
    <row r="9529" spans="1:7">
      <c r="A9529" t="s">
        <v>17238</v>
      </c>
      <c r="B9529">
        <v>24</v>
      </c>
      <c r="C9529">
        <v>17</v>
      </c>
      <c r="D9529">
        <v>1</v>
      </c>
      <c r="E9529" t="s">
        <v>711</v>
      </c>
      <c r="G9529" t="e">
        <f>--Blank</f>
        <v>#NAME?</v>
      </c>
    </row>
    <row r="9530" spans="1:7">
      <c r="A9530" t="s">
        <v>17239</v>
      </c>
      <c r="B9530">
        <v>24</v>
      </c>
      <c r="C9530">
        <v>17</v>
      </c>
      <c r="D9530">
        <v>2</v>
      </c>
      <c r="E9530" t="s">
        <v>711</v>
      </c>
      <c r="G9530" t="e">
        <f>--Blank</f>
        <v>#NAME?</v>
      </c>
    </row>
    <row r="9531" spans="1:7">
      <c r="A9531" t="s">
        <v>17240</v>
      </c>
      <c r="B9531">
        <v>24</v>
      </c>
      <c r="C9531">
        <v>17</v>
      </c>
      <c r="D9531">
        <v>3</v>
      </c>
      <c r="E9531" t="s">
        <v>711</v>
      </c>
      <c r="G9531" t="e">
        <f>--Blank</f>
        <v>#NAME?</v>
      </c>
    </row>
    <row r="9532" spans="1:7">
      <c r="A9532" t="s">
        <v>17241</v>
      </c>
      <c r="B9532">
        <v>24</v>
      </c>
      <c r="C9532">
        <v>17</v>
      </c>
      <c r="D9532">
        <v>4</v>
      </c>
      <c r="E9532" t="s">
        <v>711</v>
      </c>
      <c r="G9532" t="e">
        <f>--Blank</f>
        <v>#NAME?</v>
      </c>
    </row>
    <row r="9533" spans="1:7">
      <c r="A9533" t="s">
        <v>17242</v>
      </c>
      <c r="B9533">
        <v>24</v>
      </c>
      <c r="C9533">
        <v>17</v>
      </c>
      <c r="D9533">
        <v>5</v>
      </c>
      <c r="E9533" t="s">
        <v>711</v>
      </c>
      <c r="G9533" t="e">
        <f>--Blank</f>
        <v>#NAME?</v>
      </c>
    </row>
    <row r="9534" spans="1:7">
      <c r="A9534" t="s">
        <v>17243</v>
      </c>
      <c r="B9534">
        <v>24</v>
      </c>
      <c r="C9534">
        <v>17</v>
      </c>
      <c r="D9534">
        <v>6</v>
      </c>
      <c r="E9534" t="s">
        <v>711</v>
      </c>
      <c r="G9534" t="e">
        <f>--Blank</f>
        <v>#NAME?</v>
      </c>
    </row>
    <row r="9535" spans="1:7">
      <c r="A9535" t="s">
        <v>17244</v>
      </c>
      <c r="B9535">
        <v>24</v>
      </c>
      <c r="C9535">
        <v>17</v>
      </c>
      <c r="D9535">
        <v>7</v>
      </c>
      <c r="E9535" t="s">
        <v>711</v>
      </c>
      <c r="G9535" t="e">
        <f>--Blank</f>
        <v>#NAME?</v>
      </c>
    </row>
    <row r="9536" spans="1:7">
      <c r="A9536" t="s">
        <v>17245</v>
      </c>
      <c r="B9536">
        <v>24</v>
      </c>
      <c r="C9536">
        <v>17</v>
      </c>
      <c r="D9536">
        <v>8</v>
      </c>
      <c r="E9536" t="s">
        <v>711</v>
      </c>
      <c r="G9536" t="e">
        <f>--Blank</f>
        <v>#NAME?</v>
      </c>
    </row>
    <row r="9537" spans="1:7">
      <c r="A9537" t="s">
        <v>17246</v>
      </c>
      <c r="B9537">
        <v>24</v>
      </c>
      <c r="C9537">
        <v>17</v>
      </c>
      <c r="D9537">
        <v>9</v>
      </c>
      <c r="E9537" t="s">
        <v>711</v>
      </c>
      <c r="G9537" t="e">
        <f>--Blank</f>
        <v>#NAME?</v>
      </c>
    </row>
    <row r="9538" spans="1:7">
      <c r="A9538" t="s">
        <v>17247</v>
      </c>
      <c r="B9538">
        <v>24</v>
      </c>
      <c r="C9538">
        <v>17</v>
      </c>
      <c r="D9538">
        <v>10</v>
      </c>
      <c r="E9538" t="s">
        <v>711</v>
      </c>
      <c r="G9538" t="e">
        <f>--Blank</f>
        <v>#NAME?</v>
      </c>
    </row>
    <row r="9539" spans="1:7">
      <c r="A9539" t="s">
        <v>17248</v>
      </c>
      <c r="B9539">
        <v>24</v>
      </c>
      <c r="C9539">
        <v>17</v>
      </c>
      <c r="D9539">
        <v>11</v>
      </c>
      <c r="E9539" t="s">
        <v>711</v>
      </c>
      <c r="G9539" t="e">
        <f>--Blank</f>
        <v>#NAME?</v>
      </c>
    </row>
    <row r="9540" spans="1:7">
      <c r="A9540" t="s">
        <v>17249</v>
      </c>
      <c r="B9540">
        <v>24</v>
      </c>
      <c r="C9540">
        <v>17</v>
      </c>
      <c r="D9540">
        <v>12</v>
      </c>
      <c r="E9540" t="s">
        <v>711</v>
      </c>
      <c r="G9540" t="e">
        <f>--Blank</f>
        <v>#NAME?</v>
      </c>
    </row>
    <row r="9541" spans="1:7">
      <c r="A9541" t="s">
        <v>17250</v>
      </c>
      <c r="B9541">
        <v>24</v>
      </c>
      <c r="C9541">
        <v>17</v>
      </c>
      <c r="D9541">
        <v>13</v>
      </c>
      <c r="E9541" t="s">
        <v>711</v>
      </c>
      <c r="G9541" t="e">
        <f>--Blank</f>
        <v>#NAME?</v>
      </c>
    </row>
    <row r="9542" spans="1:7">
      <c r="A9542" t="s">
        <v>17251</v>
      </c>
      <c r="B9542">
        <v>24</v>
      </c>
      <c r="C9542">
        <v>17</v>
      </c>
      <c r="D9542">
        <v>14</v>
      </c>
      <c r="E9542" t="s">
        <v>711</v>
      </c>
      <c r="G9542" t="e">
        <f>--Blank</f>
        <v>#NAME?</v>
      </c>
    </row>
    <row r="9543" spans="1:7">
      <c r="A9543" t="s">
        <v>17252</v>
      </c>
      <c r="B9543">
        <v>24</v>
      </c>
      <c r="C9543">
        <v>17</v>
      </c>
      <c r="D9543">
        <v>15</v>
      </c>
      <c r="E9543" t="s">
        <v>711</v>
      </c>
      <c r="G9543" t="e">
        <f>--Blank</f>
        <v>#NAME?</v>
      </c>
    </row>
    <row r="9544" spans="1:7">
      <c r="A9544" t="s">
        <v>17253</v>
      </c>
      <c r="B9544">
        <v>24</v>
      </c>
      <c r="C9544">
        <v>17</v>
      </c>
      <c r="D9544">
        <v>16</v>
      </c>
      <c r="E9544" t="s">
        <v>711</v>
      </c>
      <c r="G9544" t="e">
        <f>--Blank</f>
        <v>#NAME?</v>
      </c>
    </row>
    <row r="9545" spans="1:7">
      <c r="A9545" t="s">
        <v>17254</v>
      </c>
      <c r="B9545">
        <v>24</v>
      </c>
      <c r="C9545">
        <v>17</v>
      </c>
      <c r="D9545">
        <v>17</v>
      </c>
      <c r="E9545" t="s">
        <v>711</v>
      </c>
      <c r="G9545" t="e">
        <f>--Blank</f>
        <v>#NAME?</v>
      </c>
    </row>
    <row r="9546" spans="1:7">
      <c r="A9546" t="s">
        <v>17255</v>
      </c>
      <c r="B9546">
        <v>24</v>
      </c>
      <c r="C9546">
        <v>17</v>
      </c>
      <c r="D9546">
        <v>18</v>
      </c>
      <c r="E9546" t="s">
        <v>711</v>
      </c>
      <c r="G9546" t="e">
        <f>--Blank</f>
        <v>#NAME?</v>
      </c>
    </row>
    <row r="9547" spans="1:7">
      <c r="A9547" t="s">
        <v>17256</v>
      </c>
      <c r="B9547">
        <v>24</v>
      </c>
      <c r="C9547">
        <v>17</v>
      </c>
      <c r="D9547">
        <v>19</v>
      </c>
      <c r="E9547" t="s">
        <v>711</v>
      </c>
      <c r="G9547" t="e">
        <f>--Blank</f>
        <v>#NAME?</v>
      </c>
    </row>
    <row r="9548" spans="1:7">
      <c r="A9548" t="s">
        <v>17257</v>
      </c>
      <c r="B9548">
        <v>24</v>
      </c>
      <c r="C9548">
        <v>17</v>
      </c>
      <c r="D9548">
        <v>20</v>
      </c>
      <c r="E9548" t="s">
        <v>711</v>
      </c>
      <c r="G9548" t="e">
        <f>--Blank</f>
        <v>#NAME?</v>
      </c>
    </row>
    <row r="9549" spans="1:7">
      <c r="A9549" t="s">
        <v>17258</v>
      </c>
      <c r="B9549">
        <v>24</v>
      </c>
      <c r="C9549">
        <v>18</v>
      </c>
      <c r="D9549">
        <v>1</v>
      </c>
      <c r="E9549" t="s">
        <v>711</v>
      </c>
      <c r="G9549" t="e">
        <f>--Blank</f>
        <v>#NAME?</v>
      </c>
    </row>
    <row r="9550" spans="1:7">
      <c r="A9550" t="s">
        <v>17259</v>
      </c>
      <c r="B9550">
        <v>24</v>
      </c>
      <c r="C9550">
        <v>18</v>
      </c>
      <c r="D9550">
        <v>2</v>
      </c>
      <c r="E9550" t="s">
        <v>711</v>
      </c>
      <c r="G9550" t="e">
        <f>--Blank</f>
        <v>#NAME?</v>
      </c>
    </row>
    <row r="9551" spans="1:7">
      <c r="A9551" t="s">
        <v>17260</v>
      </c>
      <c r="B9551">
        <v>24</v>
      </c>
      <c r="C9551">
        <v>18</v>
      </c>
      <c r="D9551">
        <v>3</v>
      </c>
      <c r="E9551" t="s">
        <v>711</v>
      </c>
      <c r="G9551" t="e">
        <f>--Blank</f>
        <v>#NAME?</v>
      </c>
    </row>
    <row r="9552" spans="1:7">
      <c r="A9552" t="s">
        <v>17261</v>
      </c>
      <c r="B9552">
        <v>24</v>
      </c>
      <c r="C9552">
        <v>18</v>
      </c>
      <c r="D9552">
        <v>4</v>
      </c>
      <c r="E9552" t="s">
        <v>711</v>
      </c>
      <c r="G9552" t="e">
        <f>--Blank</f>
        <v>#NAME?</v>
      </c>
    </row>
    <row r="9553" spans="1:7">
      <c r="A9553" t="s">
        <v>17262</v>
      </c>
      <c r="B9553">
        <v>24</v>
      </c>
      <c r="C9553">
        <v>18</v>
      </c>
      <c r="D9553">
        <v>5</v>
      </c>
      <c r="E9553" t="s">
        <v>711</v>
      </c>
      <c r="G9553" t="e">
        <f>--Blank</f>
        <v>#NAME?</v>
      </c>
    </row>
    <row r="9554" spans="1:7">
      <c r="A9554" t="s">
        <v>17263</v>
      </c>
      <c r="B9554">
        <v>24</v>
      </c>
      <c r="C9554">
        <v>18</v>
      </c>
      <c r="D9554">
        <v>6</v>
      </c>
      <c r="E9554" t="s">
        <v>711</v>
      </c>
      <c r="G9554" t="e">
        <f>--Blank</f>
        <v>#NAME?</v>
      </c>
    </row>
    <row r="9555" spans="1:7">
      <c r="A9555" t="s">
        <v>17264</v>
      </c>
      <c r="B9555">
        <v>24</v>
      </c>
      <c r="C9555">
        <v>18</v>
      </c>
      <c r="D9555">
        <v>7</v>
      </c>
      <c r="E9555" t="s">
        <v>711</v>
      </c>
      <c r="G9555" t="e">
        <f>--Blank</f>
        <v>#NAME?</v>
      </c>
    </row>
    <row r="9556" spans="1:7">
      <c r="A9556" t="s">
        <v>17265</v>
      </c>
      <c r="B9556">
        <v>24</v>
      </c>
      <c r="C9556">
        <v>18</v>
      </c>
      <c r="D9556">
        <v>8</v>
      </c>
      <c r="E9556" t="s">
        <v>711</v>
      </c>
      <c r="G9556" t="e">
        <f>--Blank</f>
        <v>#NAME?</v>
      </c>
    </row>
    <row r="9557" spans="1:7">
      <c r="A9557" t="s">
        <v>17266</v>
      </c>
      <c r="B9557">
        <v>24</v>
      </c>
      <c r="C9557">
        <v>18</v>
      </c>
      <c r="D9557">
        <v>9</v>
      </c>
      <c r="E9557" t="s">
        <v>711</v>
      </c>
      <c r="G9557" t="e">
        <f>--Blank</f>
        <v>#NAME?</v>
      </c>
    </row>
    <row r="9558" spans="1:7">
      <c r="A9558" t="s">
        <v>17267</v>
      </c>
      <c r="B9558">
        <v>24</v>
      </c>
      <c r="C9558">
        <v>18</v>
      </c>
      <c r="D9558">
        <v>10</v>
      </c>
      <c r="E9558" t="s">
        <v>711</v>
      </c>
      <c r="G9558" t="e">
        <f>--Blank</f>
        <v>#NAME?</v>
      </c>
    </row>
    <row r="9559" spans="1:7">
      <c r="A9559" t="s">
        <v>17268</v>
      </c>
      <c r="B9559">
        <v>24</v>
      </c>
      <c r="C9559">
        <v>18</v>
      </c>
      <c r="D9559">
        <v>11</v>
      </c>
      <c r="E9559" t="s">
        <v>711</v>
      </c>
      <c r="G9559" t="e">
        <f>--Blank</f>
        <v>#NAME?</v>
      </c>
    </row>
    <row r="9560" spans="1:7">
      <c r="A9560" t="s">
        <v>17269</v>
      </c>
      <c r="B9560">
        <v>24</v>
      </c>
      <c r="C9560">
        <v>18</v>
      </c>
      <c r="D9560">
        <v>12</v>
      </c>
      <c r="E9560" t="s">
        <v>711</v>
      </c>
      <c r="G9560" t="e">
        <f>--Blank</f>
        <v>#NAME?</v>
      </c>
    </row>
    <row r="9561" spans="1:7">
      <c r="A9561" t="s">
        <v>17270</v>
      </c>
      <c r="B9561">
        <v>24</v>
      </c>
      <c r="C9561">
        <v>18</v>
      </c>
      <c r="D9561">
        <v>13</v>
      </c>
      <c r="E9561" t="s">
        <v>711</v>
      </c>
      <c r="G9561" t="e">
        <f>--Blank</f>
        <v>#NAME?</v>
      </c>
    </row>
    <row r="9562" spans="1:7">
      <c r="A9562" t="s">
        <v>17271</v>
      </c>
      <c r="B9562">
        <v>24</v>
      </c>
      <c r="C9562">
        <v>18</v>
      </c>
      <c r="D9562">
        <v>14</v>
      </c>
      <c r="E9562" t="s">
        <v>711</v>
      </c>
      <c r="G9562" t="e">
        <f>--Blank</f>
        <v>#NAME?</v>
      </c>
    </row>
    <row r="9563" spans="1:7">
      <c r="A9563" t="s">
        <v>17272</v>
      </c>
      <c r="B9563">
        <v>24</v>
      </c>
      <c r="C9563">
        <v>18</v>
      </c>
      <c r="D9563">
        <v>15</v>
      </c>
      <c r="E9563" t="s">
        <v>711</v>
      </c>
      <c r="G9563" t="e">
        <f>--Blank</f>
        <v>#NAME?</v>
      </c>
    </row>
    <row r="9564" spans="1:7">
      <c r="A9564" t="s">
        <v>17273</v>
      </c>
      <c r="B9564">
        <v>24</v>
      </c>
      <c r="C9564">
        <v>18</v>
      </c>
      <c r="D9564">
        <v>16</v>
      </c>
      <c r="E9564" t="s">
        <v>711</v>
      </c>
      <c r="G9564" t="e">
        <f>--Blank</f>
        <v>#NAME?</v>
      </c>
    </row>
    <row r="9565" spans="1:7">
      <c r="A9565" t="s">
        <v>17274</v>
      </c>
      <c r="B9565">
        <v>24</v>
      </c>
      <c r="C9565">
        <v>18</v>
      </c>
      <c r="D9565">
        <v>17</v>
      </c>
      <c r="E9565" t="s">
        <v>711</v>
      </c>
      <c r="G9565" t="e">
        <f>--Blank</f>
        <v>#NAME?</v>
      </c>
    </row>
    <row r="9566" spans="1:7">
      <c r="A9566" t="s">
        <v>17275</v>
      </c>
      <c r="B9566">
        <v>24</v>
      </c>
      <c r="C9566">
        <v>18</v>
      </c>
      <c r="D9566">
        <v>18</v>
      </c>
      <c r="E9566" t="s">
        <v>711</v>
      </c>
      <c r="G9566" t="e">
        <f>--Blank</f>
        <v>#NAME?</v>
      </c>
    </row>
    <row r="9567" spans="1:7">
      <c r="A9567" t="s">
        <v>17276</v>
      </c>
      <c r="B9567">
        <v>24</v>
      </c>
      <c r="C9567">
        <v>18</v>
      </c>
      <c r="D9567">
        <v>19</v>
      </c>
      <c r="E9567" t="s">
        <v>711</v>
      </c>
      <c r="G9567" t="e">
        <f>--Blank</f>
        <v>#NAME?</v>
      </c>
    </row>
    <row r="9568" spans="1:7">
      <c r="A9568" t="s">
        <v>17277</v>
      </c>
      <c r="B9568">
        <v>24</v>
      </c>
      <c r="C9568">
        <v>18</v>
      </c>
      <c r="D9568">
        <v>20</v>
      </c>
      <c r="E9568" t="s">
        <v>711</v>
      </c>
      <c r="G9568" t="e">
        <f>--Blank</f>
        <v>#NAME?</v>
      </c>
    </row>
    <row r="9569" spans="1:7">
      <c r="A9569" t="s">
        <v>17278</v>
      </c>
      <c r="B9569">
        <v>24</v>
      </c>
      <c r="C9569">
        <v>19</v>
      </c>
      <c r="D9569">
        <v>1</v>
      </c>
      <c r="E9569" t="s">
        <v>711</v>
      </c>
      <c r="G9569" t="e">
        <f>--Blank</f>
        <v>#NAME?</v>
      </c>
    </row>
    <row r="9570" spans="1:7">
      <c r="A9570" t="s">
        <v>17279</v>
      </c>
      <c r="B9570">
        <v>24</v>
      </c>
      <c r="C9570">
        <v>19</v>
      </c>
      <c r="D9570">
        <v>2</v>
      </c>
      <c r="E9570" t="s">
        <v>711</v>
      </c>
      <c r="G9570" t="e">
        <f>--Blank</f>
        <v>#NAME?</v>
      </c>
    </row>
    <row r="9571" spans="1:7">
      <c r="A9571" t="s">
        <v>17280</v>
      </c>
      <c r="B9571">
        <v>24</v>
      </c>
      <c r="C9571">
        <v>19</v>
      </c>
      <c r="D9571">
        <v>3</v>
      </c>
      <c r="E9571" t="s">
        <v>711</v>
      </c>
      <c r="G9571" t="e">
        <f>--Blank</f>
        <v>#NAME?</v>
      </c>
    </row>
    <row r="9572" spans="1:7">
      <c r="A9572" t="s">
        <v>17281</v>
      </c>
      <c r="B9572">
        <v>24</v>
      </c>
      <c r="C9572">
        <v>19</v>
      </c>
      <c r="D9572">
        <v>4</v>
      </c>
      <c r="E9572" t="s">
        <v>711</v>
      </c>
      <c r="G9572" t="e">
        <f>--Blank</f>
        <v>#NAME?</v>
      </c>
    </row>
    <row r="9573" spans="1:7">
      <c r="A9573" t="s">
        <v>17282</v>
      </c>
      <c r="B9573">
        <v>24</v>
      </c>
      <c r="C9573">
        <v>19</v>
      </c>
      <c r="D9573">
        <v>5</v>
      </c>
      <c r="E9573" t="s">
        <v>711</v>
      </c>
      <c r="G9573" t="e">
        <f>--Blank</f>
        <v>#NAME?</v>
      </c>
    </row>
    <row r="9574" spans="1:7">
      <c r="A9574" t="s">
        <v>17283</v>
      </c>
      <c r="B9574">
        <v>24</v>
      </c>
      <c r="C9574">
        <v>19</v>
      </c>
      <c r="D9574">
        <v>6</v>
      </c>
      <c r="E9574" t="s">
        <v>711</v>
      </c>
      <c r="G9574" t="e">
        <f>--Blank</f>
        <v>#NAME?</v>
      </c>
    </row>
    <row r="9575" spans="1:7">
      <c r="A9575" t="s">
        <v>17284</v>
      </c>
      <c r="B9575">
        <v>24</v>
      </c>
      <c r="C9575">
        <v>19</v>
      </c>
      <c r="D9575">
        <v>7</v>
      </c>
      <c r="E9575" t="s">
        <v>711</v>
      </c>
      <c r="G9575" t="e">
        <f>--Blank</f>
        <v>#NAME?</v>
      </c>
    </row>
    <row r="9576" spans="1:7">
      <c r="A9576" t="s">
        <v>17285</v>
      </c>
      <c r="B9576">
        <v>24</v>
      </c>
      <c r="C9576">
        <v>19</v>
      </c>
      <c r="D9576">
        <v>8</v>
      </c>
      <c r="E9576" t="s">
        <v>711</v>
      </c>
      <c r="G9576" t="e">
        <f>--Blank</f>
        <v>#NAME?</v>
      </c>
    </row>
    <row r="9577" spans="1:7">
      <c r="A9577" t="s">
        <v>17286</v>
      </c>
      <c r="B9577">
        <v>24</v>
      </c>
      <c r="C9577">
        <v>19</v>
      </c>
      <c r="D9577">
        <v>9</v>
      </c>
      <c r="E9577" t="s">
        <v>711</v>
      </c>
      <c r="G9577" t="e">
        <f>--Blank</f>
        <v>#NAME?</v>
      </c>
    </row>
    <row r="9578" spans="1:7">
      <c r="A9578" t="s">
        <v>17287</v>
      </c>
      <c r="B9578">
        <v>24</v>
      </c>
      <c r="C9578">
        <v>19</v>
      </c>
      <c r="D9578">
        <v>10</v>
      </c>
      <c r="E9578" t="s">
        <v>711</v>
      </c>
      <c r="G9578" t="e">
        <f>--Blank</f>
        <v>#NAME?</v>
      </c>
    </row>
    <row r="9579" spans="1:7">
      <c r="A9579" t="s">
        <v>17288</v>
      </c>
      <c r="B9579">
        <v>24</v>
      </c>
      <c r="C9579">
        <v>19</v>
      </c>
      <c r="D9579">
        <v>11</v>
      </c>
      <c r="E9579" t="s">
        <v>711</v>
      </c>
      <c r="G9579" t="e">
        <f>--Blank</f>
        <v>#NAME?</v>
      </c>
    </row>
    <row r="9580" spans="1:7">
      <c r="A9580" t="s">
        <v>17289</v>
      </c>
      <c r="B9580">
        <v>24</v>
      </c>
      <c r="C9580">
        <v>19</v>
      </c>
      <c r="D9580">
        <v>12</v>
      </c>
      <c r="E9580" t="s">
        <v>711</v>
      </c>
      <c r="G9580" t="e">
        <f>--Blank</f>
        <v>#NAME?</v>
      </c>
    </row>
    <row r="9581" spans="1:7">
      <c r="A9581" t="s">
        <v>17290</v>
      </c>
      <c r="B9581">
        <v>24</v>
      </c>
      <c r="C9581">
        <v>19</v>
      </c>
      <c r="D9581">
        <v>13</v>
      </c>
      <c r="E9581" t="s">
        <v>711</v>
      </c>
      <c r="G9581" t="e">
        <f>--Blank</f>
        <v>#NAME?</v>
      </c>
    </row>
    <row r="9582" spans="1:7">
      <c r="A9582" t="s">
        <v>17291</v>
      </c>
      <c r="B9582">
        <v>24</v>
      </c>
      <c r="C9582">
        <v>19</v>
      </c>
      <c r="D9582">
        <v>14</v>
      </c>
      <c r="E9582" t="s">
        <v>711</v>
      </c>
      <c r="G9582" t="e">
        <f>--Blank</f>
        <v>#NAME?</v>
      </c>
    </row>
    <row r="9583" spans="1:7">
      <c r="A9583" t="s">
        <v>17292</v>
      </c>
      <c r="B9583">
        <v>24</v>
      </c>
      <c r="C9583">
        <v>19</v>
      </c>
      <c r="D9583">
        <v>15</v>
      </c>
      <c r="E9583" t="s">
        <v>711</v>
      </c>
      <c r="G9583" t="e">
        <f>--Blank</f>
        <v>#NAME?</v>
      </c>
    </row>
    <row r="9584" spans="1:7">
      <c r="A9584" t="s">
        <v>17293</v>
      </c>
      <c r="B9584">
        <v>24</v>
      </c>
      <c r="C9584">
        <v>19</v>
      </c>
      <c r="D9584">
        <v>16</v>
      </c>
      <c r="E9584" t="s">
        <v>711</v>
      </c>
      <c r="G9584" t="e">
        <f>--Blank</f>
        <v>#NAME?</v>
      </c>
    </row>
    <row r="9585" spans="1:7">
      <c r="A9585" t="s">
        <v>17294</v>
      </c>
      <c r="B9585">
        <v>24</v>
      </c>
      <c r="C9585">
        <v>19</v>
      </c>
      <c r="D9585">
        <v>17</v>
      </c>
      <c r="E9585" t="s">
        <v>711</v>
      </c>
      <c r="G9585" t="e">
        <f>--Blank</f>
        <v>#NAME?</v>
      </c>
    </row>
    <row r="9586" spans="1:7">
      <c r="A9586" t="s">
        <v>17295</v>
      </c>
      <c r="B9586">
        <v>24</v>
      </c>
      <c r="C9586">
        <v>19</v>
      </c>
      <c r="D9586">
        <v>18</v>
      </c>
      <c r="E9586" t="s">
        <v>711</v>
      </c>
      <c r="G9586" t="e">
        <f>--Blank</f>
        <v>#NAME?</v>
      </c>
    </row>
    <row r="9587" spans="1:7">
      <c r="A9587" t="s">
        <v>17296</v>
      </c>
      <c r="B9587">
        <v>24</v>
      </c>
      <c r="C9587">
        <v>19</v>
      </c>
      <c r="D9587">
        <v>19</v>
      </c>
      <c r="E9587" t="s">
        <v>711</v>
      </c>
      <c r="G9587" t="e">
        <f>--Blank</f>
        <v>#NAME?</v>
      </c>
    </row>
    <row r="9588" spans="1:7">
      <c r="A9588" t="s">
        <v>17297</v>
      </c>
      <c r="B9588">
        <v>24</v>
      </c>
      <c r="C9588">
        <v>19</v>
      </c>
      <c r="D9588">
        <v>20</v>
      </c>
      <c r="E9588" t="s">
        <v>711</v>
      </c>
      <c r="G9588" t="e">
        <f>--Blank</f>
        <v>#NAME?</v>
      </c>
    </row>
    <row r="9589" spans="1:7">
      <c r="A9589" t="s">
        <v>17298</v>
      </c>
      <c r="B9589">
        <v>24</v>
      </c>
      <c r="C9589">
        <v>20</v>
      </c>
      <c r="D9589">
        <v>1</v>
      </c>
      <c r="E9589" t="s">
        <v>711</v>
      </c>
      <c r="G9589" t="e">
        <f>--Blank</f>
        <v>#NAME?</v>
      </c>
    </row>
    <row r="9590" spans="1:7">
      <c r="A9590" t="s">
        <v>17299</v>
      </c>
      <c r="B9590">
        <v>24</v>
      </c>
      <c r="C9590">
        <v>20</v>
      </c>
      <c r="D9590">
        <v>2</v>
      </c>
      <c r="E9590" t="s">
        <v>711</v>
      </c>
      <c r="G9590" t="e">
        <f>--Blank</f>
        <v>#NAME?</v>
      </c>
    </row>
    <row r="9591" spans="1:7">
      <c r="A9591" t="s">
        <v>17300</v>
      </c>
      <c r="B9591">
        <v>24</v>
      </c>
      <c r="C9591">
        <v>20</v>
      </c>
      <c r="D9591">
        <v>3</v>
      </c>
      <c r="E9591" t="s">
        <v>711</v>
      </c>
      <c r="G9591" t="e">
        <f>--Blank</f>
        <v>#NAME?</v>
      </c>
    </row>
    <row r="9592" spans="1:7">
      <c r="A9592" t="s">
        <v>17301</v>
      </c>
      <c r="B9592">
        <v>24</v>
      </c>
      <c r="C9592">
        <v>20</v>
      </c>
      <c r="D9592">
        <v>4</v>
      </c>
      <c r="E9592" t="s">
        <v>711</v>
      </c>
      <c r="G9592" t="e">
        <f>--Blank</f>
        <v>#NAME?</v>
      </c>
    </row>
    <row r="9593" spans="1:7">
      <c r="A9593" t="s">
        <v>17302</v>
      </c>
      <c r="B9593">
        <v>24</v>
      </c>
      <c r="C9593">
        <v>20</v>
      </c>
      <c r="D9593">
        <v>5</v>
      </c>
      <c r="E9593" t="s">
        <v>711</v>
      </c>
      <c r="G9593" t="e">
        <f>--Blank</f>
        <v>#NAME?</v>
      </c>
    </row>
    <row r="9594" spans="1:7">
      <c r="A9594" t="s">
        <v>17303</v>
      </c>
      <c r="B9594">
        <v>24</v>
      </c>
      <c r="C9594">
        <v>20</v>
      </c>
      <c r="D9594">
        <v>6</v>
      </c>
      <c r="E9594" t="s">
        <v>711</v>
      </c>
      <c r="G9594" t="e">
        <f>--Blank</f>
        <v>#NAME?</v>
      </c>
    </row>
    <row r="9595" spans="1:7">
      <c r="A9595" t="s">
        <v>17304</v>
      </c>
      <c r="B9595">
        <v>24</v>
      </c>
      <c r="C9595">
        <v>20</v>
      </c>
      <c r="D9595">
        <v>7</v>
      </c>
      <c r="E9595" t="s">
        <v>711</v>
      </c>
      <c r="G9595" t="e">
        <f>--Blank</f>
        <v>#NAME?</v>
      </c>
    </row>
    <row r="9596" spans="1:7">
      <c r="A9596" t="s">
        <v>17305</v>
      </c>
      <c r="B9596">
        <v>24</v>
      </c>
      <c r="C9596">
        <v>20</v>
      </c>
      <c r="D9596">
        <v>8</v>
      </c>
      <c r="E9596" t="s">
        <v>711</v>
      </c>
      <c r="G9596" t="e">
        <f>--Blank</f>
        <v>#NAME?</v>
      </c>
    </row>
    <row r="9597" spans="1:7">
      <c r="A9597" t="s">
        <v>17306</v>
      </c>
      <c r="B9597">
        <v>24</v>
      </c>
      <c r="C9597">
        <v>20</v>
      </c>
      <c r="D9597">
        <v>9</v>
      </c>
      <c r="E9597" t="s">
        <v>711</v>
      </c>
      <c r="G9597" t="e">
        <f>--Blank</f>
        <v>#NAME?</v>
      </c>
    </row>
    <row r="9598" spans="1:7">
      <c r="A9598" t="s">
        <v>17307</v>
      </c>
      <c r="B9598">
        <v>24</v>
      </c>
      <c r="C9598">
        <v>20</v>
      </c>
      <c r="D9598">
        <v>10</v>
      </c>
      <c r="E9598" t="s">
        <v>711</v>
      </c>
      <c r="G9598" t="e">
        <f>--Blank</f>
        <v>#NAME?</v>
      </c>
    </row>
    <row r="9599" spans="1:7">
      <c r="A9599" t="s">
        <v>17308</v>
      </c>
      <c r="B9599">
        <v>24</v>
      </c>
      <c r="C9599">
        <v>20</v>
      </c>
      <c r="D9599">
        <v>11</v>
      </c>
      <c r="E9599" t="s">
        <v>711</v>
      </c>
      <c r="G9599" t="e">
        <f>--Blank</f>
        <v>#NAME?</v>
      </c>
    </row>
    <row r="9600" spans="1:7">
      <c r="A9600" t="s">
        <v>17309</v>
      </c>
      <c r="B9600">
        <v>24</v>
      </c>
      <c r="C9600">
        <v>20</v>
      </c>
      <c r="D9600">
        <v>12</v>
      </c>
      <c r="E9600" t="s">
        <v>711</v>
      </c>
      <c r="G9600" t="e">
        <f>--Blank</f>
        <v>#NAME?</v>
      </c>
    </row>
    <row r="9601" spans="1:7">
      <c r="A9601" t="s">
        <v>17310</v>
      </c>
      <c r="B9601">
        <v>24</v>
      </c>
      <c r="C9601">
        <v>20</v>
      </c>
      <c r="D9601">
        <v>13</v>
      </c>
      <c r="E9601" t="s">
        <v>711</v>
      </c>
      <c r="G9601" t="e">
        <f>--Blank</f>
        <v>#NAME?</v>
      </c>
    </row>
    <row r="9602" spans="1:7">
      <c r="A9602" t="s">
        <v>17311</v>
      </c>
      <c r="B9602">
        <v>24</v>
      </c>
      <c r="C9602">
        <v>20</v>
      </c>
      <c r="D9602">
        <v>14</v>
      </c>
      <c r="E9602" t="s">
        <v>711</v>
      </c>
      <c r="G9602" t="e">
        <f>--Blank</f>
        <v>#NAME?</v>
      </c>
    </row>
    <row r="9603" spans="1:7">
      <c r="A9603" t="s">
        <v>17312</v>
      </c>
      <c r="B9603">
        <v>24</v>
      </c>
      <c r="C9603">
        <v>20</v>
      </c>
      <c r="D9603">
        <v>15</v>
      </c>
      <c r="E9603" t="s">
        <v>711</v>
      </c>
      <c r="G9603" t="e">
        <f>--Blank</f>
        <v>#NAME?</v>
      </c>
    </row>
    <row r="9604" spans="1:7">
      <c r="A9604" t="s">
        <v>17313</v>
      </c>
      <c r="B9604">
        <v>24</v>
      </c>
      <c r="C9604">
        <v>20</v>
      </c>
      <c r="D9604">
        <v>16</v>
      </c>
      <c r="E9604" t="s">
        <v>711</v>
      </c>
      <c r="G9604" t="e">
        <f>--Blank</f>
        <v>#NAME?</v>
      </c>
    </row>
    <row r="9605" spans="1:7">
      <c r="A9605" t="s">
        <v>17314</v>
      </c>
      <c r="B9605">
        <v>24</v>
      </c>
      <c r="C9605">
        <v>20</v>
      </c>
      <c r="D9605">
        <v>17</v>
      </c>
      <c r="E9605" t="s">
        <v>711</v>
      </c>
      <c r="G9605" t="e">
        <f>--Blank</f>
        <v>#NAME?</v>
      </c>
    </row>
    <row r="9606" spans="1:7">
      <c r="A9606" t="s">
        <v>17315</v>
      </c>
      <c r="B9606">
        <v>24</v>
      </c>
      <c r="C9606">
        <v>20</v>
      </c>
      <c r="D9606">
        <v>18</v>
      </c>
      <c r="E9606" t="s">
        <v>711</v>
      </c>
      <c r="G9606" t="e">
        <f>--Blank</f>
        <v>#NAME?</v>
      </c>
    </row>
    <row r="9607" spans="1:7">
      <c r="A9607" t="s">
        <v>17316</v>
      </c>
      <c r="B9607">
        <v>24</v>
      </c>
      <c r="C9607">
        <v>20</v>
      </c>
      <c r="D9607">
        <v>19</v>
      </c>
      <c r="E9607" t="s">
        <v>711</v>
      </c>
      <c r="G9607" t="e">
        <f>--Blank</f>
        <v>#NAME?</v>
      </c>
    </row>
    <row r="9608" spans="1:7">
      <c r="A9608" t="s">
        <v>17317</v>
      </c>
      <c r="B9608">
        <v>24</v>
      </c>
      <c r="C9608">
        <v>20</v>
      </c>
      <c r="D9608">
        <v>20</v>
      </c>
      <c r="E9608" t="s">
        <v>711</v>
      </c>
      <c r="G9608" t="e">
        <f>--Blank</f>
        <v>#NAME?</v>
      </c>
    </row>
    <row r="9609" spans="1:7">
      <c r="A9609" t="s">
        <v>17318</v>
      </c>
      <c r="B9609">
        <v>25</v>
      </c>
      <c r="C9609">
        <v>1</v>
      </c>
      <c r="D9609">
        <v>1</v>
      </c>
      <c r="E9609" t="s">
        <v>15</v>
      </c>
      <c r="G9609" t="s">
        <v>16</v>
      </c>
    </row>
    <row r="9610" spans="1:7">
      <c r="A9610" t="s">
        <v>17319</v>
      </c>
      <c r="B9610">
        <v>25</v>
      </c>
      <c r="C9610">
        <v>1</v>
      </c>
      <c r="D9610">
        <v>2</v>
      </c>
      <c r="E9610" t="s">
        <v>15</v>
      </c>
      <c r="G9610" t="s">
        <v>16</v>
      </c>
    </row>
    <row r="9611" spans="1:7">
      <c r="A9611" t="s">
        <v>17320</v>
      </c>
      <c r="B9611">
        <v>25</v>
      </c>
      <c r="C9611">
        <v>1</v>
      </c>
      <c r="D9611">
        <v>3</v>
      </c>
      <c r="E9611" t="s">
        <v>19</v>
      </c>
      <c r="G9611" t="s">
        <v>20</v>
      </c>
    </row>
    <row r="9612" spans="1:7">
      <c r="A9612" t="s">
        <v>17321</v>
      </c>
      <c r="B9612">
        <v>25</v>
      </c>
      <c r="C9612">
        <v>1</v>
      </c>
      <c r="D9612">
        <v>4</v>
      </c>
      <c r="E9612" t="s">
        <v>19</v>
      </c>
      <c r="G9612" t="s">
        <v>20</v>
      </c>
    </row>
    <row r="9613" spans="1:7">
      <c r="A9613" t="s">
        <v>17322</v>
      </c>
      <c r="B9613">
        <v>25</v>
      </c>
      <c r="C9613">
        <v>1</v>
      </c>
      <c r="D9613">
        <v>5</v>
      </c>
      <c r="E9613" t="s">
        <v>23</v>
      </c>
      <c r="G9613" t="s">
        <v>24</v>
      </c>
    </row>
    <row r="9614" spans="1:7">
      <c r="A9614" t="s">
        <v>17323</v>
      </c>
      <c r="B9614">
        <v>25</v>
      </c>
      <c r="C9614">
        <v>1</v>
      </c>
      <c r="D9614">
        <v>6</v>
      </c>
      <c r="E9614" t="s">
        <v>23</v>
      </c>
      <c r="G9614" t="s">
        <v>24</v>
      </c>
    </row>
    <row r="9615" spans="1:7">
      <c r="A9615" t="s">
        <v>17324</v>
      </c>
      <c r="B9615">
        <v>25</v>
      </c>
      <c r="C9615">
        <v>1</v>
      </c>
      <c r="D9615">
        <v>7</v>
      </c>
      <c r="E9615" t="s">
        <v>27</v>
      </c>
      <c r="G9615" t="s">
        <v>28</v>
      </c>
    </row>
    <row r="9616" spans="1:7">
      <c r="A9616" t="s">
        <v>17325</v>
      </c>
      <c r="B9616">
        <v>25</v>
      </c>
      <c r="C9616">
        <v>1</v>
      </c>
      <c r="D9616">
        <v>8</v>
      </c>
      <c r="E9616" t="s">
        <v>27</v>
      </c>
      <c r="G9616" t="s">
        <v>28</v>
      </c>
    </row>
    <row r="9617" spans="1:7">
      <c r="A9617" t="s">
        <v>17326</v>
      </c>
      <c r="B9617">
        <v>25</v>
      </c>
      <c r="C9617">
        <v>1</v>
      </c>
      <c r="D9617">
        <v>9</v>
      </c>
      <c r="E9617" t="s">
        <v>31</v>
      </c>
      <c r="G9617" t="s">
        <v>32</v>
      </c>
    </row>
    <row r="9618" spans="1:7">
      <c r="A9618" t="s">
        <v>17327</v>
      </c>
      <c r="B9618">
        <v>25</v>
      </c>
      <c r="C9618">
        <v>1</v>
      </c>
      <c r="D9618">
        <v>10</v>
      </c>
      <c r="E9618" t="s">
        <v>31</v>
      </c>
      <c r="G9618" t="s">
        <v>32</v>
      </c>
    </row>
    <row r="9619" spans="1:7">
      <c r="A9619" t="s">
        <v>17328</v>
      </c>
      <c r="B9619">
        <v>25</v>
      </c>
      <c r="C9619">
        <v>1</v>
      </c>
      <c r="D9619">
        <v>11</v>
      </c>
      <c r="E9619" t="s">
        <v>35</v>
      </c>
      <c r="G9619" t="s">
        <v>36</v>
      </c>
    </row>
    <row r="9620" spans="1:7">
      <c r="A9620" t="s">
        <v>17329</v>
      </c>
      <c r="B9620">
        <v>25</v>
      </c>
      <c r="C9620">
        <v>1</v>
      </c>
      <c r="D9620">
        <v>12</v>
      </c>
      <c r="E9620" t="s">
        <v>35</v>
      </c>
      <c r="G9620" t="s">
        <v>36</v>
      </c>
    </row>
    <row r="9621" spans="1:7">
      <c r="A9621" t="s">
        <v>17330</v>
      </c>
      <c r="B9621">
        <v>25</v>
      </c>
      <c r="C9621">
        <v>1</v>
      </c>
      <c r="D9621">
        <v>13</v>
      </c>
      <c r="E9621" t="s">
        <v>39</v>
      </c>
      <c r="G9621" t="s">
        <v>40</v>
      </c>
    </row>
    <row r="9622" spans="1:7">
      <c r="A9622" t="s">
        <v>17331</v>
      </c>
      <c r="B9622">
        <v>25</v>
      </c>
      <c r="C9622">
        <v>1</v>
      </c>
      <c r="D9622">
        <v>14</v>
      </c>
      <c r="E9622" t="s">
        <v>39</v>
      </c>
      <c r="G9622" t="s">
        <v>40</v>
      </c>
    </row>
    <row r="9623" spans="1:7">
      <c r="A9623" t="s">
        <v>17332</v>
      </c>
      <c r="B9623">
        <v>25</v>
      </c>
      <c r="C9623">
        <v>1</v>
      </c>
      <c r="D9623">
        <v>15</v>
      </c>
      <c r="E9623" t="s">
        <v>43</v>
      </c>
      <c r="G9623" t="s">
        <v>44</v>
      </c>
    </row>
    <row r="9624" spans="1:7">
      <c r="A9624" t="s">
        <v>17333</v>
      </c>
      <c r="B9624">
        <v>25</v>
      </c>
      <c r="C9624">
        <v>1</v>
      </c>
      <c r="D9624">
        <v>16</v>
      </c>
      <c r="E9624" t="s">
        <v>43</v>
      </c>
      <c r="G9624" t="s">
        <v>44</v>
      </c>
    </row>
    <row r="9625" spans="1:7">
      <c r="A9625" t="s">
        <v>17334</v>
      </c>
      <c r="B9625">
        <v>25</v>
      </c>
      <c r="C9625">
        <v>1</v>
      </c>
      <c r="D9625">
        <v>17</v>
      </c>
      <c r="E9625" t="s">
        <v>47</v>
      </c>
      <c r="G9625" t="s">
        <v>48</v>
      </c>
    </row>
    <row r="9626" spans="1:7">
      <c r="A9626" t="s">
        <v>17335</v>
      </c>
      <c r="B9626">
        <v>25</v>
      </c>
      <c r="C9626">
        <v>1</v>
      </c>
      <c r="D9626">
        <v>18</v>
      </c>
      <c r="E9626" t="s">
        <v>47</v>
      </c>
      <c r="G9626" t="s">
        <v>48</v>
      </c>
    </row>
    <row r="9627" spans="1:7">
      <c r="A9627" t="s">
        <v>17336</v>
      </c>
      <c r="B9627">
        <v>25</v>
      </c>
      <c r="C9627">
        <v>1</v>
      </c>
      <c r="D9627">
        <v>19</v>
      </c>
      <c r="E9627" t="s">
        <v>51</v>
      </c>
      <c r="G9627" t="s">
        <v>52</v>
      </c>
    </row>
    <row r="9628" spans="1:7">
      <c r="A9628" t="s">
        <v>17337</v>
      </c>
      <c r="B9628">
        <v>25</v>
      </c>
      <c r="C9628">
        <v>1</v>
      </c>
      <c r="D9628">
        <v>20</v>
      </c>
      <c r="E9628" t="s">
        <v>51</v>
      </c>
      <c r="G9628" t="s">
        <v>52</v>
      </c>
    </row>
    <row r="9629" spans="1:7">
      <c r="A9629" t="s">
        <v>17338</v>
      </c>
      <c r="B9629">
        <v>25</v>
      </c>
      <c r="C9629">
        <v>2</v>
      </c>
      <c r="D9629">
        <v>1</v>
      </c>
      <c r="E9629" t="s">
        <v>55</v>
      </c>
      <c r="G9629" t="s">
        <v>56</v>
      </c>
    </row>
    <row r="9630" spans="1:7">
      <c r="A9630" t="s">
        <v>17339</v>
      </c>
      <c r="B9630">
        <v>25</v>
      </c>
      <c r="C9630">
        <v>2</v>
      </c>
      <c r="D9630">
        <v>2</v>
      </c>
      <c r="E9630" t="s">
        <v>55</v>
      </c>
      <c r="G9630" t="s">
        <v>56</v>
      </c>
    </row>
    <row r="9631" spans="1:7">
      <c r="A9631" t="s">
        <v>17340</v>
      </c>
      <c r="B9631">
        <v>25</v>
      </c>
      <c r="C9631">
        <v>2</v>
      </c>
      <c r="D9631">
        <v>3</v>
      </c>
      <c r="E9631" t="s">
        <v>59</v>
      </c>
      <c r="G9631" t="s">
        <v>60</v>
      </c>
    </row>
    <row r="9632" spans="1:7">
      <c r="A9632" t="s">
        <v>17341</v>
      </c>
      <c r="B9632">
        <v>25</v>
      </c>
      <c r="C9632">
        <v>2</v>
      </c>
      <c r="D9632">
        <v>4</v>
      </c>
      <c r="E9632" t="s">
        <v>59</v>
      </c>
      <c r="G9632" t="s">
        <v>60</v>
      </c>
    </row>
    <row r="9633" spans="1:7">
      <c r="A9633" t="s">
        <v>17342</v>
      </c>
      <c r="B9633">
        <v>25</v>
      </c>
      <c r="C9633">
        <v>2</v>
      </c>
      <c r="D9633">
        <v>5</v>
      </c>
      <c r="E9633" t="s">
        <v>63</v>
      </c>
      <c r="G9633" t="s">
        <v>64</v>
      </c>
    </row>
    <row r="9634" spans="1:7">
      <c r="A9634" t="s">
        <v>17343</v>
      </c>
      <c r="B9634">
        <v>25</v>
      </c>
      <c r="C9634">
        <v>2</v>
      </c>
      <c r="D9634">
        <v>6</v>
      </c>
      <c r="E9634" t="s">
        <v>63</v>
      </c>
      <c r="G9634" t="s">
        <v>64</v>
      </c>
    </row>
    <row r="9635" spans="1:7">
      <c r="A9635" t="s">
        <v>17344</v>
      </c>
      <c r="B9635">
        <v>25</v>
      </c>
      <c r="C9635">
        <v>2</v>
      </c>
      <c r="D9635">
        <v>7</v>
      </c>
      <c r="E9635" t="s">
        <v>67</v>
      </c>
      <c r="G9635" t="s">
        <v>68</v>
      </c>
    </row>
    <row r="9636" spans="1:7">
      <c r="A9636" t="s">
        <v>17345</v>
      </c>
      <c r="B9636">
        <v>25</v>
      </c>
      <c r="C9636">
        <v>2</v>
      </c>
      <c r="D9636">
        <v>8</v>
      </c>
      <c r="E9636" t="s">
        <v>67</v>
      </c>
      <c r="G9636" t="s">
        <v>68</v>
      </c>
    </row>
    <row r="9637" spans="1:7">
      <c r="A9637" t="s">
        <v>17346</v>
      </c>
      <c r="B9637">
        <v>25</v>
      </c>
      <c r="C9637">
        <v>2</v>
      </c>
      <c r="D9637">
        <v>9</v>
      </c>
      <c r="E9637" t="s">
        <v>71</v>
      </c>
      <c r="G9637" t="s">
        <v>72</v>
      </c>
    </row>
    <row r="9638" spans="1:7">
      <c r="A9638" t="s">
        <v>17347</v>
      </c>
      <c r="B9638">
        <v>25</v>
      </c>
      <c r="C9638">
        <v>2</v>
      </c>
      <c r="D9638">
        <v>10</v>
      </c>
      <c r="E9638" t="s">
        <v>71</v>
      </c>
      <c r="G9638" t="s">
        <v>72</v>
      </c>
    </row>
    <row r="9639" spans="1:7">
      <c r="A9639" t="s">
        <v>17348</v>
      </c>
      <c r="B9639">
        <v>25</v>
      </c>
      <c r="C9639">
        <v>2</v>
      </c>
      <c r="D9639">
        <v>11</v>
      </c>
      <c r="E9639" t="s">
        <v>75</v>
      </c>
      <c r="G9639" t="s">
        <v>76</v>
      </c>
    </row>
    <row r="9640" spans="1:7">
      <c r="A9640" t="s">
        <v>17349</v>
      </c>
      <c r="B9640">
        <v>25</v>
      </c>
      <c r="C9640">
        <v>2</v>
      </c>
      <c r="D9640">
        <v>12</v>
      </c>
      <c r="E9640" t="s">
        <v>75</v>
      </c>
      <c r="G9640" t="s">
        <v>76</v>
      </c>
    </row>
    <row r="9641" spans="1:7">
      <c r="A9641" t="s">
        <v>17350</v>
      </c>
      <c r="B9641">
        <v>25</v>
      </c>
      <c r="C9641">
        <v>2</v>
      </c>
      <c r="D9641">
        <v>13</v>
      </c>
      <c r="E9641" t="s">
        <v>17351</v>
      </c>
      <c r="F9641" t="s">
        <v>17352</v>
      </c>
    </row>
    <row r="9642" spans="1:7">
      <c r="A9642" t="s">
        <v>17353</v>
      </c>
      <c r="B9642">
        <v>25</v>
      </c>
      <c r="C9642">
        <v>2</v>
      </c>
      <c r="D9642">
        <v>14</v>
      </c>
      <c r="E9642" t="s">
        <v>17354</v>
      </c>
      <c r="F9642" t="s">
        <v>17352</v>
      </c>
    </row>
    <row r="9643" spans="1:7">
      <c r="A9643" t="s">
        <v>17355</v>
      </c>
      <c r="B9643">
        <v>25</v>
      </c>
      <c r="C9643">
        <v>2</v>
      </c>
      <c r="D9643">
        <v>15</v>
      </c>
      <c r="E9643" t="s">
        <v>17356</v>
      </c>
      <c r="F9643" t="s">
        <v>17357</v>
      </c>
    </row>
    <row r="9644" spans="1:7">
      <c r="A9644" t="s">
        <v>17358</v>
      </c>
      <c r="B9644">
        <v>25</v>
      </c>
      <c r="C9644">
        <v>2</v>
      </c>
      <c r="D9644">
        <v>16</v>
      </c>
      <c r="E9644" t="s">
        <v>17359</v>
      </c>
      <c r="F9644" t="s">
        <v>17357</v>
      </c>
    </row>
    <row r="9645" spans="1:7">
      <c r="A9645" t="s">
        <v>17360</v>
      </c>
      <c r="B9645">
        <v>25</v>
      </c>
      <c r="C9645">
        <v>2</v>
      </c>
      <c r="D9645">
        <v>17</v>
      </c>
      <c r="E9645" t="s">
        <v>17361</v>
      </c>
      <c r="F9645" t="s">
        <v>17362</v>
      </c>
    </row>
    <row r="9646" spans="1:7">
      <c r="A9646" t="s">
        <v>17363</v>
      </c>
      <c r="B9646">
        <v>25</v>
      </c>
      <c r="C9646">
        <v>2</v>
      </c>
      <c r="D9646">
        <v>18</v>
      </c>
      <c r="E9646" t="s">
        <v>17364</v>
      </c>
      <c r="F9646" t="s">
        <v>17362</v>
      </c>
    </row>
    <row r="9647" spans="1:7">
      <c r="A9647" t="s">
        <v>17365</v>
      </c>
      <c r="B9647">
        <v>25</v>
      </c>
      <c r="C9647">
        <v>2</v>
      </c>
      <c r="D9647">
        <v>19</v>
      </c>
      <c r="E9647" t="s">
        <v>17366</v>
      </c>
      <c r="F9647" t="s">
        <v>17367</v>
      </c>
    </row>
    <row r="9648" spans="1:7">
      <c r="A9648" t="s">
        <v>17368</v>
      </c>
      <c r="B9648">
        <v>25</v>
      </c>
      <c r="C9648">
        <v>2</v>
      </c>
      <c r="D9648">
        <v>20</v>
      </c>
      <c r="E9648" t="s">
        <v>17369</v>
      </c>
      <c r="F9648" t="s">
        <v>17367</v>
      </c>
    </row>
    <row r="9649" spans="1:7">
      <c r="A9649" t="s">
        <v>17370</v>
      </c>
      <c r="B9649">
        <v>25</v>
      </c>
      <c r="C9649">
        <v>3</v>
      </c>
      <c r="D9649">
        <v>1</v>
      </c>
      <c r="E9649" t="s">
        <v>17371</v>
      </c>
      <c r="F9649" t="s">
        <v>17372</v>
      </c>
    </row>
    <row r="9650" spans="1:7">
      <c r="A9650" t="s">
        <v>17373</v>
      </c>
      <c r="B9650">
        <v>25</v>
      </c>
      <c r="C9650">
        <v>3</v>
      </c>
      <c r="D9650">
        <v>2</v>
      </c>
      <c r="E9650" t="s">
        <v>17374</v>
      </c>
      <c r="F9650" t="s">
        <v>17372</v>
      </c>
    </row>
    <row r="9651" spans="1:7">
      <c r="A9651" t="s">
        <v>17375</v>
      </c>
      <c r="B9651">
        <v>25</v>
      </c>
      <c r="C9651">
        <v>3</v>
      </c>
      <c r="D9651">
        <v>3</v>
      </c>
      <c r="E9651" t="s">
        <v>17376</v>
      </c>
      <c r="F9651" t="s">
        <v>17377</v>
      </c>
    </row>
    <row r="9652" spans="1:7">
      <c r="A9652" t="s">
        <v>17378</v>
      </c>
      <c r="B9652">
        <v>25</v>
      </c>
      <c r="C9652">
        <v>3</v>
      </c>
      <c r="D9652">
        <v>4</v>
      </c>
      <c r="E9652" t="s">
        <v>17379</v>
      </c>
      <c r="F9652" t="s">
        <v>17377</v>
      </c>
    </row>
    <row r="9653" spans="1:7">
      <c r="A9653" t="s">
        <v>17380</v>
      </c>
      <c r="B9653">
        <v>25</v>
      </c>
      <c r="C9653">
        <v>3</v>
      </c>
      <c r="D9653">
        <v>5</v>
      </c>
      <c r="E9653" t="s">
        <v>17381</v>
      </c>
      <c r="F9653" t="s">
        <v>17382</v>
      </c>
    </row>
    <row r="9654" spans="1:7">
      <c r="A9654" t="s">
        <v>17383</v>
      </c>
      <c r="B9654">
        <v>25</v>
      </c>
      <c r="C9654">
        <v>3</v>
      </c>
      <c r="D9654">
        <v>6</v>
      </c>
      <c r="E9654" t="s">
        <v>17384</v>
      </c>
      <c r="F9654" t="s">
        <v>17382</v>
      </c>
    </row>
    <row r="9655" spans="1:7">
      <c r="A9655" t="s">
        <v>17385</v>
      </c>
      <c r="B9655">
        <v>25</v>
      </c>
      <c r="C9655">
        <v>3</v>
      </c>
      <c r="D9655">
        <v>7</v>
      </c>
      <c r="E9655" t="s">
        <v>17386</v>
      </c>
      <c r="F9655" t="s">
        <v>17387</v>
      </c>
    </row>
    <row r="9656" spans="1:7">
      <c r="A9656" t="s">
        <v>17388</v>
      </c>
      <c r="B9656">
        <v>25</v>
      </c>
      <c r="C9656">
        <v>3</v>
      </c>
      <c r="D9656">
        <v>8</v>
      </c>
      <c r="E9656" t="s">
        <v>17389</v>
      </c>
      <c r="F9656" t="s">
        <v>17387</v>
      </c>
    </row>
    <row r="9657" spans="1:7">
      <c r="A9657" t="s">
        <v>17390</v>
      </c>
      <c r="B9657">
        <v>25</v>
      </c>
      <c r="C9657">
        <v>3</v>
      </c>
      <c r="D9657">
        <v>9</v>
      </c>
      <c r="E9657" t="s">
        <v>17391</v>
      </c>
      <c r="F9657" t="s">
        <v>17392</v>
      </c>
    </row>
    <row r="9658" spans="1:7">
      <c r="A9658" t="s">
        <v>17393</v>
      </c>
      <c r="B9658">
        <v>25</v>
      </c>
      <c r="C9658">
        <v>3</v>
      </c>
      <c r="D9658">
        <v>10</v>
      </c>
      <c r="E9658" t="s">
        <v>17394</v>
      </c>
      <c r="F9658" t="s">
        <v>17392</v>
      </c>
    </row>
    <row r="9659" spans="1:7">
      <c r="A9659" t="s">
        <v>17395</v>
      </c>
      <c r="B9659">
        <v>25</v>
      </c>
      <c r="C9659">
        <v>3</v>
      </c>
      <c r="D9659">
        <v>11</v>
      </c>
      <c r="E9659" t="s">
        <v>17396</v>
      </c>
      <c r="F9659" t="s">
        <v>17397</v>
      </c>
    </row>
    <row r="9660" spans="1:7">
      <c r="A9660" t="s">
        <v>17398</v>
      </c>
      <c r="B9660">
        <v>25</v>
      </c>
      <c r="C9660">
        <v>3</v>
      </c>
      <c r="D9660">
        <v>12</v>
      </c>
      <c r="E9660" t="s">
        <v>17399</v>
      </c>
      <c r="F9660" t="s">
        <v>17397</v>
      </c>
    </row>
    <row r="9661" spans="1:7">
      <c r="A9661" t="s">
        <v>17400</v>
      </c>
      <c r="B9661">
        <v>25</v>
      </c>
      <c r="C9661">
        <v>3</v>
      </c>
      <c r="D9661">
        <v>13</v>
      </c>
      <c r="E9661" t="s">
        <v>11609</v>
      </c>
      <c r="G9661" t="e">
        <f>--Internal_29489</f>
        <v>#NAME?</v>
      </c>
    </row>
    <row r="9662" spans="1:7">
      <c r="A9662" t="s">
        <v>17401</v>
      </c>
      <c r="B9662">
        <v>25</v>
      </c>
      <c r="C9662">
        <v>3</v>
      </c>
      <c r="D9662">
        <v>14</v>
      </c>
      <c r="E9662" t="s">
        <v>11609</v>
      </c>
      <c r="G9662" t="e">
        <f>--Internal_29489</f>
        <v>#NAME?</v>
      </c>
    </row>
    <row r="9663" spans="1:7">
      <c r="A9663" t="s">
        <v>17402</v>
      </c>
      <c r="B9663">
        <v>25</v>
      </c>
      <c r="C9663">
        <v>3</v>
      </c>
      <c r="D9663">
        <v>15</v>
      </c>
      <c r="E9663" t="s">
        <v>17403</v>
      </c>
      <c r="F9663" t="s">
        <v>17404</v>
      </c>
    </row>
    <row r="9664" spans="1:7">
      <c r="A9664" t="s">
        <v>17405</v>
      </c>
      <c r="B9664">
        <v>25</v>
      </c>
      <c r="C9664">
        <v>3</v>
      </c>
      <c r="D9664">
        <v>16</v>
      </c>
      <c r="E9664" t="s">
        <v>17406</v>
      </c>
      <c r="F9664" t="s">
        <v>17404</v>
      </c>
    </row>
    <row r="9665" spans="1:7">
      <c r="A9665" t="s">
        <v>17407</v>
      </c>
      <c r="B9665">
        <v>25</v>
      </c>
      <c r="C9665">
        <v>3</v>
      </c>
      <c r="D9665">
        <v>17</v>
      </c>
      <c r="E9665" t="s">
        <v>17408</v>
      </c>
      <c r="F9665" t="s">
        <v>17409</v>
      </c>
    </row>
    <row r="9666" spans="1:7">
      <c r="A9666" t="s">
        <v>17410</v>
      </c>
      <c r="B9666">
        <v>25</v>
      </c>
      <c r="C9666">
        <v>3</v>
      </c>
      <c r="D9666">
        <v>18</v>
      </c>
      <c r="E9666" t="s">
        <v>17411</v>
      </c>
      <c r="F9666" t="s">
        <v>17409</v>
      </c>
    </row>
    <row r="9667" spans="1:7">
      <c r="A9667" t="s">
        <v>17412</v>
      </c>
      <c r="B9667">
        <v>25</v>
      </c>
      <c r="C9667">
        <v>3</v>
      </c>
      <c r="D9667">
        <v>19</v>
      </c>
      <c r="E9667" t="s">
        <v>17413</v>
      </c>
      <c r="F9667" t="s">
        <v>17414</v>
      </c>
    </row>
    <row r="9668" spans="1:7">
      <c r="A9668" t="s">
        <v>17415</v>
      </c>
      <c r="B9668">
        <v>25</v>
      </c>
      <c r="C9668">
        <v>3</v>
      </c>
      <c r="D9668">
        <v>20</v>
      </c>
      <c r="E9668" t="s">
        <v>17416</v>
      </c>
      <c r="F9668" t="s">
        <v>17414</v>
      </c>
    </row>
    <row r="9669" spans="1:7">
      <c r="A9669" t="s">
        <v>17417</v>
      </c>
      <c r="B9669">
        <v>25</v>
      </c>
      <c r="C9669">
        <v>4</v>
      </c>
      <c r="D9669">
        <v>1</v>
      </c>
      <c r="E9669" t="s">
        <v>17418</v>
      </c>
      <c r="F9669" t="s">
        <v>17419</v>
      </c>
    </row>
    <row r="9670" spans="1:7">
      <c r="A9670" t="s">
        <v>17420</v>
      </c>
      <c r="B9670">
        <v>25</v>
      </c>
      <c r="C9670">
        <v>4</v>
      </c>
      <c r="D9670">
        <v>2</v>
      </c>
      <c r="E9670" t="s">
        <v>17421</v>
      </c>
      <c r="F9670" t="s">
        <v>17419</v>
      </c>
    </row>
    <row r="9671" spans="1:7">
      <c r="A9671" t="s">
        <v>17422</v>
      </c>
      <c r="B9671">
        <v>25</v>
      </c>
      <c r="C9671">
        <v>4</v>
      </c>
      <c r="D9671">
        <v>3</v>
      </c>
      <c r="E9671" t="s">
        <v>17423</v>
      </c>
      <c r="F9671" t="s">
        <v>17424</v>
      </c>
    </row>
    <row r="9672" spans="1:7">
      <c r="A9672" t="s">
        <v>17425</v>
      </c>
      <c r="B9672">
        <v>25</v>
      </c>
      <c r="C9672">
        <v>4</v>
      </c>
      <c r="D9672">
        <v>4</v>
      </c>
      <c r="E9672" t="s">
        <v>17426</v>
      </c>
      <c r="F9672" t="s">
        <v>17424</v>
      </c>
    </row>
    <row r="9673" spans="1:7">
      <c r="A9673" t="s">
        <v>17427</v>
      </c>
      <c r="B9673">
        <v>25</v>
      </c>
      <c r="C9673">
        <v>4</v>
      </c>
      <c r="D9673">
        <v>5</v>
      </c>
      <c r="E9673" t="s">
        <v>17428</v>
      </c>
      <c r="F9673" t="s">
        <v>17429</v>
      </c>
    </row>
    <row r="9674" spans="1:7">
      <c r="A9674" t="s">
        <v>17430</v>
      </c>
      <c r="B9674">
        <v>25</v>
      </c>
      <c r="C9674">
        <v>4</v>
      </c>
      <c r="D9674">
        <v>6</v>
      </c>
      <c r="E9674" t="s">
        <v>17431</v>
      </c>
      <c r="F9674" t="s">
        <v>17429</v>
      </c>
    </row>
    <row r="9675" spans="1:7">
      <c r="A9675" t="s">
        <v>17432</v>
      </c>
      <c r="B9675">
        <v>25</v>
      </c>
      <c r="C9675">
        <v>4</v>
      </c>
      <c r="D9675">
        <v>7</v>
      </c>
      <c r="E9675" t="s">
        <v>17433</v>
      </c>
      <c r="G9675" t="e">
        <f>--Internal_7411</f>
        <v>#NAME?</v>
      </c>
    </row>
    <row r="9676" spans="1:7">
      <c r="A9676" t="s">
        <v>17434</v>
      </c>
      <c r="B9676">
        <v>25</v>
      </c>
      <c r="C9676">
        <v>4</v>
      </c>
      <c r="D9676">
        <v>8</v>
      </c>
      <c r="E9676" t="s">
        <v>17433</v>
      </c>
      <c r="G9676" t="e">
        <f>--Internal_7411</f>
        <v>#NAME?</v>
      </c>
    </row>
    <row r="9677" spans="1:7">
      <c r="A9677" t="s">
        <v>17435</v>
      </c>
      <c r="B9677">
        <v>25</v>
      </c>
      <c r="C9677">
        <v>4</v>
      </c>
      <c r="D9677">
        <v>9</v>
      </c>
      <c r="E9677" t="s">
        <v>17436</v>
      </c>
      <c r="F9677" t="s">
        <v>17437</v>
      </c>
    </row>
    <row r="9678" spans="1:7">
      <c r="A9678" t="s">
        <v>17438</v>
      </c>
      <c r="B9678">
        <v>25</v>
      </c>
      <c r="C9678">
        <v>4</v>
      </c>
      <c r="D9678">
        <v>10</v>
      </c>
      <c r="E9678" t="s">
        <v>17439</v>
      </c>
      <c r="F9678" t="s">
        <v>17437</v>
      </c>
    </row>
    <row r="9679" spans="1:7">
      <c r="A9679" t="s">
        <v>17440</v>
      </c>
      <c r="B9679">
        <v>25</v>
      </c>
      <c r="C9679">
        <v>4</v>
      </c>
      <c r="D9679">
        <v>11</v>
      </c>
      <c r="E9679" t="s">
        <v>17441</v>
      </c>
      <c r="F9679" t="s">
        <v>17442</v>
      </c>
    </row>
    <row r="9680" spans="1:7">
      <c r="A9680" t="s">
        <v>17443</v>
      </c>
      <c r="B9680">
        <v>25</v>
      </c>
      <c r="C9680">
        <v>4</v>
      </c>
      <c r="D9680">
        <v>12</v>
      </c>
      <c r="E9680" t="s">
        <v>17444</v>
      </c>
      <c r="F9680" t="s">
        <v>17442</v>
      </c>
    </row>
    <row r="9681" spans="1:6">
      <c r="A9681" t="s">
        <v>17445</v>
      </c>
      <c r="B9681">
        <v>25</v>
      </c>
      <c r="C9681">
        <v>4</v>
      </c>
      <c r="D9681">
        <v>13</v>
      </c>
      <c r="E9681" t="s">
        <v>17446</v>
      </c>
      <c r="F9681" t="s">
        <v>17447</v>
      </c>
    </row>
    <row r="9682" spans="1:6">
      <c r="A9682" t="s">
        <v>17448</v>
      </c>
      <c r="B9682">
        <v>25</v>
      </c>
      <c r="C9682">
        <v>4</v>
      </c>
      <c r="D9682">
        <v>14</v>
      </c>
      <c r="E9682" t="s">
        <v>17449</v>
      </c>
      <c r="F9682" t="s">
        <v>17447</v>
      </c>
    </row>
    <row r="9683" spans="1:6">
      <c r="A9683" t="s">
        <v>17450</v>
      </c>
      <c r="B9683">
        <v>25</v>
      </c>
      <c r="C9683">
        <v>4</v>
      </c>
      <c r="D9683">
        <v>15</v>
      </c>
      <c r="E9683" t="s">
        <v>17451</v>
      </c>
      <c r="F9683" t="s">
        <v>17452</v>
      </c>
    </row>
    <row r="9684" spans="1:6">
      <c r="A9684" t="s">
        <v>17453</v>
      </c>
      <c r="B9684">
        <v>25</v>
      </c>
      <c r="C9684">
        <v>4</v>
      </c>
      <c r="D9684">
        <v>16</v>
      </c>
      <c r="E9684" t="s">
        <v>17454</v>
      </c>
      <c r="F9684" t="s">
        <v>17452</v>
      </c>
    </row>
    <row r="9685" spans="1:6">
      <c r="A9685" t="s">
        <v>17455</v>
      </c>
      <c r="B9685">
        <v>25</v>
      </c>
      <c r="C9685">
        <v>4</v>
      </c>
      <c r="D9685">
        <v>17</v>
      </c>
      <c r="E9685" t="s">
        <v>17456</v>
      </c>
      <c r="F9685" t="s">
        <v>17457</v>
      </c>
    </row>
    <row r="9686" spans="1:6">
      <c r="A9686" t="s">
        <v>17458</v>
      </c>
      <c r="B9686">
        <v>25</v>
      </c>
      <c r="C9686">
        <v>4</v>
      </c>
      <c r="D9686">
        <v>18</v>
      </c>
      <c r="E9686" t="s">
        <v>17459</v>
      </c>
      <c r="F9686" t="s">
        <v>17457</v>
      </c>
    </row>
    <row r="9687" spans="1:6">
      <c r="A9687" t="s">
        <v>17460</v>
      </c>
      <c r="B9687">
        <v>25</v>
      </c>
      <c r="C9687">
        <v>4</v>
      </c>
      <c r="D9687">
        <v>19</v>
      </c>
      <c r="E9687" t="s">
        <v>17461</v>
      </c>
      <c r="F9687" t="s">
        <v>17462</v>
      </c>
    </row>
    <row r="9688" spans="1:6">
      <c r="A9688" t="s">
        <v>17463</v>
      </c>
      <c r="B9688">
        <v>25</v>
      </c>
      <c r="C9688">
        <v>4</v>
      </c>
      <c r="D9688">
        <v>20</v>
      </c>
      <c r="E9688" t="s">
        <v>17464</v>
      </c>
      <c r="F9688" t="s">
        <v>17462</v>
      </c>
    </row>
    <row r="9689" spans="1:6">
      <c r="A9689" t="s">
        <v>17465</v>
      </c>
      <c r="B9689">
        <v>25</v>
      </c>
      <c r="C9689">
        <v>5</v>
      </c>
      <c r="D9689">
        <v>1</v>
      </c>
      <c r="E9689" t="s">
        <v>17466</v>
      </c>
      <c r="F9689" t="s">
        <v>17467</v>
      </c>
    </row>
    <row r="9690" spans="1:6">
      <c r="A9690" t="s">
        <v>17468</v>
      </c>
      <c r="B9690">
        <v>25</v>
      </c>
      <c r="C9690">
        <v>5</v>
      </c>
      <c r="D9690">
        <v>2</v>
      </c>
      <c r="E9690" t="s">
        <v>17469</v>
      </c>
      <c r="F9690" t="s">
        <v>17467</v>
      </c>
    </row>
    <row r="9691" spans="1:6">
      <c r="A9691" t="s">
        <v>17470</v>
      </c>
      <c r="B9691">
        <v>25</v>
      </c>
      <c r="C9691">
        <v>5</v>
      </c>
      <c r="D9691">
        <v>3</v>
      </c>
      <c r="E9691" t="s">
        <v>17471</v>
      </c>
      <c r="F9691" t="s">
        <v>17472</v>
      </c>
    </row>
    <row r="9692" spans="1:6">
      <c r="A9692" t="s">
        <v>17473</v>
      </c>
      <c r="B9692">
        <v>25</v>
      </c>
      <c r="C9692">
        <v>5</v>
      </c>
      <c r="D9692">
        <v>4</v>
      </c>
      <c r="E9692" t="s">
        <v>17474</v>
      </c>
      <c r="F9692" t="s">
        <v>17472</v>
      </c>
    </row>
    <row r="9693" spans="1:6">
      <c r="A9693" t="s">
        <v>17475</v>
      </c>
      <c r="B9693">
        <v>25</v>
      </c>
      <c r="C9693">
        <v>5</v>
      </c>
      <c r="D9693">
        <v>5</v>
      </c>
      <c r="E9693" t="s">
        <v>17476</v>
      </c>
      <c r="F9693" t="s">
        <v>17477</v>
      </c>
    </row>
    <row r="9694" spans="1:6">
      <c r="A9694" t="s">
        <v>17478</v>
      </c>
      <c r="B9694">
        <v>25</v>
      </c>
      <c r="C9694">
        <v>5</v>
      </c>
      <c r="D9694">
        <v>6</v>
      </c>
      <c r="E9694" t="s">
        <v>17479</v>
      </c>
      <c r="F9694" t="s">
        <v>17477</v>
      </c>
    </row>
    <row r="9695" spans="1:6">
      <c r="A9695" t="s">
        <v>17480</v>
      </c>
      <c r="B9695">
        <v>25</v>
      </c>
      <c r="C9695">
        <v>5</v>
      </c>
      <c r="D9695">
        <v>7</v>
      </c>
      <c r="E9695" t="s">
        <v>17481</v>
      </c>
      <c r="F9695" t="s">
        <v>17482</v>
      </c>
    </row>
    <row r="9696" spans="1:6">
      <c r="A9696" t="s">
        <v>17483</v>
      </c>
      <c r="B9696">
        <v>25</v>
      </c>
      <c r="C9696">
        <v>5</v>
      </c>
      <c r="D9696">
        <v>8</v>
      </c>
      <c r="E9696" t="s">
        <v>17484</v>
      </c>
      <c r="F9696" t="s">
        <v>17482</v>
      </c>
    </row>
    <row r="9697" spans="1:7">
      <c r="A9697" t="s">
        <v>17485</v>
      </c>
      <c r="B9697">
        <v>25</v>
      </c>
      <c r="C9697">
        <v>5</v>
      </c>
      <c r="D9697">
        <v>9</v>
      </c>
      <c r="E9697" t="s">
        <v>17486</v>
      </c>
      <c r="F9697" t="s">
        <v>17487</v>
      </c>
    </row>
    <row r="9698" spans="1:7">
      <c r="A9698" t="s">
        <v>17488</v>
      </c>
      <c r="B9698">
        <v>25</v>
      </c>
      <c r="C9698">
        <v>5</v>
      </c>
      <c r="D9698">
        <v>10</v>
      </c>
      <c r="E9698" t="s">
        <v>17489</v>
      </c>
      <c r="F9698" t="s">
        <v>17487</v>
      </c>
    </row>
    <row r="9699" spans="1:7">
      <c r="A9699" t="s">
        <v>17490</v>
      </c>
      <c r="B9699">
        <v>25</v>
      </c>
      <c r="C9699">
        <v>5</v>
      </c>
      <c r="D9699">
        <v>11</v>
      </c>
      <c r="E9699" t="s">
        <v>17491</v>
      </c>
      <c r="G9699" t="e">
        <f>--Internal_20625</f>
        <v>#NAME?</v>
      </c>
    </row>
    <row r="9700" spans="1:7">
      <c r="A9700" t="s">
        <v>17492</v>
      </c>
      <c r="B9700">
        <v>25</v>
      </c>
      <c r="C9700">
        <v>5</v>
      </c>
      <c r="D9700">
        <v>12</v>
      </c>
      <c r="E9700" t="s">
        <v>17491</v>
      </c>
      <c r="G9700" t="e">
        <f>--Internal_20625</f>
        <v>#NAME?</v>
      </c>
    </row>
    <row r="9701" spans="1:7">
      <c r="A9701" t="s">
        <v>17493</v>
      </c>
      <c r="B9701">
        <v>25</v>
      </c>
      <c r="C9701">
        <v>5</v>
      </c>
      <c r="D9701">
        <v>13</v>
      </c>
      <c r="E9701" t="s">
        <v>17494</v>
      </c>
      <c r="F9701" t="s">
        <v>12130</v>
      </c>
    </row>
    <row r="9702" spans="1:7">
      <c r="A9702" t="s">
        <v>17495</v>
      </c>
      <c r="B9702">
        <v>25</v>
      </c>
      <c r="C9702">
        <v>5</v>
      </c>
      <c r="D9702">
        <v>14</v>
      </c>
      <c r="E9702" t="s">
        <v>17494</v>
      </c>
      <c r="F9702" t="s">
        <v>12130</v>
      </c>
    </row>
    <row r="9703" spans="1:7">
      <c r="A9703" t="s">
        <v>17496</v>
      </c>
      <c r="B9703">
        <v>25</v>
      </c>
      <c r="C9703">
        <v>5</v>
      </c>
      <c r="D9703">
        <v>15</v>
      </c>
      <c r="E9703" t="s">
        <v>17497</v>
      </c>
      <c r="F9703" t="s">
        <v>17498</v>
      </c>
    </row>
    <row r="9704" spans="1:7">
      <c r="A9704" t="s">
        <v>17499</v>
      </c>
      <c r="B9704">
        <v>25</v>
      </c>
      <c r="C9704">
        <v>5</v>
      </c>
      <c r="D9704">
        <v>16</v>
      </c>
      <c r="E9704" t="s">
        <v>17500</v>
      </c>
      <c r="F9704" t="s">
        <v>17498</v>
      </c>
    </row>
    <row r="9705" spans="1:7">
      <c r="A9705" t="s">
        <v>17501</v>
      </c>
      <c r="B9705">
        <v>25</v>
      </c>
      <c r="C9705">
        <v>5</v>
      </c>
      <c r="D9705">
        <v>17</v>
      </c>
      <c r="E9705" t="s">
        <v>17502</v>
      </c>
      <c r="F9705" t="s">
        <v>17503</v>
      </c>
    </row>
    <row r="9706" spans="1:7">
      <c r="A9706" t="s">
        <v>17504</v>
      </c>
      <c r="B9706">
        <v>25</v>
      </c>
      <c r="C9706">
        <v>5</v>
      </c>
      <c r="D9706">
        <v>18</v>
      </c>
      <c r="E9706" t="s">
        <v>17505</v>
      </c>
      <c r="F9706" t="s">
        <v>17503</v>
      </c>
    </row>
    <row r="9707" spans="1:7">
      <c r="A9707" t="s">
        <v>17506</v>
      </c>
      <c r="B9707">
        <v>25</v>
      </c>
      <c r="C9707">
        <v>5</v>
      </c>
      <c r="D9707">
        <v>19</v>
      </c>
      <c r="E9707" t="s">
        <v>17507</v>
      </c>
      <c r="F9707" t="s">
        <v>17508</v>
      </c>
    </row>
    <row r="9708" spans="1:7">
      <c r="A9708" t="s">
        <v>17509</v>
      </c>
      <c r="B9708">
        <v>25</v>
      </c>
      <c r="C9708">
        <v>5</v>
      </c>
      <c r="D9708">
        <v>20</v>
      </c>
      <c r="E9708" t="s">
        <v>17510</v>
      </c>
      <c r="F9708" t="s">
        <v>17508</v>
      </c>
    </row>
    <row r="9709" spans="1:7">
      <c r="A9709" t="s">
        <v>17511</v>
      </c>
      <c r="B9709">
        <v>25</v>
      </c>
      <c r="C9709">
        <v>6</v>
      </c>
      <c r="D9709">
        <v>1</v>
      </c>
      <c r="E9709" t="s">
        <v>17512</v>
      </c>
      <c r="F9709" t="s">
        <v>17513</v>
      </c>
    </row>
    <row r="9710" spans="1:7">
      <c r="A9710" t="s">
        <v>17514</v>
      </c>
      <c r="B9710">
        <v>25</v>
      </c>
      <c r="C9710">
        <v>6</v>
      </c>
      <c r="D9710">
        <v>2</v>
      </c>
      <c r="E9710" t="s">
        <v>17515</v>
      </c>
      <c r="F9710" t="s">
        <v>17513</v>
      </c>
    </row>
    <row r="9711" spans="1:7">
      <c r="A9711" t="s">
        <v>17516</v>
      </c>
      <c r="B9711">
        <v>25</v>
      </c>
      <c r="C9711">
        <v>6</v>
      </c>
      <c r="D9711">
        <v>3</v>
      </c>
      <c r="E9711" t="s">
        <v>17517</v>
      </c>
      <c r="F9711" t="s">
        <v>17518</v>
      </c>
    </row>
    <row r="9712" spans="1:7">
      <c r="A9712" t="s">
        <v>17519</v>
      </c>
      <c r="B9712">
        <v>25</v>
      </c>
      <c r="C9712">
        <v>6</v>
      </c>
      <c r="D9712">
        <v>4</v>
      </c>
      <c r="E9712" t="s">
        <v>17520</v>
      </c>
      <c r="F9712" t="s">
        <v>17518</v>
      </c>
    </row>
    <row r="9713" spans="1:7">
      <c r="A9713" t="s">
        <v>17521</v>
      </c>
      <c r="B9713">
        <v>25</v>
      </c>
      <c r="C9713">
        <v>6</v>
      </c>
      <c r="D9713">
        <v>5</v>
      </c>
      <c r="E9713" t="s">
        <v>17522</v>
      </c>
      <c r="F9713" t="s">
        <v>17523</v>
      </c>
    </row>
    <row r="9714" spans="1:7">
      <c r="A9714" t="s">
        <v>17524</v>
      </c>
      <c r="B9714">
        <v>25</v>
      </c>
      <c r="C9714">
        <v>6</v>
      </c>
      <c r="D9714">
        <v>6</v>
      </c>
      <c r="E9714" t="s">
        <v>17525</v>
      </c>
      <c r="F9714" t="s">
        <v>17523</v>
      </c>
    </row>
    <row r="9715" spans="1:7">
      <c r="A9715" t="s">
        <v>17526</v>
      </c>
      <c r="B9715">
        <v>25</v>
      </c>
      <c r="C9715">
        <v>6</v>
      </c>
      <c r="D9715">
        <v>7</v>
      </c>
      <c r="E9715" t="s">
        <v>17527</v>
      </c>
      <c r="F9715" t="s">
        <v>17528</v>
      </c>
    </row>
    <row r="9716" spans="1:7">
      <c r="A9716" t="s">
        <v>17529</v>
      </c>
      <c r="B9716">
        <v>25</v>
      </c>
      <c r="C9716">
        <v>6</v>
      </c>
      <c r="D9716">
        <v>8</v>
      </c>
      <c r="E9716" t="s">
        <v>17530</v>
      </c>
      <c r="F9716" t="s">
        <v>17528</v>
      </c>
    </row>
    <row r="9717" spans="1:7">
      <c r="A9717" t="s">
        <v>17531</v>
      </c>
      <c r="B9717">
        <v>25</v>
      </c>
      <c r="C9717">
        <v>6</v>
      </c>
      <c r="D9717">
        <v>9</v>
      </c>
      <c r="E9717" t="s">
        <v>17532</v>
      </c>
      <c r="F9717" t="s">
        <v>17533</v>
      </c>
    </row>
    <row r="9718" spans="1:7">
      <c r="A9718" t="s">
        <v>17534</v>
      </c>
      <c r="B9718">
        <v>25</v>
      </c>
      <c r="C9718">
        <v>6</v>
      </c>
      <c r="D9718">
        <v>10</v>
      </c>
      <c r="E9718" t="s">
        <v>17535</v>
      </c>
      <c r="F9718" t="s">
        <v>17533</v>
      </c>
    </row>
    <row r="9719" spans="1:7">
      <c r="A9719" t="s">
        <v>17536</v>
      </c>
      <c r="B9719">
        <v>25</v>
      </c>
      <c r="C9719">
        <v>6</v>
      </c>
      <c r="D9719">
        <v>11</v>
      </c>
      <c r="E9719" t="s">
        <v>17537</v>
      </c>
      <c r="F9719" t="s">
        <v>17538</v>
      </c>
    </row>
    <row r="9720" spans="1:7">
      <c r="A9720" t="s">
        <v>17539</v>
      </c>
      <c r="B9720">
        <v>25</v>
      </c>
      <c r="C9720">
        <v>6</v>
      </c>
      <c r="D9720">
        <v>12</v>
      </c>
      <c r="E9720" t="s">
        <v>17540</v>
      </c>
      <c r="F9720" t="s">
        <v>17538</v>
      </c>
    </row>
    <row r="9721" spans="1:7">
      <c r="A9721" t="s">
        <v>17541</v>
      </c>
      <c r="B9721">
        <v>25</v>
      </c>
      <c r="C9721">
        <v>6</v>
      </c>
      <c r="D9721">
        <v>13</v>
      </c>
      <c r="E9721" t="s">
        <v>17542</v>
      </c>
      <c r="F9721" t="s">
        <v>17543</v>
      </c>
    </row>
    <row r="9722" spans="1:7">
      <c r="A9722" t="s">
        <v>17544</v>
      </c>
      <c r="B9722">
        <v>25</v>
      </c>
      <c r="C9722">
        <v>6</v>
      </c>
      <c r="D9722">
        <v>14</v>
      </c>
      <c r="E9722" t="s">
        <v>17545</v>
      </c>
      <c r="F9722" t="s">
        <v>17543</v>
      </c>
    </row>
    <row r="9723" spans="1:7">
      <c r="A9723" t="s">
        <v>17546</v>
      </c>
      <c r="B9723">
        <v>25</v>
      </c>
      <c r="C9723">
        <v>6</v>
      </c>
      <c r="D9723">
        <v>15</v>
      </c>
      <c r="E9723" t="s">
        <v>17547</v>
      </c>
      <c r="F9723" t="s">
        <v>17548</v>
      </c>
    </row>
    <row r="9724" spans="1:7">
      <c r="A9724" t="s">
        <v>17549</v>
      </c>
      <c r="B9724">
        <v>25</v>
      </c>
      <c r="C9724">
        <v>6</v>
      </c>
      <c r="D9724">
        <v>16</v>
      </c>
      <c r="E9724" t="s">
        <v>17550</v>
      </c>
      <c r="F9724" t="s">
        <v>17548</v>
      </c>
    </row>
    <row r="9725" spans="1:7">
      <c r="A9725" t="s">
        <v>17551</v>
      </c>
      <c r="B9725">
        <v>25</v>
      </c>
      <c r="C9725">
        <v>6</v>
      </c>
      <c r="D9725">
        <v>17</v>
      </c>
      <c r="E9725" t="s">
        <v>17552</v>
      </c>
      <c r="F9725" t="s">
        <v>17553</v>
      </c>
    </row>
    <row r="9726" spans="1:7">
      <c r="A9726" t="s">
        <v>17554</v>
      </c>
      <c r="B9726">
        <v>25</v>
      </c>
      <c r="C9726">
        <v>6</v>
      </c>
      <c r="D9726">
        <v>18</v>
      </c>
      <c r="E9726" t="s">
        <v>17555</v>
      </c>
      <c r="F9726" t="s">
        <v>17553</v>
      </c>
    </row>
    <row r="9727" spans="1:7">
      <c r="A9727" t="s">
        <v>17556</v>
      </c>
      <c r="B9727">
        <v>25</v>
      </c>
      <c r="C9727">
        <v>6</v>
      </c>
      <c r="D9727">
        <v>19</v>
      </c>
      <c r="E9727" t="s">
        <v>17557</v>
      </c>
      <c r="G9727" t="e">
        <f>--Internal_12157</f>
        <v>#NAME?</v>
      </c>
    </row>
    <row r="9728" spans="1:7">
      <c r="A9728" t="s">
        <v>17558</v>
      </c>
      <c r="B9728">
        <v>25</v>
      </c>
      <c r="C9728">
        <v>6</v>
      </c>
      <c r="D9728">
        <v>20</v>
      </c>
      <c r="E9728" t="s">
        <v>17557</v>
      </c>
      <c r="G9728" t="e">
        <f>--Internal_12157</f>
        <v>#NAME?</v>
      </c>
    </row>
    <row r="9729" spans="1:7">
      <c r="A9729" t="s">
        <v>17559</v>
      </c>
      <c r="B9729">
        <v>25</v>
      </c>
      <c r="C9729">
        <v>7</v>
      </c>
      <c r="D9729">
        <v>1</v>
      </c>
      <c r="E9729" t="s">
        <v>17560</v>
      </c>
      <c r="F9729" t="s">
        <v>17561</v>
      </c>
    </row>
    <row r="9730" spans="1:7">
      <c r="A9730" t="s">
        <v>17562</v>
      </c>
      <c r="B9730">
        <v>25</v>
      </c>
      <c r="C9730">
        <v>7</v>
      </c>
      <c r="D9730">
        <v>2</v>
      </c>
      <c r="E9730" t="s">
        <v>17563</v>
      </c>
      <c r="F9730" t="s">
        <v>17561</v>
      </c>
    </row>
    <row r="9731" spans="1:7">
      <c r="A9731" t="s">
        <v>17564</v>
      </c>
      <c r="B9731">
        <v>25</v>
      </c>
      <c r="C9731">
        <v>7</v>
      </c>
      <c r="D9731">
        <v>3</v>
      </c>
      <c r="E9731" t="s">
        <v>17565</v>
      </c>
      <c r="F9731" t="s">
        <v>17566</v>
      </c>
    </row>
    <row r="9732" spans="1:7">
      <c r="A9732" t="s">
        <v>17567</v>
      </c>
      <c r="B9732">
        <v>25</v>
      </c>
      <c r="C9732">
        <v>7</v>
      </c>
      <c r="D9732">
        <v>4</v>
      </c>
      <c r="E9732" t="s">
        <v>17568</v>
      </c>
      <c r="F9732" t="s">
        <v>17566</v>
      </c>
    </row>
    <row r="9733" spans="1:7">
      <c r="A9733" t="s">
        <v>17569</v>
      </c>
      <c r="B9733">
        <v>25</v>
      </c>
      <c r="C9733">
        <v>7</v>
      </c>
      <c r="D9733">
        <v>5</v>
      </c>
      <c r="E9733" t="s">
        <v>17570</v>
      </c>
      <c r="F9733" t="s">
        <v>17571</v>
      </c>
    </row>
    <row r="9734" spans="1:7">
      <c r="A9734" t="s">
        <v>17572</v>
      </c>
      <c r="B9734">
        <v>25</v>
      </c>
      <c r="C9734">
        <v>7</v>
      </c>
      <c r="D9734">
        <v>6</v>
      </c>
      <c r="E9734" t="s">
        <v>17573</v>
      </c>
      <c r="F9734" t="s">
        <v>17571</v>
      </c>
    </row>
    <row r="9735" spans="1:7">
      <c r="A9735" t="s">
        <v>17574</v>
      </c>
      <c r="B9735">
        <v>25</v>
      </c>
      <c r="C9735">
        <v>7</v>
      </c>
      <c r="D9735">
        <v>7</v>
      </c>
      <c r="E9735" t="s">
        <v>17575</v>
      </c>
      <c r="F9735" t="s">
        <v>17576</v>
      </c>
    </row>
    <row r="9736" spans="1:7">
      <c r="A9736" t="s">
        <v>17577</v>
      </c>
      <c r="B9736">
        <v>25</v>
      </c>
      <c r="C9736">
        <v>7</v>
      </c>
      <c r="D9736">
        <v>8</v>
      </c>
      <c r="E9736" t="s">
        <v>17578</v>
      </c>
      <c r="F9736" t="s">
        <v>17576</v>
      </c>
    </row>
    <row r="9737" spans="1:7">
      <c r="A9737" t="s">
        <v>17579</v>
      </c>
      <c r="B9737">
        <v>25</v>
      </c>
      <c r="C9737">
        <v>7</v>
      </c>
      <c r="D9737">
        <v>9</v>
      </c>
      <c r="E9737" t="s">
        <v>17580</v>
      </c>
      <c r="G9737" t="e">
        <f>--Internal_327922</f>
        <v>#NAME?</v>
      </c>
    </row>
    <row r="9738" spans="1:7">
      <c r="A9738" t="s">
        <v>17581</v>
      </c>
      <c r="B9738">
        <v>25</v>
      </c>
      <c r="C9738">
        <v>7</v>
      </c>
      <c r="D9738">
        <v>10</v>
      </c>
      <c r="E9738" t="s">
        <v>17580</v>
      </c>
      <c r="G9738" t="e">
        <f>--Internal_327922</f>
        <v>#NAME?</v>
      </c>
    </row>
    <row r="9739" spans="1:7">
      <c r="A9739" t="s">
        <v>17582</v>
      </c>
      <c r="B9739">
        <v>25</v>
      </c>
      <c r="C9739">
        <v>7</v>
      </c>
      <c r="D9739">
        <v>11</v>
      </c>
      <c r="E9739" t="s">
        <v>17583</v>
      </c>
      <c r="F9739" t="s">
        <v>17584</v>
      </c>
    </row>
    <row r="9740" spans="1:7">
      <c r="A9740" t="s">
        <v>17585</v>
      </c>
      <c r="B9740">
        <v>25</v>
      </c>
      <c r="C9740">
        <v>7</v>
      </c>
      <c r="D9740">
        <v>12</v>
      </c>
      <c r="E9740" t="s">
        <v>17586</v>
      </c>
      <c r="F9740" t="s">
        <v>17584</v>
      </c>
    </row>
    <row r="9741" spans="1:7">
      <c r="A9741" t="s">
        <v>17587</v>
      </c>
      <c r="B9741">
        <v>25</v>
      </c>
      <c r="C9741">
        <v>7</v>
      </c>
      <c r="D9741">
        <v>13</v>
      </c>
      <c r="E9741" t="s">
        <v>17588</v>
      </c>
      <c r="F9741" t="s">
        <v>17589</v>
      </c>
    </row>
    <row r="9742" spans="1:7">
      <c r="A9742" t="s">
        <v>17590</v>
      </c>
      <c r="B9742">
        <v>25</v>
      </c>
      <c r="C9742">
        <v>7</v>
      </c>
      <c r="D9742">
        <v>14</v>
      </c>
      <c r="E9742" t="s">
        <v>17591</v>
      </c>
      <c r="F9742" t="s">
        <v>17589</v>
      </c>
    </row>
    <row r="9743" spans="1:7">
      <c r="A9743" t="s">
        <v>17592</v>
      </c>
      <c r="B9743">
        <v>25</v>
      </c>
      <c r="C9743">
        <v>7</v>
      </c>
      <c r="D9743">
        <v>15</v>
      </c>
      <c r="E9743" t="s">
        <v>17593</v>
      </c>
      <c r="F9743" t="s">
        <v>17594</v>
      </c>
    </row>
    <row r="9744" spans="1:7">
      <c r="A9744" t="s">
        <v>17595</v>
      </c>
      <c r="B9744">
        <v>25</v>
      </c>
      <c r="C9744">
        <v>7</v>
      </c>
      <c r="D9744">
        <v>16</v>
      </c>
      <c r="E9744" t="s">
        <v>17596</v>
      </c>
      <c r="F9744" t="s">
        <v>17594</v>
      </c>
    </row>
    <row r="9745" spans="1:6">
      <c r="A9745" t="s">
        <v>17597</v>
      </c>
      <c r="B9745">
        <v>25</v>
      </c>
      <c r="C9745">
        <v>7</v>
      </c>
      <c r="D9745">
        <v>17</v>
      </c>
      <c r="E9745" t="s">
        <v>17598</v>
      </c>
      <c r="F9745" t="s">
        <v>17599</v>
      </c>
    </row>
    <row r="9746" spans="1:6">
      <c r="A9746" t="s">
        <v>17600</v>
      </c>
      <c r="B9746">
        <v>25</v>
      </c>
      <c r="C9746">
        <v>7</v>
      </c>
      <c r="D9746">
        <v>18</v>
      </c>
      <c r="E9746" t="s">
        <v>17601</v>
      </c>
      <c r="F9746" t="s">
        <v>17599</v>
      </c>
    </row>
    <row r="9747" spans="1:6">
      <c r="A9747" t="s">
        <v>17602</v>
      </c>
      <c r="B9747">
        <v>25</v>
      </c>
      <c r="C9747">
        <v>7</v>
      </c>
      <c r="D9747">
        <v>19</v>
      </c>
      <c r="E9747" t="s">
        <v>17603</v>
      </c>
      <c r="F9747" t="s">
        <v>17604</v>
      </c>
    </row>
    <row r="9748" spans="1:6">
      <c r="A9748" t="s">
        <v>17605</v>
      </c>
      <c r="B9748">
        <v>25</v>
      </c>
      <c r="C9748">
        <v>7</v>
      </c>
      <c r="D9748">
        <v>20</v>
      </c>
      <c r="E9748" t="s">
        <v>17606</v>
      </c>
      <c r="F9748" t="s">
        <v>17604</v>
      </c>
    </row>
    <row r="9749" spans="1:6">
      <c r="A9749" t="s">
        <v>17607</v>
      </c>
      <c r="B9749">
        <v>25</v>
      </c>
      <c r="C9749">
        <v>8</v>
      </c>
      <c r="D9749">
        <v>1</v>
      </c>
      <c r="E9749" t="s">
        <v>17608</v>
      </c>
      <c r="F9749" t="s">
        <v>17609</v>
      </c>
    </row>
    <row r="9750" spans="1:6">
      <c r="A9750" t="s">
        <v>17610</v>
      </c>
      <c r="B9750">
        <v>25</v>
      </c>
      <c r="C9750">
        <v>8</v>
      </c>
      <c r="D9750">
        <v>2</v>
      </c>
      <c r="E9750" t="s">
        <v>17611</v>
      </c>
      <c r="F9750" t="s">
        <v>17609</v>
      </c>
    </row>
    <row r="9751" spans="1:6">
      <c r="A9751" t="s">
        <v>17612</v>
      </c>
      <c r="B9751">
        <v>25</v>
      </c>
      <c r="C9751">
        <v>8</v>
      </c>
      <c r="D9751">
        <v>3</v>
      </c>
      <c r="E9751" t="s">
        <v>17613</v>
      </c>
      <c r="F9751" t="s">
        <v>17614</v>
      </c>
    </row>
    <row r="9752" spans="1:6">
      <c r="A9752" t="s">
        <v>17615</v>
      </c>
      <c r="B9752">
        <v>25</v>
      </c>
      <c r="C9752">
        <v>8</v>
      </c>
      <c r="D9752">
        <v>4</v>
      </c>
      <c r="E9752" t="s">
        <v>17616</v>
      </c>
      <c r="F9752" t="s">
        <v>17614</v>
      </c>
    </row>
    <row r="9753" spans="1:6">
      <c r="A9753" t="s">
        <v>17617</v>
      </c>
      <c r="B9753">
        <v>25</v>
      </c>
      <c r="C9753">
        <v>8</v>
      </c>
      <c r="D9753">
        <v>5</v>
      </c>
      <c r="E9753" t="s">
        <v>17618</v>
      </c>
      <c r="F9753" t="s">
        <v>17619</v>
      </c>
    </row>
    <row r="9754" spans="1:6">
      <c r="A9754" t="s">
        <v>17620</v>
      </c>
      <c r="B9754">
        <v>25</v>
      </c>
      <c r="C9754">
        <v>8</v>
      </c>
      <c r="D9754">
        <v>6</v>
      </c>
      <c r="E9754" t="s">
        <v>17621</v>
      </c>
      <c r="F9754" t="s">
        <v>17619</v>
      </c>
    </row>
    <row r="9755" spans="1:6">
      <c r="A9755" t="s">
        <v>17622</v>
      </c>
      <c r="B9755">
        <v>25</v>
      </c>
      <c r="C9755">
        <v>8</v>
      </c>
      <c r="D9755">
        <v>7</v>
      </c>
      <c r="E9755" t="s">
        <v>17623</v>
      </c>
      <c r="F9755" t="s">
        <v>17624</v>
      </c>
    </row>
    <row r="9756" spans="1:6">
      <c r="A9756" t="s">
        <v>17625</v>
      </c>
      <c r="B9756">
        <v>25</v>
      </c>
      <c r="C9756">
        <v>8</v>
      </c>
      <c r="D9756">
        <v>8</v>
      </c>
      <c r="E9756" t="s">
        <v>17626</v>
      </c>
      <c r="F9756" t="s">
        <v>17624</v>
      </c>
    </row>
    <row r="9757" spans="1:6">
      <c r="A9757" t="s">
        <v>17627</v>
      </c>
      <c r="B9757">
        <v>25</v>
      </c>
      <c r="C9757">
        <v>8</v>
      </c>
      <c r="D9757">
        <v>9</v>
      </c>
      <c r="E9757" t="s">
        <v>17628</v>
      </c>
      <c r="F9757" t="s">
        <v>17629</v>
      </c>
    </row>
    <row r="9758" spans="1:6">
      <c r="A9758" t="s">
        <v>17630</v>
      </c>
      <c r="B9758">
        <v>25</v>
      </c>
      <c r="C9758">
        <v>8</v>
      </c>
      <c r="D9758">
        <v>10</v>
      </c>
      <c r="E9758" t="s">
        <v>17631</v>
      </c>
      <c r="F9758" t="s">
        <v>17629</v>
      </c>
    </row>
    <row r="9759" spans="1:6">
      <c r="A9759" t="s">
        <v>17632</v>
      </c>
      <c r="B9759">
        <v>25</v>
      </c>
      <c r="C9759">
        <v>8</v>
      </c>
      <c r="D9759">
        <v>11</v>
      </c>
      <c r="E9759" t="s">
        <v>17633</v>
      </c>
      <c r="F9759" t="s">
        <v>17634</v>
      </c>
    </row>
    <row r="9760" spans="1:6">
      <c r="A9760" t="s">
        <v>17635</v>
      </c>
      <c r="B9760">
        <v>25</v>
      </c>
      <c r="C9760">
        <v>8</v>
      </c>
      <c r="D9760">
        <v>12</v>
      </c>
      <c r="E9760" t="s">
        <v>17636</v>
      </c>
      <c r="F9760" t="s">
        <v>17634</v>
      </c>
    </row>
    <row r="9761" spans="1:6">
      <c r="A9761" t="s">
        <v>17637</v>
      </c>
      <c r="B9761">
        <v>25</v>
      </c>
      <c r="C9761">
        <v>8</v>
      </c>
      <c r="D9761">
        <v>13</v>
      </c>
      <c r="E9761" t="s">
        <v>17638</v>
      </c>
      <c r="F9761" t="s">
        <v>17639</v>
      </c>
    </row>
    <row r="9762" spans="1:6">
      <c r="A9762" t="s">
        <v>17640</v>
      </c>
      <c r="B9762">
        <v>25</v>
      </c>
      <c r="C9762">
        <v>8</v>
      </c>
      <c r="D9762">
        <v>14</v>
      </c>
      <c r="E9762" t="s">
        <v>17641</v>
      </c>
      <c r="F9762" t="s">
        <v>17639</v>
      </c>
    </row>
    <row r="9763" spans="1:6">
      <c r="A9763" t="s">
        <v>17642</v>
      </c>
      <c r="B9763">
        <v>25</v>
      </c>
      <c r="C9763">
        <v>8</v>
      </c>
      <c r="D9763">
        <v>15</v>
      </c>
      <c r="E9763" t="s">
        <v>17643</v>
      </c>
      <c r="F9763" t="s">
        <v>17644</v>
      </c>
    </row>
    <row r="9764" spans="1:6">
      <c r="A9764" t="s">
        <v>17645</v>
      </c>
      <c r="B9764">
        <v>25</v>
      </c>
      <c r="C9764">
        <v>8</v>
      </c>
      <c r="D9764">
        <v>16</v>
      </c>
      <c r="E9764" t="s">
        <v>17646</v>
      </c>
      <c r="F9764" t="s">
        <v>17644</v>
      </c>
    </row>
    <row r="9765" spans="1:6">
      <c r="A9765" t="s">
        <v>17647</v>
      </c>
      <c r="B9765">
        <v>25</v>
      </c>
      <c r="C9765">
        <v>8</v>
      </c>
      <c r="D9765">
        <v>17</v>
      </c>
      <c r="E9765" t="s">
        <v>17648</v>
      </c>
      <c r="F9765" t="s">
        <v>17649</v>
      </c>
    </row>
    <row r="9766" spans="1:6">
      <c r="A9766" t="s">
        <v>17650</v>
      </c>
      <c r="B9766">
        <v>25</v>
      </c>
      <c r="C9766">
        <v>8</v>
      </c>
      <c r="D9766">
        <v>18</v>
      </c>
      <c r="E9766" t="s">
        <v>17651</v>
      </c>
      <c r="F9766" t="s">
        <v>17649</v>
      </c>
    </row>
    <row r="9767" spans="1:6">
      <c r="A9767" t="s">
        <v>17652</v>
      </c>
      <c r="B9767">
        <v>25</v>
      </c>
      <c r="C9767">
        <v>8</v>
      </c>
      <c r="D9767">
        <v>19</v>
      </c>
      <c r="E9767" t="s">
        <v>17653</v>
      </c>
      <c r="F9767" t="s">
        <v>17654</v>
      </c>
    </row>
    <row r="9768" spans="1:6">
      <c r="A9768" t="s">
        <v>17655</v>
      </c>
      <c r="B9768">
        <v>25</v>
      </c>
      <c r="C9768">
        <v>8</v>
      </c>
      <c r="D9768">
        <v>20</v>
      </c>
      <c r="E9768" t="s">
        <v>17656</v>
      </c>
      <c r="F9768" t="s">
        <v>17654</v>
      </c>
    </row>
    <row r="9769" spans="1:6">
      <c r="A9769" t="s">
        <v>17657</v>
      </c>
      <c r="B9769">
        <v>25</v>
      </c>
      <c r="C9769">
        <v>9</v>
      </c>
      <c r="D9769">
        <v>1</v>
      </c>
      <c r="E9769" t="s">
        <v>17658</v>
      </c>
      <c r="F9769" t="s">
        <v>17659</v>
      </c>
    </row>
    <row r="9770" spans="1:6">
      <c r="A9770" t="s">
        <v>17660</v>
      </c>
      <c r="B9770">
        <v>25</v>
      </c>
      <c r="C9770">
        <v>9</v>
      </c>
      <c r="D9770">
        <v>2</v>
      </c>
      <c r="E9770" t="s">
        <v>17661</v>
      </c>
      <c r="F9770" t="s">
        <v>17659</v>
      </c>
    </row>
    <row r="9771" spans="1:6">
      <c r="A9771" t="s">
        <v>17662</v>
      </c>
      <c r="B9771">
        <v>25</v>
      </c>
      <c r="C9771">
        <v>9</v>
      </c>
      <c r="D9771">
        <v>3</v>
      </c>
      <c r="E9771" t="s">
        <v>17663</v>
      </c>
      <c r="F9771" t="s">
        <v>17664</v>
      </c>
    </row>
    <row r="9772" spans="1:6">
      <c r="A9772" t="s">
        <v>17665</v>
      </c>
      <c r="B9772">
        <v>25</v>
      </c>
      <c r="C9772">
        <v>9</v>
      </c>
      <c r="D9772">
        <v>4</v>
      </c>
      <c r="E9772" t="s">
        <v>17666</v>
      </c>
      <c r="F9772" t="s">
        <v>17664</v>
      </c>
    </row>
    <row r="9773" spans="1:6">
      <c r="A9773" t="s">
        <v>17667</v>
      </c>
      <c r="B9773">
        <v>25</v>
      </c>
      <c r="C9773">
        <v>9</v>
      </c>
      <c r="D9773">
        <v>5</v>
      </c>
      <c r="E9773" t="s">
        <v>17668</v>
      </c>
      <c r="F9773" t="s">
        <v>17669</v>
      </c>
    </row>
    <row r="9774" spans="1:6">
      <c r="A9774" t="s">
        <v>17670</v>
      </c>
      <c r="B9774">
        <v>25</v>
      </c>
      <c r="C9774">
        <v>9</v>
      </c>
      <c r="D9774">
        <v>6</v>
      </c>
      <c r="E9774" t="s">
        <v>17671</v>
      </c>
      <c r="F9774" t="s">
        <v>17669</v>
      </c>
    </row>
    <row r="9775" spans="1:6">
      <c r="A9775" t="s">
        <v>17672</v>
      </c>
      <c r="B9775">
        <v>25</v>
      </c>
      <c r="C9775">
        <v>9</v>
      </c>
      <c r="D9775">
        <v>7</v>
      </c>
      <c r="E9775" t="s">
        <v>17673</v>
      </c>
      <c r="F9775" t="s">
        <v>17674</v>
      </c>
    </row>
    <row r="9776" spans="1:6">
      <c r="A9776" t="s">
        <v>17675</v>
      </c>
      <c r="B9776">
        <v>25</v>
      </c>
      <c r="C9776">
        <v>9</v>
      </c>
      <c r="D9776">
        <v>8</v>
      </c>
      <c r="E9776" t="s">
        <v>17676</v>
      </c>
      <c r="F9776" t="s">
        <v>17674</v>
      </c>
    </row>
    <row r="9777" spans="1:6">
      <c r="A9777" t="s">
        <v>17677</v>
      </c>
      <c r="B9777">
        <v>25</v>
      </c>
      <c r="C9777">
        <v>9</v>
      </c>
      <c r="D9777">
        <v>9</v>
      </c>
      <c r="E9777" t="s">
        <v>17678</v>
      </c>
      <c r="F9777" t="s">
        <v>17679</v>
      </c>
    </row>
    <row r="9778" spans="1:6">
      <c r="A9778" t="s">
        <v>17680</v>
      </c>
      <c r="B9778">
        <v>25</v>
      </c>
      <c r="C9778">
        <v>9</v>
      </c>
      <c r="D9778">
        <v>10</v>
      </c>
      <c r="E9778" t="s">
        <v>17681</v>
      </c>
      <c r="F9778" t="s">
        <v>17679</v>
      </c>
    </row>
    <row r="9779" spans="1:6">
      <c r="A9779" t="s">
        <v>17682</v>
      </c>
      <c r="B9779">
        <v>25</v>
      </c>
      <c r="C9779">
        <v>9</v>
      </c>
      <c r="D9779">
        <v>11</v>
      </c>
      <c r="E9779" t="s">
        <v>17683</v>
      </c>
      <c r="F9779" t="s">
        <v>17684</v>
      </c>
    </row>
    <row r="9780" spans="1:6">
      <c r="A9780" t="s">
        <v>17685</v>
      </c>
      <c r="B9780">
        <v>25</v>
      </c>
      <c r="C9780">
        <v>9</v>
      </c>
      <c r="D9780">
        <v>12</v>
      </c>
      <c r="E9780" t="s">
        <v>17686</v>
      </c>
      <c r="F9780" t="s">
        <v>17684</v>
      </c>
    </row>
    <row r="9781" spans="1:6">
      <c r="A9781" t="s">
        <v>17687</v>
      </c>
      <c r="B9781">
        <v>25</v>
      </c>
      <c r="C9781">
        <v>9</v>
      </c>
      <c r="D9781">
        <v>13</v>
      </c>
      <c r="E9781" t="s">
        <v>17688</v>
      </c>
      <c r="F9781" t="s">
        <v>17689</v>
      </c>
    </row>
    <row r="9782" spans="1:6">
      <c r="A9782" t="s">
        <v>17690</v>
      </c>
      <c r="B9782">
        <v>25</v>
      </c>
      <c r="C9782">
        <v>9</v>
      </c>
      <c r="D9782">
        <v>14</v>
      </c>
      <c r="E9782" t="s">
        <v>17691</v>
      </c>
      <c r="F9782" t="s">
        <v>17689</v>
      </c>
    </row>
    <row r="9783" spans="1:6">
      <c r="A9783" t="s">
        <v>17692</v>
      </c>
      <c r="B9783">
        <v>25</v>
      </c>
      <c r="C9783">
        <v>9</v>
      </c>
      <c r="D9783">
        <v>15</v>
      </c>
      <c r="E9783" t="s">
        <v>17693</v>
      </c>
      <c r="F9783" t="s">
        <v>17694</v>
      </c>
    </row>
    <row r="9784" spans="1:6">
      <c r="A9784" t="s">
        <v>17695</v>
      </c>
      <c r="B9784">
        <v>25</v>
      </c>
      <c r="C9784">
        <v>9</v>
      </c>
      <c r="D9784">
        <v>16</v>
      </c>
      <c r="E9784" t="s">
        <v>17696</v>
      </c>
      <c r="F9784" t="s">
        <v>17694</v>
      </c>
    </row>
    <row r="9785" spans="1:6">
      <c r="A9785" t="s">
        <v>17697</v>
      </c>
      <c r="B9785">
        <v>25</v>
      </c>
      <c r="C9785">
        <v>9</v>
      </c>
      <c r="D9785">
        <v>17</v>
      </c>
      <c r="E9785" t="s">
        <v>17698</v>
      </c>
      <c r="F9785" t="s">
        <v>17699</v>
      </c>
    </row>
    <row r="9786" spans="1:6">
      <c r="A9786" t="s">
        <v>17700</v>
      </c>
      <c r="B9786">
        <v>25</v>
      </c>
      <c r="C9786">
        <v>9</v>
      </c>
      <c r="D9786">
        <v>18</v>
      </c>
      <c r="E9786" t="s">
        <v>17701</v>
      </c>
      <c r="F9786" t="s">
        <v>17699</v>
      </c>
    </row>
    <row r="9787" spans="1:6">
      <c r="A9787" t="s">
        <v>17702</v>
      </c>
      <c r="B9787">
        <v>25</v>
      </c>
      <c r="C9787">
        <v>9</v>
      </c>
      <c r="D9787">
        <v>19</v>
      </c>
      <c r="E9787" t="s">
        <v>17703</v>
      </c>
      <c r="F9787" t="s">
        <v>17704</v>
      </c>
    </row>
    <row r="9788" spans="1:6">
      <c r="A9788" t="s">
        <v>17705</v>
      </c>
      <c r="B9788">
        <v>25</v>
      </c>
      <c r="C9788">
        <v>9</v>
      </c>
      <c r="D9788">
        <v>20</v>
      </c>
      <c r="E9788" t="s">
        <v>17706</v>
      </c>
      <c r="F9788" t="s">
        <v>17704</v>
      </c>
    </row>
    <row r="9789" spans="1:6">
      <c r="A9789" t="s">
        <v>17707</v>
      </c>
      <c r="B9789">
        <v>25</v>
      </c>
      <c r="C9789">
        <v>10</v>
      </c>
      <c r="D9789">
        <v>1</v>
      </c>
      <c r="E9789" t="s">
        <v>17708</v>
      </c>
      <c r="F9789" t="s">
        <v>17709</v>
      </c>
    </row>
    <row r="9790" spans="1:6">
      <c r="A9790" t="s">
        <v>17710</v>
      </c>
      <c r="B9790">
        <v>25</v>
      </c>
      <c r="C9790">
        <v>10</v>
      </c>
      <c r="D9790">
        <v>2</v>
      </c>
      <c r="E9790" t="s">
        <v>17711</v>
      </c>
      <c r="F9790" t="s">
        <v>17709</v>
      </c>
    </row>
    <row r="9791" spans="1:6">
      <c r="A9791" t="s">
        <v>17712</v>
      </c>
      <c r="B9791">
        <v>25</v>
      </c>
      <c r="C9791">
        <v>10</v>
      </c>
      <c r="D9791">
        <v>3</v>
      </c>
      <c r="E9791" t="s">
        <v>17713</v>
      </c>
      <c r="F9791" t="s">
        <v>17714</v>
      </c>
    </row>
    <row r="9792" spans="1:6">
      <c r="A9792" t="s">
        <v>17715</v>
      </c>
      <c r="B9792">
        <v>25</v>
      </c>
      <c r="C9792">
        <v>10</v>
      </c>
      <c r="D9792">
        <v>4</v>
      </c>
      <c r="E9792" t="s">
        <v>17716</v>
      </c>
      <c r="F9792" t="s">
        <v>17714</v>
      </c>
    </row>
    <row r="9793" spans="1:6">
      <c r="A9793" t="s">
        <v>17717</v>
      </c>
      <c r="B9793">
        <v>25</v>
      </c>
      <c r="C9793">
        <v>10</v>
      </c>
      <c r="D9793">
        <v>5</v>
      </c>
      <c r="E9793" t="s">
        <v>17718</v>
      </c>
      <c r="F9793" t="s">
        <v>17719</v>
      </c>
    </row>
    <row r="9794" spans="1:6">
      <c r="A9794" t="s">
        <v>17720</v>
      </c>
      <c r="B9794">
        <v>25</v>
      </c>
      <c r="C9794">
        <v>10</v>
      </c>
      <c r="D9794">
        <v>6</v>
      </c>
      <c r="E9794" t="s">
        <v>17721</v>
      </c>
      <c r="F9794" t="s">
        <v>17719</v>
      </c>
    </row>
    <row r="9795" spans="1:6">
      <c r="A9795" t="s">
        <v>17722</v>
      </c>
      <c r="B9795">
        <v>25</v>
      </c>
      <c r="C9795">
        <v>10</v>
      </c>
      <c r="D9795">
        <v>7</v>
      </c>
      <c r="E9795" t="s">
        <v>17723</v>
      </c>
      <c r="F9795" t="s">
        <v>17724</v>
      </c>
    </row>
    <row r="9796" spans="1:6">
      <c r="A9796" t="s">
        <v>17725</v>
      </c>
      <c r="B9796">
        <v>25</v>
      </c>
      <c r="C9796">
        <v>10</v>
      </c>
      <c r="D9796">
        <v>8</v>
      </c>
      <c r="E9796" t="s">
        <v>17726</v>
      </c>
      <c r="F9796" t="s">
        <v>17724</v>
      </c>
    </row>
    <row r="9797" spans="1:6">
      <c r="A9797" t="s">
        <v>17727</v>
      </c>
      <c r="B9797">
        <v>25</v>
      </c>
      <c r="C9797">
        <v>10</v>
      </c>
      <c r="D9797">
        <v>9</v>
      </c>
      <c r="E9797" t="s">
        <v>17728</v>
      </c>
      <c r="F9797" t="s">
        <v>17729</v>
      </c>
    </row>
    <row r="9798" spans="1:6">
      <c r="A9798" t="s">
        <v>17730</v>
      </c>
      <c r="B9798">
        <v>25</v>
      </c>
      <c r="C9798">
        <v>10</v>
      </c>
      <c r="D9798">
        <v>10</v>
      </c>
      <c r="E9798" t="s">
        <v>17731</v>
      </c>
      <c r="F9798" t="s">
        <v>17729</v>
      </c>
    </row>
    <row r="9799" spans="1:6">
      <c r="A9799" t="s">
        <v>17732</v>
      </c>
      <c r="B9799">
        <v>25</v>
      </c>
      <c r="C9799">
        <v>10</v>
      </c>
      <c r="D9799">
        <v>11</v>
      </c>
      <c r="E9799" t="s">
        <v>17733</v>
      </c>
      <c r="F9799" t="s">
        <v>17734</v>
      </c>
    </row>
    <row r="9800" spans="1:6">
      <c r="A9800" t="s">
        <v>17735</v>
      </c>
      <c r="B9800">
        <v>25</v>
      </c>
      <c r="C9800">
        <v>10</v>
      </c>
      <c r="D9800">
        <v>12</v>
      </c>
      <c r="E9800" t="s">
        <v>17736</v>
      </c>
      <c r="F9800" t="s">
        <v>17734</v>
      </c>
    </row>
    <row r="9801" spans="1:6">
      <c r="A9801" t="s">
        <v>17737</v>
      </c>
      <c r="B9801">
        <v>25</v>
      </c>
      <c r="C9801">
        <v>10</v>
      </c>
      <c r="D9801">
        <v>13</v>
      </c>
      <c r="E9801" t="s">
        <v>17738</v>
      </c>
      <c r="F9801" t="s">
        <v>17739</v>
      </c>
    </row>
    <row r="9802" spans="1:6">
      <c r="A9802" t="s">
        <v>17740</v>
      </c>
      <c r="B9802">
        <v>25</v>
      </c>
      <c r="C9802">
        <v>10</v>
      </c>
      <c r="D9802">
        <v>14</v>
      </c>
      <c r="E9802" t="s">
        <v>17741</v>
      </c>
      <c r="F9802" t="s">
        <v>17739</v>
      </c>
    </row>
    <row r="9803" spans="1:6">
      <c r="A9803" t="s">
        <v>17742</v>
      </c>
      <c r="B9803">
        <v>25</v>
      </c>
      <c r="C9803">
        <v>10</v>
      </c>
      <c r="D9803">
        <v>15</v>
      </c>
      <c r="E9803" t="s">
        <v>17743</v>
      </c>
      <c r="F9803" t="s">
        <v>17744</v>
      </c>
    </row>
    <row r="9804" spans="1:6">
      <c r="A9804" t="s">
        <v>17745</v>
      </c>
      <c r="B9804">
        <v>25</v>
      </c>
      <c r="C9804">
        <v>10</v>
      </c>
      <c r="D9804">
        <v>16</v>
      </c>
      <c r="E9804" t="s">
        <v>17746</v>
      </c>
      <c r="F9804" t="s">
        <v>17744</v>
      </c>
    </row>
    <row r="9805" spans="1:6">
      <c r="A9805" t="s">
        <v>17747</v>
      </c>
      <c r="B9805">
        <v>25</v>
      </c>
      <c r="C9805">
        <v>10</v>
      </c>
      <c r="D9805">
        <v>17</v>
      </c>
      <c r="E9805" t="s">
        <v>17748</v>
      </c>
      <c r="F9805" t="s">
        <v>17749</v>
      </c>
    </row>
    <row r="9806" spans="1:6">
      <c r="A9806" t="s">
        <v>17750</v>
      </c>
      <c r="B9806">
        <v>25</v>
      </c>
      <c r="C9806">
        <v>10</v>
      </c>
      <c r="D9806">
        <v>18</v>
      </c>
      <c r="E9806" t="s">
        <v>17751</v>
      </c>
      <c r="F9806" t="s">
        <v>17749</v>
      </c>
    </row>
    <row r="9807" spans="1:6">
      <c r="A9807" t="s">
        <v>17752</v>
      </c>
      <c r="B9807">
        <v>25</v>
      </c>
      <c r="C9807">
        <v>10</v>
      </c>
      <c r="D9807">
        <v>19</v>
      </c>
      <c r="E9807" t="s">
        <v>17753</v>
      </c>
      <c r="F9807" t="s">
        <v>17754</v>
      </c>
    </row>
    <row r="9808" spans="1:6">
      <c r="A9808" t="s">
        <v>17755</v>
      </c>
      <c r="B9808">
        <v>25</v>
      </c>
      <c r="C9808">
        <v>10</v>
      </c>
      <c r="D9808">
        <v>20</v>
      </c>
      <c r="E9808" t="s">
        <v>17756</v>
      </c>
      <c r="F9808" t="s">
        <v>17754</v>
      </c>
    </row>
    <row r="9809" spans="1:6">
      <c r="A9809" t="s">
        <v>17757</v>
      </c>
      <c r="B9809">
        <v>25</v>
      </c>
      <c r="C9809">
        <v>11</v>
      </c>
      <c r="D9809">
        <v>1</v>
      </c>
      <c r="E9809" t="s">
        <v>17758</v>
      </c>
      <c r="F9809" t="s">
        <v>17759</v>
      </c>
    </row>
    <row r="9810" spans="1:6">
      <c r="A9810" t="s">
        <v>17760</v>
      </c>
      <c r="B9810">
        <v>25</v>
      </c>
      <c r="C9810">
        <v>11</v>
      </c>
      <c r="D9810">
        <v>2</v>
      </c>
      <c r="E9810" t="s">
        <v>17761</v>
      </c>
      <c r="F9810" t="s">
        <v>17759</v>
      </c>
    </row>
    <row r="9811" spans="1:6">
      <c r="A9811" t="s">
        <v>17762</v>
      </c>
      <c r="B9811">
        <v>25</v>
      </c>
      <c r="C9811">
        <v>11</v>
      </c>
      <c r="D9811">
        <v>3</v>
      </c>
      <c r="E9811" t="s">
        <v>17763</v>
      </c>
      <c r="F9811" t="s">
        <v>17764</v>
      </c>
    </row>
    <row r="9812" spans="1:6">
      <c r="A9812" t="s">
        <v>17765</v>
      </c>
      <c r="B9812">
        <v>25</v>
      </c>
      <c r="C9812">
        <v>11</v>
      </c>
      <c r="D9812">
        <v>4</v>
      </c>
      <c r="E9812" t="s">
        <v>17766</v>
      </c>
      <c r="F9812" t="s">
        <v>17764</v>
      </c>
    </row>
    <row r="9813" spans="1:6">
      <c r="A9813" t="s">
        <v>17767</v>
      </c>
      <c r="B9813">
        <v>25</v>
      </c>
      <c r="C9813">
        <v>11</v>
      </c>
      <c r="D9813">
        <v>5</v>
      </c>
      <c r="E9813" t="s">
        <v>17768</v>
      </c>
      <c r="F9813" t="s">
        <v>17769</v>
      </c>
    </row>
    <row r="9814" spans="1:6">
      <c r="A9814" t="s">
        <v>17770</v>
      </c>
      <c r="B9814">
        <v>25</v>
      </c>
      <c r="C9814">
        <v>11</v>
      </c>
      <c r="D9814">
        <v>6</v>
      </c>
      <c r="E9814" t="s">
        <v>17771</v>
      </c>
      <c r="F9814" t="s">
        <v>17769</v>
      </c>
    </row>
    <row r="9815" spans="1:6">
      <c r="A9815" t="s">
        <v>17772</v>
      </c>
      <c r="B9815">
        <v>25</v>
      </c>
      <c r="C9815">
        <v>11</v>
      </c>
      <c r="D9815">
        <v>7</v>
      </c>
      <c r="E9815" t="s">
        <v>17773</v>
      </c>
      <c r="F9815" t="s">
        <v>17774</v>
      </c>
    </row>
    <row r="9816" spans="1:6">
      <c r="A9816" t="s">
        <v>17775</v>
      </c>
      <c r="B9816">
        <v>25</v>
      </c>
      <c r="C9816">
        <v>11</v>
      </c>
      <c r="D9816">
        <v>8</v>
      </c>
      <c r="E9816" t="s">
        <v>17776</v>
      </c>
      <c r="F9816" t="s">
        <v>17774</v>
      </c>
    </row>
    <row r="9817" spans="1:6">
      <c r="A9817" t="s">
        <v>17777</v>
      </c>
      <c r="B9817">
        <v>25</v>
      </c>
      <c r="C9817">
        <v>11</v>
      </c>
      <c r="D9817">
        <v>9</v>
      </c>
      <c r="E9817" t="s">
        <v>17778</v>
      </c>
      <c r="F9817" t="s">
        <v>17779</v>
      </c>
    </row>
    <row r="9818" spans="1:6">
      <c r="A9818" t="s">
        <v>17780</v>
      </c>
      <c r="B9818">
        <v>25</v>
      </c>
      <c r="C9818">
        <v>11</v>
      </c>
      <c r="D9818">
        <v>10</v>
      </c>
      <c r="E9818" t="s">
        <v>17781</v>
      </c>
      <c r="F9818" t="s">
        <v>17779</v>
      </c>
    </row>
    <row r="9819" spans="1:6">
      <c r="A9819" t="s">
        <v>17782</v>
      </c>
      <c r="B9819">
        <v>25</v>
      </c>
      <c r="C9819">
        <v>11</v>
      </c>
      <c r="D9819">
        <v>11</v>
      </c>
      <c r="E9819" t="s">
        <v>17783</v>
      </c>
      <c r="F9819" t="s">
        <v>17784</v>
      </c>
    </row>
    <row r="9820" spans="1:6">
      <c r="A9820" t="s">
        <v>17785</v>
      </c>
      <c r="B9820">
        <v>25</v>
      </c>
      <c r="C9820">
        <v>11</v>
      </c>
      <c r="D9820">
        <v>12</v>
      </c>
      <c r="E9820" t="s">
        <v>17786</v>
      </c>
      <c r="F9820" t="s">
        <v>17784</v>
      </c>
    </row>
    <row r="9821" spans="1:6">
      <c r="A9821" t="s">
        <v>17787</v>
      </c>
      <c r="B9821">
        <v>25</v>
      </c>
      <c r="C9821">
        <v>11</v>
      </c>
      <c r="D9821">
        <v>13</v>
      </c>
      <c r="E9821" t="s">
        <v>17788</v>
      </c>
      <c r="F9821" t="s">
        <v>17789</v>
      </c>
    </row>
    <row r="9822" spans="1:6">
      <c r="A9822" t="s">
        <v>17790</v>
      </c>
      <c r="B9822">
        <v>25</v>
      </c>
      <c r="C9822">
        <v>11</v>
      </c>
      <c r="D9822">
        <v>14</v>
      </c>
      <c r="E9822" t="s">
        <v>17791</v>
      </c>
      <c r="F9822" t="s">
        <v>17789</v>
      </c>
    </row>
    <row r="9823" spans="1:6">
      <c r="A9823" t="s">
        <v>17792</v>
      </c>
      <c r="B9823">
        <v>25</v>
      </c>
      <c r="C9823">
        <v>11</v>
      </c>
      <c r="D9823">
        <v>15</v>
      </c>
      <c r="E9823" t="s">
        <v>17793</v>
      </c>
      <c r="F9823" t="s">
        <v>17794</v>
      </c>
    </row>
    <row r="9824" spans="1:6">
      <c r="A9824" t="s">
        <v>17795</v>
      </c>
      <c r="B9824">
        <v>25</v>
      </c>
      <c r="C9824">
        <v>11</v>
      </c>
      <c r="D9824">
        <v>16</v>
      </c>
      <c r="E9824" t="s">
        <v>17796</v>
      </c>
      <c r="F9824" t="s">
        <v>17794</v>
      </c>
    </row>
    <row r="9825" spans="1:6">
      <c r="A9825" t="s">
        <v>17797</v>
      </c>
      <c r="B9825">
        <v>25</v>
      </c>
      <c r="C9825">
        <v>11</v>
      </c>
      <c r="D9825">
        <v>17</v>
      </c>
      <c r="E9825" t="s">
        <v>17798</v>
      </c>
      <c r="F9825" t="s">
        <v>17799</v>
      </c>
    </row>
    <row r="9826" spans="1:6">
      <c r="A9826" t="s">
        <v>17800</v>
      </c>
      <c r="B9826">
        <v>25</v>
      </c>
      <c r="C9826">
        <v>11</v>
      </c>
      <c r="D9826">
        <v>18</v>
      </c>
      <c r="E9826" t="s">
        <v>17801</v>
      </c>
      <c r="F9826" t="s">
        <v>17799</v>
      </c>
    </row>
    <row r="9827" spans="1:6">
      <c r="A9827" t="s">
        <v>17802</v>
      </c>
      <c r="B9827">
        <v>25</v>
      </c>
      <c r="C9827">
        <v>11</v>
      </c>
      <c r="D9827">
        <v>19</v>
      </c>
      <c r="E9827" t="s">
        <v>17803</v>
      </c>
      <c r="F9827" t="s">
        <v>17804</v>
      </c>
    </row>
    <row r="9828" spans="1:6">
      <c r="A9828" t="s">
        <v>17805</v>
      </c>
      <c r="B9828">
        <v>25</v>
      </c>
      <c r="C9828">
        <v>11</v>
      </c>
      <c r="D9828">
        <v>20</v>
      </c>
      <c r="E9828" t="s">
        <v>17806</v>
      </c>
      <c r="F9828" t="s">
        <v>17804</v>
      </c>
    </row>
    <row r="9829" spans="1:6">
      <c r="A9829" t="s">
        <v>17807</v>
      </c>
      <c r="B9829">
        <v>25</v>
      </c>
      <c r="C9829">
        <v>12</v>
      </c>
      <c r="D9829">
        <v>1</v>
      </c>
      <c r="E9829" t="s">
        <v>17808</v>
      </c>
      <c r="F9829" t="s">
        <v>17809</v>
      </c>
    </row>
    <row r="9830" spans="1:6">
      <c r="A9830" t="s">
        <v>17810</v>
      </c>
      <c r="B9830">
        <v>25</v>
      </c>
      <c r="C9830">
        <v>12</v>
      </c>
      <c r="D9830">
        <v>2</v>
      </c>
      <c r="E9830" t="s">
        <v>17811</v>
      </c>
      <c r="F9830" t="s">
        <v>17809</v>
      </c>
    </row>
    <row r="9831" spans="1:6">
      <c r="A9831" t="s">
        <v>17812</v>
      </c>
      <c r="B9831">
        <v>25</v>
      </c>
      <c r="C9831">
        <v>12</v>
      </c>
      <c r="D9831">
        <v>3</v>
      </c>
      <c r="E9831" t="s">
        <v>17813</v>
      </c>
      <c r="F9831" t="s">
        <v>17814</v>
      </c>
    </row>
    <row r="9832" spans="1:6">
      <c r="A9832" t="s">
        <v>17815</v>
      </c>
      <c r="B9832">
        <v>25</v>
      </c>
      <c r="C9832">
        <v>12</v>
      </c>
      <c r="D9832">
        <v>4</v>
      </c>
      <c r="E9832" t="s">
        <v>17816</v>
      </c>
      <c r="F9832" t="s">
        <v>17814</v>
      </c>
    </row>
    <row r="9833" spans="1:6">
      <c r="A9833" t="s">
        <v>17817</v>
      </c>
      <c r="B9833">
        <v>25</v>
      </c>
      <c r="C9833">
        <v>12</v>
      </c>
      <c r="D9833">
        <v>5</v>
      </c>
      <c r="E9833" t="s">
        <v>17818</v>
      </c>
      <c r="F9833" t="s">
        <v>17819</v>
      </c>
    </row>
    <row r="9834" spans="1:6">
      <c r="A9834" t="s">
        <v>17820</v>
      </c>
      <c r="B9834">
        <v>25</v>
      </c>
      <c r="C9834">
        <v>12</v>
      </c>
      <c r="D9834">
        <v>6</v>
      </c>
      <c r="E9834" t="s">
        <v>17821</v>
      </c>
      <c r="F9834" t="s">
        <v>17819</v>
      </c>
    </row>
    <row r="9835" spans="1:6">
      <c r="A9835" t="s">
        <v>17822</v>
      </c>
      <c r="B9835">
        <v>25</v>
      </c>
      <c r="C9835">
        <v>12</v>
      </c>
      <c r="D9835">
        <v>7</v>
      </c>
      <c r="E9835" t="s">
        <v>17823</v>
      </c>
      <c r="F9835" t="s">
        <v>17824</v>
      </c>
    </row>
    <row r="9836" spans="1:6">
      <c r="A9836" t="s">
        <v>17825</v>
      </c>
      <c r="B9836">
        <v>25</v>
      </c>
      <c r="C9836">
        <v>12</v>
      </c>
      <c r="D9836">
        <v>8</v>
      </c>
      <c r="E9836" t="s">
        <v>17826</v>
      </c>
      <c r="F9836" t="s">
        <v>17824</v>
      </c>
    </row>
    <row r="9837" spans="1:6">
      <c r="A9837" t="s">
        <v>17827</v>
      </c>
      <c r="B9837">
        <v>25</v>
      </c>
      <c r="C9837">
        <v>12</v>
      </c>
      <c r="D9837">
        <v>9</v>
      </c>
      <c r="E9837" t="s">
        <v>17828</v>
      </c>
      <c r="F9837" t="s">
        <v>17829</v>
      </c>
    </row>
    <row r="9838" spans="1:6">
      <c r="A9838" t="s">
        <v>17830</v>
      </c>
      <c r="B9838">
        <v>25</v>
      </c>
      <c r="C9838">
        <v>12</v>
      </c>
      <c r="D9838">
        <v>10</v>
      </c>
      <c r="E9838" t="s">
        <v>17831</v>
      </c>
      <c r="F9838" t="s">
        <v>17829</v>
      </c>
    </row>
    <row r="9839" spans="1:6">
      <c r="A9839" t="s">
        <v>17832</v>
      </c>
      <c r="B9839">
        <v>25</v>
      </c>
      <c r="C9839">
        <v>12</v>
      </c>
      <c r="D9839">
        <v>11</v>
      </c>
      <c r="E9839" t="s">
        <v>17833</v>
      </c>
      <c r="F9839" t="s">
        <v>17834</v>
      </c>
    </row>
    <row r="9840" spans="1:6">
      <c r="A9840" t="s">
        <v>17835</v>
      </c>
      <c r="B9840">
        <v>25</v>
      </c>
      <c r="C9840">
        <v>12</v>
      </c>
      <c r="D9840">
        <v>12</v>
      </c>
      <c r="E9840" t="s">
        <v>17836</v>
      </c>
      <c r="F9840" t="s">
        <v>17834</v>
      </c>
    </row>
    <row r="9841" spans="1:6">
      <c r="A9841" t="s">
        <v>17837</v>
      </c>
      <c r="B9841">
        <v>25</v>
      </c>
      <c r="C9841">
        <v>12</v>
      </c>
      <c r="D9841">
        <v>13</v>
      </c>
      <c r="E9841" t="s">
        <v>17838</v>
      </c>
      <c r="F9841" t="s">
        <v>17839</v>
      </c>
    </row>
    <row r="9842" spans="1:6">
      <c r="A9842" t="s">
        <v>17840</v>
      </c>
      <c r="B9842">
        <v>25</v>
      </c>
      <c r="C9842">
        <v>12</v>
      </c>
      <c r="D9842">
        <v>14</v>
      </c>
      <c r="E9842" t="s">
        <v>17841</v>
      </c>
      <c r="F9842" t="s">
        <v>17839</v>
      </c>
    </row>
    <row r="9843" spans="1:6">
      <c r="A9843" t="s">
        <v>17842</v>
      </c>
      <c r="B9843">
        <v>25</v>
      </c>
      <c r="C9843">
        <v>12</v>
      </c>
      <c r="D9843">
        <v>15</v>
      </c>
      <c r="E9843" t="s">
        <v>17843</v>
      </c>
      <c r="F9843" t="s">
        <v>17844</v>
      </c>
    </row>
    <row r="9844" spans="1:6">
      <c r="A9844" t="s">
        <v>17845</v>
      </c>
      <c r="B9844">
        <v>25</v>
      </c>
      <c r="C9844">
        <v>12</v>
      </c>
      <c r="D9844">
        <v>16</v>
      </c>
      <c r="E9844" t="s">
        <v>17846</v>
      </c>
      <c r="F9844" t="s">
        <v>17844</v>
      </c>
    </row>
    <row r="9845" spans="1:6">
      <c r="A9845" t="s">
        <v>17847</v>
      </c>
      <c r="B9845">
        <v>25</v>
      </c>
      <c r="C9845">
        <v>12</v>
      </c>
      <c r="D9845">
        <v>17</v>
      </c>
      <c r="E9845" t="s">
        <v>17848</v>
      </c>
      <c r="F9845" t="s">
        <v>17849</v>
      </c>
    </row>
    <row r="9846" spans="1:6">
      <c r="A9846" t="s">
        <v>17850</v>
      </c>
      <c r="B9846">
        <v>25</v>
      </c>
      <c r="C9846">
        <v>12</v>
      </c>
      <c r="D9846">
        <v>18</v>
      </c>
      <c r="E9846" t="s">
        <v>17851</v>
      </c>
      <c r="F9846" t="s">
        <v>17849</v>
      </c>
    </row>
    <row r="9847" spans="1:6">
      <c r="A9847" t="s">
        <v>17852</v>
      </c>
      <c r="B9847">
        <v>25</v>
      </c>
      <c r="C9847">
        <v>12</v>
      </c>
      <c r="D9847">
        <v>19</v>
      </c>
      <c r="E9847" t="s">
        <v>17853</v>
      </c>
      <c r="F9847" t="s">
        <v>17854</v>
      </c>
    </row>
    <row r="9848" spans="1:6">
      <c r="A9848" t="s">
        <v>17855</v>
      </c>
      <c r="B9848">
        <v>25</v>
      </c>
      <c r="C9848">
        <v>12</v>
      </c>
      <c r="D9848">
        <v>20</v>
      </c>
      <c r="E9848" t="s">
        <v>17856</v>
      </c>
      <c r="F9848" t="s">
        <v>17854</v>
      </c>
    </row>
    <row r="9849" spans="1:6">
      <c r="A9849" t="s">
        <v>17857</v>
      </c>
      <c r="B9849">
        <v>25</v>
      </c>
      <c r="C9849">
        <v>13</v>
      </c>
      <c r="D9849">
        <v>1</v>
      </c>
      <c r="E9849" t="s">
        <v>17858</v>
      </c>
      <c r="F9849" t="s">
        <v>17859</v>
      </c>
    </row>
    <row r="9850" spans="1:6">
      <c r="A9850" t="s">
        <v>17860</v>
      </c>
      <c r="B9850">
        <v>25</v>
      </c>
      <c r="C9850">
        <v>13</v>
      </c>
      <c r="D9850">
        <v>2</v>
      </c>
      <c r="E9850" t="s">
        <v>17861</v>
      </c>
      <c r="F9850" t="s">
        <v>17859</v>
      </c>
    </row>
    <row r="9851" spans="1:6">
      <c r="A9851" t="s">
        <v>17862</v>
      </c>
      <c r="B9851">
        <v>25</v>
      </c>
      <c r="C9851">
        <v>13</v>
      </c>
      <c r="D9851">
        <v>3</v>
      </c>
      <c r="E9851" t="s">
        <v>17863</v>
      </c>
      <c r="F9851" t="s">
        <v>17864</v>
      </c>
    </row>
    <row r="9852" spans="1:6">
      <c r="A9852" t="s">
        <v>17865</v>
      </c>
      <c r="B9852">
        <v>25</v>
      </c>
      <c r="C9852">
        <v>13</v>
      </c>
      <c r="D9852">
        <v>4</v>
      </c>
      <c r="E9852" t="s">
        <v>17866</v>
      </c>
      <c r="F9852" t="s">
        <v>17864</v>
      </c>
    </row>
    <row r="9853" spans="1:6">
      <c r="A9853" t="s">
        <v>17867</v>
      </c>
      <c r="B9853">
        <v>25</v>
      </c>
      <c r="C9853">
        <v>13</v>
      </c>
      <c r="D9853">
        <v>5</v>
      </c>
      <c r="E9853" t="s">
        <v>17868</v>
      </c>
      <c r="F9853" t="s">
        <v>17869</v>
      </c>
    </row>
    <row r="9854" spans="1:6">
      <c r="A9854" t="s">
        <v>17870</v>
      </c>
      <c r="B9854">
        <v>25</v>
      </c>
      <c r="C9854">
        <v>13</v>
      </c>
      <c r="D9854">
        <v>6</v>
      </c>
      <c r="E9854" t="s">
        <v>17871</v>
      </c>
      <c r="F9854" t="s">
        <v>17869</v>
      </c>
    </row>
    <row r="9855" spans="1:6">
      <c r="A9855" t="s">
        <v>17872</v>
      </c>
      <c r="B9855">
        <v>25</v>
      </c>
      <c r="C9855">
        <v>13</v>
      </c>
      <c r="D9855">
        <v>7</v>
      </c>
      <c r="E9855" t="s">
        <v>17873</v>
      </c>
      <c r="F9855" t="s">
        <v>17874</v>
      </c>
    </row>
    <row r="9856" spans="1:6">
      <c r="A9856" t="s">
        <v>17875</v>
      </c>
      <c r="B9856">
        <v>25</v>
      </c>
      <c r="C9856">
        <v>13</v>
      </c>
      <c r="D9856">
        <v>8</v>
      </c>
      <c r="E9856" t="s">
        <v>17876</v>
      </c>
      <c r="F9856" t="s">
        <v>17874</v>
      </c>
    </row>
    <row r="9857" spans="1:6">
      <c r="A9857" t="s">
        <v>17877</v>
      </c>
      <c r="B9857">
        <v>25</v>
      </c>
      <c r="C9857">
        <v>13</v>
      </c>
      <c r="D9857">
        <v>9</v>
      </c>
      <c r="E9857" t="s">
        <v>17878</v>
      </c>
      <c r="F9857" t="s">
        <v>17879</v>
      </c>
    </row>
    <row r="9858" spans="1:6">
      <c r="A9858" t="s">
        <v>17880</v>
      </c>
      <c r="B9858">
        <v>25</v>
      </c>
      <c r="C9858">
        <v>13</v>
      </c>
      <c r="D9858">
        <v>10</v>
      </c>
      <c r="E9858" t="s">
        <v>17881</v>
      </c>
      <c r="F9858" t="s">
        <v>17879</v>
      </c>
    </row>
    <row r="9859" spans="1:6">
      <c r="A9859" t="s">
        <v>17882</v>
      </c>
      <c r="B9859">
        <v>25</v>
      </c>
      <c r="C9859">
        <v>13</v>
      </c>
      <c r="D9859">
        <v>11</v>
      </c>
      <c r="E9859" t="s">
        <v>17883</v>
      </c>
      <c r="F9859" t="s">
        <v>17884</v>
      </c>
    </row>
    <row r="9860" spans="1:6">
      <c r="A9860" t="s">
        <v>17885</v>
      </c>
      <c r="B9860">
        <v>25</v>
      </c>
      <c r="C9860">
        <v>13</v>
      </c>
      <c r="D9860">
        <v>12</v>
      </c>
      <c r="E9860" t="s">
        <v>17886</v>
      </c>
      <c r="F9860" t="s">
        <v>17884</v>
      </c>
    </row>
    <row r="9861" spans="1:6">
      <c r="A9861" t="s">
        <v>17887</v>
      </c>
      <c r="B9861">
        <v>25</v>
      </c>
      <c r="C9861">
        <v>13</v>
      </c>
      <c r="D9861">
        <v>13</v>
      </c>
      <c r="E9861" t="s">
        <v>17888</v>
      </c>
      <c r="F9861" t="s">
        <v>17889</v>
      </c>
    </row>
    <row r="9862" spans="1:6">
      <c r="A9862" t="s">
        <v>17890</v>
      </c>
      <c r="B9862">
        <v>25</v>
      </c>
      <c r="C9862">
        <v>13</v>
      </c>
      <c r="D9862">
        <v>14</v>
      </c>
      <c r="E9862" t="s">
        <v>17891</v>
      </c>
      <c r="F9862" t="s">
        <v>17889</v>
      </c>
    </row>
    <row r="9863" spans="1:6">
      <c r="A9863" t="s">
        <v>17892</v>
      </c>
      <c r="B9863">
        <v>25</v>
      </c>
      <c r="C9863">
        <v>13</v>
      </c>
      <c r="D9863">
        <v>15</v>
      </c>
      <c r="E9863" t="s">
        <v>17893</v>
      </c>
      <c r="F9863" t="s">
        <v>17894</v>
      </c>
    </row>
    <row r="9864" spans="1:6">
      <c r="A9864" t="s">
        <v>17895</v>
      </c>
      <c r="B9864">
        <v>25</v>
      </c>
      <c r="C9864">
        <v>13</v>
      </c>
      <c r="D9864">
        <v>16</v>
      </c>
      <c r="E9864" t="s">
        <v>17896</v>
      </c>
      <c r="F9864" t="s">
        <v>17894</v>
      </c>
    </row>
    <row r="9865" spans="1:6">
      <c r="A9865" t="s">
        <v>17897</v>
      </c>
      <c r="B9865">
        <v>25</v>
      </c>
      <c r="C9865">
        <v>13</v>
      </c>
      <c r="D9865">
        <v>17</v>
      </c>
      <c r="E9865" t="s">
        <v>17898</v>
      </c>
      <c r="F9865" t="s">
        <v>17899</v>
      </c>
    </row>
    <row r="9866" spans="1:6">
      <c r="A9866" t="s">
        <v>17900</v>
      </c>
      <c r="B9866">
        <v>25</v>
      </c>
      <c r="C9866">
        <v>13</v>
      </c>
      <c r="D9866">
        <v>18</v>
      </c>
      <c r="E9866" t="s">
        <v>17901</v>
      </c>
      <c r="F9866" t="s">
        <v>17899</v>
      </c>
    </row>
    <row r="9867" spans="1:6">
      <c r="A9867" t="s">
        <v>17902</v>
      </c>
      <c r="B9867">
        <v>25</v>
      </c>
      <c r="C9867">
        <v>13</v>
      </c>
      <c r="D9867">
        <v>19</v>
      </c>
      <c r="E9867" t="s">
        <v>17903</v>
      </c>
      <c r="F9867" t="s">
        <v>17904</v>
      </c>
    </row>
    <row r="9868" spans="1:6">
      <c r="A9868" t="s">
        <v>17905</v>
      </c>
      <c r="B9868">
        <v>25</v>
      </c>
      <c r="C9868">
        <v>13</v>
      </c>
      <c r="D9868">
        <v>20</v>
      </c>
      <c r="E9868" t="s">
        <v>17906</v>
      </c>
      <c r="F9868" t="s">
        <v>17904</v>
      </c>
    </row>
    <row r="9869" spans="1:6">
      <c r="A9869" t="s">
        <v>17907</v>
      </c>
      <c r="B9869">
        <v>25</v>
      </c>
      <c r="C9869">
        <v>14</v>
      </c>
      <c r="D9869">
        <v>1</v>
      </c>
      <c r="E9869" t="s">
        <v>17908</v>
      </c>
      <c r="F9869" t="s">
        <v>17909</v>
      </c>
    </row>
    <row r="9870" spans="1:6">
      <c r="A9870" t="s">
        <v>17910</v>
      </c>
      <c r="B9870">
        <v>25</v>
      </c>
      <c r="C9870">
        <v>14</v>
      </c>
      <c r="D9870">
        <v>2</v>
      </c>
      <c r="E9870" t="s">
        <v>17911</v>
      </c>
      <c r="F9870" t="s">
        <v>17909</v>
      </c>
    </row>
    <row r="9871" spans="1:6">
      <c r="A9871" t="s">
        <v>17912</v>
      </c>
      <c r="B9871">
        <v>25</v>
      </c>
      <c r="C9871">
        <v>14</v>
      </c>
      <c r="D9871">
        <v>3</v>
      </c>
      <c r="E9871" t="s">
        <v>17913</v>
      </c>
      <c r="F9871" t="s">
        <v>17914</v>
      </c>
    </row>
    <row r="9872" spans="1:6">
      <c r="A9872" t="s">
        <v>17915</v>
      </c>
      <c r="B9872">
        <v>25</v>
      </c>
      <c r="C9872">
        <v>14</v>
      </c>
      <c r="D9872">
        <v>4</v>
      </c>
      <c r="E9872" t="s">
        <v>17916</v>
      </c>
      <c r="F9872" t="s">
        <v>17914</v>
      </c>
    </row>
    <row r="9873" spans="1:7">
      <c r="A9873" t="s">
        <v>17917</v>
      </c>
      <c r="B9873">
        <v>25</v>
      </c>
      <c r="C9873">
        <v>14</v>
      </c>
      <c r="D9873">
        <v>5</v>
      </c>
      <c r="E9873" t="s">
        <v>17918</v>
      </c>
      <c r="F9873" t="s">
        <v>17919</v>
      </c>
    </row>
    <row r="9874" spans="1:7">
      <c r="A9874" t="s">
        <v>17920</v>
      </c>
      <c r="B9874">
        <v>25</v>
      </c>
      <c r="C9874">
        <v>14</v>
      </c>
      <c r="D9874">
        <v>6</v>
      </c>
      <c r="E9874" t="s">
        <v>17921</v>
      </c>
      <c r="F9874" t="s">
        <v>17919</v>
      </c>
    </row>
    <row r="9875" spans="1:7">
      <c r="A9875" t="s">
        <v>17922</v>
      </c>
      <c r="B9875">
        <v>25</v>
      </c>
      <c r="C9875">
        <v>14</v>
      </c>
      <c r="D9875">
        <v>7</v>
      </c>
      <c r="E9875" t="s">
        <v>17923</v>
      </c>
      <c r="F9875" t="s">
        <v>17924</v>
      </c>
    </row>
    <row r="9876" spans="1:7">
      <c r="A9876" t="s">
        <v>17925</v>
      </c>
      <c r="B9876">
        <v>25</v>
      </c>
      <c r="C9876">
        <v>14</v>
      </c>
      <c r="D9876">
        <v>8</v>
      </c>
      <c r="E9876" t="s">
        <v>17926</v>
      </c>
      <c r="F9876" t="s">
        <v>17924</v>
      </c>
    </row>
    <row r="9877" spans="1:7">
      <c r="A9877" t="s">
        <v>17927</v>
      </c>
      <c r="B9877">
        <v>25</v>
      </c>
      <c r="C9877">
        <v>14</v>
      </c>
      <c r="D9877">
        <v>9</v>
      </c>
      <c r="E9877" t="s">
        <v>17928</v>
      </c>
      <c r="F9877" t="s">
        <v>17929</v>
      </c>
    </row>
    <row r="9878" spans="1:7">
      <c r="A9878" t="s">
        <v>17930</v>
      </c>
      <c r="B9878">
        <v>25</v>
      </c>
      <c r="C9878">
        <v>14</v>
      </c>
      <c r="D9878">
        <v>10</v>
      </c>
      <c r="E9878" t="s">
        <v>17931</v>
      </c>
      <c r="F9878" t="s">
        <v>17929</v>
      </c>
    </row>
    <row r="9879" spans="1:7">
      <c r="A9879" t="s">
        <v>17932</v>
      </c>
      <c r="B9879">
        <v>25</v>
      </c>
      <c r="C9879">
        <v>14</v>
      </c>
      <c r="D9879">
        <v>11</v>
      </c>
      <c r="E9879" t="s">
        <v>17933</v>
      </c>
      <c r="F9879" t="s">
        <v>17934</v>
      </c>
    </row>
    <row r="9880" spans="1:7">
      <c r="A9880" t="s">
        <v>17935</v>
      </c>
      <c r="B9880">
        <v>25</v>
      </c>
      <c r="C9880">
        <v>14</v>
      </c>
      <c r="D9880">
        <v>12</v>
      </c>
      <c r="E9880" t="s">
        <v>17936</v>
      </c>
      <c r="F9880" t="s">
        <v>17934</v>
      </c>
    </row>
    <row r="9881" spans="1:7">
      <c r="A9881" t="s">
        <v>17937</v>
      </c>
      <c r="B9881">
        <v>25</v>
      </c>
      <c r="C9881">
        <v>14</v>
      </c>
      <c r="D9881">
        <v>13</v>
      </c>
      <c r="E9881" t="s">
        <v>15</v>
      </c>
      <c r="G9881" t="s">
        <v>16</v>
      </c>
    </row>
    <row r="9882" spans="1:7">
      <c r="A9882" t="s">
        <v>17938</v>
      </c>
      <c r="B9882">
        <v>25</v>
      </c>
      <c r="C9882">
        <v>14</v>
      </c>
      <c r="D9882">
        <v>14</v>
      </c>
      <c r="E9882" t="s">
        <v>15</v>
      </c>
      <c r="G9882" t="s">
        <v>16</v>
      </c>
    </row>
    <row r="9883" spans="1:7">
      <c r="A9883" t="s">
        <v>17939</v>
      </c>
      <c r="B9883">
        <v>25</v>
      </c>
      <c r="C9883">
        <v>14</v>
      </c>
      <c r="D9883">
        <v>15</v>
      </c>
      <c r="E9883" t="s">
        <v>660</v>
      </c>
      <c r="G9883" t="s">
        <v>661</v>
      </c>
    </row>
    <row r="9884" spans="1:7">
      <c r="A9884" t="s">
        <v>17940</v>
      </c>
      <c r="B9884">
        <v>25</v>
      </c>
      <c r="C9884">
        <v>14</v>
      </c>
      <c r="D9884">
        <v>16</v>
      </c>
      <c r="E9884" t="s">
        <v>660</v>
      </c>
      <c r="G9884" t="s">
        <v>661</v>
      </c>
    </row>
    <row r="9885" spans="1:7">
      <c r="A9885" t="s">
        <v>17941</v>
      </c>
      <c r="B9885">
        <v>25</v>
      </c>
      <c r="C9885">
        <v>14</v>
      </c>
      <c r="D9885">
        <v>17</v>
      </c>
      <c r="E9885" t="s">
        <v>664</v>
      </c>
      <c r="G9885" t="s">
        <v>665</v>
      </c>
    </row>
    <row r="9886" spans="1:7">
      <c r="A9886" t="s">
        <v>17942</v>
      </c>
      <c r="B9886">
        <v>25</v>
      </c>
      <c r="C9886">
        <v>14</v>
      </c>
      <c r="D9886">
        <v>18</v>
      </c>
      <c r="E9886" t="s">
        <v>664</v>
      </c>
      <c r="G9886" t="s">
        <v>665</v>
      </c>
    </row>
    <row r="9887" spans="1:7">
      <c r="A9887" t="s">
        <v>17943</v>
      </c>
      <c r="B9887">
        <v>25</v>
      </c>
      <c r="C9887">
        <v>14</v>
      </c>
      <c r="D9887">
        <v>19</v>
      </c>
      <c r="E9887" t="s">
        <v>668</v>
      </c>
      <c r="G9887" t="s">
        <v>669</v>
      </c>
    </row>
    <row r="9888" spans="1:7">
      <c r="A9888" t="s">
        <v>17944</v>
      </c>
      <c r="B9888">
        <v>25</v>
      </c>
      <c r="C9888">
        <v>14</v>
      </c>
      <c r="D9888">
        <v>20</v>
      </c>
      <c r="E9888" t="s">
        <v>668</v>
      </c>
      <c r="G9888" t="s">
        <v>669</v>
      </c>
    </row>
    <row r="9889" spans="1:7">
      <c r="A9889" t="s">
        <v>17945</v>
      </c>
      <c r="B9889">
        <v>25</v>
      </c>
      <c r="C9889">
        <v>15</v>
      </c>
      <c r="D9889">
        <v>1</v>
      </c>
      <c r="E9889" t="s">
        <v>672</v>
      </c>
      <c r="G9889" t="e">
        <f>--Buffer</f>
        <v>#NAME?</v>
      </c>
    </row>
    <row r="9890" spans="1:7">
      <c r="A9890" t="s">
        <v>17946</v>
      </c>
      <c r="B9890">
        <v>25</v>
      </c>
      <c r="C9890">
        <v>15</v>
      </c>
      <c r="D9890">
        <v>2</v>
      </c>
      <c r="E9890" t="s">
        <v>672</v>
      </c>
      <c r="G9890" t="e">
        <f>--Buffer</f>
        <v>#NAME?</v>
      </c>
    </row>
    <row r="9891" spans="1:7">
      <c r="A9891" t="s">
        <v>17947</v>
      </c>
      <c r="B9891">
        <v>25</v>
      </c>
      <c r="C9891">
        <v>15</v>
      </c>
      <c r="D9891">
        <v>3</v>
      </c>
      <c r="E9891" t="s">
        <v>675</v>
      </c>
      <c r="G9891" t="s">
        <v>676</v>
      </c>
    </row>
    <row r="9892" spans="1:7">
      <c r="A9892" t="s">
        <v>17948</v>
      </c>
      <c r="B9892">
        <v>25</v>
      </c>
      <c r="C9892">
        <v>15</v>
      </c>
      <c r="D9892">
        <v>4</v>
      </c>
      <c r="E9892" t="s">
        <v>675</v>
      </c>
      <c r="G9892" t="s">
        <v>676</v>
      </c>
    </row>
    <row r="9893" spans="1:7">
      <c r="A9893" t="s">
        <v>17949</v>
      </c>
      <c r="B9893">
        <v>25</v>
      </c>
      <c r="C9893">
        <v>15</v>
      </c>
      <c r="D9893">
        <v>5</v>
      </c>
      <c r="E9893" t="s">
        <v>679</v>
      </c>
      <c r="G9893" t="s">
        <v>680</v>
      </c>
    </row>
    <row r="9894" spans="1:7">
      <c r="A9894" t="s">
        <v>17950</v>
      </c>
      <c r="B9894">
        <v>25</v>
      </c>
      <c r="C9894">
        <v>15</v>
      </c>
      <c r="D9894">
        <v>6</v>
      </c>
      <c r="E9894" t="s">
        <v>679</v>
      </c>
      <c r="G9894" t="s">
        <v>680</v>
      </c>
    </row>
    <row r="9895" spans="1:7">
      <c r="A9895" t="s">
        <v>17951</v>
      </c>
      <c r="B9895">
        <v>25</v>
      </c>
      <c r="C9895">
        <v>15</v>
      </c>
      <c r="D9895">
        <v>7</v>
      </c>
      <c r="E9895" t="s">
        <v>683</v>
      </c>
      <c r="G9895" t="s">
        <v>684</v>
      </c>
    </row>
    <row r="9896" spans="1:7">
      <c r="A9896" t="s">
        <v>17952</v>
      </c>
      <c r="B9896">
        <v>25</v>
      </c>
      <c r="C9896">
        <v>15</v>
      </c>
      <c r="D9896">
        <v>8</v>
      </c>
      <c r="E9896" t="s">
        <v>683</v>
      </c>
      <c r="G9896" t="s">
        <v>684</v>
      </c>
    </row>
    <row r="9897" spans="1:7">
      <c r="A9897" t="s">
        <v>17953</v>
      </c>
      <c r="B9897">
        <v>25</v>
      </c>
      <c r="C9897">
        <v>15</v>
      </c>
      <c r="D9897">
        <v>9</v>
      </c>
      <c r="E9897" t="s">
        <v>672</v>
      </c>
      <c r="G9897" t="e">
        <f>--Buffer</f>
        <v>#NAME?</v>
      </c>
    </row>
    <row r="9898" spans="1:7">
      <c r="A9898" t="s">
        <v>17954</v>
      </c>
      <c r="B9898">
        <v>25</v>
      </c>
      <c r="C9898">
        <v>15</v>
      </c>
      <c r="D9898">
        <v>10</v>
      </c>
      <c r="E9898" t="s">
        <v>672</v>
      </c>
      <c r="G9898" t="e">
        <f>--Buffer</f>
        <v>#NAME?</v>
      </c>
    </row>
    <row r="9899" spans="1:7">
      <c r="A9899" t="s">
        <v>17955</v>
      </c>
      <c r="B9899">
        <v>25</v>
      </c>
      <c r="C9899">
        <v>15</v>
      </c>
      <c r="D9899">
        <v>11</v>
      </c>
      <c r="E9899" t="s">
        <v>672</v>
      </c>
      <c r="G9899" t="e">
        <f>--Buffer</f>
        <v>#NAME?</v>
      </c>
    </row>
    <row r="9900" spans="1:7">
      <c r="A9900" t="s">
        <v>17956</v>
      </c>
      <c r="B9900">
        <v>25</v>
      </c>
      <c r="C9900">
        <v>15</v>
      </c>
      <c r="D9900">
        <v>12</v>
      </c>
      <c r="E9900" t="s">
        <v>672</v>
      </c>
      <c r="G9900" t="e">
        <f>--Buffer</f>
        <v>#NAME?</v>
      </c>
    </row>
    <row r="9901" spans="1:7">
      <c r="A9901" t="s">
        <v>17957</v>
      </c>
      <c r="B9901">
        <v>25</v>
      </c>
      <c r="C9901">
        <v>15</v>
      </c>
      <c r="D9901">
        <v>13</v>
      </c>
      <c r="E9901" t="s">
        <v>672</v>
      </c>
      <c r="G9901" t="e">
        <f>--Buffer</f>
        <v>#NAME?</v>
      </c>
    </row>
    <row r="9902" spans="1:7">
      <c r="A9902" t="s">
        <v>17958</v>
      </c>
      <c r="B9902">
        <v>25</v>
      </c>
      <c r="C9902">
        <v>15</v>
      </c>
      <c r="D9902">
        <v>14</v>
      </c>
      <c r="E9902" t="s">
        <v>672</v>
      </c>
      <c r="G9902" t="e">
        <f>--Buffer</f>
        <v>#NAME?</v>
      </c>
    </row>
    <row r="9903" spans="1:7">
      <c r="A9903" t="s">
        <v>17959</v>
      </c>
      <c r="B9903">
        <v>25</v>
      </c>
      <c r="C9903">
        <v>15</v>
      </c>
      <c r="D9903">
        <v>15</v>
      </c>
      <c r="E9903" t="s">
        <v>672</v>
      </c>
      <c r="G9903" t="e">
        <f>--Buffer</f>
        <v>#NAME?</v>
      </c>
    </row>
    <row r="9904" spans="1:7">
      <c r="A9904" t="s">
        <v>17960</v>
      </c>
      <c r="B9904">
        <v>25</v>
      </c>
      <c r="C9904">
        <v>15</v>
      </c>
      <c r="D9904">
        <v>16</v>
      </c>
      <c r="E9904" t="s">
        <v>672</v>
      </c>
      <c r="G9904" t="e">
        <f>--Buffer</f>
        <v>#NAME?</v>
      </c>
    </row>
    <row r="9905" spans="1:7">
      <c r="A9905" t="s">
        <v>17961</v>
      </c>
      <c r="B9905">
        <v>25</v>
      </c>
      <c r="C9905">
        <v>15</v>
      </c>
      <c r="D9905">
        <v>17</v>
      </c>
      <c r="E9905" t="s">
        <v>695</v>
      </c>
      <c r="G9905" t="s">
        <v>696</v>
      </c>
    </row>
    <row r="9906" spans="1:7">
      <c r="A9906" t="s">
        <v>17962</v>
      </c>
      <c r="B9906">
        <v>25</v>
      </c>
      <c r="C9906">
        <v>15</v>
      </c>
      <c r="D9906">
        <v>18</v>
      </c>
      <c r="E9906" t="s">
        <v>695</v>
      </c>
      <c r="G9906" t="s">
        <v>696</v>
      </c>
    </row>
    <row r="9907" spans="1:7">
      <c r="A9907" t="s">
        <v>17963</v>
      </c>
      <c r="B9907">
        <v>25</v>
      </c>
      <c r="C9907">
        <v>15</v>
      </c>
      <c r="D9907">
        <v>19</v>
      </c>
      <c r="E9907" t="s">
        <v>699</v>
      </c>
      <c r="G9907" t="s">
        <v>700</v>
      </c>
    </row>
    <row r="9908" spans="1:7">
      <c r="A9908" t="s">
        <v>17964</v>
      </c>
      <c r="B9908">
        <v>25</v>
      </c>
      <c r="C9908">
        <v>15</v>
      </c>
      <c r="D9908">
        <v>20</v>
      </c>
      <c r="E9908" t="s">
        <v>699</v>
      </c>
      <c r="G9908" t="s">
        <v>700</v>
      </c>
    </row>
    <row r="9909" spans="1:7">
      <c r="A9909" t="s">
        <v>17965</v>
      </c>
      <c r="B9909">
        <v>25</v>
      </c>
      <c r="C9909">
        <v>16</v>
      </c>
      <c r="D9909">
        <v>1</v>
      </c>
      <c r="E9909" t="s">
        <v>703</v>
      </c>
      <c r="G9909" t="s">
        <v>704</v>
      </c>
    </row>
    <row r="9910" spans="1:7">
      <c r="A9910" t="s">
        <v>17966</v>
      </c>
      <c r="B9910">
        <v>25</v>
      </c>
      <c r="C9910">
        <v>16</v>
      </c>
      <c r="D9910">
        <v>2</v>
      </c>
      <c r="E9910" t="s">
        <v>703</v>
      </c>
      <c r="G9910" t="s">
        <v>704</v>
      </c>
    </row>
    <row r="9911" spans="1:7">
      <c r="A9911" t="s">
        <v>17967</v>
      </c>
      <c r="B9911">
        <v>25</v>
      </c>
      <c r="C9911">
        <v>16</v>
      </c>
      <c r="D9911">
        <v>3</v>
      </c>
      <c r="E9911" t="s">
        <v>707</v>
      </c>
      <c r="G9911" t="s">
        <v>708</v>
      </c>
    </row>
    <row r="9912" spans="1:7">
      <c r="A9912" t="s">
        <v>17968</v>
      </c>
      <c r="B9912">
        <v>25</v>
      </c>
      <c r="C9912">
        <v>16</v>
      </c>
      <c r="D9912">
        <v>4</v>
      </c>
      <c r="E9912" t="s">
        <v>707</v>
      </c>
      <c r="G9912" t="s">
        <v>708</v>
      </c>
    </row>
    <row r="9913" spans="1:7">
      <c r="A9913" t="s">
        <v>17969</v>
      </c>
      <c r="B9913">
        <v>25</v>
      </c>
      <c r="C9913">
        <v>16</v>
      </c>
      <c r="D9913">
        <v>5</v>
      </c>
      <c r="E9913" t="s">
        <v>711</v>
      </c>
      <c r="G9913" t="e">
        <f>--Blank</f>
        <v>#NAME?</v>
      </c>
    </row>
    <row r="9914" spans="1:7">
      <c r="A9914" t="s">
        <v>17970</v>
      </c>
      <c r="B9914">
        <v>25</v>
      </c>
      <c r="C9914">
        <v>16</v>
      </c>
      <c r="D9914">
        <v>6</v>
      </c>
      <c r="E9914" t="s">
        <v>711</v>
      </c>
      <c r="G9914" t="e">
        <f>--Blank</f>
        <v>#NAME?</v>
      </c>
    </row>
    <row r="9915" spans="1:7">
      <c r="A9915" t="s">
        <v>17971</v>
      </c>
      <c r="B9915">
        <v>25</v>
      </c>
      <c r="C9915">
        <v>16</v>
      </c>
      <c r="D9915">
        <v>7</v>
      </c>
      <c r="E9915" t="s">
        <v>711</v>
      </c>
      <c r="G9915" t="e">
        <f>--Blank</f>
        <v>#NAME?</v>
      </c>
    </row>
    <row r="9916" spans="1:7">
      <c r="A9916" t="s">
        <v>17972</v>
      </c>
      <c r="B9916">
        <v>25</v>
      </c>
      <c r="C9916">
        <v>16</v>
      </c>
      <c r="D9916">
        <v>8</v>
      </c>
      <c r="E9916" t="s">
        <v>711</v>
      </c>
      <c r="G9916" t="e">
        <f>--Blank</f>
        <v>#NAME?</v>
      </c>
    </row>
    <row r="9917" spans="1:7">
      <c r="A9917" t="s">
        <v>17973</v>
      </c>
      <c r="B9917">
        <v>25</v>
      </c>
      <c r="C9917">
        <v>16</v>
      </c>
      <c r="D9917">
        <v>9</v>
      </c>
      <c r="E9917" t="s">
        <v>711</v>
      </c>
      <c r="G9917" t="e">
        <f>--Blank</f>
        <v>#NAME?</v>
      </c>
    </row>
    <row r="9918" spans="1:7">
      <c r="A9918" t="s">
        <v>17974</v>
      </c>
      <c r="B9918">
        <v>25</v>
      </c>
      <c r="C9918">
        <v>16</v>
      </c>
      <c r="D9918">
        <v>10</v>
      </c>
      <c r="E9918" t="s">
        <v>711</v>
      </c>
      <c r="G9918" t="e">
        <f>--Blank</f>
        <v>#NAME?</v>
      </c>
    </row>
    <row r="9919" spans="1:7">
      <c r="A9919" t="s">
        <v>17975</v>
      </c>
      <c r="B9919">
        <v>25</v>
      </c>
      <c r="C9919">
        <v>16</v>
      </c>
      <c r="D9919">
        <v>11</v>
      </c>
      <c r="E9919" t="s">
        <v>711</v>
      </c>
      <c r="G9919" t="e">
        <f>--Blank</f>
        <v>#NAME?</v>
      </c>
    </row>
    <row r="9920" spans="1:7">
      <c r="A9920" t="s">
        <v>17976</v>
      </c>
      <c r="B9920">
        <v>25</v>
      </c>
      <c r="C9920">
        <v>16</v>
      </c>
      <c r="D9920">
        <v>12</v>
      </c>
      <c r="E9920" t="s">
        <v>711</v>
      </c>
      <c r="G9920" t="e">
        <f>--Blank</f>
        <v>#NAME?</v>
      </c>
    </row>
    <row r="9921" spans="1:7">
      <c r="A9921" t="s">
        <v>17977</v>
      </c>
      <c r="B9921">
        <v>25</v>
      </c>
      <c r="C9921">
        <v>16</v>
      </c>
      <c r="D9921">
        <v>13</v>
      </c>
      <c r="E9921" t="s">
        <v>711</v>
      </c>
      <c r="G9921" t="e">
        <f>--Blank</f>
        <v>#NAME?</v>
      </c>
    </row>
    <row r="9922" spans="1:7">
      <c r="A9922" t="s">
        <v>17978</v>
      </c>
      <c r="B9922">
        <v>25</v>
      </c>
      <c r="C9922">
        <v>16</v>
      </c>
      <c r="D9922">
        <v>14</v>
      </c>
      <c r="E9922" t="s">
        <v>711</v>
      </c>
      <c r="G9922" t="e">
        <f>--Blank</f>
        <v>#NAME?</v>
      </c>
    </row>
    <row r="9923" spans="1:7">
      <c r="A9923" t="s">
        <v>17979</v>
      </c>
      <c r="B9923">
        <v>25</v>
      </c>
      <c r="C9923">
        <v>16</v>
      </c>
      <c r="D9923">
        <v>15</v>
      </c>
      <c r="E9923" t="s">
        <v>711</v>
      </c>
      <c r="G9923" t="e">
        <f>--Blank</f>
        <v>#NAME?</v>
      </c>
    </row>
    <row r="9924" spans="1:7">
      <c r="A9924" t="s">
        <v>17980</v>
      </c>
      <c r="B9924">
        <v>25</v>
      </c>
      <c r="C9924">
        <v>16</v>
      </c>
      <c r="D9924">
        <v>16</v>
      </c>
      <c r="E9924" t="s">
        <v>711</v>
      </c>
      <c r="G9924" t="e">
        <f>--Blank</f>
        <v>#NAME?</v>
      </c>
    </row>
    <row r="9925" spans="1:7">
      <c r="A9925" t="s">
        <v>17981</v>
      </c>
      <c r="B9925">
        <v>25</v>
      </c>
      <c r="C9925">
        <v>16</v>
      </c>
      <c r="D9925">
        <v>17</v>
      </c>
      <c r="E9925" t="s">
        <v>711</v>
      </c>
      <c r="G9925" t="e">
        <f>--Blank</f>
        <v>#NAME?</v>
      </c>
    </row>
    <row r="9926" spans="1:7">
      <c r="A9926" t="s">
        <v>17982</v>
      </c>
      <c r="B9926">
        <v>25</v>
      </c>
      <c r="C9926">
        <v>16</v>
      </c>
      <c r="D9926">
        <v>18</v>
      </c>
      <c r="E9926" t="s">
        <v>711</v>
      </c>
      <c r="G9926" t="e">
        <f>--Blank</f>
        <v>#NAME?</v>
      </c>
    </row>
    <row r="9927" spans="1:7">
      <c r="A9927" t="s">
        <v>17983</v>
      </c>
      <c r="B9927">
        <v>25</v>
      </c>
      <c r="C9927">
        <v>16</v>
      </c>
      <c r="D9927">
        <v>19</v>
      </c>
      <c r="E9927" t="s">
        <v>711</v>
      </c>
      <c r="G9927" t="e">
        <f>--Blank</f>
        <v>#NAME?</v>
      </c>
    </row>
    <row r="9928" spans="1:7">
      <c r="A9928" t="s">
        <v>17984</v>
      </c>
      <c r="B9928">
        <v>25</v>
      </c>
      <c r="C9928">
        <v>16</v>
      </c>
      <c r="D9928">
        <v>20</v>
      </c>
      <c r="E9928" t="s">
        <v>711</v>
      </c>
      <c r="G9928" t="e">
        <f>--Blank</f>
        <v>#NAME?</v>
      </c>
    </row>
    <row r="9929" spans="1:7">
      <c r="A9929" t="s">
        <v>17985</v>
      </c>
      <c r="B9929">
        <v>25</v>
      </c>
      <c r="C9929">
        <v>17</v>
      </c>
      <c r="D9929">
        <v>1</v>
      </c>
      <c r="E9929" t="s">
        <v>711</v>
      </c>
      <c r="G9929" t="e">
        <f>--Blank</f>
        <v>#NAME?</v>
      </c>
    </row>
    <row r="9930" spans="1:7">
      <c r="A9930" t="s">
        <v>17986</v>
      </c>
      <c r="B9930">
        <v>25</v>
      </c>
      <c r="C9930">
        <v>17</v>
      </c>
      <c r="D9930">
        <v>2</v>
      </c>
      <c r="E9930" t="s">
        <v>711</v>
      </c>
      <c r="G9930" t="e">
        <f>--Blank</f>
        <v>#NAME?</v>
      </c>
    </row>
    <row r="9931" spans="1:7">
      <c r="A9931" t="s">
        <v>17987</v>
      </c>
      <c r="B9931">
        <v>25</v>
      </c>
      <c r="C9931">
        <v>17</v>
      </c>
      <c r="D9931">
        <v>3</v>
      </c>
      <c r="E9931" t="s">
        <v>711</v>
      </c>
      <c r="G9931" t="e">
        <f>--Blank</f>
        <v>#NAME?</v>
      </c>
    </row>
    <row r="9932" spans="1:7">
      <c r="A9932" t="s">
        <v>17988</v>
      </c>
      <c r="B9932">
        <v>25</v>
      </c>
      <c r="C9932">
        <v>17</v>
      </c>
      <c r="D9932">
        <v>4</v>
      </c>
      <c r="E9932" t="s">
        <v>711</v>
      </c>
      <c r="G9932" t="e">
        <f>--Blank</f>
        <v>#NAME?</v>
      </c>
    </row>
    <row r="9933" spans="1:7">
      <c r="A9933" t="s">
        <v>17989</v>
      </c>
      <c r="B9933">
        <v>25</v>
      </c>
      <c r="C9933">
        <v>17</v>
      </c>
      <c r="D9933">
        <v>5</v>
      </c>
      <c r="E9933" t="s">
        <v>711</v>
      </c>
      <c r="G9933" t="e">
        <f>--Blank</f>
        <v>#NAME?</v>
      </c>
    </row>
    <row r="9934" spans="1:7">
      <c r="A9934" t="s">
        <v>17990</v>
      </c>
      <c r="B9934">
        <v>25</v>
      </c>
      <c r="C9934">
        <v>17</v>
      </c>
      <c r="D9934">
        <v>6</v>
      </c>
      <c r="E9934" t="s">
        <v>711</v>
      </c>
      <c r="G9934" t="e">
        <f>--Blank</f>
        <v>#NAME?</v>
      </c>
    </row>
    <row r="9935" spans="1:7">
      <c r="A9935" t="s">
        <v>17991</v>
      </c>
      <c r="B9935">
        <v>25</v>
      </c>
      <c r="C9935">
        <v>17</v>
      </c>
      <c r="D9935">
        <v>7</v>
      </c>
      <c r="E9935" t="s">
        <v>711</v>
      </c>
      <c r="G9935" t="e">
        <f>--Blank</f>
        <v>#NAME?</v>
      </c>
    </row>
    <row r="9936" spans="1:7">
      <c r="A9936" t="s">
        <v>17992</v>
      </c>
      <c r="B9936">
        <v>25</v>
      </c>
      <c r="C9936">
        <v>17</v>
      </c>
      <c r="D9936">
        <v>8</v>
      </c>
      <c r="E9936" t="s">
        <v>711</v>
      </c>
      <c r="G9936" t="e">
        <f>--Blank</f>
        <v>#NAME?</v>
      </c>
    </row>
    <row r="9937" spans="1:7">
      <c r="A9937" t="s">
        <v>17993</v>
      </c>
      <c r="B9937">
        <v>25</v>
      </c>
      <c r="C9937">
        <v>17</v>
      </c>
      <c r="D9937">
        <v>9</v>
      </c>
      <c r="E9937" t="s">
        <v>711</v>
      </c>
      <c r="G9937" t="e">
        <f>--Blank</f>
        <v>#NAME?</v>
      </c>
    </row>
    <row r="9938" spans="1:7">
      <c r="A9938" t="s">
        <v>17994</v>
      </c>
      <c r="B9938">
        <v>25</v>
      </c>
      <c r="C9938">
        <v>17</v>
      </c>
      <c r="D9938">
        <v>10</v>
      </c>
      <c r="E9938" t="s">
        <v>711</v>
      </c>
      <c r="G9938" t="e">
        <f>--Blank</f>
        <v>#NAME?</v>
      </c>
    </row>
    <row r="9939" spans="1:7">
      <c r="A9939" t="s">
        <v>17995</v>
      </c>
      <c r="B9939">
        <v>25</v>
      </c>
      <c r="C9939">
        <v>17</v>
      </c>
      <c r="D9939">
        <v>11</v>
      </c>
      <c r="E9939" t="s">
        <v>711</v>
      </c>
      <c r="G9939" t="e">
        <f>--Blank</f>
        <v>#NAME?</v>
      </c>
    </row>
    <row r="9940" spans="1:7">
      <c r="A9940" t="s">
        <v>17996</v>
      </c>
      <c r="B9940">
        <v>25</v>
      </c>
      <c r="C9940">
        <v>17</v>
      </c>
      <c r="D9940">
        <v>12</v>
      </c>
      <c r="E9940" t="s">
        <v>711</v>
      </c>
      <c r="G9940" t="e">
        <f>--Blank</f>
        <v>#NAME?</v>
      </c>
    </row>
    <row r="9941" spans="1:7">
      <c r="A9941" t="s">
        <v>17997</v>
      </c>
      <c r="B9941">
        <v>25</v>
      </c>
      <c r="C9941">
        <v>17</v>
      </c>
      <c r="D9941">
        <v>13</v>
      </c>
      <c r="E9941" t="s">
        <v>711</v>
      </c>
      <c r="G9941" t="e">
        <f>--Blank</f>
        <v>#NAME?</v>
      </c>
    </row>
    <row r="9942" spans="1:7">
      <c r="A9942" t="s">
        <v>17998</v>
      </c>
      <c r="B9942">
        <v>25</v>
      </c>
      <c r="C9942">
        <v>17</v>
      </c>
      <c r="D9942">
        <v>14</v>
      </c>
      <c r="E9942" t="s">
        <v>711</v>
      </c>
      <c r="G9942" t="e">
        <f>--Blank</f>
        <v>#NAME?</v>
      </c>
    </row>
    <row r="9943" spans="1:7">
      <c r="A9943" t="s">
        <v>17999</v>
      </c>
      <c r="B9943">
        <v>25</v>
      </c>
      <c r="C9943">
        <v>17</v>
      </c>
      <c r="D9943">
        <v>15</v>
      </c>
      <c r="E9943" t="s">
        <v>711</v>
      </c>
      <c r="G9943" t="e">
        <f>--Blank</f>
        <v>#NAME?</v>
      </c>
    </row>
    <row r="9944" spans="1:7">
      <c r="A9944" t="s">
        <v>18000</v>
      </c>
      <c r="B9944">
        <v>25</v>
      </c>
      <c r="C9944">
        <v>17</v>
      </c>
      <c r="D9944">
        <v>16</v>
      </c>
      <c r="E9944" t="s">
        <v>711</v>
      </c>
      <c r="G9944" t="e">
        <f>--Blank</f>
        <v>#NAME?</v>
      </c>
    </row>
    <row r="9945" spans="1:7">
      <c r="A9945" t="s">
        <v>18001</v>
      </c>
      <c r="B9945">
        <v>25</v>
      </c>
      <c r="C9945">
        <v>17</v>
      </c>
      <c r="D9945">
        <v>17</v>
      </c>
      <c r="E9945" t="s">
        <v>711</v>
      </c>
      <c r="G9945" t="e">
        <f>--Blank</f>
        <v>#NAME?</v>
      </c>
    </row>
    <row r="9946" spans="1:7">
      <c r="A9946" t="s">
        <v>18002</v>
      </c>
      <c r="B9946">
        <v>25</v>
      </c>
      <c r="C9946">
        <v>17</v>
      </c>
      <c r="D9946">
        <v>18</v>
      </c>
      <c r="E9946" t="s">
        <v>711</v>
      </c>
      <c r="G9946" t="e">
        <f>--Blank</f>
        <v>#NAME?</v>
      </c>
    </row>
    <row r="9947" spans="1:7">
      <c r="A9947" t="s">
        <v>18003</v>
      </c>
      <c r="B9947">
        <v>25</v>
      </c>
      <c r="C9947">
        <v>17</v>
      </c>
      <c r="D9947">
        <v>19</v>
      </c>
      <c r="E9947" t="s">
        <v>711</v>
      </c>
      <c r="G9947" t="e">
        <f>--Blank</f>
        <v>#NAME?</v>
      </c>
    </row>
    <row r="9948" spans="1:7">
      <c r="A9948" t="s">
        <v>18004</v>
      </c>
      <c r="B9948">
        <v>25</v>
      </c>
      <c r="C9948">
        <v>17</v>
      </c>
      <c r="D9948">
        <v>20</v>
      </c>
      <c r="E9948" t="s">
        <v>711</v>
      </c>
      <c r="G9948" t="e">
        <f>--Blank</f>
        <v>#NAME?</v>
      </c>
    </row>
    <row r="9949" spans="1:7">
      <c r="A9949" t="s">
        <v>18005</v>
      </c>
      <c r="B9949">
        <v>25</v>
      </c>
      <c r="C9949">
        <v>18</v>
      </c>
      <c r="D9949">
        <v>1</v>
      </c>
      <c r="E9949" t="s">
        <v>711</v>
      </c>
      <c r="G9949" t="e">
        <f>--Blank</f>
        <v>#NAME?</v>
      </c>
    </row>
    <row r="9950" spans="1:7">
      <c r="A9950" t="s">
        <v>18006</v>
      </c>
      <c r="B9950">
        <v>25</v>
      </c>
      <c r="C9950">
        <v>18</v>
      </c>
      <c r="D9950">
        <v>2</v>
      </c>
      <c r="E9950" t="s">
        <v>711</v>
      </c>
      <c r="G9950" t="e">
        <f>--Blank</f>
        <v>#NAME?</v>
      </c>
    </row>
    <row r="9951" spans="1:7">
      <c r="A9951" t="s">
        <v>18007</v>
      </c>
      <c r="B9951">
        <v>25</v>
      </c>
      <c r="C9951">
        <v>18</v>
      </c>
      <c r="D9951">
        <v>3</v>
      </c>
      <c r="E9951" t="s">
        <v>711</v>
      </c>
      <c r="G9951" t="e">
        <f>--Blank</f>
        <v>#NAME?</v>
      </c>
    </row>
    <row r="9952" spans="1:7">
      <c r="A9952" t="s">
        <v>18008</v>
      </c>
      <c r="B9952">
        <v>25</v>
      </c>
      <c r="C9952">
        <v>18</v>
      </c>
      <c r="D9952">
        <v>4</v>
      </c>
      <c r="E9952" t="s">
        <v>711</v>
      </c>
      <c r="G9952" t="e">
        <f>--Blank</f>
        <v>#NAME?</v>
      </c>
    </row>
    <row r="9953" spans="1:7">
      <c r="A9953" t="s">
        <v>18009</v>
      </c>
      <c r="B9953">
        <v>25</v>
      </c>
      <c r="C9953">
        <v>18</v>
      </c>
      <c r="D9953">
        <v>5</v>
      </c>
      <c r="E9953" t="s">
        <v>711</v>
      </c>
      <c r="G9953" t="e">
        <f>--Blank</f>
        <v>#NAME?</v>
      </c>
    </row>
    <row r="9954" spans="1:7">
      <c r="A9954" t="s">
        <v>18010</v>
      </c>
      <c r="B9954">
        <v>25</v>
      </c>
      <c r="C9954">
        <v>18</v>
      </c>
      <c r="D9954">
        <v>6</v>
      </c>
      <c r="E9954" t="s">
        <v>711</v>
      </c>
      <c r="G9954" t="e">
        <f>--Blank</f>
        <v>#NAME?</v>
      </c>
    </row>
    <row r="9955" spans="1:7">
      <c r="A9955" t="s">
        <v>18011</v>
      </c>
      <c r="B9955">
        <v>25</v>
      </c>
      <c r="C9955">
        <v>18</v>
      </c>
      <c r="D9955">
        <v>7</v>
      </c>
      <c r="E9955" t="s">
        <v>711</v>
      </c>
      <c r="G9955" t="e">
        <f>--Blank</f>
        <v>#NAME?</v>
      </c>
    </row>
    <row r="9956" spans="1:7">
      <c r="A9956" t="s">
        <v>18012</v>
      </c>
      <c r="B9956">
        <v>25</v>
      </c>
      <c r="C9956">
        <v>18</v>
      </c>
      <c r="D9956">
        <v>8</v>
      </c>
      <c r="E9956" t="s">
        <v>711</v>
      </c>
      <c r="G9956" t="e">
        <f>--Blank</f>
        <v>#NAME?</v>
      </c>
    </row>
    <row r="9957" spans="1:7">
      <c r="A9957" t="s">
        <v>18013</v>
      </c>
      <c r="B9957">
        <v>25</v>
      </c>
      <c r="C9957">
        <v>18</v>
      </c>
      <c r="D9957">
        <v>9</v>
      </c>
      <c r="E9957" t="s">
        <v>711</v>
      </c>
      <c r="G9957" t="e">
        <f>--Blank</f>
        <v>#NAME?</v>
      </c>
    </row>
    <row r="9958" spans="1:7">
      <c r="A9958" t="s">
        <v>18014</v>
      </c>
      <c r="B9958">
        <v>25</v>
      </c>
      <c r="C9958">
        <v>18</v>
      </c>
      <c r="D9958">
        <v>10</v>
      </c>
      <c r="E9958" t="s">
        <v>711</v>
      </c>
      <c r="G9958" t="e">
        <f>--Blank</f>
        <v>#NAME?</v>
      </c>
    </row>
    <row r="9959" spans="1:7">
      <c r="A9959" t="s">
        <v>18015</v>
      </c>
      <c r="B9959">
        <v>25</v>
      </c>
      <c r="C9959">
        <v>18</v>
      </c>
      <c r="D9959">
        <v>11</v>
      </c>
      <c r="E9959" t="s">
        <v>711</v>
      </c>
      <c r="G9959" t="e">
        <f>--Blank</f>
        <v>#NAME?</v>
      </c>
    </row>
    <row r="9960" spans="1:7">
      <c r="A9960" t="s">
        <v>18016</v>
      </c>
      <c r="B9960">
        <v>25</v>
      </c>
      <c r="C9960">
        <v>18</v>
      </c>
      <c r="D9960">
        <v>12</v>
      </c>
      <c r="E9960" t="s">
        <v>711</v>
      </c>
      <c r="G9960" t="e">
        <f>--Blank</f>
        <v>#NAME?</v>
      </c>
    </row>
    <row r="9961" spans="1:7">
      <c r="A9961" t="s">
        <v>18017</v>
      </c>
      <c r="B9961">
        <v>25</v>
      </c>
      <c r="C9961">
        <v>18</v>
      </c>
      <c r="D9961">
        <v>13</v>
      </c>
      <c r="E9961" t="s">
        <v>711</v>
      </c>
      <c r="G9961" t="e">
        <f>--Blank</f>
        <v>#NAME?</v>
      </c>
    </row>
    <row r="9962" spans="1:7">
      <c r="A9962" t="s">
        <v>18018</v>
      </c>
      <c r="B9962">
        <v>25</v>
      </c>
      <c r="C9962">
        <v>18</v>
      </c>
      <c r="D9962">
        <v>14</v>
      </c>
      <c r="E9962" t="s">
        <v>711</v>
      </c>
      <c r="G9962" t="e">
        <f>--Blank</f>
        <v>#NAME?</v>
      </c>
    </row>
    <row r="9963" spans="1:7">
      <c r="A9963" t="s">
        <v>18019</v>
      </c>
      <c r="B9963">
        <v>25</v>
      </c>
      <c r="C9963">
        <v>18</v>
      </c>
      <c r="D9963">
        <v>15</v>
      </c>
      <c r="E9963" t="s">
        <v>711</v>
      </c>
      <c r="G9963" t="e">
        <f>--Blank</f>
        <v>#NAME?</v>
      </c>
    </row>
    <row r="9964" spans="1:7">
      <c r="A9964" t="s">
        <v>18020</v>
      </c>
      <c r="B9964">
        <v>25</v>
      </c>
      <c r="C9964">
        <v>18</v>
      </c>
      <c r="D9964">
        <v>16</v>
      </c>
      <c r="E9964" t="s">
        <v>711</v>
      </c>
      <c r="G9964" t="e">
        <f>--Blank</f>
        <v>#NAME?</v>
      </c>
    </row>
    <row r="9965" spans="1:7">
      <c r="A9965" t="s">
        <v>18021</v>
      </c>
      <c r="B9965">
        <v>25</v>
      </c>
      <c r="C9965">
        <v>18</v>
      </c>
      <c r="D9965">
        <v>17</v>
      </c>
      <c r="E9965" t="s">
        <v>711</v>
      </c>
      <c r="G9965" t="e">
        <f>--Blank</f>
        <v>#NAME?</v>
      </c>
    </row>
    <row r="9966" spans="1:7">
      <c r="A9966" t="s">
        <v>18022</v>
      </c>
      <c r="B9966">
        <v>25</v>
      </c>
      <c r="C9966">
        <v>18</v>
      </c>
      <c r="D9966">
        <v>18</v>
      </c>
      <c r="E9966" t="s">
        <v>711</v>
      </c>
      <c r="G9966" t="e">
        <f>--Blank</f>
        <v>#NAME?</v>
      </c>
    </row>
    <row r="9967" spans="1:7">
      <c r="A9967" t="s">
        <v>18023</v>
      </c>
      <c r="B9967">
        <v>25</v>
      </c>
      <c r="C9967">
        <v>18</v>
      </c>
      <c r="D9967">
        <v>19</v>
      </c>
      <c r="E9967" t="s">
        <v>711</v>
      </c>
      <c r="G9967" t="e">
        <f>--Blank</f>
        <v>#NAME?</v>
      </c>
    </row>
    <row r="9968" spans="1:7">
      <c r="A9968" t="s">
        <v>18024</v>
      </c>
      <c r="B9968">
        <v>25</v>
      </c>
      <c r="C9968">
        <v>18</v>
      </c>
      <c r="D9968">
        <v>20</v>
      </c>
      <c r="E9968" t="s">
        <v>711</v>
      </c>
      <c r="G9968" t="e">
        <f>--Blank</f>
        <v>#NAME?</v>
      </c>
    </row>
    <row r="9969" spans="1:7">
      <c r="A9969" t="s">
        <v>18025</v>
      </c>
      <c r="B9969">
        <v>25</v>
      </c>
      <c r="C9969">
        <v>19</v>
      </c>
      <c r="D9969">
        <v>1</v>
      </c>
      <c r="E9969" t="s">
        <v>711</v>
      </c>
      <c r="G9969" t="e">
        <f>--Blank</f>
        <v>#NAME?</v>
      </c>
    </row>
    <row r="9970" spans="1:7">
      <c r="A9970" t="s">
        <v>18026</v>
      </c>
      <c r="B9970">
        <v>25</v>
      </c>
      <c r="C9970">
        <v>19</v>
      </c>
      <c r="D9970">
        <v>2</v>
      </c>
      <c r="E9970" t="s">
        <v>711</v>
      </c>
      <c r="G9970" t="e">
        <f>--Blank</f>
        <v>#NAME?</v>
      </c>
    </row>
    <row r="9971" spans="1:7">
      <c r="A9971" t="s">
        <v>18027</v>
      </c>
      <c r="B9971">
        <v>25</v>
      </c>
      <c r="C9971">
        <v>19</v>
      </c>
      <c r="D9971">
        <v>3</v>
      </c>
      <c r="E9971" t="s">
        <v>711</v>
      </c>
      <c r="G9971" t="e">
        <f>--Blank</f>
        <v>#NAME?</v>
      </c>
    </row>
    <row r="9972" spans="1:7">
      <c r="A9972" t="s">
        <v>18028</v>
      </c>
      <c r="B9972">
        <v>25</v>
      </c>
      <c r="C9972">
        <v>19</v>
      </c>
      <c r="D9972">
        <v>4</v>
      </c>
      <c r="E9972" t="s">
        <v>711</v>
      </c>
      <c r="G9972" t="e">
        <f>--Blank</f>
        <v>#NAME?</v>
      </c>
    </row>
    <row r="9973" spans="1:7">
      <c r="A9973" t="s">
        <v>18029</v>
      </c>
      <c r="B9973">
        <v>25</v>
      </c>
      <c r="C9973">
        <v>19</v>
      </c>
      <c r="D9973">
        <v>5</v>
      </c>
      <c r="E9973" t="s">
        <v>711</v>
      </c>
      <c r="G9973" t="e">
        <f>--Blank</f>
        <v>#NAME?</v>
      </c>
    </row>
    <row r="9974" spans="1:7">
      <c r="A9974" t="s">
        <v>18030</v>
      </c>
      <c r="B9974">
        <v>25</v>
      </c>
      <c r="C9974">
        <v>19</v>
      </c>
      <c r="D9974">
        <v>6</v>
      </c>
      <c r="E9974" t="s">
        <v>711</v>
      </c>
      <c r="G9974" t="e">
        <f>--Blank</f>
        <v>#NAME?</v>
      </c>
    </row>
    <row r="9975" spans="1:7">
      <c r="A9975" t="s">
        <v>18031</v>
      </c>
      <c r="B9975">
        <v>25</v>
      </c>
      <c r="C9975">
        <v>19</v>
      </c>
      <c r="D9975">
        <v>7</v>
      </c>
      <c r="E9975" t="s">
        <v>711</v>
      </c>
      <c r="G9975" t="e">
        <f>--Blank</f>
        <v>#NAME?</v>
      </c>
    </row>
    <row r="9976" spans="1:7">
      <c r="A9976" t="s">
        <v>18032</v>
      </c>
      <c r="B9976">
        <v>25</v>
      </c>
      <c r="C9976">
        <v>19</v>
      </c>
      <c r="D9976">
        <v>8</v>
      </c>
      <c r="E9976" t="s">
        <v>711</v>
      </c>
      <c r="G9976" t="e">
        <f>--Blank</f>
        <v>#NAME?</v>
      </c>
    </row>
    <row r="9977" spans="1:7">
      <c r="A9977" t="s">
        <v>18033</v>
      </c>
      <c r="B9977">
        <v>25</v>
      </c>
      <c r="C9977">
        <v>19</v>
      </c>
      <c r="D9977">
        <v>9</v>
      </c>
      <c r="E9977" t="s">
        <v>711</v>
      </c>
      <c r="G9977" t="e">
        <f>--Blank</f>
        <v>#NAME?</v>
      </c>
    </row>
    <row r="9978" spans="1:7">
      <c r="A9978" t="s">
        <v>18034</v>
      </c>
      <c r="B9978">
        <v>25</v>
      </c>
      <c r="C9978">
        <v>19</v>
      </c>
      <c r="D9978">
        <v>10</v>
      </c>
      <c r="E9978" t="s">
        <v>711</v>
      </c>
      <c r="G9978" t="e">
        <f>--Blank</f>
        <v>#NAME?</v>
      </c>
    </row>
    <row r="9979" spans="1:7">
      <c r="A9979" t="s">
        <v>18035</v>
      </c>
      <c r="B9979">
        <v>25</v>
      </c>
      <c r="C9979">
        <v>19</v>
      </c>
      <c r="D9979">
        <v>11</v>
      </c>
      <c r="E9979" t="s">
        <v>711</v>
      </c>
      <c r="G9979" t="e">
        <f>--Blank</f>
        <v>#NAME?</v>
      </c>
    </row>
    <row r="9980" spans="1:7">
      <c r="A9980" t="s">
        <v>18036</v>
      </c>
      <c r="B9980">
        <v>25</v>
      </c>
      <c r="C9980">
        <v>19</v>
      </c>
      <c r="D9980">
        <v>12</v>
      </c>
      <c r="E9980" t="s">
        <v>711</v>
      </c>
      <c r="G9980" t="e">
        <f>--Blank</f>
        <v>#NAME?</v>
      </c>
    </row>
    <row r="9981" spans="1:7">
      <c r="A9981" t="s">
        <v>18037</v>
      </c>
      <c r="B9981">
        <v>25</v>
      </c>
      <c r="C9981">
        <v>19</v>
      </c>
      <c r="D9981">
        <v>13</v>
      </c>
      <c r="E9981" t="s">
        <v>711</v>
      </c>
      <c r="G9981" t="e">
        <f>--Blank</f>
        <v>#NAME?</v>
      </c>
    </row>
    <row r="9982" spans="1:7">
      <c r="A9982" t="s">
        <v>18038</v>
      </c>
      <c r="B9982">
        <v>25</v>
      </c>
      <c r="C9982">
        <v>19</v>
      </c>
      <c r="D9982">
        <v>14</v>
      </c>
      <c r="E9982" t="s">
        <v>711</v>
      </c>
      <c r="G9982" t="e">
        <f>--Blank</f>
        <v>#NAME?</v>
      </c>
    </row>
    <row r="9983" spans="1:7">
      <c r="A9983" t="s">
        <v>18039</v>
      </c>
      <c r="B9983">
        <v>25</v>
      </c>
      <c r="C9983">
        <v>19</v>
      </c>
      <c r="D9983">
        <v>15</v>
      </c>
      <c r="E9983" t="s">
        <v>711</v>
      </c>
      <c r="G9983" t="e">
        <f>--Blank</f>
        <v>#NAME?</v>
      </c>
    </row>
    <row r="9984" spans="1:7">
      <c r="A9984" t="s">
        <v>18040</v>
      </c>
      <c r="B9984">
        <v>25</v>
      </c>
      <c r="C9984">
        <v>19</v>
      </c>
      <c r="D9984">
        <v>16</v>
      </c>
      <c r="E9984" t="s">
        <v>711</v>
      </c>
      <c r="G9984" t="e">
        <f>--Blank</f>
        <v>#NAME?</v>
      </c>
    </row>
    <row r="9985" spans="1:7">
      <c r="A9985" t="s">
        <v>18041</v>
      </c>
      <c r="B9985">
        <v>25</v>
      </c>
      <c r="C9985">
        <v>19</v>
      </c>
      <c r="D9985">
        <v>17</v>
      </c>
      <c r="E9985" t="s">
        <v>711</v>
      </c>
      <c r="G9985" t="e">
        <f>--Blank</f>
        <v>#NAME?</v>
      </c>
    </row>
    <row r="9986" spans="1:7">
      <c r="A9986" t="s">
        <v>18042</v>
      </c>
      <c r="B9986">
        <v>25</v>
      </c>
      <c r="C9986">
        <v>19</v>
      </c>
      <c r="D9986">
        <v>18</v>
      </c>
      <c r="E9986" t="s">
        <v>711</v>
      </c>
      <c r="G9986" t="e">
        <f>--Blank</f>
        <v>#NAME?</v>
      </c>
    </row>
    <row r="9987" spans="1:7">
      <c r="A9987" t="s">
        <v>18043</v>
      </c>
      <c r="B9987">
        <v>25</v>
      </c>
      <c r="C9987">
        <v>19</v>
      </c>
      <c r="D9987">
        <v>19</v>
      </c>
      <c r="E9987" t="s">
        <v>711</v>
      </c>
      <c r="G9987" t="e">
        <f>--Blank</f>
        <v>#NAME?</v>
      </c>
    </row>
    <row r="9988" spans="1:7">
      <c r="A9988" t="s">
        <v>18044</v>
      </c>
      <c r="B9988">
        <v>25</v>
      </c>
      <c r="C9988">
        <v>19</v>
      </c>
      <c r="D9988">
        <v>20</v>
      </c>
      <c r="E9988" t="s">
        <v>711</v>
      </c>
      <c r="G9988" t="e">
        <f>--Blank</f>
        <v>#NAME?</v>
      </c>
    </row>
    <row r="9989" spans="1:7">
      <c r="A9989" t="s">
        <v>18045</v>
      </c>
      <c r="B9989">
        <v>25</v>
      </c>
      <c r="C9989">
        <v>20</v>
      </c>
      <c r="D9989">
        <v>1</v>
      </c>
      <c r="E9989" t="s">
        <v>711</v>
      </c>
      <c r="G9989" t="e">
        <f>--Blank</f>
        <v>#NAME?</v>
      </c>
    </row>
    <row r="9990" spans="1:7">
      <c r="A9990" t="s">
        <v>18046</v>
      </c>
      <c r="B9990">
        <v>25</v>
      </c>
      <c r="C9990">
        <v>20</v>
      </c>
      <c r="D9990">
        <v>2</v>
      </c>
      <c r="E9990" t="s">
        <v>711</v>
      </c>
      <c r="G9990" t="e">
        <f>--Blank</f>
        <v>#NAME?</v>
      </c>
    </row>
    <row r="9991" spans="1:7">
      <c r="A9991" t="s">
        <v>18047</v>
      </c>
      <c r="B9991">
        <v>25</v>
      </c>
      <c r="C9991">
        <v>20</v>
      </c>
      <c r="D9991">
        <v>3</v>
      </c>
      <c r="E9991" t="s">
        <v>711</v>
      </c>
      <c r="G9991" t="e">
        <f>--Blank</f>
        <v>#NAME?</v>
      </c>
    </row>
    <row r="9992" spans="1:7">
      <c r="A9992" t="s">
        <v>18048</v>
      </c>
      <c r="B9992">
        <v>25</v>
      </c>
      <c r="C9992">
        <v>20</v>
      </c>
      <c r="D9992">
        <v>4</v>
      </c>
      <c r="E9992" t="s">
        <v>711</v>
      </c>
      <c r="G9992" t="e">
        <f>--Blank</f>
        <v>#NAME?</v>
      </c>
    </row>
    <row r="9993" spans="1:7">
      <c r="A9993" t="s">
        <v>18049</v>
      </c>
      <c r="B9993">
        <v>25</v>
      </c>
      <c r="C9993">
        <v>20</v>
      </c>
      <c r="D9993">
        <v>5</v>
      </c>
      <c r="E9993" t="s">
        <v>711</v>
      </c>
      <c r="G9993" t="e">
        <f>--Blank</f>
        <v>#NAME?</v>
      </c>
    </row>
    <row r="9994" spans="1:7">
      <c r="A9994" t="s">
        <v>18050</v>
      </c>
      <c r="B9994">
        <v>25</v>
      </c>
      <c r="C9994">
        <v>20</v>
      </c>
      <c r="D9994">
        <v>6</v>
      </c>
      <c r="E9994" t="s">
        <v>711</v>
      </c>
      <c r="G9994" t="e">
        <f>--Blank</f>
        <v>#NAME?</v>
      </c>
    </row>
    <row r="9995" spans="1:7">
      <c r="A9995" t="s">
        <v>18051</v>
      </c>
      <c r="B9995">
        <v>25</v>
      </c>
      <c r="C9995">
        <v>20</v>
      </c>
      <c r="D9995">
        <v>7</v>
      </c>
      <c r="E9995" t="s">
        <v>711</v>
      </c>
      <c r="G9995" t="e">
        <f>--Blank</f>
        <v>#NAME?</v>
      </c>
    </row>
    <row r="9996" spans="1:7">
      <c r="A9996" t="s">
        <v>18052</v>
      </c>
      <c r="B9996">
        <v>25</v>
      </c>
      <c r="C9996">
        <v>20</v>
      </c>
      <c r="D9996">
        <v>8</v>
      </c>
      <c r="E9996" t="s">
        <v>711</v>
      </c>
      <c r="G9996" t="e">
        <f>--Blank</f>
        <v>#NAME?</v>
      </c>
    </row>
    <row r="9997" spans="1:7">
      <c r="A9997" t="s">
        <v>18053</v>
      </c>
      <c r="B9997">
        <v>25</v>
      </c>
      <c r="C9997">
        <v>20</v>
      </c>
      <c r="D9997">
        <v>9</v>
      </c>
      <c r="E9997" t="s">
        <v>711</v>
      </c>
      <c r="G9997" t="e">
        <f>--Blank</f>
        <v>#NAME?</v>
      </c>
    </row>
    <row r="9998" spans="1:7">
      <c r="A9998" t="s">
        <v>18054</v>
      </c>
      <c r="B9998">
        <v>25</v>
      </c>
      <c r="C9998">
        <v>20</v>
      </c>
      <c r="D9998">
        <v>10</v>
      </c>
      <c r="E9998" t="s">
        <v>711</v>
      </c>
      <c r="G9998" t="e">
        <f>--Blank</f>
        <v>#NAME?</v>
      </c>
    </row>
    <row r="9999" spans="1:7">
      <c r="A9999" t="s">
        <v>18055</v>
      </c>
      <c r="B9999">
        <v>25</v>
      </c>
      <c r="C9999">
        <v>20</v>
      </c>
      <c r="D9999">
        <v>11</v>
      </c>
      <c r="E9999" t="s">
        <v>711</v>
      </c>
      <c r="G9999" t="e">
        <f>--Blank</f>
        <v>#NAME?</v>
      </c>
    </row>
    <row r="10000" spans="1:7">
      <c r="A10000" t="s">
        <v>18056</v>
      </c>
      <c r="B10000">
        <v>25</v>
      </c>
      <c r="C10000">
        <v>20</v>
      </c>
      <c r="D10000">
        <v>12</v>
      </c>
      <c r="E10000" t="s">
        <v>711</v>
      </c>
      <c r="G10000" t="e">
        <f>--Blank</f>
        <v>#NAME?</v>
      </c>
    </row>
    <row r="10001" spans="1:7">
      <c r="A10001" t="s">
        <v>18057</v>
      </c>
      <c r="B10001">
        <v>25</v>
      </c>
      <c r="C10001">
        <v>20</v>
      </c>
      <c r="D10001">
        <v>13</v>
      </c>
      <c r="E10001" t="s">
        <v>711</v>
      </c>
      <c r="G10001" t="e">
        <f>--Blank</f>
        <v>#NAME?</v>
      </c>
    </row>
    <row r="10002" spans="1:7">
      <c r="A10002" t="s">
        <v>18058</v>
      </c>
      <c r="B10002">
        <v>25</v>
      </c>
      <c r="C10002">
        <v>20</v>
      </c>
      <c r="D10002">
        <v>14</v>
      </c>
      <c r="E10002" t="s">
        <v>711</v>
      </c>
      <c r="G10002" t="e">
        <f>--Blank</f>
        <v>#NAME?</v>
      </c>
    </row>
    <row r="10003" spans="1:7">
      <c r="A10003" t="s">
        <v>18059</v>
      </c>
      <c r="B10003">
        <v>25</v>
      </c>
      <c r="C10003">
        <v>20</v>
      </c>
      <c r="D10003">
        <v>15</v>
      </c>
      <c r="E10003" t="s">
        <v>711</v>
      </c>
      <c r="G10003" t="e">
        <f>--Blank</f>
        <v>#NAME?</v>
      </c>
    </row>
    <row r="10004" spans="1:7">
      <c r="A10004" t="s">
        <v>18060</v>
      </c>
      <c r="B10004">
        <v>25</v>
      </c>
      <c r="C10004">
        <v>20</v>
      </c>
      <c r="D10004">
        <v>16</v>
      </c>
      <c r="E10004" t="s">
        <v>711</v>
      </c>
      <c r="G10004" t="e">
        <f>--Blank</f>
        <v>#NAME?</v>
      </c>
    </row>
    <row r="10005" spans="1:7">
      <c r="A10005" t="s">
        <v>18061</v>
      </c>
      <c r="B10005">
        <v>25</v>
      </c>
      <c r="C10005">
        <v>20</v>
      </c>
      <c r="D10005">
        <v>17</v>
      </c>
      <c r="E10005" t="s">
        <v>711</v>
      </c>
      <c r="G10005" t="e">
        <f>--Blank</f>
        <v>#NAME?</v>
      </c>
    </row>
    <row r="10006" spans="1:7">
      <c r="A10006" t="s">
        <v>18062</v>
      </c>
      <c r="B10006">
        <v>25</v>
      </c>
      <c r="C10006">
        <v>20</v>
      </c>
      <c r="D10006">
        <v>18</v>
      </c>
      <c r="E10006" t="s">
        <v>711</v>
      </c>
      <c r="G10006" t="e">
        <f>--Blank</f>
        <v>#NAME?</v>
      </c>
    </row>
    <row r="10007" spans="1:7">
      <c r="A10007" t="s">
        <v>18063</v>
      </c>
      <c r="B10007">
        <v>25</v>
      </c>
      <c r="C10007">
        <v>20</v>
      </c>
      <c r="D10007">
        <v>19</v>
      </c>
      <c r="E10007" t="s">
        <v>711</v>
      </c>
      <c r="G10007" t="e">
        <f>--Blank</f>
        <v>#NAME?</v>
      </c>
    </row>
    <row r="10008" spans="1:7">
      <c r="A10008" t="s">
        <v>18064</v>
      </c>
      <c r="B10008">
        <v>25</v>
      </c>
      <c r="C10008">
        <v>20</v>
      </c>
      <c r="D10008">
        <v>20</v>
      </c>
      <c r="E10008" t="s">
        <v>711</v>
      </c>
      <c r="G10008" t="e">
        <f>--Blank</f>
        <v>#NAME?</v>
      </c>
    </row>
    <row r="10009" spans="1:7">
      <c r="A10009" t="s">
        <v>18065</v>
      </c>
      <c r="B10009">
        <v>26</v>
      </c>
      <c r="C10009">
        <v>1</v>
      </c>
      <c r="D10009">
        <v>1</v>
      </c>
      <c r="E10009" t="s">
        <v>15</v>
      </c>
      <c r="G10009" t="s">
        <v>16</v>
      </c>
    </row>
    <row r="10010" spans="1:7">
      <c r="A10010" t="s">
        <v>18066</v>
      </c>
      <c r="B10010">
        <v>26</v>
      </c>
      <c r="C10010">
        <v>1</v>
      </c>
      <c r="D10010">
        <v>2</v>
      </c>
      <c r="E10010" t="s">
        <v>15</v>
      </c>
      <c r="G10010" t="s">
        <v>16</v>
      </c>
    </row>
    <row r="10011" spans="1:7">
      <c r="A10011" t="s">
        <v>18067</v>
      </c>
      <c r="B10011">
        <v>26</v>
      </c>
      <c r="C10011">
        <v>1</v>
      </c>
      <c r="D10011">
        <v>3</v>
      </c>
      <c r="E10011" t="s">
        <v>19</v>
      </c>
      <c r="G10011" t="s">
        <v>20</v>
      </c>
    </row>
    <row r="10012" spans="1:7">
      <c r="A10012" t="s">
        <v>18068</v>
      </c>
      <c r="B10012">
        <v>26</v>
      </c>
      <c r="C10012">
        <v>1</v>
      </c>
      <c r="D10012">
        <v>4</v>
      </c>
      <c r="E10012" t="s">
        <v>19</v>
      </c>
      <c r="G10012" t="s">
        <v>20</v>
      </c>
    </row>
    <row r="10013" spans="1:7">
      <c r="A10013" t="s">
        <v>18069</v>
      </c>
      <c r="B10013">
        <v>26</v>
      </c>
      <c r="C10013">
        <v>1</v>
      </c>
      <c r="D10013">
        <v>5</v>
      </c>
      <c r="E10013" t="s">
        <v>23</v>
      </c>
      <c r="G10013" t="s">
        <v>24</v>
      </c>
    </row>
    <row r="10014" spans="1:7">
      <c r="A10014" t="s">
        <v>18070</v>
      </c>
      <c r="B10014">
        <v>26</v>
      </c>
      <c r="C10014">
        <v>1</v>
      </c>
      <c r="D10014">
        <v>6</v>
      </c>
      <c r="E10014" t="s">
        <v>23</v>
      </c>
      <c r="G10014" t="s">
        <v>24</v>
      </c>
    </row>
    <row r="10015" spans="1:7">
      <c r="A10015" t="s">
        <v>18071</v>
      </c>
      <c r="B10015">
        <v>26</v>
      </c>
      <c r="C10015">
        <v>1</v>
      </c>
      <c r="D10015">
        <v>7</v>
      </c>
      <c r="E10015" t="s">
        <v>27</v>
      </c>
      <c r="G10015" t="s">
        <v>28</v>
      </c>
    </row>
    <row r="10016" spans="1:7">
      <c r="A10016" t="s">
        <v>18072</v>
      </c>
      <c r="B10016">
        <v>26</v>
      </c>
      <c r="C10016">
        <v>1</v>
      </c>
      <c r="D10016">
        <v>8</v>
      </c>
      <c r="E10016" t="s">
        <v>27</v>
      </c>
      <c r="G10016" t="s">
        <v>28</v>
      </c>
    </row>
    <row r="10017" spans="1:7">
      <c r="A10017" t="s">
        <v>18073</v>
      </c>
      <c r="B10017">
        <v>26</v>
      </c>
      <c r="C10017">
        <v>1</v>
      </c>
      <c r="D10017">
        <v>9</v>
      </c>
      <c r="E10017" t="s">
        <v>31</v>
      </c>
      <c r="G10017" t="s">
        <v>32</v>
      </c>
    </row>
    <row r="10018" spans="1:7">
      <c r="A10018" t="s">
        <v>18074</v>
      </c>
      <c r="B10018">
        <v>26</v>
      </c>
      <c r="C10018">
        <v>1</v>
      </c>
      <c r="D10018">
        <v>10</v>
      </c>
      <c r="E10018" t="s">
        <v>31</v>
      </c>
      <c r="G10018" t="s">
        <v>32</v>
      </c>
    </row>
    <row r="10019" spans="1:7">
      <c r="A10019" t="s">
        <v>18075</v>
      </c>
      <c r="B10019">
        <v>26</v>
      </c>
      <c r="C10019">
        <v>1</v>
      </c>
      <c r="D10019">
        <v>11</v>
      </c>
      <c r="E10019" t="s">
        <v>35</v>
      </c>
      <c r="G10019" t="s">
        <v>36</v>
      </c>
    </row>
    <row r="10020" spans="1:7">
      <c r="A10020" t="s">
        <v>18076</v>
      </c>
      <c r="B10020">
        <v>26</v>
      </c>
      <c r="C10020">
        <v>1</v>
      </c>
      <c r="D10020">
        <v>12</v>
      </c>
      <c r="E10020" t="s">
        <v>35</v>
      </c>
      <c r="G10020" t="s">
        <v>36</v>
      </c>
    </row>
    <row r="10021" spans="1:7">
      <c r="A10021" t="s">
        <v>18077</v>
      </c>
      <c r="B10021">
        <v>26</v>
      </c>
      <c r="C10021">
        <v>1</v>
      </c>
      <c r="D10021">
        <v>13</v>
      </c>
      <c r="E10021" t="s">
        <v>39</v>
      </c>
      <c r="G10021" t="s">
        <v>40</v>
      </c>
    </row>
    <row r="10022" spans="1:7">
      <c r="A10022" t="s">
        <v>18078</v>
      </c>
      <c r="B10022">
        <v>26</v>
      </c>
      <c r="C10022">
        <v>1</v>
      </c>
      <c r="D10022">
        <v>14</v>
      </c>
      <c r="E10022" t="s">
        <v>39</v>
      </c>
      <c r="G10022" t="s">
        <v>40</v>
      </c>
    </row>
    <row r="10023" spans="1:7">
      <c r="A10023" t="s">
        <v>18079</v>
      </c>
      <c r="B10023">
        <v>26</v>
      </c>
      <c r="C10023">
        <v>1</v>
      </c>
      <c r="D10023">
        <v>15</v>
      </c>
      <c r="E10023" t="s">
        <v>43</v>
      </c>
      <c r="G10023" t="s">
        <v>44</v>
      </c>
    </row>
    <row r="10024" spans="1:7">
      <c r="A10024" t="s">
        <v>18080</v>
      </c>
      <c r="B10024">
        <v>26</v>
      </c>
      <c r="C10024">
        <v>1</v>
      </c>
      <c r="D10024">
        <v>16</v>
      </c>
      <c r="E10024" t="s">
        <v>43</v>
      </c>
      <c r="G10024" t="s">
        <v>44</v>
      </c>
    </row>
    <row r="10025" spans="1:7">
      <c r="A10025" t="s">
        <v>18081</v>
      </c>
      <c r="B10025">
        <v>26</v>
      </c>
      <c r="C10025">
        <v>1</v>
      </c>
      <c r="D10025">
        <v>17</v>
      </c>
      <c r="E10025" t="s">
        <v>47</v>
      </c>
      <c r="G10025" t="s">
        <v>48</v>
      </c>
    </row>
    <row r="10026" spans="1:7">
      <c r="A10026" t="s">
        <v>18082</v>
      </c>
      <c r="B10026">
        <v>26</v>
      </c>
      <c r="C10026">
        <v>1</v>
      </c>
      <c r="D10026">
        <v>18</v>
      </c>
      <c r="E10026" t="s">
        <v>47</v>
      </c>
      <c r="G10026" t="s">
        <v>48</v>
      </c>
    </row>
    <row r="10027" spans="1:7">
      <c r="A10027" t="s">
        <v>18083</v>
      </c>
      <c r="B10027">
        <v>26</v>
      </c>
      <c r="C10027">
        <v>1</v>
      </c>
      <c r="D10027">
        <v>19</v>
      </c>
      <c r="E10027" t="s">
        <v>51</v>
      </c>
      <c r="G10027" t="s">
        <v>52</v>
      </c>
    </row>
    <row r="10028" spans="1:7">
      <c r="A10028" t="s">
        <v>18084</v>
      </c>
      <c r="B10028">
        <v>26</v>
      </c>
      <c r="C10028">
        <v>1</v>
      </c>
      <c r="D10028">
        <v>20</v>
      </c>
      <c r="E10028" t="s">
        <v>51</v>
      </c>
      <c r="G10028" t="s">
        <v>52</v>
      </c>
    </row>
    <row r="10029" spans="1:7">
      <c r="A10029" t="s">
        <v>18085</v>
      </c>
      <c r="B10029">
        <v>26</v>
      </c>
      <c r="C10029">
        <v>2</v>
      </c>
      <c r="D10029">
        <v>1</v>
      </c>
      <c r="E10029" t="s">
        <v>55</v>
      </c>
      <c r="G10029" t="s">
        <v>56</v>
      </c>
    </row>
    <row r="10030" spans="1:7">
      <c r="A10030" t="s">
        <v>18086</v>
      </c>
      <c r="B10030">
        <v>26</v>
      </c>
      <c r="C10030">
        <v>2</v>
      </c>
      <c r="D10030">
        <v>2</v>
      </c>
      <c r="E10030" t="s">
        <v>55</v>
      </c>
      <c r="G10030" t="s">
        <v>56</v>
      </c>
    </row>
    <row r="10031" spans="1:7">
      <c r="A10031" t="s">
        <v>18087</v>
      </c>
      <c r="B10031">
        <v>26</v>
      </c>
      <c r="C10031">
        <v>2</v>
      </c>
      <c r="D10031">
        <v>3</v>
      </c>
      <c r="E10031" t="s">
        <v>59</v>
      </c>
      <c r="G10031" t="s">
        <v>60</v>
      </c>
    </row>
    <row r="10032" spans="1:7">
      <c r="A10032" t="s">
        <v>18088</v>
      </c>
      <c r="B10032">
        <v>26</v>
      </c>
      <c r="C10032">
        <v>2</v>
      </c>
      <c r="D10032">
        <v>4</v>
      </c>
      <c r="E10032" t="s">
        <v>59</v>
      </c>
      <c r="G10032" t="s">
        <v>60</v>
      </c>
    </row>
    <row r="10033" spans="1:7">
      <c r="A10033" t="s">
        <v>18089</v>
      </c>
      <c r="B10033">
        <v>26</v>
      </c>
      <c r="C10033">
        <v>2</v>
      </c>
      <c r="D10033">
        <v>5</v>
      </c>
      <c r="E10033" t="s">
        <v>63</v>
      </c>
      <c r="G10033" t="s">
        <v>64</v>
      </c>
    </row>
    <row r="10034" spans="1:7">
      <c r="A10034" t="s">
        <v>18090</v>
      </c>
      <c r="B10034">
        <v>26</v>
      </c>
      <c r="C10034">
        <v>2</v>
      </c>
      <c r="D10034">
        <v>6</v>
      </c>
      <c r="E10034" t="s">
        <v>63</v>
      </c>
      <c r="G10034" t="s">
        <v>64</v>
      </c>
    </row>
    <row r="10035" spans="1:7">
      <c r="A10035" t="s">
        <v>18091</v>
      </c>
      <c r="B10035">
        <v>26</v>
      </c>
      <c r="C10035">
        <v>2</v>
      </c>
      <c r="D10035">
        <v>7</v>
      </c>
      <c r="E10035" t="s">
        <v>67</v>
      </c>
      <c r="G10035" t="s">
        <v>68</v>
      </c>
    </row>
    <row r="10036" spans="1:7">
      <c r="A10036" t="s">
        <v>18092</v>
      </c>
      <c r="B10036">
        <v>26</v>
      </c>
      <c r="C10036">
        <v>2</v>
      </c>
      <c r="D10036">
        <v>8</v>
      </c>
      <c r="E10036" t="s">
        <v>67</v>
      </c>
      <c r="G10036" t="s">
        <v>68</v>
      </c>
    </row>
    <row r="10037" spans="1:7">
      <c r="A10037" t="s">
        <v>18093</v>
      </c>
      <c r="B10037">
        <v>26</v>
      </c>
      <c r="C10037">
        <v>2</v>
      </c>
      <c r="D10037">
        <v>9</v>
      </c>
      <c r="E10037" t="s">
        <v>71</v>
      </c>
      <c r="G10037" t="s">
        <v>72</v>
      </c>
    </row>
    <row r="10038" spans="1:7">
      <c r="A10038" t="s">
        <v>18094</v>
      </c>
      <c r="B10038">
        <v>26</v>
      </c>
      <c r="C10038">
        <v>2</v>
      </c>
      <c r="D10038">
        <v>10</v>
      </c>
      <c r="E10038" t="s">
        <v>71</v>
      </c>
      <c r="G10038" t="s">
        <v>72</v>
      </c>
    </row>
    <row r="10039" spans="1:7">
      <c r="A10039" t="s">
        <v>18095</v>
      </c>
      <c r="B10039">
        <v>26</v>
      </c>
      <c r="C10039">
        <v>2</v>
      </c>
      <c r="D10039">
        <v>11</v>
      </c>
      <c r="E10039" t="s">
        <v>75</v>
      </c>
      <c r="G10039" t="s">
        <v>76</v>
      </c>
    </row>
    <row r="10040" spans="1:7">
      <c r="A10040" t="s">
        <v>18096</v>
      </c>
      <c r="B10040">
        <v>26</v>
      </c>
      <c r="C10040">
        <v>2</v>
      </c>
      <c r="D10040">
        <v>12</v>
      </c>
      <c r="E10040" t="s">
        <v>75</v>
      </c>
      <c r="G10040" t="s">
        <v>76</v>
      </c>
    </row>
    <row r="10041" spans="1:7">
      <c r="A10041" t="s">
        <v>18097</v>
      </c>
      <c r="B10041">
        <v>26</v>
      </c>
      <c r="C10041">
        <v>2</v>
      </c>
      <c r="D10041">
        <v>13</v>
      </c>
      <c r="E10041" t="s">
        <v>18098</v>
      </c>
      <c r="G10041" t="e">
        <f>--Internal_10652</f>
        <v>#NAME?</v>
      </c>
    </row>
    <row r="10042" spans="1:7">
      <c r="A10042" t="s">
        <v>18099</v>
      </c>
      <c r="B10042">
        <v>26</v>
      </c>
      <c r="C10042">
        <v>2</v>
      </c>
      <c r="D10042">
        <v>14</v>
      </c>
      <c r="E10042" t="s">
        <v>18098</v>
      </c>
      <c r="G10042" t="e">
        <f>--Internal_10652</f>
        <v>#NAME?</v>
      </c>
    </row>
    <row r="10043" spans="1:7">
      <c r="A10043" t="s">
        <v>18100</v>
      </c>
      <c r="B10043">
        <v>26</v>
      </c>
      <c r="C10043">
        <v>2</v>
      </c>
      <c r="D10043">
        <v>15</v>
      </c>
      <c r="E10043" t="s">
        <v>18101</v>
      </c>
      <c r="F10043" t="s">
        <v>18102</v>
      </c>
    </row>
    <row r="10044" spans="1:7">
      <c r="A10044" t="s">
        <v>18103</v>
      </c>
      <c r="B10044">
        <v>26</v>
      </c>
      <c r="C10044">
        <v>2</v>
      </c>
      <c r="D10044">
        <v>16</v>
      </c>
      <c r="E10044" t="s">
        <v>18104</v>
      </c>
      <c r="F10044" t="s">
        <v>18102</v>
      </c>
    </row>
    <row r="10045" spans="1:7">
      <c r="A10045" t="s">
        <v>18105</v>
      </c>
      <c r="B10045">
        <v>26</v>
      </c>
      <c r="C10045">
        <v>2</v>
      </c>
      <c r="D10045">
        <v>17</v>
      </c>
      <c r="E10045" t="s">
        <v>18106</v>
      </c>
      <c r="F10045" t="s">
        <v>18107</v>
      </c>
    </row>
    <row r="10046" spans="1:7">
      <c r="A10046" t="s">
        <v>18108</v>
      </c>
      <c r="B10046">
        <v>26</v>
      </c>
      <c r="C10046">
        <v>2</v>
      </c>
      <c r="D10046">
        <v>18</v>
      </c>
      <c r="E10046" t="s">
        <v>18109</v>
      </c>
      <c r="F10046" t="s">
        <v>18107</v>
      </c>
    </row>
    <row r="10047" spans="1:7">
      <c r="A10047" t="s">
        <v>18110</v>
      </c>
      <c r="B10047">
        <v>26</v>
      </c>
      <c r="C10047">
        <v>2</v>
      </c>
      <c r="D10047">
        <v>19</v>
      </c>
      <c r="E10047" t="s">
        <v>18111</v>
      </c>
      <c r="G10047" t="e">
        <f>--Internal_200957</f>
        <v>#NAME?</v>
      </c>
    </row>
    <row r="10048" spans="1:7">
      <c r="A10048" t="s">
        <v>18112</v>
      </c>
      <c r="B10048">
        <v>26</v>
      </c>
      <c r="C10048">
        <v>2</v>
      </c>
      <c r="D10048">
        <v>20</v>
      </c>
      <c r="E10048" t="s">
        <v>18111</v>
      </c>
      <c r="G10048" t="e">
        <f>--Internal_200957</f>
        <v>#NAME?</v>
      </c>
    </row>
    <row r="10049" spans="1:6">
      <c r="A10049" t="s">
        <v>18113</v>
      </c>
      <c r="B10049">
        <v>26</v>
      </c>
      <c r="C10049">
        <v>3</v>
      </c>
      <c r="D10049">
        <v>1</v>
      </c>
      <c r="E10049" t="s">
        <v>18114</v>
      </c>
      <c r="F10049" t="s">
        <v>18115</v>
      </c>
    </row>
    <row r="10050" spans="1:6">
      <c r="A10050" t="s">
        <v>18116</v>
      </c>
      <c r="B10050">
        <v>26</v>
      </c>
      <c r="C10050">
        <v>3</v>
      </c>
      <c r="D10050">
        <v>2</v>
      </c>
      <c r="E10050" t="s">
        <v>18117</v>
      </c>
      <c r="F10050" t="s">
        <v>18115</v>
      </c>
    </row>
    <row r="10051" spans="1:6">
      <c r="A10051" t="s">
        <v>18118</v>
      </c>
      <c r="B10051">
        <v>26</v>
      </c>
      <c r="C10051">
        <v>3</v>
      </c>
      <c r="D10051">
        <v>3</v>
      </c>
      <c r="E10051" t="s">
        <v>18119</v>
      </c>
      <c r="F10051" t="s">
        <v>18120</v>
      </c>
    </row>
    <row r="10052" spans="1:6">
      <c r="A10052" t="s">
        <v>18121</v>
      </c>
      <c r="B10052">
        <v>26</v>
      </c>
      <c r="C10052">
        <v>3</v>
      </c>
      <c r="D10052">
        <v>4</v>
      </c>
      <c r="E10052" t="s">
        <v>18122</v>
      </c>
      <c r="F10052" t="s">
        <v>18120</v>
      </c>
    </row>
    <row r="10053" spans="1:6">
      <c r="A10053" t="s">
        <v>18123</v>
      </c>
      <c r="B10053">
        <v>26</v>
      </c>
      <c r="C10053">
        <v>3</v>
      </c>
      <c r="D10053">
        <v>5</v>
      </c>
      <c r="E10053" t="s">
        <v>18124</v>
      </c>
      <c r="F10053" t="s">
        <v>18125</v>
      </c>
    </row>
    <row r="10054" spans="1:6">
      <c r="A10054" t="s">
        <v>18126</v>
      </c>
      <c r="B10054">
        <v>26</v>
      </c>
      <c r="C10054">
        <v>3</v>
      </c>
      <c r="D10054">
        <v>6</v>
      </c>
      <c r="E10054" t="s">
        <v>18127</v>
      </c>
      <c r="F10054" t="s">
        <v>18125</v>
      </c>
    </row>
    <row r="10055" spans="1:6">
      <c r="A10055" t="s">
        <v>18128</v>
      </c>
      <c r="B10055">
        <v>26</v>
      </c>
      <c r="C10055">
        <v>3</v>
      </c>
      <c r="D10055">
        <v>7</v>
      </c>
      <c r="E10055" t="s">
        <v>18129</v>
      </c>
      <c r="F10055" t="s">
        <v>18130</v>
      </c>
    </row>
    <row r="10056" spans="1:6">
      <c r="A10056" t="s">
        <v>18131</v>
      </c>
      <c r="B10056">
        <v>26</v>
      </c>
      <c r="C10056">
        <v>3</v>
      </c>
      <c r="D10056">
        <v>8</v>
      </c>
      <c r="E10056" t="s">
        <v>18132</v>
      </c>
      <c r="F10056" t="s">
        <v>18130</v>
      </c>
    </row>
    <row r="10057" spans="1:6">
      <c r="A10057" t="s">
        <v>18133</v>
      </c>
      <c r="B10057">
        <v>26</v>
      </c>
      <c r="C10057">
        <v>3</v>
      </c>
      <c r="D10057">
        <v>9</v>
      </c>
      <c r="E10057" t="s">
        <v>18134</v>
      </c>
      <c r="F10057" t="s">
        <v>18135</v>
      </c>
    </row>
    <row r="10058" spans="1:6">
      <c r="A10058" t="s">
        <v>18136</v>
      </c>
      <c r="B10058">
        <v>26</v>
      </c>
      <c r="C10058">
        <v>3</v>
      </c>
      <c r="D10058">
        <v>10</v>
      </c>
      <c r="E10058" t="s">
        <v>18137</v>
      </c>
      <c r="F10058" t="s">
        <v>18135</v>
      </c>
    </row>
    <row r="10059" spans="1:6">
      <c r="A10059" t="s">
        <v>18138</v>
      </c>
      <c r="B10059">
        <v>26</v>
      </c>
      <c r="C10059">
        <v>3</v>
      </c>
      <c r="D10059">
        <v>11</v>
      </c>
      <c r="E10059" t="s">
        <v>18139</v>
      </c>
      <c r="F10059" t="s">
        <v>18140</v>
      </c>
    </row>
    <row r="10060" spans="1:6">
      <c r="A10060" t="s">
        <v>18141</v>
      </c>
      <c r="B10060">
        <v>26</v>
      </c>
      <c r="C10060">
        <v>3</v>
      </c>
      <c r="D10060">
        <v>12</v>
      </c>
      <c r="E10060" t="s">
        <v>18142</v>
      </c>
      <c r="F10060" t="s">
        <v>18140</v>
      </c>
    </row>
    <row r="10061" spans="1:6">
      <c r="A10061" t="s">
        <v>18143</v>
      </c>
      <c r="B10061">
        <v>26</v>
      </c>
      <c r="C10061">
        <v>3</v>
      </c>
      <c r="D10061">
        <v>13</v>
      </c>
      <c r="E10061" t="s">
        <v>18144</v>
      </c>
      <c r="F10061" t="s">
        <v>18145</v>
      </c>
    </row>
    <row r="10062" spans="1:6">
      <c r="A10062" t="s">
        <v>18146</v>
      </c>
      <c r="B10062">
        <v>26</v>
      </c>
      <c r="C10062">
        <v>3</v>
      </c>
      <c r="D10062">
        <v>14</v>
      </c>
      <c r="E10062" t="s">
        <v>18144</v>
      </c>
      <c r="F10062" t="s">
        <v>18145</v>
      </c>
    </row>
    <row r="10063" spans="1:6">
      <c r="A10063" t="s">
        <v>18147</v>
      </c>
      <c r="B10063">
        <v>26</v>
      </c>
      <c r="C10063">
        <v>3</v>
      </c>
      <c r="D10063">
        <v>15</v>
      </c>
      <c r="E10063" t="s">
        <v>18148</v>
      </c>
      <c r="F10063" t="s">
        <v>18149</v>
      </c>
    </row>
    <row r="10064" spans="1:6">
      <c r="A10064" t="s">
        <v>18150</v>
      </c>
      <c r="B10064">
        <v>26</v>
      </c>
      <c r="C10064">
        <v>3</v>
      </c>
      <c r="D10064">
        <v>16</v>
      </c>
      <c r="E10064" t="s">
        <v>18151</v>
      </c>
      <c r="F10064" t="s">
        <v>18149</v>
      </c>
    </row>
    <row r="10065" spans="1:7">
      <c r="A10065" t="s">
        <v>18152</v>
      </c>
      <c r="B10065">
        <v>26</v>
      </c>
      <c r="C10065">
        <v>3</v>
      </c>
      <c r="D10065">
        <v>17</v>
      </c>
      <c r="E10065" t="s">
        <v>18153</v>
      </c>
      <c r="F10065" t="s">
        <v>18154</v>
      </c>
    </row>
    <row r="10066" spans="1:7">
      <c r="A10066" t="s">
        <v>18155</v>
      </c>
      <c r="B10066">
        <v>26</v>
      </c>
      <c r="C10066">
        <v>3</v>
      </c>
      <c r="D10066">
        <v>18</v>
      </c>
      <c r="E10066" t="s">
        <v>18153</v>
      </c>
      <c r="F10066" t="s">
        <v>18154</v>
      </c>
    </row>
    <row r="10067" spans="1:7">
      <c r="A10067" t="s">
        <v>18156</v>
      </c>
      <c r="B10067">
        <v>26</v>
      </c>
      <c r="C10067">
        <v>3</v>
      </c>
      <c r="D10067">
        <v>19</v>
      </c>
      <c r="E10067" t="s">
        <v>18157</v>
      </c>
      <c r="F10067" t="s">
        <v>18158</v>
      </c>
    </row>
    <row r="10068" spans="1:7">
      <c r="A10068" t="s">
        <v>18159</v>
      </c>
      <c r="B10068">
        <v>26</v>
      </c>
      <c r="C10068">
        <v>3</v>
      </c>
      <c r="D10068">
        <v>20</v>
      </c>
      <c r="E10068" t="s">
        <v>18160</v>
      </c>
      <c r="F10068" t="s">
        <v>18158</v>
      </c>
    </row>
    <row r="10069" spans="1:7">
      <c r="A10069" t="s">
        <v>18161</v>
      </c>
      <c r="B10069">
        <v>26</v>
      </c>
      <c r="C10069">
        <v>4</v>
      </c>
      <c r="D10069">
        <v>1</v>
      </c>
      <c r="E10069" t="s">
        <v>18162</v>
      </c>
      <c r="F10069" t="s">
        <v>18163</v>
      </c>
    </row>
    <row r="10070" spans="1:7">
      <c r="A10070" t="s">
        <v>18164</v>
      </c>
      <c r="B10070">
        <v>26</v>
      </c>
      <c r="C10070">
        <v>4</v>
      </c>
      <c r="D10070">
        <v>2</v>
      </c>
      <c r="E10070" t="s">
        <v>18165</v>
      </c>
      <c r="F10070" t="s">
        <v>18163</v>
      </c>
    </row>
    <row r="10071" spans="1:7">
      <c r="A10071" t="s">
        <v>18166</v>
      </c>
      <c r="B10071">
        <v>26</v>
      </c>
      <c r="C10071">
        <v>4</v>
      </c>
      <c r="D10071">
        <v>3</v>
      </c>
      <c r="E10071" t="s">
        <v>18167</v>
      </c>
      <c r="F10071" t="s">
        <v>18168</v>
      </c>
    </row>
    <row r="10072" spans="1:7">
      <c r="A10072" t="s">
        <v>18169</v>
      </c>
      <c r="B10072">
        <v>26</v>
      </c>
      <c r="C10072">
        <v>4</v>
      </c>
      <c r="D10072">
        <v>4</v>
      </c>
      <c r="E10072" t="s">
        <v>18170</v>
      </c>
      <c r="F10072" t="s">
        <v>18168</v>
      </c>
    </row>
    <row r="10073" spans="1:7">
      <c r="A10073" t="s">
        <v>18171</v>
      </c>
      <c r="B10073">
        <v>26</v>
      </c>
      <c r="C10073">
        <v>4</v>
      </c>
      <c r="D10073">
        <v>5</v>
      </c>
      <c r="E10073" t="s">
        <v>18172</v>
      </c>
      <c r="F10073" t="s">
        <v>18173</v>
      </c>
    </row>
    <row r="10074" spans="1:7">
      <c r="A10074" t="s">
        <v>18174</v>
      </c>
      <c r="B10074">
        <v>26</v>
      </c>
      <c r="C10074">
        <v>4</v>
      </c>
      <c r="D10074">
        <v>6</v>
      </c>
      <c r="E10074" t="s">
        <v>18175</v>
      </c>
      <c r="F10074" t="s">
        <v>18173</v>
      </c>
    </row>
    <row r="10075" spans="1:7">
      <c r="A10075" t="s">
        <v>18176</v>
      </c>
      <c r="B10075">
        <v>26</v>
      </c>
      <c r="C10075">
        <v>4</v>
      </c>
      <c r="D10075">
        <v>7</v>
      </c>
      <c r="E10075" t="s">
        <v>18177</v>
      </c>
      <c r="F10075" t="s">
        <v>18178</v>
      </c>
    </row>
    <row r="10076" spans="1:7">
      <c r="A10076" t="s">
        <v>18179</v>
      </c>
      <c r="B10076">
        <v>26</v>
      </c>
      <c r="C10076">
        <v>4</v>
      </c>
      <c r="D10076">
        <v>8</v>
      </c>
      <c r="E10076" t="s">
        <v>18180</v>
      </c>
      <c r="F10076" t="s">
        <v>18178</v>
      </c>
    </row>
    <row r="10077" spans="1:7">
      <c r="A10077" t="s">
        <v>18181</v>
      </c>
      <c r="B10077">
        <v>26</v>
      </c>
      <c r="C10077">
        <v>4</v>
      </c>
      <c r="D10077">
        <v>9</v>
      </c>
      <c r="E10077" t="s">
        <v>18182</v>
      </c>
      <c r="G10077" t="e">
        <f>--Internal_201156</f>
        <v>#NAME?</v>
      </c>
    </row>
    <row r="10078" spans="1:7">
      <c r="A10078" t="s">
        <v>18183</v>
      </c>
      <c r="B10078">
        <v>26</v>
      </c>
      <c r="C10078">
        <v>4</v>
      </c>
      <c r="D10078">
        <v>10</v>
      </c>
      <c r="E10078" t="s">
        <v>18182</v>
      </c>
      <c r="G10078" t="e">
        <f>--Internal_201156</f>
        <v>#NAME?</v>
      </c>
    </row>
    <row r="10079" spans="1:7">
      <c r="A10079" t="s">
        <v>18184</v>
      </c>
      <c r="B10079">
        <v>26</v>
      </c>
      <c r="C10079">
        <v>4</v>
      </c>
      <c r="D10079">
        <v>11</v>
      </c>
      <c r="E10079" t="s">
        <v>18185</v>
      </c>
      <c r="G10079" t="e">
        <f>--Internal_20508</f>
        <v>#NAME?</v>
      </c>
    </row>
    <row r="10080" spans="1:7">
      <c r="A10080" t="s">
        <v>18186</v>
      </c>
      <c r="B10080">
        <v>26</v>
      </c>
      <c r="C10080">
        <v>4</v>
      </c>
      <c r="D10080">
        <v>12</v>
      </c>
      <c r="E10080" t="s">
        <v>18185</v>
      </c>
      <c r="G10080" t="e">
        <f>--Internal_20508</f>
        <v>#NAME?</v>
      </c>
    </row>
    <row r="10081" spans="1:7">
      <c r="A10081" t="s">
        <v>18187</v>
      </c>
      <c r="B10081">
        <v>26</v>
      </c>
      <c r="C10081">
        <v>4</v>
      </c>
      <c r="D10081">
        <v>13</v>
      </c>
      <c r="E10081" t="s">
        <v>18188</v>
      </c>
      <c r="F10081" t="s">
        <v>18189</v>
      </c>
    </row>
    <row r="10082" spans="1:7">
      <c r="A10082" t="s">
        <v>18190</v>
      </c>
      <c r="B10082">
        <v>26</v>
      </c>
      <c r="C10082">
        <v>4</v>
      </c>
      <c r="D10082">
        <v>14</v>
      </c>
      <c r="E10082" t="s">
        <v>18191</v>
      </c>
      <c r="F10082" t="s">
        <v>18189</v>
      </c>
    </row>
    <row r="10083" spans="1:7">
      <c r="A10083" t="s">
        <v>18192</v>
      </c>
      <c r="B10083">
        <v>26</v>
      </c>
      <c r="C10083">
        <v>4</v>
      </c>
      <c r="D10083">
        <v>15</v>
      </c>
      <c r="E10083" t="s">
        <v>18193</v>
      </c>
      <c r="F10083" t="s">
        <v>18194</v>
      </c>
    </row>
    <row r="10084" spans="1:7">
      <c r="A10084" t="s">
        <v>18195</v>
      </c>
      <c r="B10084">
        <v>26</v>
      </c>
      <c r="C10084">
        <v>4</v>
      </c>
      <c r="D10084">
        <v>16</v>
      </c>
      <c r="E10084" t="s">
        <v>18196</v>
      </c>
      <c r="F10084" t="s">
        <v>18194</v>
      </c>
    </row>
    <row r="10085" spans="1:7">
      <c r="A10085" t="s">
        <v>18197</v>
      </c>
      <c r="B10085">
        <v>26</v>
      </c>
      <c r="C10085">
        <v>4</v>
      </c>
      <c r="D10085">
        <v>17</v>
      </c>
      <c r="E10085" t="s">
        <v>18198</v>
      </c>
      <c r="G10085" t="e">
        <f>--Internal_2762</f>
        <v>#NAME?</v>
      </c>
    </row>
    <row r="10086" spans="1:7">
      <c r="A10086" t="s">
        <v>18199</v>
      </c>
      <c r="B10086">
        <v>26</v>
      </c>
      <c r="C10086">
        <v>4</v>
      </c>
      <c r="D10086">
        <v>18</v>
      </c>
      <c r="E10086" t="s">
        <v>18198</v>
      </c>
      <c r="G10086" t="e">
        <f>--Internal_2762</f>
        <v>#NAME?</v>
      </c>
    </row>
    <row r="10087" spans="1:7">
      <c r="A10087" t="s">
        <v>18200</v>
      </c>
      <c r="B10087">
        <v>26</v>
      </c>
      <c r="C10087">
        <v>4</v>
      </c>
      <c r="D10087">
        <v>19</v>
      </c>
      <c r="E10087" t="s">
        <v>18201</v>
      </c>
      <c r="F10087" t="s">
        <v>18202</v>
      </c>
    </row>
    <row r="10088" spans="1:7">
      <c r="A10088" t="s">
        <v>18203</v>
      </c>
      <c r="B10088">
        <v>26</v>
      </c>
      <c r="C10088">
        <v>4</v>
      </c>
      <c r="D10088">
        <v>20</v>
      </c>
      <c r="E10088" t="s">
        <v>18204</v>
      </c>
      <c r="F10088" t="s">
        <v>18202</v>
      </c>
    </row>
    <row r="10089" spans="1:7">
      <c r="A10089" t="s">
        <v>18205</v>
      </c>
      <c r="B10089">
        <v>26</v>
      </c>
      <c r="C10089">
        <v>5</v>
      </c>
      <c r="D10089">
        <v>1</v>
      </c>
      <c r="E10089" t="s">
        <v>18206</v>
      </c>
      <c r="F10089" t="s">
        <v>18207</v>
      </c>
    </row>
    <row r="10090" spans="1:7">
      <c r="A10090" t="s">
        <v>18208</v>
      </c>
      <c r="B10090">
        <v>26</v>
      </c>
      <c r="C10090">
        <v>5</v>
      </c>
      <c r="D10090">
        <v>2</v>
      </c>
      <c r="E10090" t="s">
        <v>18209</v>
      </c>
      <c r="F10090" t="s">
        <v>18207</v>
      </c>
    </row>
    <row r="10091" spans="1:7">
      <c r="A10091" t="s">
        <v>18210</v>
      </c>
      <c r="B10091">
        <v>26</v>
      </c>
      <c r="C10091">
        <v>5</v>
      </c>
      <c r="D10091">
        <v>3</v>
      </c>
      <c r="E10091" t="s">
        <v>18211</v>
      </c>
      <c r="F10091" t="s">
        <v>18212</v>
      </c>
    </row>
    <row r="10092" spans="1:7">
      <c r="A10092" t="s">
        <v>18213</v>
      </c>
      <c r="B10092">
        <v>26</v>
      </c>
      <c r="C10092">
        <v>5</v>
      </c>
      <c r="D10092">
        <v>4</v>
      </c>
      <c r="E10092" t="s">
        <v>18214</v>
      </c>
      <c r="F10092" t="s">
        <v>18212</v>
      </c>
    </row>
    <row r="10093" spans="1:7">
      <c r="A10093" t="s">
        <v>18215</v>
      </c>
      <c r="B10093">
        <v>26</v>
      </c>
      <c r="C10093">
        <v>5</v>
      </c>
      <c r="D10093">
        <v>5</v>
      </c>
      <c r="E10093" t="s">
        <v>18216</v>
      </c>
      <c r="F10093" t="s">
        <v>18217</v>
      </c>
    </row>
    <row r="10094" spans="1:7">
      <c r="A10094" t="s">
        <v>18218</v>
      </c>
      <c r="B10094">
        <v>26</v>
      </c>
      <c r="C10094">
        <v>5</v>
      </c>
      <c r="D10094">
        <v>6</v>
      </c>
      <c r="E10094" t="s">
        <v>18219</v>
      </c>
      <c r="F10094" t="s">
        <v>18217</v>
      </c>
    </row>
    <row r="10095" spans="1:7">
      <c r="A10095" t="s">
        <v>18220</v>
      </c>
      <c r="B10095">
        <v>26</v>
      </c>
      <c r="C10095">
        <v>5</v>
      </c>
      <c r="D10095">
        <v>7</v>
      </c>
      <c r="E10095" t="s">
        <v>18221</v>
      </c>
      <c r="F10095" t="s">
        <v>18222</v>
      </c>
    </row>
    <row r="10096" spans="1:7">
      <c r="A10096" t="s">
        <v>18223</v>
      </c>
      <c r="B10096">
        <v>26</v>
      </c>
      <c r="C10096">
        <v>5</v>
      </c>
      <c r="D10096">
        <v>8</v>
      </c>
      <c r="E10096" t="s">
        <v>18224</v>
      </c>
      <c r="F10096" t="s">
        <v>18222</v>
      </c>
    </row>
    <row r="10097" spans="1:6">
      <c r="A10097" t="s">
        <v>18225</v>
      </c>
      <c r="B10097">
        <v>26</v>
      </c>
      <c r="C10097">
        <v>5</v>
      </c>
      <c r="D10097">
        <v>9</v>
      </c>
      <c r="E10097" t="s">
        <v>18226</v>
      </c>
      <c r="F10097" t="s">
        <v>18227</v>
      </c>
    </row>
    <row r="10098" spans="1:6">
      <c r="A10098" t="s">
        <v>18228</v>
      </c>
      <c r="B10098">
        <v>26</v>
      </c>
      <c r="C10098">
        <v>5</v>
      </c>
      <c r="D10098">
        <v>10</v>
      </c>
      <c r="E10098" t="s">
        <v>18229</v>
      </c>
      <c r="F10098" t="s">
        <v>18227</v>
      </c>
    </row>
    <row r="10099" spans="1:6">
      <c r="A10099" t="s">
        <v>18230</v>
      </c>
      <c r="B10099">
        <v>26</v>
      </c>
      <c r="C10099">
        <v>5</v>
      </c>
      <c r="D10099">
        <v>11</v>
      </c>
      <c r="E10099" t="s">
        <v>18231</v>
      </c>
      <c r="F10099" t="s">
        <v>18232</v>
      </c>
    </row>
    <row r="10100" spans="1:6">
      <c r="A10100" t="s">
        <v>18233</v>
      </c>
      <c r="B10100">
        <v>26</v>
      </c>
      <c r="C10100">
        <v>5</v>
      </c>
      <c r="D10100">
        <v>12</v>
      </c>
      <c r="E10100" t="s">
        <v>18234</v>
      </c>
      <c r="F10100" t="s">
        <v>18232</v>
      </c>
    </row>
    <row r="10101" spans="1:6">
      <c r="A10101" t="s">
        <v>18235</v>
      </c>
      <c r="B10101">
        <v>26</v>
      </c>
      <c r="C10101">
        <v>5</v>
      </c>
      <c r="D10101">
        <v>13</v>
      </c>
      <c r="E10101" t="s">
        <v>18236</v>
      </c>
      <c r="F10101" t="s">
        <v>18237</v>
      </c>
    </row>
    <row r="10102" spans="1:6">
      <c r="A10102" t="s">
        <v>18238</v>
      </c>
      <c r="B10102">
        <v>26</v>
      </c>
      <c r="C10102">
        <v>5</v>
      </c>
      <c r="D10102">
        <v>14</v>
      </c>
      <c r="E10102" t="s">
        <v>18239</v>
      </c>
      <c r="F10102" t="s">
        <v>18237</v>
      </c>
    </row>
    <row r="10103" spans="1:6">
      <c r="A10103" t="s">
        <v>18240</v>
      </c>
      <c r="B10103">
        <v>26</v>
      </c>
      <c r="C10103">
        <v>5</v>
      </c>
      <c r="D10103">
        <v>15</v>
      </c>
      <c r="E10103" t="s">
        <v>18241</v>
      </c>
      <c r="F10103" t="s">
        <v>18242</v>
      </c>
    </row>
    <row r="10104" spans="1:6">
      <c r="A10104" t="s">
        <v>18243</v>
      </c>
      <c r="B10104">
        <v>26</v>
      </c>
      <c r="C10104">
        <v>5</v>
      </c>
      <c r="D10104">
        <v>16</v>
      </c>
      <c r="E10104" t="s">
        <v>18244</v>
      </c>
      <c r="F10104" t="s">
        <v>18242</v>
      </c>
    </row>
    <row r="10105" spans="1:6">
      <c r="A10105" t="s">
        <v>18245</v>
      </c>
      <c r="B10105">
        <v>26</v>
      </c>
      <c r="C10105">
        <v>5</v>
      </c>
      <c r="D10105">
        <v>17</v>
      </c>
      <c r="E10105" t="s">
        <v>18246</v>
      </c>
      <c r="F10105" t="s">
        <v>18247</v>
      </c>
    </row>
    <row r="10106" spans="1:6">
      <c r="A10106" t="s">
        <v>18248</v>
      </c>
      <c r="B10106">
        <v>26</v>
      </c>
      <c r="C10106">
        <v>5</v>
      </c>
      <c r="D10106">
        <v>18</v>
      </c>
      <c r="E10106" t="s">
        <v>18249</v>
      </c>
      <c r="F10106" t="s">
        <v>18247</v>
      </c>
    </row>
    <row r="10107" spans="1:6">
      <c r="A10107" t="s">
        <v>18250</v>
      </c>
      <c r="B10107">
        <v>26</v>
      </c>
      <c r="C10107">
        <v>5</v>
      </c>
      <c r="D10107">
        <v>19</v>
      </c>
      <c r="E10107" t="s">
        <v>18251</v>
      </c>
      <c r="F10107" t="s">
        <v>18252</v>
      </c>
    </row>
    <row r="10108" spans="1:6">
      <c r="A10108" t="s">
        <v>18253</v>
      </c>
      <c r="B10108">
        <v>26</v>
      </c>
      <c r="C10108">
        <v>5</v>
      </c>
      <c r="D10108">
        <v>20</v>
      </c>
      <c r="E10108" t="s">
        <v>18254</v>
      </c>
      <c r="F10108" t="s">
        <v>18252</v>
      </c>
    </row>
    <row r="10109" spans="1:6">
      <c r="A10109" t="s">
        <v>18255</v>
      </c>
      <c r="B10109">
        <v>26</v>
      </c>
      <c r="C10109">
        <v>6</v>
      </c>
      <c r="D10109">
        <v>1</v>
      </c>
      <c r="E10109" t="s">
        <v>18256</v>
      </c>
      <c r="F10109" t="s">
        <v>18257</v>
      </c>
    </row>
    <row r="10110" spans="1:6">
      <c r="A10110" t="s">
        <v>18258</v>
      </c>
      <c r="B10110">
        <v>26</v>
      </c>
      <c r="C10110">
        <v>6</v>
      </c>
      <c r="D10110">
        <v>2</v>
      </c>
      <c r="E10110" t="s">
        <v>18259</v>
      </c>
      <c r="F10110" t="s">
        <v>18257</v>
      </c>
    </row>
    <row r="10111" spans="1:6">
      <c r="A10111" t="s">
        <v>18260</v>
      </c>
      <c r="B10111">
        <v>26</v>
      </c>
      <c r="C10111">
        <v>6</v>
      </c>
      <c r="D10111">
        <v>3</v>
      </c>
      <c r="E10111" t="s">
        <v>18261</v>
      </c>
      <c r="F10111" t="s">
        <v>18262</v>
      </c>
    </row>
    <row r="10112" spans="1:6">
      <c r="A10112" t="s">
        <v>18263</v>
      </c>
      <c r="B10112">
        <v>26</v>
      </c>
      <c r="C10112">
        <v>6</v>
      </c>
      <c r="D10112">
        <v>4</v>
      </c>
      <c r="E10112" t="s">
        <v>18264</v>
      </c>
      <c r="F10112" t="s">
        <v>18262</v>
      </c>
    </row>
    <row r="10113" spans="1:7">
      <c r="A10113" t="s">
        <v>18265</v>
      </c>
      <c r="B10113">
        <v>26</v>
      </c>
      <c r="C10113">
        <v>6</v>
      </c>
      <c r="D10113">
        <v>5</v>
      </c>
      <c r="E10113" t="s">
        <v>18266</v>
      </c>
      <c r="F10113" t="s">
        <v>18267</v>
      </c>
    </row>
    <row r="10114" spans="1:7">
      <c r="A10114" t="s">
        <v>18268</v>
      </c>
      <c r="B10114">
        <v>26</v>
      </c>
      <c r="C10114">
        <v>6</v>
      </c>
      <c r="D10114">
        <v>6</v>
      </c>
      <c r="E10114" t="s">
        <v>18269</v>
      </c>
      <c r="F10114" t="s">
        <v>18267</v>
      </c>
    </row>
    <row r="10115" spans="1:7">
      <c r="A10115" t="s">
        <v>18270</v>
      </c>
      <c r="B10115">
        <v>26</v>
      </c>
      <c r="C10115">
        <v>6</v>
      </c>
      <c r="D10115">
        <v>7</v>
      </c>
      <c r="E10115" t="s">
        <v>18271</v>
      </c>
      <c r="F10115" t="s">
        <v>18272</v>
      </c>
    </row>
    <row r="10116" spans="1:7">
      <c r="A10116" t="s">
        <v>18273</v>
      </c>
      <c r="B10116">
        <v>26</v>
      </c>
      <c r="C10116">
        <v>6</v>
      </c>
      <c r="D10116">
        <v>8</v>
      </c>
      <c r="E10116" t="s">
        <v>18274</v>
      </c>
      <c r="F10116" t="s">
        <v>18272</v>
      </c>
    </row>
    <row r="10117" spans="1:7">
      <c r="A10117" t="s">
        <v>18275</v>
      </c>
      <c r="B10117">
        <v>26</v>
      </c>
      <c r="C10117">
        <v>6</v>
      </c>
      <c r="D10117">
        <v>9</v>
      </c>
      <c r="E10117" t="s">
        <v>18276</v>
      </c>
      <c r="F10117" t="s">
        <v>18277</v>
      </c>
    </row>
    <row r="10118" spans="1:7">
      <c r="A10118" t="s">
        <v>18278</v>
      </c>
      <c r="B10118">
        <v>26</v>
      </c>
      <c r="C10118">
        <v>6</v>
      </c>
      <c r="D10118">
        <v>10</v>
      </c>
      <c r="E10118" t="s">
        <v>18279</v>
      </c>
      <c r="F10118" t="s">
        <v>18277</v>
      </c>
    </row>
    <row r="10119" spans="1:7">
      <c r="A10119" t="s">
        <v>18280</v>
      </c>
      <c r="B10119">
        <v>26</v>
      </c>
      <c r="C10119">
        <v>6</v>
      </c>
      <c r="D10119">
        <v>11</v>
      </c>
      <c r="E10119" t="s">
        <v>18281</v>
      </c>
      <c r="F10119" t="s">
        <v>18282</v>
      </c>
    </row>
    <row r="10120" spans="1:7">
      <c r="A10120" t="s">
        <v>18283</v>
      </c>
      <c r="B10120">
        <v>26</v>
      </c>
      <c r="C10120">
        <v>6</v>
      </c>
      <c r="D10120">
        <v>12</v>
      </c>
      <c r="E10120" t="s">
        <v>18284</v>
      </c>
      <c r="F10120" t="s">
        <v>18282</v>
      </c>
    </row>
    <row r="10121" spans="1:7">
      <c r="A10121" t="s">
        <v>18285</v>
      </c>
      <c r="B10121">
        <v>26</v>
      </c>
      <c r="C10121">
        <v>6</v>
      </c>
      <c r="D10121">
        <v>13</v>
      </c>
      <c r="E10121" t="s">
        <v>18286</v>
      </c>
      <c r="G10121" t="e">
        <f>--Internal_8233</f>
        <v>#NAME?</v>
      </c>
    </row>
    <row r="10122" spans="1:7">
      <c r="A10122" t="s">
        <v>18287</v>
      </c>
      <c r="B10122">
        <v>26</v>
      </c>
      <c r="C10122">
        <v>6</v>
      </c>
      <c r="D10122">
        <v>14</v>
      </c>
      <c r="E10122" t="s">
        <v>18286</v>
      </c>
      <c r="G10122" t="e">
        <f>--Internal_8233</f>
        <v>#NAME?</v>
      </c>
    </row>
    <row r="10123" spans="1:7">
      <c r="A10123" t="s">
        <v>18288</v>
      </c>
      <c r="B10123">
        <v>26</v>
      </c>
      <c r="C10123">
        <v>6</v>
      </c>
      <c r="D10123">
        <v>15</v>
      </c>
      <c r="E10123" t="s">
        <v>18289</v>
      </c>
      <c r="F10123" t="s">
        <v>18290</v>
      </c>
    </row>
    <row r="10124" spans="1:7">
      <c r="A10124" t="s">
        <v>18291</v>
      </c>
      <c r="B10124">
        <v>26</v>
      </c>
      <c r="C10124">
        <v>6</v>
      </c>
      <c r="D10124">
        <v>16</v>
      </c>
      <c r="E10124" t="s">
        <v>18292</v>
      </c>
      <c r="F10124" t="s">
        <v>18290</v>
      </c>
    </row>
    <row r="10125" spans="1:7">
      <c r="A10125" t="s">
        <v>18293</v>
      </c>
      <c r="B10125">
        <v>26</v>
      </c>
      <c r="C10125">
        <v>6</v>
      </c>
      <c r="D10125">
        <v>17</v>
      </c>
      <c r="E10125" t="s">
        <v>18294</v>
      </c>
      <c r="F10125" t="s">
        <v>18295</v>
      </c>
    </row>
    <row r="10126" spans="1:7">
      <c r="A10126" t="s">
        <v>18296</v>
      </c>
      <c r="B10126">
        <v>26</v>
      </c>
      <c r="C10126">
        <v>6</v>
      </c>
      <c r="D10126">
        <v>18</v>
      </c>
      <c r="E10126" t="s">
        <v>18297</v>
      </c>
      <c r="F10126" t="s">
        <v>18295</v>
      </c>
    </row>
    <row r="10127" spans="1:7">
      <c r="A10127" t="s">
        <v>18298</v>
      </c>
      <c r="B10127">
        <v>26</v>
      </c>
      <c r="C10127">
        <v>6</v>
      </c>
      <c r="D10127">
        <v>19</v>
      </c>
      <c r="E10127" t="s">
        <v>18299</v>
      </c>
      <c r="F10127" t="s">
        <v>18300</v>
      </c>
    </row>
    <row r="10128" spans="1:7">
      <c r="A10128" t="s">
        <v>18301</v>
      </c>
      <c r="B10128">
        <v>26</v>
      </c>
      <c r="C10128">
        <v>6</v>
      </c>
      <c r="D10128">
        <v>20</v>
      </c>
      <c r="E10128" t="s">
        <v>18302</v>
      </c>
      <c r="F10128" t="s">
        <v>18300</v>
      </c>
    </row>
    <row r="10129" spans="1:7">
      <c r="A10129" t="s">
        <v>18303</v>
      </c>
      <c r="B10129">
        <v>26</v>
      </c>
      <c r="C10129">
        <v>7</v>
      </c>
      <c r="D10129">
        <v>1</v>
      </c>
      <c r="E10129" t="s">
        <v>18304</v>
      </c>
      <c r="G10129" t="e">
        <f>--Internal_327738</f>
        <v>#NAME?</v>
      </c>
    </row>
    <row r="10130" spans="1:7">
      <c r="A10130" t="s">
        <v>18305</v>
      </c>
      <c r="B10130">
        <v>26</v>
      </c>
      <c r="C10130">
        <v>7</v>
      </c>
      <c r="D10130">
        <v>2</v>
      </c>
      <c r="E10130" t="s">
        <v>18304</v>
      </c>
      <c r="G10130" t="e">
        <f>--Internal_327738</f>
        <v>#NAME?</v>
      </c>
    </row>
    <row r="10131" spans="1:7">
      <c r="A10131" t="s">
        <v>18306</v>
      </c>
      <c r="B10131">
        <v>26</v>
      </c>
      <c r="C10131">
        <v>7</v>
      </c>
      <c r="D10131">
        <v>3</v>
      </c>
      <c r="E10131" t="s">
        <v>18307</v>
      </c>
      <c r="F10131" t="s">
        <v>18308</v>
      </c>
    </row>
    <row r="10132" spans="1:7">
      <c r="A10132" t="s">
        <v>18309</v>
      </c>
      <c r="B10132">
        <v>26</v>
      </c>
      <c r="C10132">
        <v>7</v>
      </c>
      <c r="D10132">
        <v>4</v>
      </c>
      <c r="E10132" t="s">
        <v>18310</v>
      </c>
      <c r="F10132" t="s">
        <v>18308</v>
      </c>
    </row>
    <row r="10133" spans="1:7">
      <c r="A10133" t="s">
        <v>18311</v>
      </c>
      <c r="B10133">
        <v>26</v>
      </c>
      <c r="C10133">
        <v>7</v>
      </c>
      <c r="D10133">
        <v>5</v>
      </c>
      <c r="E10133" t="s">
        <v>18304</v>
      </c>
      <c r="G10133" t="e">
        <f>--Internal_327738</f>
        <v>#NAME?</v>
      </c>
    </row>
    <row r="10134" spans="1:7">
      <c r="A10134" t="s">
        <v>18312</v>
      </c>
      <c r="B10134">
        <v>26</v>
      </c>
      <c r="C10134">
        <v>7</v>
      </c>
      <c r="D10134">
        <v>6</v>
      </c>
      <c r="E10134" t="s">
        <v>18304</v>
      </c>
      <c r="G10134" t="e">
        <f>--Internal_327738</f>
        <v>#NAME?</v>
      </c>
    </row>
    <row r="10135" spans="1:7">
      <c r="A10135" t="s">
        <v>18313</v>
      </c>
      <c r="B10135">
        <v>26</v>
      </c>
      <c r="C10135">
        <v>7</v>
      </c>
      <c r="D10135">
        <v>7</v>
      </c>
      <c r="E10135" t="s">
        <v>18314</v>
      </c>
      <c r="F10135" t="s">
        <v>18315</v>
      </c>
    </row>
    <row r="10136" spans="1:7">
      <c r="A10136" t="s">
        <v>18316</v>
      </c>
      <c r="B10136">
        <v>26</v>
      </c>
      <c r="C10136">
        <v>7</v>
      </c>
      <c r="D10136">
        <v>8</v>
      </c>
      <c r="E10136" t="s">
        <v>18317</v>
      </c>
      <c r="F10136" t="s">
        <v>18315</v>
      </c>
    </row>
    <row r="10137" spans="1:7">
      <c r="A10137" t="s">
        <v>18318</v>
      </c>
      <c r="B10137">
        <v>26</v>
      </c>
      <c r="C10137">
        <v>7</v>
      </c>
      <c r="D10137">
        <v>9</v>
      </c>
      <c r="E10137" t="s">
        <v>18319</v>
      </c>
      <c r="G10137" t="e">
        <f>--Internal_268421</f>
        <v>#NAME?</v>
      </c>
    </row>
    <row r="10138" spans="1:7">
      <c r="A10138" t="s">
        <v>18320</v>
      </c>
      <c r="B10138">
        <v>26</v>
      </c>
      <c r="C10138">
        <v>7</v>
      </c>
      <c r="D10138">
        <v>10</v>
      </c>
      <c r="E10138" t="s">
        <v>18319</v>
      </c>
      <c r="G10138" t="e">
        <f>--Internal_268421</f>
        <v>#NAME?</v>
      </c>
    </row>
    <row r="10139" spans="1:7">
      <c r="A10139" t="s">
        <v>18321</v>
      </c>
      <c r="B10139">
        <v>26</v>
      </c>
      <c r="C10139">
        <v>7</v>
      </c>
      <c r="D10139">
        <v>11</v>
      </c>
      <c r="E10139" t="s">
        <v>18322</v>
      </c>
      <c r="G10139" t="e">
        <f>--Internal_268434</f>
        <v>#NAME?</v>
      </c>
    </row>
    <row r="10140" spans="1:7">
      <c r="A10140" t="s">
        <v>18323</v>
      </c>
      <c r="B10140">
        <v>26</v>
      </c>
      <c r="C10140">
        <v>7</v>
      </c>
      <c r="D10140">
        <v>12</v>
      </c>
      <c r="E10140" t="s">
        <v>18322</v>
      </c>
      <c r="G10140" t="e">
        <f>--Internal_268434</f>
        <v>#NAME?</v>
      </c>
    </row>
    <row r="10141" spans="1:7">
      <c r="A10141" t="s">
        <v>18324</v>
      </c>
      <c r="B10141">
        <v>26</v>
      </c>
      <c r="C10141">
        <v>7</v>
      </c>
      <c r="D10141">
        <v>13</v>
      </c>
      <c r="E10141" t="s">
        <v>18325</v>
      </c>
      <c r="F10141" t="s">
        <v>18326</v>
      </c>
    </row>
    <row r="10142" spans="1:7">
      <c r="A10142" t="s">
        <v>18327</v>
      </c>
      <c r="B10142">
        <v>26</v>
      </c>
      <c r="C10142">
        <v>7</v>
      </c>
      <c r="D10142">
        <v>14</v>
      </c>
      <c r="E10142" t="s">
        <v>18328</v>
      </c>
      <c r="F10142" t="s">
        <v>18326</v>
      </c>
    </row>
    <row r="10143" spans="1:7">
      <c r="A10143" t="s">
        <v>18329</v>
      </c>
      <c r="B10143">
        <v>26</v>
      </c>
      <c r="C10143">
        <v>7</v>
      </c>
      <c r="D10143">
        <v>15</v>
      </c>
      <c r="E10143" t="s">
        <v>18330</v>
      </c>
      <c r="F10143" t="s">
        <v>18331</v>
      </c>
    </row>
    <row r="10144" spans="1:7">
      <c r="A10144" t="s">
        <v>18332</v>
      </c>
      <c r="B10144">
        <v>26</v>
      </c>
      <c r="C10144">
        <v>7</v>
      </c>
      <c r="D10144">
        <v>16</v>
      </c>
      <c r="E10144" t="s">
        <v>18333</v>
      </c>
      <c r="F10144" t="s">
        <v>18331</v>
      </c>
    </row>
    <row r="10145" spans="1:7">
      <c r="A10145" t="s">
        <v>18334</v>
      </c>
      <c r="B10145">
        <v>26</v>
      </c>
      <c r="C10145">
        <v>7</v>
      </c>
      <c r="D10145">
        <v>17</v>
      </c>
      <c r="E10145" t="s">
        <v>18335</v>
      </c>
      <c r="F10145" t="s">
        <v>18336</v>
      </c>
    </row>
    <row r="10146" spans="1:7">
      <c r="A10146" t="s">
        <v>18337</v>
      </c>
      <c r="B10146">
        <v>26</v>
      </c>
      <c r="C10146">
        <v>7</v>
      </c>
      <c r="D10146">
        <v>18</v>
      </c>
      <c r="E10146" t="s">
        <v>18338</v>
      </c>
      <c r="F10146" t="s">
        <v>18336</v>
      </c>
    </row>
    <row r="10147" spans="1:7">
      <c r="A10147" t="s">
        <v>18339</v>
      </c>
      <c r="B10147">
        <v>26</v>
      </c>
      <c r="C10147">
        <v>7</v>
      </c>
      <c r="D10147">
        <v>19</v>
      </c>
      <c r="E10147" t="s">
        <v>18340</v>
      </c>
      <c r="F10147" t="s">
        <v>18341</v>
      </c>
    </row>
    <row r="10148" spans="1:7">
      <c r="A10148" t="s">
        <v>18342</v>
      </c>
      <c r="B10148">
        <v>26</v>
      </c>
      <c r="C10148">
        <v>7</v>
      </c>
      <c r="D10148">
        <v>20</v>
      </c>
      <c r="E10148" t="s">
        <v>18343</v>
      </c>
      <c r="F10148" t="s">
        <v>18341</v>
      </c>
    </row>
    <row r="10149" spans="1:7">
      <c r="A10149" t="s">
        <v>18344</v>
      </c>
      <c r="B10149">
        <v>26</v>
      </c>
      <c r="C10149">
        <v>8</v>
      </c>
      <c r="D10149">
        <v>1</v>
      </c>
      <c r="E10149" t="s">
        <v>18345</v>
      </c>
      <c r="F10149" t="s">
        <v>18346</v>
      </c>
    </row>
    <row r="10150" spans="1:7">
      <c r="A10150" t="s">
        <v>18347</v>
      </c>
      <c r="B10150">
        <v>26</v>
      </c>
      <c r="C10150">
        <v>8</v>
      </c>
      <c r="D10150">
        <v>2</v>
      </c>
      <c r="E10150" t="s">
        <v>18348</v>
      </c>
      <c r="F10150" t="s">
        <v>18346</v>
      </c>
    </row>
    <row r="10151" spans="1:7">
      <c r="A10151" t="s">
        <v>18349</v>
      </c>
      <c r="B10151">
        <v>26</v>
      </c>
      <c r="C10151">
        <v>8</v>
      </c>
      <c r="D10151">
        <v>3</v>
      </c>
      <c r="E10151" t="s">
        <v>18350</v>
      </c>
      <c r="F10151" t="s">
        <v>18351</v>
      </c>
    </row>
    <row r="10152" spans="1:7">
      <c r="A10152" t="s">
        <v>18352</v>
      </c>
      <c r="B10152">
        <v>26</v>
      </c>
      <c r="C10152">
        <v>8</v>
      </c>
      <c r="D10152">
        <v>4</v>
      </c>
      <c r="E10152" t="s">
        <v>18353</v>
      </c>
      <c r="F10152" t="s">
        <v>18351</v>
      </c>
    </row>
    <row r="10153" spans="1:7">
      <c r="A10153" t="s">
        <v>18354</v>
      </c>
      <c r="B10153">
        <v>26</v>
      </c>
      <c r="C10153">
        <v>8</v>
      </c>
      <c r="D10153">
        <v>5</v>
      </c>
      <c r="E10153" t="s">
        <v>591</v>
      </c>
      <c r="G10153" t="e">
        <f>--Empty</f>
        <v>#NAME?</v>
      </c>
    </row>
    <row r="10154" spans="1:7">
      <c r="A10154" t="s">
        <v>18355</v>
      </c>
      <c r="B10154">
        <v>26</v>
      </c>
      <c r="C10154">
        <v>8</v>
      </c>
      <c r="D10154">
        <v>6</v>
      </c>
      <c r="E10154" t="s">
        <v>591</v>
      </c>
      <c r="G10154" t="e">
        <f>--Empty</f>
        <v>#NAME?</v>
      </c>
    </row>
    <row r="10155" spans="1:7">
      <c r="A10155" t="s">
        <v>18356</v>
      </c>
      <c r="B10155">
        <v>26</v>
      </c>
      <c r="C10155">
        <v>8</v>
      </c>
      <c r="D10155">
        <v>7</v>
      </c>
      <c r="E10155" t="s">
        <v>591</v>
      </c>
      <c r="G10155" t="e">
        <f>--Empty</f>
        <v>#NAME?</v>
      </c>
    </row>
    <row r="10156" spans="1:7">
      <c r="A10156" t="s">
        <v>18357</v>
      </c>
      <c r="B10156">
        <v>26</v>
      </c>
      <c r="C10156">
        <v>8</v>
      </c>
      <c r="D10156">
        <v>8</v>
      </c>
      <c r="E10156" t="s">
        <v>591</v>
      </c>
      <c r="G10156" t="e">
        <f>--Empty</f>
        <v>#NAME?</v>
      </c>
    </row>
    <row r="10157" spans="1:7">
      <c r="A10157" t="s">
        <v>18358</v>
      </c>
      <c r="B10157">
        <v>26</v>
      </c>
      <c r="C10157">
        <v>8</v>
      </c>
      <c r="D10157">
        <v>9</v>
      </c>
      <c r="E10157" t="s">
        <v>591</v>
      </c>
      <c r="G10157" t="e">
        <f>--Empty</f>
        <v>#NAME?</v>
      </c>
    </row>
    <row r="10158" spans="1:7">
      <c r="A10158" t="s">
        <v>18359</v>
      </c>
      <c r="B10158">
        <v>26</v>
      </c>
      <c r="C10158">
        <v>8</v>
      </c>
      <c r="D10158">
        <v>10</v>
      </c>
      <c r="E10158" t="s">
        <v>591</v>
      </c>
      <c r="G10158" t="e">
        <f>--Empty</f>
        <v>#NAME?</v>
      </c>
    </row>
    <row r="10159" spans="1:7">
      <c r="A10159" t="s">
        <v>18360</v>
      </c>
      <c r="B10159">
        <v>26</v>
      </c>
      <c r="C10159">
        <v>8</v>
      </c>
      <c r="D10159">
        <v>11</v>
      </c>
      <c r="E10159" t="s">
        <v>591</v>
      </c>
      <c r="G10159" t="e">
        <f>--Empty</f>
        <v>#NAME?</v>
      </c>
    </row>
    <row r="10160" spans="1:7">
      <c r="A10160" t="s">
        <v>18361</v>
      </c>
      <c r="B10160">
        <v>26</v>
      </c>
      <c r="C10160">
        <v>8</v>
      </c>
      <c r="D10160">
        <v>12</v>
      </c>
      <c r="E10160" t="s">
        <v>591</v>
      </c>
      <c r="G10160" t="e">
        <f>--Empty</f>
        <v>#NAME?</v>
      </c>
    </row>
    <row r="10161" spans="1:6">
      <c r="A10161" t="s">
        <v>18362</v>
      </c>
      <c r="B10161">
        <v>26</v>
      </c>
      <c r="C10161">
        <v>8</v>
      </c>
      <c r="D10161">
        <v>13</v>
      </c>
      <c r="E10161" t="s">
        <v>18363</v>
      </c>
      <c r="F10161" t="s">
        <v>18364</v>
      </c>
    </row>
    <row r="10162" spans="1:6">
      <c r="A10162" t="s">
        <v>18365</v>
      </c>
      <c r="B10162">
        <v>26</v>
      </c>
      <c r="C10162">
        <v>8</v>
      </c>
      <c r="D10162">
        <v>14</v>
      </c>
      <c r="E10162" t="s">
        <v>18366</v>
      </c>
      <c r="F10162" t="s">
        <v>18364</v>
      </c>
    </row>
    <row r="10163" spans="1:6">
      <c r="A10163" t="s">
        <v>18367</v>
      </c>
      <c r="B10163">
        <v>26</v>
      </c>
      <c r="C10163">
        <v>8</v>
      </c>
      <c r="D10163">
        <v>15</v>
      </c>
      <c r="E10163" t="s">
        <v>18368</v>
      </c>
      <c r="F10163" t="s">
        <v>18369</v>
      </c>
    </row>
    <row r="10164" spans="1:6">
      <c r="A10164" t="s">
        <v>18370</v>
      </c>
      <c r="B10164">
        <v>26</v>
      </c>
      <c r="C10164">
        <v>8</v>
      </c>
      <c r="D10164">
        <v>16</v>
      </c>
      <c r="E10164" t="s">
        <v>18371</v>
      </c>
      <c r="F10164" t="s">
        <v>18369</v>
      </c>
    </row>
    <row r="10165" spans="1:6">
      <c r="A10165" t="s">
        <v>18372</v>
      </c>
      <c r="B10165">
        <v>26</v>
      </c>
      <c r="C10165">
        <v>8</v>
      </c>
      <c r="D10165">
        <v>17</v>
      </c>
      <c r="E10165" t="s">
        <v>18373</v>
      </c>
      <c r="F10165" t="s">
        <v>18374</v>
      </c>
    </row>
    <row r="10166" spans="1:6">
      <c r="A10166" t="s">
        <v>18375</v>
      </c>
      <c r="B10166">
        <v>26</v>
      </c>
      <c r="C10166">
        <v>8</v>
      </c>
      <c r="D10166">
        <v>18</v>
      </c>
      <c r="E10166" t="s">
        <v>18376</v>
      </c>
      <c r="F10166" t="s">
        <v>18374</v>
      </c>
    </row>
    <row r="10167" spans="1:6">
      <c r="A10167" t="s">
        <v>18377</v>
      </c>
      <c r="B10167">
        <v>26</v>
      </c>
      <c r="C10167">
        <v>8</v>
      </c>
      <c r="D10167">
        <v>19</v>
      </c>
      <c r="E10167" t="s">
        <v>18378</v>
      </c>
      <c r="F10167" t="s">
        <v>18379</v>
      </c>
    </row>
    <row r="10168" spans="1:6">
      <c r="A10168" t="s">
        <v>18380</v>
      </c>
      <c r="B10168">
        <v>26</v>
      </c>
      <c r="C10168">
        <v>8</v>
      </c>
      <c r="D10168">
        <v>20</v>
      </c>
      <c r="E10168" t="s">
        <v>18381</v>
      </c>
      <c r="F10168" t="s">
        <v>18379</v>
      </c>
    </row>
    <row r="10169" spans="1:6">
      <c r="A10169" t="s">
        <v>18382</v>
      </c>
      <c r="B10169">
        <v>26</v>
      </c>
      <c r="C10169">
        <v>9</v>
      </c>
      <c r="D10169">
        <v>1</v>
      </c>
      <c r="E10169" t="s">
        <v>18383</v>
      </c>
      <c r="F10169" t="s">
        <v>18384</v>
      </c>
    </row>
    <row r="10170" spans="1:6">
      <c r="A10170" t="s">
        <v>18385</v>
      </c>
      <c r="B10170">
        <v>26</v>
      </c>
      <c r="C10170">
        <v>9</v>
      </c>
      <c r="D10170">
        <v>2</v>
      </c>
      <c r="E10170" t="s">
        <v>18386</v>
      </c>
      <c r="F10170" t="s">
        <v>18384</v>
      </c>
    </row>
    <row r="10171" spans="1:6">
      <c r="A10171" t="s">
        <v>18387</v>
      </c>
      <c r="B10171">
        <v>26</v>
      </c>
      <c r="C10171">
        <v>9</v>
      </c>
      <c r="D10171">
        <v>3</v>
      </c>
      <c r="E10171" t="s">
        <v>18388</v>
      </c>
      <c r="F10171" t="s">
        <v>18389</v>
      </c>
    </row>
    <row r="10172" spans="1:6">
      <c r="A10172" t="s">
        <v>18390</v>
      </c>
      <c r="B10172">
        <v>26</v>
      </c>
      <c r="C10172">
        <v>9</v>
      </c>
      <c r="D10172">
        <v>4</v>
      </c>
      <c r="E10172" t="s">
        <v>18391</v>
      </c>
      <c r="F10172" t="s">
        <v>18389</v>
      </c>
    </row>
    <row r="10173" spans="1:6">
      <c r="A10173" t="s">
        <v>18392</v>
      </c>
      <c r="B10173">
        <v>26</v>
      </c>
      <c r="C10173">
        <v>9</v>
      </c>
      <c r="D10173">
        <v>5</v>
      </c>
      <c r="E10173" t="s">
        <v>18393</v>
      </c>
      <c r="F10173" t="s">
        <v>18394</v>
      </c>
    </row>
    <row r="10174" spans="1:6">
      <c r="A10174" t="s">
        <v>18395</v>
      </c>
      <c r="B10174">
        <v>26</v>
      </c>
      <c r="C10174">
        <v>9</v>
      </c>
      <c r="D10174">
        <v>6</v>
      </c>
      <c r="E10174" t="s">
        <v>18396</v>
      </c>
      <c r="F10174" t="s">
        <v>18394</v>
      </c>
    </row>
    <row r="10175" spans="1:6">
      <c r="A10175" t="s">
        <v>18397</v>
      </c>
      <c r="B10175">
        <v>26</v>
      </c>
      <c r="C10175">
        <v>9</v>
      </c>
      <c r="D10175">
        <v>7</v>
      </c>
      <c r="E10175" t="s">
        <v>18398</v>
      </c>
      <c r="F10175" t="s">
        <v>18399</v>
      </c>
    </row>
    <row r="10176" spans="1:6">
      <c r="A10176" t="s">
        <v>18400</v>
      </c>
      <c r="B10176">
        <v>26</v>
      </c>
      <c r="C10176">
        <v>9</v>
      </c>
      <c r="D10176">
        <v>8</v>
      </c>
      <c r="E10176" t="s">
        <v>18401</v>
      </c>
      <c r="F10176" t="s">
        <v>18399</v>
      </c>
    </row>
    <row r="10177" spans="1:6">
      <c r="A10177" t="s">
        <v>18402</v>
      </c>
      <c r="B10177">
        <v>26</v>
      </c>
      <c r="C10177">
        <v>9</v>
      </c>
      <c r="D10177">
        <v>9</v>
      </c>
      <c r="E10177" t="s">
        <v>18403</v>
      </c>
      <c r="F10177" t="s">
        <v>18404</v>
      </c>
    </row>
    <row r="10178" spans="1:6">
      <c r="A10178" t="s">
        <v>18405</v>
      </c>
      <c r="B10178">
        <v>26</v>
      </c>
      <c r="C10178">
        <v>9</v>
      </c>
      <c r="D10178">
        <v>10</v>
      </c>
      <c r="E10178" t="s">
        <v>18406</v>
      </c>
      <c r="F10178" t="s">
        <v>18404</v>
      </c>
    </row>
    <row r="10179" spans="1:6">
      <c r="A10179" t="s">
        <v>18407</v>
      </c>
      <c r="B10179">
        <v>26</v>
      </c>
      <c r="C10179">
        <v>9</v>
      </c>
      <c r="D10179">
        <v>11</v>
      </c>
      <c r="E10179" t="s">
        <v>18408</v>
      </c>
      <c r="F10179" t="s">
        <v>18409</v>
      </c>
    </row>
    <row r="10180" spans="1:6">
      <c r="A10180" t="s">
        <v>18410</v>
      </c>
      <c r="B10180">
        <v>26</v>
      </c>
      <c r="C10180">
        <v>9</v>
      </c>
      <c r="D10180">
        <v>12</v>
      </c>
      <c r="E10180" t="s">
        <v>18411</v>
      </c>
      <c r="F10180" t="s">
        <v>18409</v>
      </c>
    </row>
    <row r="10181" spans="1:6">
      <c r="A10181" t="s">
        <v>18412</v>
      </c>
      <c r="B10181">
        <v>26</v>
      </c>
      <c r="C10181">
        <v>9</v>
      </c>
      <c r="D10181">
        <v>13</v>
      </c>
      <c r="E10181" t="s">
        <v>18413</v>
      </c>
      <c r="F10181" t="s">
        <v>18414</v>
      </c>
    </row>
    <row r="10182" spans="1:6">
      <c r="A10182" t="s">
        <v>18415</v>
      </c>
      <c r="B10182">
        <v>26</v>
      </c>
      <c r="C10182">
        <v>9</v>
      </c>
      <c r="D10182">
        <v>14</v>
      </c>
      <c r="E10182" t="s">
        <v>18416</v>
      </c>
      <c r="F10182" t="s">
        <v>18414</v>
      </c>
    </row>
    <row r="10183" spans="1:6">
      <c r="A10183" t="s">
        <v>18417</v>
      </c>
      <c r="B10183">
        <v>26</v>
      </c>
      <c r="C10183">
        <v>9</v>
      </c>
      <c r="D10183">
        <v>15</v>
      </c>
      <c r="E10183" t="s">
        <v>18418</v>
      </c>
      <c r="F10183" t="s">
        <v>18419</v>
      </c>
    </row>
    <row r="10184" spans="1:6">
      <c r="A10184" t="s">
        <v>18420</v>
      </c>
      <c r="B10184">
        <v>26</v>
      </c>
      <c r="C10184">
        <v>9</v>
      </c>
      <c r="D10184">
        <v>16</v>
      </c>
      <c r="E10184" t="s">
        <v>18421</v>
      </c>
      <c r="F10184" t="s">
        <v>18419</v>
      </c>
    </row>
    <row r="10185" spans="1:6">
      <c r="A10185" t="s">
        <v>18422</v>
      </c>
      <c r="B10185">
        <v>26</v>
      </c>
      <c r="C10185">
        <v>9</v>
      </c>
      <c r="D10185">
        <v>17</v>
      </c>
      <c r="E10185" t="s">
        <v>18423</v>
      </c>
      <c r="F10185" t="s">
        <v>18424</v>
      </c>
    </row>
    <row r="10186" spans="1:6">
      <c r="A10186" t="s">
        <v>18425</v>
      </c>
      <c r="B10186">
        <v>26</v>
      </c>
      <c r="C10186">
        <v>9</v>
      </c>
      <c r="D10186">
        <v>18</v>
      </c>
      <c r="E10186" t="s">
        <v>18426</v>
      </c>
      <c r="F10186" t="s">
        <v>18424</v>
      </c>
    </row>
    <row r="10187" spans="1:6">
      <c r="A10187" t="s">
        <v>18427</v>
      </c>
      <c r="B10187">
        <v>26</v>
      </c>
      <c r="C10187">
        <v>9</v>
      </c>
      <c r="D10187">
        <v>19</v>
      </c>
      <c r="E10187" t="s">
        <v>18428</v>
      </c>
      <c r="F10187" t="s">
        <v>18429</v>
      </c>
    </row>
    <row r="10188" spans="1:6">
      <c r="A10188" t="s">
        <v>18430</v>
      </c>
      <c r="B10188">
        <v>26</v>
      </c>
      <c r="C10188">
        <v>9</v>
      </c>
      <c r="D10188">
        <v>20</v>
      </c>
      <c r="E10188" t="s">
        <v>18431</v>
      </c>
      <c r="F10188" t="s">
        <v>18429</v>
      </c>
    </row>
    <row r="10189" spans="1:6">
      <c r="A10189" t="s">
        <v>18432</v>
      </c>
      <c r="B10189">
        <v>26</v>
      </c>
      <c r="C10189">
        <v>10</v>
      </c>
      <c r="D10189">
        <v>1</v>
      </c>
      <c r="E10189" t="s">
        <v>18433</v>
      </c>
      <c r="F10189" t="s">
        <v>18434</v>
      </c>
    </row>
    <row r="10190" spans="1:6">
      <c r="A10190" t="s">
        <v>18435</v>
      </c>
      <c r="B10190">
        <v>26</v>
      </c>
      <c r="C10190">
        <v>10</v>
      </c>
      <c r="D10190">
        <v>2</v>
      </c>
      <c r="E10190" t="s">
        <v>18436</v>
      </c>
      <c r="F10190" t="s">
        <v>18434</v>
      </c>
    </row>
    <row r="10191" spans="1:6">
      <c r="A10191" t="s">
        <v>18437</v>
      </c>
      <c r="B10191">
        <v>26</v>
      </c>
      <c r="C10191">
        <v>10</v>
      </c>
      <c r="D10191">
        <v>3</v>
      </c>
      <c r="E10191" t="s">
        <v>18438</v>
      </c>
      <c r="F10191" t="s">
        <v>18439</v>
      </c>
    </row>
    <row r="10192" spans="1:6">
      <c r="A10192" t="s">
        <v>18440</v>
      </c>
      <c r="B10192">
        <v>26</v>
      </c>
      <c r="C10192">
        <v>10</v>
      </c>
      <c r="D10192">
        <v>4</v>
      </c>
      <c r="E10192" t="s">
        <v>18441</v>
      </c>
      <c r="F10192" t="s">
        <v>18439</v>
      </c>
    </row>
    <row r="10193" spans="1:6">
      <c r="A10193" t="s">
        <v>18442</v>
      </c>
      <c r="B10193">
        <v>26</v>
      </c>
      <c r="C10193">
        <v>10</v>
      </c>
      <c r="D10193">
        <v>5</v>
      </c>
      <c r="E10193" t="s">
        <v>18443</v>
      </c>
      <c r="F10193" t="s">
        <v>18444</v>
      </c>
    </row>
    <row r="10194" spans="1:6">
      <c r="A10194" t="s">
        <v>18445</v>
      </c>
      <c r="B10194">
        <v>26</v>
      </c>
      <c r="C10194">
        <v>10</v>
      </c>
      <c r="D10194">
        <v>6</v>
      </c>
      <c r="E10194" t="s">
        <v>18446</v>
      </c>
      <c r="F10194" t="s">
        <v>18444</v>
      </c>
    </row>
    <row r="10195" spans="1:6">
      <c r="A10195" t="s">
        <v>18447</v>
      </c>
      <c r="B10195">
        <v>26</v>
      </c>
      <c r="C10195">
        <v>10</v>
      </c>
      <c r="D10195">
        <v>7</v>
      </c>
      <c r="E10195" t="s">
        <v>18448</v>
      </c>
      <c r="F10195" t="s">
        <v>18449</v>
      </c>
    </row>
    <row r="10196" spans="1:6">
      <c r="A10196" t="s">
        <v>18450</v>
      </c>
      <c r="B10196">
        <v>26</v>
      </c>
      <c r="C10196">
        <v>10</v>
      </c>
      <c r="D10196">
        <v>8</v>
      </c>
      <c r="E10196" t="s">
        <v>18451</v>
      </c>
      <c r="F10196" t="s">
        <v>18449</v>
      </c>
    </row>
    <row r="10197" spans="1:6">
      <c r="A10197" t="s">
        <v>18452</v>
      </c>
      <c r="B10197">
        <v>26</v>
      </c>
      <c r="C10197">
        <v>10</v>
      </c>
      <c r="D10197">
        <v>9</v>
      </c>
      <c r="E10197" t="s">
        <v>18453</v>
      </c>
      <c r="F10197" t="s">
        <v>18454</v>
      </c>
    </row>
    <row r="10198" spans="1:6">
      <c r="A10198" t="s">
        <v>18455</v>
      </c>
      <c r="B10198">
        <v>26</v>
      </c>
      <c r="C10198">
        <v>10</v>
      </c>
      <c r="D10198">
        <v>10</v>
      </c>
      <c r="E10198" t="s">
        <v>18456</v>
      </c>
      <c r="F10198" t="s">
        <v>18454</v>
      </c>
    </row>
    <row r="10199" spans="1:6">
      <c r="A10199" t="s">
        <v>18457</v>
      </c>
      <c r="B10199">
        <v>26</v>
      </c>
      <c r="C10199">
        <v>10</v>
      </c>
      <c r="D10199">
        <v>11</v>
      </c>
      <c r="E10199" t="s">
        <v>18458</v>
      </c>
      <c r="F10199" t="s">
        <v>18459</v>
      </c>
    </row>
    <row r="10200" spans="1:6">
      <c r="A10200" t="s">
        <v>18460</v>
      </c>
      <c r="B10200">
        <v>26</v>
      </c>
      <c r="C10200">
        <v>10</v>
      </c>
      <c r="D10200">
        <v>12</v>
      </c>
      <c r="E10200" t="s">
        <v>18461</v>
      </c>
      <c r="F10200" t="s">
        <v>18459</v>
      </c>
    </row>
    <row r="10201" spans="1:6">
      <c r="A10201" t="s">
        <v>18462</v>
      </c>
      <c r="B10201">
        <v>26</v>
      </c>
      <c r="C10201">
        <v>10</v>
      </c>
      <c r="D10201">
        <v>13</v>
      </c>
      <c r="E10201" t="s">
        <v>18463</v>
      </c>
      <c r="F10201" t="s">
        <v>18464</v>
      </c>
    </row>
    <row r="10202" spans="1:6">
      <c r="A10202" t="s">
        <v>18465</v>
      </c>
      <c r="B10202">
        <v>26</v>
      </c>
      <c r="C10202">
        <v>10</v>
      </c>
      <c r="D10202">
        <v>14</v>
      </c>
      <c r="E10202" t="s">
        <v>18466</v>
      </c>
      <c r="F10202" t="s">
        <v>18464</v>
      </c>
    </row>
    <row r="10203" spans="1:6">
      <c r="A10203" t="s">
        <v>18467</v>
      </c>
      <c r="B10203">
        <v>26</v>
      </c>
      <c r="C10203">
        <v>10</v>
      </c>
      <c r="D10203">
        <v>15</v>
      </c>
      <c r="E10203" t="s">
        <v>18468</v>
      </c>
      <c r="F10203" t="s">
        <v>18469</v>
      </c>
    </row>
    <row r="10204" spans="1:6">
      <c r="A10204" t="s">
        <v>18470</v>
      </c>
      <c r="B10204">
        <v>26</v>
      </c>
      <c r="C10204">
        <v>10</v>
      </c>
      <c r="D10204">
        <v>16</v>
      </c>
      <c r="E10204" t="s">
        <v>18471</v>
      </c>
      <c r="F10204" t="s">
        <v>18469</v>
      </c>
    </row>
    <row r="10205" spans="1:6">
      <c r="A10205" t="s">
        <v>18472</v>
      </c>
      <c r="B10205">
        <v>26</v>
      </c>
      <c r="C10205">
        <v>10</v>
      </c>
      <c r="D10205">
        <v>17</v>
      </c>
      <c r="E10205" t="s">
        <v>18473</v>
      </c>
      <c r="F10205" t="s">
        <v>18474</v>
      </c>
    </row>
    <row r="10206" spans="1:6">
      <c r="A10206" t="s">
        <v>18475</v>
      </c>
      <c r="B10206">
        <v>26</v>
      </c>
      <c r="C10206">
        <v>10</v>
      </c>
      <c r="D10206">
        <v>18</v>
      </c>
      <c r="E10206" t="s">
        <v>18476</v>
      </c>
      <c r="F10206" t="s">
        <v>18474</v>
      </c>
    </row>
    <row r="10207" spans="1:6">
      <c r="A10207" t="s">
        <v>18477</v>
      </c>
      <c r="B10207">
        <v>26</v>
      </c>
      <c r="C10207">
        <v>10</v>
      </c>
      <c r="D10207">
        <v>19</v>
      </c>
      <c r="E10207" t="s">
        <v>18478</v>
      </c>
      <c r="F10207" t="s">
        <v>18479</v>
      </c>
    </row>
    <row r="10208" spans="1:6">
      <c r="A10208" t="s">
        <v>18480</v>
      </c>
      <c r="B10208">
        <v>26</v>
      </c>
      <c r="C10208">
        <v>10</v>
      </c>
      <c r="D10208">
        <v>20</v>
      </c>
      <c r="E10208" t="s">
        <v>18478</v>
      </c>
      <c r="F10208" t="s">
        <v>18479</v>
      </c>
    </row>
    <row r="10209" spans="1:6">
      <c r="A10209" t="s">
        <v>18481</v>
      </c>
      <c r="B10209">
        <v>26</v>
      </c>
      <c r="C10209">
        <v>11</v>
      </c>
      <c r="D10209">
        <v>1</v>
      </c>
      <c r="E10209" t="s">
        <v>18482</v>
      </c>
      <c r="F10209" t="s">
        <v>18483</v>
      </c>
    </row>
    <row r="10210" spans="1:6">
      <c r="A10210" t="s">
        <v>18484</v>
      </c>
      <c r="B10210">
        <v>26</v>
      </c>
      <c r="C10210">
        <v>11</v>
      </c>
      <c r="D10210">
        <v>2</v>
      </c>
      <c r="E10210" t="s">
        <v>18485</v>
      </c>
      <c r="F10210" t="s">
        <v>18483</v>
      </c>
    </row>
    <row r="10211" spans="1:6">
      <c r="A10211" t="s">
        <v>18486</v>
      </c>
      <c r="B10211">
        <v>26</v>
      </c>
      <c r="C10211">
        <v>11</v>
      </c>
      <c r="D10211">
        <v>3</v>
      </c>
      <c r="E10211" t="s">
        <v>18487</v>
      </c>
      <c r="F10211" t="s">
        <v>18488</v>
      </c>
    </row>
    <row r="10212" spans="1:6">
      <c r="A10212" t="s">
        <v>18489</v>
      </c>
      <c r="B10212">
        <v>26</v>
      </c>
      <c r="C10212">
        <v>11</v>
      </c>
      <c r="D10212">
        <v>4</v>
      </c>
      <c r="E10212" t="s">
        <v>18490</v>
      </c>
      <c r="F10212" t="s">
        <v>18488</v>
      </c>
    </row>
    <row r="10213" spans="1:6">
      <c r="A10213" t="s">
        <v>18491</v>
      </c>
      <c r="B10213">
        <v>26</v>
      </c>
      <c r="C10213">
        <v>11</v>
      </c>
      <c r="D10213">
        <v>5</v>
      </c>
      <c r="E10213" t="s">
        <v>18492</v>
      </c>
      <c r="F10213" t="s">
        <v>18493</v>
      </c>
    </row>
    <row r="10214" spans="1:6">
      <c r="A10214" t="s">
        <v>18494</v>
      </c>
      <c r="B10214">
        <v>26</v>
      </c>
      <c r="C10214">
        <v>11</v>
      </c>
      <c r="D10214">
        <v>6</v>
      </c>
      <c r="E10214" t="s">
        <v>18495</v>
      </c>
      <c r="F10214" t="s">
        <v>18493</v>
      </c>
    </row>
    <row r="10215" spans="1:6">
      <c r="A10215" t="s">
        <v>18496</v>
      </c>
      <c r="B10215">
        <v>26</v>
      </c>
      <c r="C10215">
        <v>11</v>
      </c>
      <c r="D10215">
        <v>7</v>
      </c>
      <c r="E10215" t="s">
        <v>18497</v>
      </c>
      <c r="F10215" t="s">
        <v>18498</v>
      </c>
    </row>
    <row r="10216" spans="1:6">
      <c r="A10216" t="s">
        <v>18499</v>
      </c>
      <c r="B10216">
        <v>26</v>
      </c>
      <c r="C10216">
        <v>11</v>
      </c>
      <c r="D10216">
        <v>8</v>
      </c>
      <c r="E10216" t="s">
        <v>18500</v>
      </c>
      <c r="F10216" t="s">
        <v>18498</v>
      </c>
    </row>
    <row r="10217" spans="1:6">
      <c r="A10217" t="s">
        <v>18501</v>
      </c>
      <c r="B10217">
        <v>26</v>
      </c>
      <c r="C10217">
        <v>11</v>
      </c>
      <c r="D10217">
        <v>9</v>
      </c>
      <c r="E10217" t="s">
        <v>18502</v>
      </c>
      <c r="F10217" t="s">
        <v>18503</v>
      </c>
    </row>
    <row r="10218" spans="1:6">
      <c r="A10218" t="s">
        <v>18504</v>
      </c>
      <c r="B10218">
        <v>26</v>
      </c>
      <c r="C10218">
        <v>11</v>
      </c>
      <c r="D10218">
        <v>10</v>
      </c>
      <c r="E10218" t="s">
        <v>18505</v>
      </c>
      <c r="F10218" t="s">
        <v>18503</v>
      </c>
    </row>
    <row r="10219" spans="1:6">
      <c r="A10219" t="s">
        <v>18506</v>
      </c>
      <c r="B10219">
        <v>26</v>
      </c>
      <c r="C10219">
        <v>11</v>
      </c>
      <c r="D10219">
        <v>11</v>
      </c>
      <c r="E10219" t="s">
        <v>18507</v>
      </c>
      <c r="F10219" t="s">
        <v>18508</v>
      </c>
    </row>
    <row r="10220" spans="1:6">
      <c r="A10220" t="s">
        <v>18509</v>
      </c>
      <c r="B10220">
        <v>26</v>
      </c>
      <c r="C10220">
        <v>11</v>
      </c>
      <c r="D10220">
        <v>12</v>
      </c>
      <c r="E10220" t="s">
        <v>18510</v>
      </c>
      <c r="F10220" t="s">
        <v>18508</v>
      </c>
    </row>
    <row r="10221" spans="1:6">
      <c r="A10221" t="s">
        <v>18511</v>
      </c>
      <c r="B10221">
        <v>26</v>
      </c>
      <c r="C10221">
        <v>11</v>
      </c>
      <c r="D10221">
        <v>13</v>
      </c>
      <c r="E10221" t="s">
        <v>18512</v>
      </c>
      <c r="F10221" t="s">
        <v>18513</v>
      </c>
    </row>
    <row r="10222" spans="1:6">
      <c r="A10222" t="s">
        <v>18514</v>
      </c>
      <c r="B10222">
        <v>26</v>
      </c>
      <c r="C10222">
        <v>11</v>
      </c>
      <c r="D10222">
        <v>14</v>
      </c>
      <c r="E10222" t="s">
        <v>18515</v>
      </c>
      <c r="F10222" t="s">
        <v>18513</v>
      </c>
    </row>
    <row r="10223" spans="1:6">
      <c r="A10223" t="s">
        <v>18516</v>
      </c>
      <c r="B10223">
        <v>26</v>
      </c>
      <c r="C10223">
        <v>11</v>
      </c>
      <c r="D10223">
        <v>15</v>
      </c>
      <c r="E10223" t="s">
        <v>18517</v>
      </c>
      <c r="F10223" t="s">
        <v>18518</v>
      </c>
    </row>
    <row r="10224" spans="1:6">
      <c r="A10224" t="s">
        <v>18519</v>
      </c>
      <c r="B10224">
        <v>26</v>
      </c>
      <c r="C10224">
        <v>11</v>
      </c>
      <c r="D10224">
        <v>16</v>
      </c>
      <c r="E10224" t="s">
        <v>18520</v>
      </c>
      <c r="F10224" t="s">
        <v>18518</v>
      </c>
    </row>
    <row r="10225" spans="1:6">
      <c r="A10225" t="s">
        <v>18521</v>
      </c>
      <c r="B10225">
        <v>26</v>
      </c>
      <c r="C10225">
        <v>11</v>
      </c>
      <c r="D10225">
        <v>17</v>
      </c>
      <c r="E10225" t="s">
        <v>18522</v>
      </c>
      <c r="F10225" t="s">
        <v>18523</v>
      </c>
    </row>
    <row r="10226" spans="1:6">
      <c r="A10226" t="s">
        <v>18524</v>
      </c>
      <c r="B10226">
        <v>26</v>
      </c>
      <c r="C10226">
        <v>11</v>
      </c>
      <c r="D10226">
        <v>18</v>
      </c>
      <c r="E10226" t="s">
        <v>18525</v>
      </c>
      <c r="F10226" t="s">
        <v>18523</v>
      </c>
    </row>
    <row r="10227" spans="1:6">
      <c r="A10227" t="s">
        <v>18526</v>
      </c>
      <c r="B10227">
        <v>26</v>
      </c>
      <c r="C10227">
        <v>11</v>
      </c>
      <c r="D10227">
        <v>19</v>
      </c>
      <c r="E10227" t="s">
        <v>18527</v>
      </c>
      <c r="F10227" t="s">
        <v>18528</v>
      </c>
    </row>
    <row r="10228" spans="1:6">
      <c r="A10228" t="s">
        <v>18529</v>
      </c>
      <c r="B10228">
        <v>26</v>
      </c>
      <c r="C10228">
        <v>11</v>
      </c>
      <c r="D10228">
        <v>20</v>
      </c>
      <c r="E10228" t="s">
        <v>18530</v>
      </c>
      <c r="F10228" t="s">
        <v>18528</v>
      </c>
    </row>
    <row r="10229" spans="1:6">
      <c r="A10229" t="s">
        <v>18531</v>
      </c>
      <c r="B10229">
        <v>26</v>
      </c>
      <c r="C10229">
        <v>12</v>
      </c>
      <c r="D10229">
        <v>1</v>
      </c>
      <c r="E10229" t="s">
        <v>18532</v>
      </c>
      <c r="F10229" t="s">
        <v>18533</v>
      </c>
    </row>
    <row r="10230" spans="1:6">
      <c r="A10230" t="s">
        <v>18534</v>
      </c>
      <c r="B10230">
        <v>26</v>
      </c>
      <c r="C10230">
        <v>12</v>
      </c>
      <c r="D10230">
        <v>2</v>
      </c>
      <c r="E10230" t="s">
        <v>18535</v>
      </c>
      <c r="F10230" t="s">
        <v>18533</v>
      </c>
    </row>
    <row r="10231" spans="1:6">
      <c r="A10231" t="s">
        <v>18536</v>
      </c>
      <c r="B10231">
        <v>26</v>
      </c>
      <c r="C10231">
        <v>12</v>
      </c>
      <c r="D10231">
        <v>3</v>
      </c>
      <c r="E10231" t="s">
        <v>18537</v>
      </c>
      <c r="F10231" t="s">
        <v>18538</v>
      </c>
    </row>
    <row r="10232" spans="1:6">
      <c r="A10232" t="s">
        <v>18539</v>
      </c>
      <c r="B10232">
        <v>26</v>
      </c>
      <c r="C10232">
        <v>12</v>
      </c>
      <c r="D10232">
        <v>4</v>
      </c>
      <c r="E10232" t="s">
        <v>18540</v>
      </c>
      <c r="F10232" t="s">
        <v>18538</v>
      </c>
    </row>
    <row r="10233" spans="1:6">
      <c r="A10233" t="s">
        <v>18541</v>
      </c>
      <c r="B10233">
        <v>26</v>
      </c>
      <c r="C10233">
        <v>12</v>
      </c>
      <c r="D10233">
        <v>5</v>
      </c>
      <c r="E10233" t="s">
        <v>18542</v>
      </c>
      <c r="F10233" t="s">
        <v>18543</v>
      </c>
    </row>
    <row r="10234" spans="1:6">
      <c r="A10234" t="s">
        <v>18544</v>
      </c>
      <c r="B10234">
        <v>26</v>
      </c>
      <c r="C10234">
        <v>12</v>
      </c>
      <c r="D10234">
        <v>6</v>
      </c>
      <c r="E10234" t="s">
        <v>18545</v>
      </c>
      <c r="F10234" t="s">
        <v>18543</v>
      </c>
    </row>
    <row r="10235" spans="1:6">
      <c r="A10235" t="s">
        <v>18546</v>
      </c>
      <c r="B10235">
        <v>26</v>
      </c>
      <c r="C10235">
        <v>12</v>
      </c>
      <c r="D10235">
        <v>7</v>
      </c>
      <c r="E10235" t="s">
        <v>18547</v>
      </c>
      <c r="F10235" t="s">
        <v>18548</v>
      </c>
    </row>
    <row r="10236" spans="1:6">
      <c r="A10236" t="s">
        <v>18549</v>
      </c>
      <c r="B10236">
        <v>26</v>
      </c>
      <c r="C10236">
        <v>12</v>
      </c>
      <c r="D10236">
        <v>8</v>
      </c>
      <c r="E10236" t="s">
        <v>18550</v>
      </c>
      <c r="F10236" t="s">
        <v>18548</v>
      </c>
    </row>
    <row r="10237" spans="1:6">
      <c r="A10237" t="s">
        <v>18551</v>
      </c>
      <c r="B10237">
        <v>26</v>
      </c>
      <c r="C10237">
        <v>12</v>
      </c>
      <c r="D10237">
        <v>9</v>
      </c>
      <c r="E10237" t="s">
        <v>18552</v>
      </c>
      <c r="F10237" t="s">
        <v>18553</v>
      </c>
    </row>
    <row r="10238" spans="1:6">
      <c r="A10238" t="s">
        <v>18554</v>
      </c>
      <c r="B10238">
        <v>26</v>
      </c>
      <c r="C10238">
        <v>12</v>
      </c>
      <c r="D10238">
        <v>10</v>
      </c>
      <c r="E10238" t="s">
        <v>18555</v>
      </c>
      <c r="F10238" t="s">
        <v>18553</v>
      </c>
    </row>
    <row r="10239" spans="1:6">
      <c r="A10239" t="s">
        <v>18556</v>
      </c>
      <c r="B10239">
        <v>26</v>
      </c>
      <c r="C10239">
        <v>12</v>
      </c>
      <c r="D10239">
        <v>11</v>
      </c>
      <c r="E10239" t="s">
        <v>18557</v>
      </c>
      <c r="F10239" t="s">
        <v>18558</v>
      </c>
    </row>
    <row r="10240" spans="1:6">
      <c r="A10240" t="s">
        <v>18559</v>
      </c>
      <c r="B10240">
        <v>26</v>
      </c>
      <c r="C10240">
        <v>12</v>
      </c>
      <c r="D10240">
        <v>12</v>
      </c>
      <c r="E10240" t="s">
        <v>18560</v>
      </c>
      <c r="F10240" t="s">
        <v>18558</v>
      </c>
    </row>
    <row r="10241" spans="1:6">
      <c r="A10241" t="s">
        <v>18561</v>
      </c>
      <c r="B10241">
        <v>26</v>
      </c>
      <c r="C10241">
        <v>12</v>
      </c>
      <c r="D10241">
        <v>13</v>
      </c>
      <c r="E10241" t="s">
        <v>18562</v>
      </c>
      <c r="F10241" t="s">
        <v>18563</v>
      </c>
    </row>
    <row r="10242" spans="1:6">
      <c r="A10242" t="s">
        <v>18564</v>
      </c>
      <c r="B10242">
        <v>26</v>
      </c>
      <c r="C10242">
        <v>12</v>
      </c>
      <c r="D10242">
        <v>14</v>
      </c>
      <c r="E10242" t="s">
        <v>18565</v>
      </c>
      <c r="F10242" t="s">
        <v>18563</v>
      </c>
    </row>
    <row r="10243" spans="1:6">
      <c r="A10243" t="s">
        <v>18566</v>
      </c>
      <c r="B10243">
        <v>26</v>
      </c>
      <c r="C10243">
        <v>12</v>
      </c>
      <c r="D10243">
        <v>15</v>
      </c>
      <c r="E10243" t="s">
        <v>18567</v>
      </c>
      <c r="F10243" t="s">
        <v>18568</v>
      </c>
    </row>
    <row r="10244" spans="1:6">
      <c r="A10244" t="s">
        <v>18569</v>
      </c>
      <c r="B10244">
        <v>26</v>
      </c>
      <c r="C10244">
        <v>12</v>
      </c>
      <c r="D10244">
        <v>16</v>
      </c>
      <c r="E10244" t="s">
        <v>18570</v>
      </c>
      <c r="F10244" t="s">
        <v>18568</v>
      </c>
    </row>
    <row r="10245" spans="1:6">
      <c r="A10245" t="s">
        <v>18571</v>
      </c>
      <c r="B10245">
        <v>26</v>
      </c>
      <c r="C10245">
        <v>12</v>
      </c>
      <c r="D10245">
        <v>17</v>
      </c>
      <c r="E10245" t="s">
        <v>18572</v>
      </c>
      <c r="F10245" t="s">
        <v>18573</v>
      </c>
    </row>
    <row r="10246" spans="1:6">
      <c r="A10246" t="s">
        <v>18574</v>
      </c>
      <c r="B10246">
        <v>26</v>
      </c>
      <c r="C10246">
        <v>12</v>
      </c>
      <c r="D10246">
        <v>18</v>
      </c>
      <c r="E10246" t="s">
        <v>18575</v>
      </c>
      <c r="F10246" t="s">
        <v>18573</v>
      </c>
    </row>
    <row r="10247" spans="1:6">
      <c r="A10247" t="s">
        <v>18576</v>
      </c>
      <c r="B10247">
        <v>26</v>
      </c>
      <c r="C10247">
        <v>12</v>
      </c>
      <c r="D10247">
        <v>19</v>
      </c>
      <c r="E10247" t="s">
        <v>18577</v>
      </c>
      <c r="F10247" t="s">
        <v>18578</v>
      </c>
    </row>
    <row r="10248" spans="1:6">
      <c r="A10248" t="s">
        <v>18579</v>
      </c>
      <c r="B10248">
        <v>26</v>
      </c>
      <c r="C10248">
        <v>12</v>
      </c>
      <c r="D10248">
        <v>20</v>
      </c>
      <c r="E10248" t="s">
        <v>18580</v>
      </c>
      <c r="F10248" t="s">
        <v>18578</v>
      </c>
    </row>
    <row r="10249" spans="1:6">
      <c r="A10249" t="s">
        <v>18581</v>
      </c>
      <c r="B10249">
        <v>26</v>
      </c>
      <c r="C10249">
        <v>13</v>
      </c>
      <c r="D10249">
        <v>1</v>
      </c>
      <c r="E10249" t="s">
        <v>18582</v>
      </c>
      <c r="F10249" t="s">
        <v>18583</v>
      </c>
    </row>
    <row r="10250" spans="1:6">
      <c r="A10250" t="s">
        <v>18584</v>
      </c>
      <c r="B10250">
        <v>26</v>
      </c>
      <c r="C10250">
        <v>13</v>
      </c>
      <c r="D10250">
        <v>2</v>
      </c>
      <c r="E10250" t="s">
        <v>18585</v>
      </c>
      <c r="F10250" t="s">
        <v>18583</v>
      </c>
    </row>
    <row r="10251" spans="1:6">
      <c r="A10251" t="s">
        <v>18586</v>
      </c>
      <c r="B10251">
        <v>26</v>
      </c>
      <c r="C10251">
        <v>13</v>
      </c>
      <c r="D10251">
        <v>3</v>
      </c>
      <c r="E10251" t="s">
        <v>18587</v>
      </c>
      <c r="F10251" t="s">
        <v>18588</v>
      </c>
    </row>
    <row r="10252" spans="1:6">
      <c r="A10252" t="s">
        <v>18589</v>
      </c>
      <c r="B10252">
        <v>26</v>
      </c>
      <c r="C10252">
        <v>13</v>
      </c>
      <c r="D10252">
        <v>4</v>
      </c>
      <c r="E10252" t="s">
        <v>18590</v>
      </c>
      <c r="F10252" t="s">
        <v>18588</v>
      </c>
    </row>
    <row r="10253" spans="1:6">
      <c r="A10253" t="s">
        <v>18591</v>
      </c>
      <c r="B10253">
        <v>26</v>
      </c>
      <c r="C10253">
        <v>13</v>
      </c>
      <c r="D10253">
        <v>5</v>
      </c>
      <c r="E10253" t="s">
        <v>18592</v>
      </c>
      <c r="F10253" t="s">
        <v>18593</v>
      </c>
    </row>
    <row r="10254" spans="1:6">
      <c r="A10254" t="s">
        <v>18594</v>
      </c>
      <c r="B10254">
        <v>26</v>
      </c>
      <c r="C10254">
        <v>13</v>
      </c>
      <c r="D10254">
        <v>6</v>
      </c>
      <c r="E10254" t="s">
        <v>18595</v>
      </c>
      <c r="F10254" t="s">
        <v>18593</v>
      </c>
    </row>
    <row r="10255" spans="1:6">
      <c r="A10255" t="s">
        <v>18596</v>
      </c>
      <c r="B10255">
        <v>26</v>
      </c>
      <c r="C10255">
        <v>13</v>
      </c>
      <c r="D10255">
        <v>7</v>
      </c>
      <c r="E10255" t="s">
        <v>18597</v>
      </c>
      <c r="F10255" t="s">
        <v>18598</v>
      </c>
    </row>
    <row r="10256" spans="1:6">
      <c r="A10256" t="s">
        <v>18599</v>
      </c>
      <c r="B10256">
        <v>26</v>
      </c>
      <c r="C10256">
        <v>13</v>
      </c>
      <c r="D10256">
        <v>8</v>
      </c>
      <c r="E10256" t="s">
        <v>18600</v>
      </c>
      <c r="F10256" t="s">
        <v>18598</v>
      </c>
    </row>
    <row r="10257" spans="1:6">
      <c r="A10257" t="s">
        <v>18601</v>
      </c>
      <c r="B10257">
        <v>26</v>
      </c>
      <c r="C10257">
        <v>13</v>
      </c>
      <c r="D10257">
        <v>9</v>
      </c>
      <c r="E10257" t="s">
        <v>18602</v>
      </c>
      <c r="F10257" t="s">
        <v>18603</v>
      </c>
    </row>
    <row r="10258" spans="1:6">
      <c r="A10258" t="s">
        <v>18604</v>
      </c>
      <c r="B10258">
        <v>26</v>
      </c>
      <c r="C10258">
        <v>13</v>
      </c>
      <c r="D10258">
        <v>10</v>
      </c>
      <c r="E10258" t="s">
        <v>18605</v>
      </c>
      <c r="F10258" t="s">
        <v>18603</v>
      </c>
    </row>
    <row r="10259" spans="1:6">
      <c r="A10259" t="s">
        <v>18606</v>
      </c>
      <c r="B10259">
        <v>26</v>
      </c>
      <c r="C10259">
        <v>13</v>
      </c>
      <c r="D10259">
        <v>11</v>
      </c>
      <c r="E10259" t="s">
        <v>18607</v>
      </c>
      <c r="F10259" t="s">
        <v>18608</v>
      </c>
    </row>
    <row r="10260" spans="1:6">
      <c r="A10260" t="s">
        <v>18609</v>
      </c>
      <c r="B10260">
        <v>26</v>
      </c>
      <c r="C10260">
        <v>13</v>
      </c>
      <c r="D10260">
        <v>12</v>
      </c>
      <c r="E10260" t="s">
        <v>18610</v>
      </c>
      <c r="F10260" t="s">
        <v>18608</v>
      </c>
    </row>
    <row r="10261" spans="1:6">
      <c r="A10261" t="s">
        <v>18611</v>
      </c>
      <c r="B10261">
        <v>26</v>
      </c>
      <c r="C10261">
        <v>13</v>
      </c>
      <c r="D10261">
        <v>13</v>
      </c>
      <c r="E10261" t="s">
        <v>18612</v>
      </c>
      <c r="F10261" t="s">
        <v>18613</v>
      </c>
    </row>
    <row r="10262" spans="1:6">
      <c r="A10262" t="s">
        <v>18614</v>
      </c>
      <c r="B10262">
        <v>26</v>
      </c>
      <c r="C10262">
        <v>13</v>
      </c>
      <c r="D10262">
        <v>14</v>
      </c>
      <c r="E10262" t="s">
        <v>18615</v>
      </c>
      <c r="F10262" t="s">
        <v>18613</v>
      </c>
    </row>
    <row r="10263" spans="1:6">
      <c r="A10263" t="s">
        <v>18616</v>
      </c>
      <c r="B10263">
        <v>26</v>
      </c>
      <c r="C10263">
        <v>13</v>
      </c>
      <c r="D10263">
        <v>15</v>
      </c>
      <c r="E10263" t="s">
        <v>18617</v>
      </c>
      <c r="F10263" t="s">
        <v>18618</v>
      </c>
    </row>
    <row r="10264" spans="1:6">
      <c r="A10264" t="s">
        <v>18619</v>
      </c>
      <c r="B10264">
        <v>26</v>
      </c>
      <c r="C10264">
        <v>13</v>
      </c>
      <c r="D10264">
        <v>16</v>
      </c>
      <c r="E10264" t="s">
        <v>18620</v>
      </c>
      <c r="F10264" t="s">
        <v>18618</v>
      </c>
    </row>
    <row r="10265" spans="1:6">
      <c r="A10265" t="s">
        <v>18621</v>
      </c>
      <c r="B10265">
        <v>26</v>
      </c>
      <c r="C10265">
        <v>13</v>
      </c>
      <c r="D10265">
        <v>17</v>
      </c>
      <c r="E10265" t="s">
        <v>18622</v>
      </c>
      <c r="F10265" t="s">
        <v>18623</v>
      </c>
    </row>
    <row r="10266" spans="1:6">
      <c r="A10266" t="s">
        <v>18624</v>
      </c>
      <c r="B10266">
        <v>26</v>
      </c>
      <c r="C10266">
        <v>13</v>
      </c>
      <c r="D10266">
        <v>18</v>
      </c>
      <c r="E10266" t="s">
        <v>18625</v>
      </c>
      <c r="F10266" t="s">
        <v>18623</v>
      </c>
    </row>
    <row r="10267" spans="1:6">
      <c r="A10267" t="s">
        <v>18626</v>
      </c>
      <c r="B10267">
        <v>26</v>
      </c>
      <c r="C10267">
        <v>13</v>
      </c>
      <c r="D10267">
        <v>19</v>
      </c>
      <c r="E10267" t="s">
        <v>18627</v>
      </c>
      <c r="F10267" t="s">
        <v>18628</v>
      </c>
    </row>
    <row r="10268" spans="1:6">
      <c r="A10268" t="s">
        <v>18629</v>
      </c>
      <c r="B10268">
        <v>26</v>
      </c>
      <c r="C10268">
        <v>13</v>
      </c>
      <c r="D10268">
        <v>20</v>
      </c>
      <c r="E10268" t="s">
        <v>18630</v>
      </c>
      <c r="F10268" t="s">
        <v>18628</v>
      </c>
    </row>
    <row r="10269" spans="1:6">
      <c r="A10269" t="s">
        <v>18631</v>
      </c>
      <c r="B10269">
        <v>26</v>
      </c>
      <c r="C10269">
        <v>14</v>
      </c>
      <c r="D10269">
        <v>1</v>
      </c>
      <c r="E10269" t="s">
        <v>18632</v>
      </c>
      <c r="F10269" t="s">
        <v>18633</v>
      </c>
    </row>
    <row r="10270" spans="1:6">
      <c r="A10270" t="s">
        <v>18634</v>
      </c>
      <c r="B10270">
        <v>26</v>
      </c>
      <c r="C10270">
        <v>14</v>
      </c>
      <c r="D10270">
        <v>2</v>
      </c>
      <c r="E10270" t="s">
        <v>18635</v>
      </c>
      <c r="F10270" t="s">
        <v>18633</v>
      </c>
    </row>
    <row r="10271" spans="1:6">
      <c r="A10271" t="s">
        <v>18636</v>
      </c>
      <c r="B10271">
        <v>26</v>
      </c>
      <c r="C10271">
        <v>14</v>
      </c>
      <c r="D10271">
        <v>3</v>
      </c>
      <c r="E10271" t="s">
        <v>18637</v>
      </c>
      <c r="F10271" t="s">
        <v>18638</v>
      </c>
    </row>
    <row r="10272" spans="1:6">
      <c r="A10272" t="s">
        <v>18639</v>
      </c>
      <c r="B10272">
        <v>26</v>
      </c>
      <c r="C10272">
        <v>14</v>
      </c>
      <c r="D10272">
        <v>4</v>
      </c>
      <c r="E10272" t="s">
        <v>18640</v>
      </c>
      <c r="F10272" t="s">
        <v>18638</v>
      </c>
    </row>
    <row r="10273" spans="1:7">
      <c r="A10273" t="s">
        <v>18641</v>
      </c>
      <c r="B10273">
        <v>26</v>
      </c>
      <c r="C10273">
        <v>14</v>
      </c>
      <c r="D10273">
        <v>5</v>
      </c>
      <c r="E10273" t="s">
        <v>18642</v>
      </c>
      <c r="F10273" t="s">
        <v>18643</v>
      </c>
    </row>
    <row r="10274" spans="1:7">
      <c r="A10274" t="s">
        <v>18644</v>
      </c>
      <c r="B10274">
        <v>26</v>
      </c>
      <c r="C10274">
        <v>14</v>
      </c>
      <c r="D10274">
        <v>6</v>
      </c>
      <c r="E10274" t="s">
        <v>18645</v>
      </c>
      <c r="F10274" t="s">
        <v>18643</v>
      </c>
    </row>
    <row r="10275" spans="1:7">
      <c r="A10275" t="s">
        <v>18646</v>
      </c>
      <c r="B10275">
        <v>26</v>
      </c>
      <c r="C10275">
        <v>14</v>
      </c>
      <c r="D10275">
        <v>7</v>
      </c>
      <c r="E10275" t="s">
        <v>18647</v>
      </c>
      <c r="F10275" t="s">
        <v>18648</v>
      </c>
    </row>
    <row r="10276" spans="1:7">
      <c r="A10276" t="s">
        <v>18649</v>
      </c>
      <c r="B10276">
        <v>26</v>
      </c>
      <c r="C10276">
        <v>14</v>
      </c>
      <c r="D10276">
        <v>8</v>
      </c>
      <c r="E10276" t="s">
        <v>18650</v>
      </c>
      <c r="F10276" t="s">
        <v>18648</v>
      </c>
    </row>
    <row r="10277" spans="1:7">
      <c r="A10277" t="s">
        <v>18651</v>
      </c>
      <c r="B10277">
        <v>26</v>
      </c>
      <c r="C10277">
        <v>14</v>
      </c>
      <c r="D10277">
        <v>9</v>
      </c>
      <c r="E10277" t="s">
        <v>18652</v>
      </c>
      <c r="F10277" t="s">
        <v>18653</v>
      </c>
    </row>
    <row r="10278" spans="1:7">
      <c r="A10278" t="s">
        <v>18654</v>
      </c>
      <c r="B10278">
        <v>26</v>
      </c>
      <c r="C10278">
        <v>14</v>
      </c>
      <c r="D10278">
        <v>10</v>
      </c>
      <c r="E10278" t="s">
        <v>18655</v>
      </c>
      <c r="F10278" t="s">
        <v>18653</v>
      </c>
    </row>
    <row r="10279" spans="1:7">
      <c r="A10279" t="s">
        <v>18656</v>
      </c>
      <c r="B10279">
        <v>26</v>
      </c>
      <c r="C10279">
        <v>14</v>
      </c>
      <c r="D10279">
        <v>11</v>
      </c>
      <c r="E10279" t="s">
        <v>18657</v>
      </c>
      <c r="F10279" t="s">
        <v>18658</v>
      </c>
    </row>
    <row r="10280" spans="1:7">
      <c r="A10280" t="s">
        <v>18659</v>
      </c>
      <c r="B10280">
        <v>26</v>
      </c>
      <c r="C10280">
        <v>14</v>
      </c>
      <c r="D10280">
        <v>12</v>
      </c>
      <c r="E10280" t="s">
        <v>18660</v>
      </c>
      <c r="F10280" t="s">
        <v>18658</v>
      </c>
    </row>
    <row r="10281" spans="1:7">
      <c r="A10281" t="s">
        <v>18661</v>
      </c>
      <c r="B10281">
        <v>26</v>
      </c>
      <c r="C10281">
        <v>14</v>
      </c>
      <c r="D10281">
        <v>13</v>
      </c>
      <c r="E10281" t="s">
        <v>15</v>
      </c>
      <c r="G10281" t="s">
        <v>16</v>
      </c>
    </row>
    <row r="10282" spans="1:7">
      <c r="A10282" t="s">
        <v>18662</v>
      </c>
      <c r="B10282">
        <v>26</v>
      </c>
      <c r="C10282">
        <v>14</v>
      </c>
      <c r="D10282">
        <v>14</v>
      </c>
      <c r="E10282" t="s">
        <v>15</v>
      </c>
      <c r="G10282" t="s">
        <v>16</v>
      </c>
    </row>
    <row r="10283" spans="1:7">
      <c r="A10283" t="s">
        <v>18663</v>
      </c>
      <c r="B10283">
        <v>26</v>
      </c>
      <c r="C10283">
        <v>14</v>
      </c>
      <c r="D10283">
        <v>15</v>
      </c>
      <c r="E10283" t="s">
        <v>660</v>
      </c>
      <c r="G10283" t="s">
        <v>661</v>
      </c>
    </row>
    <row r="10284" spans="1:7">
      <c r="A10284" t="s">
        <v>18664</v>
      </c>
      <c r="B10284">
        <v>26</v>
      </c>
      <c r="C10284">
        <v>14</v>
      </c>
      <c r="D10284">
        <v>16</v>
      </c>
      <c r="E10284" t="s">
        <v>660</v>
      </c>
      <c r="G10284" t="s">
        <v>661</v>
      </c>
    </row>
    <row r="10285" spans="1:7">
      <c r="A10285" t="s">
        <v>18665</v>
      </c>
      <c r="B10285">
        <v>26</v>
      </c>
      <c r="C10285">
        <v>14</v>
      </c>
      <c r="D10285">
        <v>17</v>
      </c>
      <c r="E10285" t="s">
        <v>664</v>
      </c>
      <c r="G10285" t="s">
        <v>665</v>
      </c>
    </row>
    <row r="10286" spans="1:7">
      <c r="A10286" t="s">
        <v>18666</v>
      </c>
      <c r="B10286">
        <v>26</v>
      </c>
      <c r="C10286">
        <v>14</v>
      </c>
      <c r="D10286">
        <v>18</v>
      </c>
      <c r="E10286" t="s">
        <v>664</v>
      </c>
      <c r="G10286" t="s">
        <v>665</v>
      </c>
    </row>
    <row r="10287" spans="1:7">
      <c r="A10287" t="s">
        <v>18667</v>
      </c>
      <c r="B10287">
        <v>26</v>
      </c>
      <c r="C10287">
        <v>14</v>
      </c>
      <c r="D10287">
        <v>19</v>
      </c>
      <c r="E10287" t="s">
        <v>668</v>
      </c>
      <c r="G10287" t="s">
        <v>669</v>
      </c>
    </row>
    <row r="10288" spans="1:7">
      <c r="A10288" t="s">
        <v>18668</v>
      </c>
      <c r="B10288">
        <v>26</v>
      </c>
      <c r="C10288">
        <v>14</v>
      </c>
      <c r="D10288">
        <v>20</v>
      </c>
      <c r="E10288" t="s">
        <v>668</v>
      </c>
      <c r="G10288" t="s">
        <v>669</v>
      </c>
    </row>
    <row r="10289" spans="1:7">
      <c r="A10289" t="s">
        <v>18669</v>
      </c>
      <c r="B10289">
        <v>26</v>
      </c>
      <c r="C10289">
        <v>15</v>
      </c>
      <c r="D10289">
        <v>1</v>
      </c>
      <c r="E10289" t="s">
        <v>672</v>
      </c>
      <c r="G10289" t="e">
        <f>--Buffer</f>
        <v>#NAME?</v>
      </c>
    </row>
    <row r="10290" spans="1:7">
      <c r="A10290" t="s">
        <v>18670</v>
      </c>
      <c r="B10290">
        <v>26</v>
      </c>
      <c r="C10290">
        <v>15</v>
      </c>
      <c r="D10290">
        <v>2</v>
      </c>
      <c r="E10290" t="s">
        <v>672</v>
      </c>
      <c r="G10290" t="e">
        <f>--Buffer</f>
        <v>#NAME?</v>
      </c>
    </row>
    <row r="10291" spans="1:7">
      <c r="A10291" t="s">
        <v>18671</v>
      </c>
      <c r="B10291">
        <v>26</v>
      </c>
      <c r="C10291">
        <v>15</v>
      </c>
      <c r="D10291">
        <v>3</v>
      </c>
      <c r="E10291" t="s">
        <v>675</v>
      </c>
      <c r="G10291" t="s">
        <v>676</v>
      </c>
    </row>
    <row r="10292" spans="1:7">
      <c r="A10292" t="s">
        <v>18672</v>
      </c>
      <c r="B10292">
        <v>26</v>
      </c>
      <c r="C10292">
        <v>15</v>
      </c>
      <c r="D10292">
        <v>4</v>
      </c>
      <c r="E10292" t="s">
        <v>675</v>
      </c>
      <c r="G10292" t="s">
        <v>676</v>
      </c>
    </row>
    <row r="10293" spans="1:7">
      <c r="A10293" t="s">
        <v>18673</v>
      </c>
      <c r="B10293">
        <v>26</v>
      </c>
      <c r="C10293">
        <v>15</v>
      </c>
      <c r="D10293">
        <v>5</v>
      </c>
      <c r="E10293" t="s">
        <v>679</v>
      </c>
      <c r="G10293" t="s">
        <v>680</v>
      </c>
    </row>
    <row r="10294" spans="1:7">
      <c r="A10294" t="s">
        <v>18674</v>
      </c>
      <c r="B10294">
        <v>26</v>
      </c>
      <c r="C10294">
        <v>15</v>
      </c>
      <c r="D10294">
        <v>6</v>
      </c>
      <c r="E10294" t="s">
        <v>679</v>
      </c>
      <c r="G10294" t="s">
        <v>680</v>
      </c>
    </row>
    <row r="10295" spans="1:7">
      <c r="A10295" t="s">
        <v>18675</v>
      </c>
      <c r="B10295">
        <v>26</v>
      </c>
      <c r="C10295">
        <v>15</v>
      </c>
      <c r="D10295">
        <v>7</v>
      </c>
      <c r="E10295" t="s">
        <v>683</v>
      </c>
      <c r="G10295" t="s">
        <v>684</v>
      </c>
    </row>
    <row r="10296" spans="1:7">
      <c r="A10296" t="s">
        <v>18676</v>
      </c>
      <c r="B10296">
        <v>26</v>
      </c>
      <c r="C10296">
        <v>15</v>
      </c>
      <c r="D10296">
        <v>8</v>
      </c>
      <c r="E10296" t="s">
        <v>683</v>
      </c>
      <c r="G10296" t="s">
        <v>684</v>
      </c>
    </row>
    <row r="10297" spans="1:7">
      <c r="A10297" t="s">
        <v>18677</v>
      </c>
      <c r="B10297">
        <v>26</v>
      </c>
      <c r="C10297">
        <v>15</v>
      </c>
      <c r="D10297">
        <v>9</v>
      </c>
      <c r="E10297" t="s">
        <v>672</v>
      </c>
      <c r="G10297" t="e">
        <f>--Buffer</f>
        <v>#NAME?</v>
      </c>
    </row>
    <row r="10298" spans="1:7">
      <c r="A10298" t="s">
        <v>18678</v>
      </c>
      <c r="B10298">
        <v>26</v>
      </c>
      <c r="C10298">
        <v>15</v>
      </c>
      <c r="D10298">
        <v>10</v>
      </c>
      <c r="E10298" t="s">
        <v>672</v>
      </c>
      <c r="G10298" t="e">
        <f>--Buffer</f>
        <v>#NAME?</v>
      </c>
    </row>
    <row r="10299" spans="1:7">
      <c r="A10299" t="s">
        <v>18679</v>
      </c>
      <c r="B10299">
        <v>26</v>
      </c>
      <c r="C10299">
        <v>15</v>
      </c>
      <c r="D10299">
        <v>11</v>
      </c>
      <c r="E10299" t="s">
        <v>672</v>
      </c>
      <c r="G10299" t="e">
        <f>--Buffer</f>
        <v>#NAME?</v>
      </c>
    </row>
    <row r="10300" spans="1:7">
      <c r="A10300" t="s">
        <v>18680</v>
      </c>
      <c r="B10300">
        <v>26</v>
      </c>
      <c r="C10300">
        <v>15</v>
      </c>
      <c r="D10300">
        <v>12</v>
      </c>
      <c r="E10300" t="s">
        <v>672</v>
      </c>
      <c r="G10300" t="e">
        <f>--Buffer</f>
        <v>#NAME?</v>
      </c>
    </row>
    <row r="10301" spans="1:7">
      <c r="A10301" t="s">
        <v>18681</v>
      </c>
      <c r="B10301">
        <v>26</v>
      </c>
      <c r="C10301">
        <v>15</v>
      </c>
      <c r="D10301">
        <v>13</v>
      </c>
      <c r="E10301" t="s">
        <v>672</v>
      </c>
      <c r="G10301" t="e">
        <f>--Buffer</f>
        <v>#NAME?</v>
      </c>
    </row>
    <row r="10302" spans="1:7">
      <c r="A10302" t="s">
        <v>18682</v>
      </c>
      <c r="B10302">
        <v>26</v>
      </c>
      <c r="C10302">
        <v>15</v>
      </c>
      <c r="D10302">
        <v>14</v>
      </c>
      <c r="E10302" t="s">
        <v>672</v>
      </c>
      <c r="G10302" t="e">
        <f>--Buffer</f>
        <v>#NAME?</v>
      </c>
    </row>
    <row r="10303" spans="1:7">
      <c r="A10303" t="s">
        <v>18683</v>
      </c>
      <c r="B10303">
        <v>26</v>
      </c>
      <c r="C10303">
        <v>15</v>
      </c>
      <c r="D10303">
        <v>15</v>
      </c>
      <c r="E10303" t="s">
        <v>672</v>
      </c>
      <c r="G10303" t="e">
        <f>--Buffer</f>
        <v>#NAME?</v>
      </c>
    </row>
    <row r="10304" spans="1:7">
      <c r="A10304" t="s">
        <v>18684</v>
      </c>
      <c r="B10304">
        <v>26</v>
      </c>
      <c r="C10304">
        <v>15</v>
      </c>
      <c r="D10304">
        <v>16</v>
      </c>
      <c r="E10304" t="s">
        <v>672</v>
      </c>
      <c r="G10304" t="e">
        <f>--Buffer</f>
        <v>#NAME?</v>
      </c>
    </row>
    <row r="10305" spans="1:7">
      <c r="A10305" t="s">
        <v>18685</v>
      </c>
      <c r="B10305">
        <v>26</v>
      </c>
      <c r="C10305">
        <v>15</v>
      </c>
      <c r="D10305">
        <v>17</v>
      </c>
      <c r="E10305" t="s">
        <v>695</v>
      </c>
      <c r="G10305" t="s">
        <v>696</v>
      </c>
    </row>
    <row r="10306" spans="1:7">
      <c r="A10306" t="s">
        <v>18686</v>
      </c>
      <c r="B10306">
        <v>26</v>
      </c>
      <c r="C10306">
        <v>15</v>
      </c>
      <c r="D10306">
        <v>18</v>
      </c>
      <c r="E10306" t="s">
        <v>695</v>
      </c>
      <c r="G10306" t="s">
        <v>696</v>
      </c>
    </row>
    <row r="10307" spans="1:7">
      <c r="A10307" t="s">
        <v>18687</v>
      </c>
      <c r="B10307">
        <v>26</v>
      </c>
      <c r="C10307">
        <v>15</v>
      </c>
      <c r="D10307">
        <v>19</v>
      </c>
      <c r="E10307" t="s">
        <v>699</v>
      </c>
      <c r="G10307" t="s">
        <v>700</v>
      </c>
    </row>
    <row r="10308" spans="1:7">
      <c r="A10308" t="s">
        <v>18688</v>
      </c>
      <c r="B10308">
        <v>26</v>
      </c>
      <c r="C10308">
        <v>15</v>
      </c>
      <c r="D10308">
        <v>20</v>
      </c>
      <c r="E10308" t="s">
        <v>699</v>
      </c>
      <c r="G10308" t="s">
        <v>700</v>
      </c>
    </row>
    <row r="10309" spans="1:7">
      <c r="A10309" t="s">
        <v>18689</v>
      </c>
      <c r="B10309">
        <v>26</v>
      </c>
      <c r="C10309">
        <v>16</v>
      </c>
      <c r="D10309">
        <v>1</v>
      </c>
      <c r="E10309" t="s">
        <v>703</v>
      </c>
      <c r="G10309" t="s">
        <v>704</v>
      </c>
    </row>
    <row r="10310" spans="1:7">
      <c r="A10310" t="s">
        <v>18690</v>
      </c>
      <c r="B10310">
        <v>26</v>
      </c>
      <c r="C10310">
        <v>16</v>
      </c>
      <c r="D10310">
        <v>2</v>
      </c>
      <c r="E10310" t="s">
        <v>703</v>
      </c>
      <c r="G10310" t="s">
        <v>704</v>
      </c>
    </row>
    <row r="10311" spans="1:7">
      <c r="A10311" t="s">
        <v>18691</v>
      </c>
      <c r="B10311">
        <v>26</v>
      </c>
      <c r="C10311">
        <v>16</v>
      </c>
      <c r="D10311">
        <v>3</v>
      </c>
      <c r="E10311" t="s">
        <v>707</v>
      </c>
      <c r="G10311" t="s">
        <v>708</v>
      </c>
    </row>
    <row r="10312" spans="1:7">
      <c r="A10312" t="s">
        <v>18692</v>
      </c>
      <c r="B10312">
        <v>26</v>
      </c>
      <c r="C10312">
        <v>16</v>
      </c>
      <c r="D10312">
        <v>4</v>
      </c>
      <c r="E10312" t="s">
        <v>707</v>
      </c>
      <c r="G10312" t="s">
        <v>708</v>
      </c>
    </row>
    <row r="10313" spans="1:7">
      <c r="A10313" t="s">
        <v>18693</v>
      </c>
      <c r="B10313">
        <v>26</v>
      </c>
      <c r="C10313">
        <v>16</v>
      </c>
      <c r="D10313">
        <v>5</v>
      </c>
      <c r="E10313" t="s">
        <v>711</v>
      </c>
      <c r="G10313" t="e">
        <f>--Blank</f>
        <v>#NAME?</v>
      </c>
    </row>
    <row r="10314" spans="1:7">
      <c r="A10314" t="s">
        <v>18694</v>
      </c>
      <c r="B10314">
        <v>26</v>
      </c>
      <c r="C10314">
        <v>16</v>
      </c>
      <c r="D10314">
        <v>6</v>
      </c>
      <c r="E10314" t="s">
        <v>711</v>
      </c>
      <c r="G10314" t="e">
        <f>--Blank</f>
        <v>#NAME?</v>
      </c>
    </row>
    <row r="10315" spans="1:7">
      <c r="A10315" t="s">
        <v>18695</v>
      </c>
      <c r="B10315">
        <v>26</v>
      </c>
      <c r="C10315">
        <v>16</v>
      </c>
      <c r="D10315">
        <v>7</v>
      </c>
      <c r="E10315" t="s">
        <v>711</v>
      </c>
      <c r="G10315" t="e">
        <f>--Blank</f>
        <v>#NAME?</v>
      </c>
    </row>
    <row r="10316" spans="1:7">
      <c r="A10316" t="s">
        <v>18696</v>
      </c>
      <c r="B10316">
        <v>26</v>
      </c>
      <c r="C10316">
        <v>16</v>
      </c>
      <c r="D10316">
        <v>8</v>
      </c>
      <c r="E10316" t="s">
        <v>711</v>
      </c>
      <c r="G10316" t="e">
        <f>--Blank</f>
        <v>#NAME?</v>
      </c>
    </row>
    <row r="10317" spans="1:7">
      <c r="A10317" t="s">
        <v>18697</v>
      </c>
      <c r="B10317">
        <v>26</v>
      </c>
      <c r="C10317">
        <v>16</v>
      </c>
      <c r="D10317">
        <v>9</v>
      </c>
      <c r="E10317" t="s">
        <v>711</v>
      </c>
      <c r="G10317" t="e">
        <f>--Blank</f>
        <v>#NAME?</v>
      </c>
    </row>
    <row r="10318" spans="1:7">
      <c r="A10318" t="s">
        <v>18698</v>
      </c>
      <c r="B10318">
        <v>26</v>
      </c>
      <c r="C10318">
        <v>16</v>
      </c>
      <c r="D10318">
        <v>10</v>
      </c>
      <c r="E10318" t="s">
        <v>711</v>
      </c>
      <c r="G10318" t="e">
        <f>--Blank</f>
        <v>#NAME?</v>
      </c>
    </row>
    <row r="10319" spans="1:7">
      <c r="A10319" t="s">
        <v>18699</v>
      </c>
      <c r="B10319">
        <v>26</v>
      </c>
      <c r="C10319">
        <v>16</v>
      </c>
      <c r="D10319">
        <v>11</v>
      </c>
      <c r="E10319" t="s">
        <v>711</v>
      </c>
      <c r="G10319" t="e">
        <f>--Blank</f>
        <v>#NAME?</v>
      </c>
    </row>
    <row r="10320" spans="1:7">
      <c r="A10320" t="s">
        <v>18700</v>
      </c>
      <c r="B10320">
        <v>26</v>
      </c>
      <c r="C10320">
        <v>16</v>
      </c>
      <c r="D10320">
        <v>12</v>
      </c>
      <c r="E10320" t="s">
        <v>711</v>
      </c>
      <c r="G10320" t="e">
        <f>--Blank</f>
        <v>#NAME?</v>
      </c>
    </row>
    <row r="10321" spans="1:7">
      <c r="A10321" t="s">
        <v>18701</v>
      </c>
      <c r="B10321">
        <v>26</v>
      </c>
      <c r="C10321">
        <v>16</v>
      </c>
      <c r="D10321">
        <v>13</v>
      </c>
      <c r="E10321" t="s">
        <v>711</v>
      </c>
      <c r="G10321" t="e">
        <f>--Blank</f>
        <v>#NAME?</v>
      </c>
    </row>
    <row r="10322" spans="1:7">
      <c r="A10322" t="s">
        <v>18702</v>
      </c>
      <c r="B10322">
        <v>26</v>
      </c>
      <c r="C10322">
        <v>16</v>
      </c>
      <c r="D10322">
        <v>14</v>
      </c>
      <c r="E10322" t="s">
        <v>711</v>
      </c>
      <c r="G10322" t="e">
        <f>--Blank</f>
        <v>#NAME?</v>
      </c>
    </row>
    <row r="10323" spans="1:7">
      <c r="A10323" t="s">
        <v>18703</v>
      </c>
      <c r="B10323">
        <v>26</v>
      </c>
      <c r="C10323">
        <v>16</v>
      </c>
      <c r="D10323">
        <v>15</v>
      </c>
      <c r="E10323" t="s">
        <v>711</v>
      </c>
      <c r="G10323" t="e">
        <f>--Blank</f>
        <v>#NAME?</v>
      </c>
    </row>
    <row r="10324" spans="1:7">
      <c r="A10324" t="s">
        <v>18704</v>
      </c>
      <c r="B10324">
        <v>26</v>
      </c>
      <c r="C10324">
        <v>16</v>
      </c>
      <c r="D10324">
        <v>16</v>
      </c>
      <c r="E10324" t="s">
        <v>711</v>
      </c>
      <c r="G10324" t="e">
        <f>--Blank</f>
        <v>#NAME?</v>
      </c>
    </row>
    <row r="10325" spans="1:7">
      <c r="A10325" t="s">
        <v>18705</v>
      </c>
      <c r="B10325">
        <v>26</v>
      </c>
      <c r="C10325">
        <v>16</v>
      </c>
      <c r="D10325">
        <v>17</v>
      </c>
      <c r="E10325" t="s">
        <v>711</v>
      </c>
      <c r="G10325" t="e">
        <f>--Blank</f>
        <v>#NAME?</v>
      </c>
    </row>
    <row r="10326" spans="1:7">
      <c r="A10326" t="s">
        <v>18706</v>
      </c>
      <c r="B10326">
        <v>26</v>
      </c>
      <c r="C10326">
        <v>16</v>
      </c>
      <c r="D10326">
        <v>18</v>
      </c>
      <c r="E10326" t="s">
        <v>711</v>
      </c>
      <c r="G10326" t="e">
        <f>--Blank</f>
        <v>#NAME?</v>
      </c>
    </row>
    <row r="10327" spans="1:7">
      <c r="A10327" t="s">
        <v>18707</v>
      </c>
      <c r="B10327">
        <v>26</v>
      </c>
      <c r="C10327">
        <v>16</v>
      </c>
      <c r="D10327">
        <v>19</v>
      </c>
      <c r="E10327" t="s">
        <v>711</v>
      </c>
      <c r="G10327" t="e">
        <f>--Blank</f>
        <v>#NAME?</v>
      </c>
    </row>
    <row r="10328" spans="1:7">
      <c r="A10328" t="s">
        <v>18708</v>
      </c>
      <c r="B10328">
        <v>26</v>
      </c>
      <c r="C10328">
        <v>16</v>
      </c>
      <c r="D10328">
        <v>20</v>
      </c>
      <c r="E10328" t="s">
        <v>711</v>
      </c>
      <c r="G10328" t="e">
        <f>--Blank</f>
        <v>#NAME?</v>
      </c>
    </row>
    <row r="10329" spans="1:7">
      <c r="A10329" t="s">
        <v>18709</v>
      </c>
      <c r="B10329">
        <v>26</v>
      </c>
      <c r="C10329">
        <v>17</v>
      </c>
      <c r="D10329">
        <v>1</v>
      </c>
      <c r="E10329" t="s">
        <v>711</v>
      </c>
      <c r="G10329" t="e">
        <f>--Blank</f>
        <v>#NAME?</v>
      </c>
    </row>
    <row r="10330" spans="1:7">
      <c r="A10330" t="s">
        <v>18710</v>
      </c>
      <c r="B10330">
        <v>26</v>
      </c>
      <c r="C10330">
        <v>17</v>
      </c>
      <c r="D10330">
        <v>2</v>
      </c>
      <c r="E10330" t="s">
        <v>711</v>
      </c>
      <c r="G10330" t="e">
        <f>--Blank</f>
        <v>#NAME?</v>
      </c>
    </row>
    <row r="10331" spans="1:7">
      <c r="A10331" t="s">
        <v>18711</v>
      </c>
      <c r="B10331">
        <v>26</v>
      </c>
      <c r="C10331">
        <v>17</v>
      </c>
      <c r="D10331">
        <v>3</v>
      </c>
      <c r="E10331" t="s">
        <v>711</v>
      </c>
      <c r="G10331" t="e">
        <f>--Blank</f>
        <v>#NAME?</v>
      </c>
    </row>
    <row r="10332" spans="1:7">
      <c r="A10332" t="s">
        <v>18712</v>
      </c>
      <c r="B10332">
        <v>26</v>
      </c>
      <c r="C10332">
        <v>17</v>
      </c>
      <c r="D10332">
        <v>4</v>
      </c>
      <c r="E10332" t="s">
        <v>711</v>
      </c>
      <c r="G10332" t="e">
        <f>--Blank</f>
        <v>#NAME?</v>
      </c>
    </row>
    <row r="10333" spans="1:7">
      <c r="A10333" t="s">
        <v>18713</v>
      </c>
      <c r="B10333">
        <v>26</v>
      </c>
      <c r="C10333">
        <v>17</v>
      </c>
      <c r="D10333">
        <v>5</v>
      </c>
      <c r="E10333" t="s">
        <v>711</v>
      </c>
      <c r="G10333" t="e">
        <f>--Blank</f>
        <v>#NAME?</v>
      </c>
    </row>
    <row r="10334" spans="1:7">
      <c r="A10334" t="s">
        <v>18714</v>
      </c>
      <c r="B10334">
        <v>26</v>
      </c>
      <c r="C10334">
        <v>17</v>
      </c>
      <c r="D10334">
        <v>6</v>
      </c>
      <c r="E10334" t="s">
        <v>711</v>
      </c>
      <c r="G10334" t="e">
        <f>--Blank</f>
        <v>#NAME?</v>
      </c>
    </row>
    <row r="10335" spans="1:7">
      <c r="A10335" t="s">
        <v>18715</v>
      </c>
      <c r="B10335">
        <v>26</v>
      </c>
      <c r="C10335">
        <v>17</v>
      </c>
      <c r="D10335">
        <v>7</v>
      </c>
      <c r="E10335" t="s">
        <v>711</v>
      </c>
      <c r="G10335" t="e">
        <f>--Blank</f>
        <v>#NAME?</v>
      </c>
    </row>
    <row r="10336" spans="1:7">
      <c r="A10336" t="s">
        <v>18716</v>
      </c>
      <c r="B10336">
        <v>26</v>
      </c>
      <c r="C10336">
        <v>17</v>
      </c>
      <c r="D10336">
        <v>8</v>
      </c>
      <c r="E10336" t="s">
        <v>711</v>
      </c>
      <c r="G10336" t="e">
        <f>--Blank</f>
        <v>#NAME?</v>
      </c>
    </row>
    <row r="10337" spans="1:7">
      <c r="A10337" t="s">
        <v>18717</v>
      </c>
      <c r="B10337">
        <v>26</v>
      </c>
      <c r="C10337">
        <v>17</v>
      </c>
      <c r="D10337">
        <v>9</v>
      </c>
      <c r="E10337" t="s">
        <v>711</v>
      </c>
      <c r="G10337" t="e">
        <f>--Blank</f>
        <v>#NAME?</v>
      </c>
    </row>
    <row r="10338" spans="1:7">
      <c r="A10338" t="s">
        <v>18718</v>
      </c>
      <c r="B10338">
        <v>26</v>
      </c>
      <c r="C10338">
        <v>17</v>
      </c>
      <c r="D10338">
        <v>10</v>
      </c>
      <c r="E10338" t="s">
        <v>711</v>
      </c>
      <c r="G10338" t="e">
        <f>--Blank</f>
        <v>#NAME?</v>
      </c>
    </row>
    <row r="10339" spans="1:7">
      <c r="A10339" t="s">
        <v>18719</v>
      </c>
      <c r="B10339">
        <v>26</v>
      </c>
      <c r="C10339">
        <v>17</v>
      </c>
      <c r="D10339">
        <v>11</v>
      </c>
      <c r="E10339" t="s">
        <v>711</v>
      </c>
      <c r="G10339" t="e">
        <f>--Blank</f>
        <v>#NAME?</v>
      </c>
    </row>
    <row r="10340" spans="1:7">
      <c r="A10340" t="s">
        <v>18720</v>
      </c>
      <c r="B10340">
        <v>26</v>
      </c>
      <c r="C10340">
        <v>17</v>
      </c>
      <c r="D10340">
        <v>12</v>
      </c>
      <c r="E10340" t="s">
        <v>711</v>
      </c>
      <c r="G10340" t="e">
        <f>--Blank</f>
        <v>#NAME?</v>
      </c>
    </row>
    <row r="10341" spans="1:7">
      <c r="A10341" t="s">
        <v>18721</v>
      </c>
      <c r="B10341">
        <v>26</v>
      </c>
      <c r="C10341">
        <v>17</v>
      </c>
      <c r="D10341">
        <v>13</v>
      </c>
      <c r="E10341" t="s">
        <v>711</v>
      </c>
      <c r="G10341" t="e">
        <f>--Blank</f>
        <v>#NAME?</v>
      </c>
    </row>
    <row r="10342" spans="1:7">
      <c r="A10342" t="s">
        <v>18722</v>
      </c>
      <c r="B10342">
        <v>26</v>
      </c>
      <c r="C10342">
        <v>17</v>
      </c>
      <c r="D10342">
        <v>14</v>
      </c>
      <c r="E10342" t="s">
        <v>711</v>
      </c>
      <c r="G10342" t="e">
        <f>--Blank</f>
        <v>#NAME?</v>
      </c>
    </row>
    <row r="10343" spans="1:7">
      <c r="A10343" t="s">
        <v>18723</v>
      </c>
      <c r="B10343">
        <v>26</v>
      </c>
      <c r="C10343">
        <v>17</v>
      </c>
      <c r="D10343">
        <v>15</v>
      </c>
      <c r="E10343" t="s">
        <v>711</v>
      </c>
      <c r="G10343" t="e">
        <f>--Blank</f>
        <v>#NAME?</v>
      </c>
    </row>
    <row r="10344" spans="1:7">
      <c r="A10344" t="s">
        <v>18724</v>
      </c>
      <c r="B10344">
        <v>26</v>
      </c>
      <c r="C10344">
        <v>17</v>
      </c>
      <c r="D10344">
        <v>16</v>
      </c>
      <c r="E10344" t="s">
        <v>711</v>
      </c>
      <c r="G10344" t="e">
        <f>--Blank</f>
        <v>#NAME?</v>
      </c>
    </row>
    <row r="10345" spans="1:7">
      <c r="A10345" t="s">
        <v>18725</v>
      </c>
      <c r="B10345">
        <v>26</v>
      </c>
      <c r="C10345">
        <v>17</v>
      </c>
      <c r="D10345">
        <v>17</v>
      </c>
      <c r="E10345" t="s">
        <v>711</v>
      </c>
      <c r="G10345" t="e">
        <f>--Blank</f>
        <v>#NAME?</v>
      </c>
    </row>
    <row r="10346" spans="1:7">
      <c r="A10346" t="s">
        <v>18726</v>
      </c>
      <c r="B10346">
        <v>26</v>
      </c>
      <c r="C10346">
        <v>17</v>
      </c>
      <c r="D10346">
        <v>18</v>
      </c>
      <c r="E10346" t="s">
        <v>711</v>
      </c>
      <c r="G10346" t="e">
        <f>--Blank</f>
        <v>#NAME?</v>
      </c>
    </row>
    <row r="10347" spans="1:7">
      <c r="A10347" t="s">
        <v>18727</v>
      </c>
      <c r="B10347">
        <v>26</v>
      </c>
      <c r="C10347">
        <v>17</v>
      </c>
      <c r="D10347">
        <v>19</v>
      </c>
      <c r="E10347" t="s">
        <v>711</v>
      </c>
      <c r="G10347" t="e">
        <f>--Blank</f>
        <v>#NAME?</v>
      </c>
    </row>
    <row r="10348" spans="1:7">
      <c r="A10348" t="s">
        <v>18728</v>
      </c>
      <c r="B10348">
        <v>26</v>
      </c>
      <c r="C10348">
        <v>17</v>
      </c>
      <c r="D10348">
        <v>20</v>
      </c>
      <c r="E10348" t="s">
        <v>711</v>
      </c>
      <c r="G10348" t="e">
        <f>--Blank</f>
        <v>#NAME?</v>
      </c>
    </row>
    <row r="10349" spans="1:7">
      <c r="A10349" t="s">
        <v>18729</v>
      </c>
      <c r="B10349">
        <v>26</v>
      </c>
      <c r="C10349">
        <v>18</v>
      </c>
      <c r="D10349">
        <v>1</v>
      </c>
      <c r="E10349" t="s">
        <v>711</v>
      </c>
      <c r="G10349" t="e">
        <f>--Blank</f>
        <v>#NAME?</v>
      </c>
    </row>
    <row r="10350" spans="1:7">
      <c r="A10350" t="s">
        <v>18730</v>
      </c>
      <c r="B10350">
        <v>26</v>
      </c>
      <c r="C10350">
        <v>18</v>
      </c>
      <c r="D10350">
        <v>2</v>
      </c>
      <c r="E10350" t="s">
        <v>711</v>
      </c>
      <c r="G10350" t="e">
        <f>--Blank</f>
        <v>#NAME?</v>
      </c>
    </row>
    <row r="10351" spans="1:7">
      <c r="A10351" t="s">
        <v>18731</v>
      </c>
      <c r="B10351">
        <v>26</v>
      </c>
      <c r="C10351">
        <v>18</v>
      </c>
      <c r="D10351">
        <v>3</v>
      </c>
      <c r="E10351" t="s">
        <v>711</v>
      </c>
      <c r="G10351" t="e">
        <f>--Blank</f>
        <v>#NAME?</v>
      </c>
    </row>
    <row r="10352" spans="1:7">
      <c r="A10352" t="s">
        <v>18732</v>
      </c>
      <c r="B10352">
        <v>26</v>
      </c>
      <c r="C10352">
        <v>18</v>
      </c>
      <c r="D10352">
        <v>4</v>
      </c>
      <c r="E10352" t="s">
        <v>711</v>
      </c>
      <c r="G10352" t="e">
        <f>--Blank</f>
        <v>#NAME?</v>
      </c>
    </row>
    <row r="10353" spans="1:7">
      <c r="A10353" t="s">
        <v>18733</v>
      </c>
      <c r="B10353">
        <v>26</v>
      </c>
      <c r="C10353">
        <v>18</v>
      </c>
      <c r="D10353">
        <v>5</v>
      </c>
      <c r="E10353" t="s">
        <v>711</v>
      </c>
      <c r="G10353" t="e">
        <f>--Blank</f>
        <v>#NAME?</v>
      </c>
    </row>
    <row r="10354" spans="1:7">
      <c r="A10354" t="s">
        <v>18734</v>
      </c>
      <c r="B10354">
        <v>26</v>
      </c>
      <c r="C10354">
        <v>18</v>
      </c>
      <c r="D10354">
        <v>6</v>
      </c>
      <c r="E10354" t="s">
        <v>711</v>
      </c>
      <c r="G10354" t="e">
        <f>--Blank</f>
        <v>#NAME?</v>
      </c>
    </row>
    <row r="10355" spans="1:7">
      <c r="A10355" t="s">
        <v>18735</v>
      </c>
      <c r="B10355">
        <v>26</v>
      </c>
      <c r="C10355">
        <v>18</v>
      </c>
      <c r="D10355">
        <v>7</v>
      </c>
      <c r="E10355" t="s">
        <v>711</v>
      </c>
      <c r="G10355" t="e">
        <f>--Blank</f>
        <v>#NAME?</v>
      </c>
    </row>
    <row r="10356" spans="1:7">
      <c r="A10356" t="s">
        <v>18736</v>
      </c>
      <c r="B10356">
        <v>26</v>
      </c>
      <c r="C10356">
        <v>18</v>
      </c>
      <c r="D10356">
        <v>8</v>
      </c>
      <c r="E10356" t="s">
        <v>711</v>
      </c>
      <c r="G10356" t="e">
        <f>--Blank</f>
        <v>#NAME?</v>
      </c>
    </row>
    <row r="10357" spans="1:7">
      <c r="A10357" t="s">
        <v>18737</v>
      </c>
      <c r="B10357">
        <v>26</v>
      </c>
      <c r="C10357">
        <v>18</v>
      </c>
      <c r="D10357">
        <v>9</v>
      </c>
      <c r="E10357" t="s">
        <v>711</v>
      </c>
      <c r="G10357" t="e">
        <f>--Blank</f>
        <v>#NAME?</v>
      </c>
    </row>
    <row r="10358" spans="1:7">
      <c r="A10358" t="s">
        <v>18738</v>
      </c>
      <c r="B10358">
        <v>26</v>
      </c>
      <c r="C10358">
        <v>18</v>
      </c>
      <c r="D10358">
        <v>10</v>
      </c>
      <c r="E10358" t="s">
        <v>711</v>
      </c>
      <c r="G10358" t="e">
        <f>--Blank</f>
        <v>#NAME?</v>
      </c>
    </row>
    <row r="10359" spans="1:7">
      <c r="A10359" t="s">
        <v>18739</v>
      </c>
      <c r="B10359">
        <v>26</v>
      </c>
      <c r="C10359">
        <v>18</v>
      </c>
      <c r="D10359">
        <v>11</v>
      </c>
      <c r="E10359" t="s">
        <v>711</v>
      </c>
      <c r="G10359" t="e">
        <f>--Blank</f>
        <v>#NAME?</v>
      </c>
    </row>
    <row r="10360" spans="1:7">
      <c r="A10360" t="s">
        <v>18740</v>
      </c>
      <c r="B10360">
        <v>26</v>
      </c>
      <c r="C10360">
        <v>18</v>
      </c>
      <c r="D10360">
        <v>12</v>
      </c>
      <c r="E10360" t="s">
        <v>711</v>
      </c>
      <c r="G10360" t="e">
        <f>--Blank</f>
        <v>#NAME?</v>
      </c>
    </row>
    <row r="10361" spans="1:7">
      <c r="A10361" t="s">
        <v>18741</v>
      </c>
      <c r="B10361">
        <v>26</v>
      </c>
      <c r="C10361">
        <v>18</v>
      </c>
      <c r="D10361">
        <v>13</v>
      </c>
      <c r="E10361" t="s">
        <v>711</v>
      </c>
      <c r="G10361" t="e">
        <f>--Blank</f>
        <v>#NAME?</v>
      </c>
    </row>
    <row r="10362" spans="1:7">
      <c r="A10362" t="s">
        <v>18742</v>
      </c>
      <c r="B10362">
        <v>26</v>
      </c>
      <c r="C10362">
        <v>18</v>
      </c>
      <c r="D10362">
        <v>14</v>
      </c>
      <c r="E10362" t="s">
        <v>711</v>
      </c>
      <c r="G10362" t="e">
        <f>--Blank</f>
        <v>#NAME?</v>
      </c>
    </row>
    <row r="10363" spans="1:7">
      <c r="A10363" t="s">
        <v>18743</v>
      </c>
      <c r="B10363">
        <v>26</v>
      </c>
      <c r="C10363">
        <v>18</v>
      </c>
      <c r="D10363">
        <v>15</v>
      </c>
      <c r="E10363" t="s">
        <v>711</v>
      </c>
      <c r="G10363" t="e">
        <f>--Blank</f>
        <v>#NAME?</v>
      </c>
    </row>
    <row r="10364" spans="1:7">
      <c r="A10364" t="s">
        <v>18744</v>
      </c>
      <c r="B10364">
        <v>26</v>
      </c>
      <c r="C10364">
        <v>18</v>
      </c>
      <c r="D10364">
        <v>16</v>
      </c>
      <c r="E10364" t="s">
        <v>711</v>
      </c>
      <c r="G10364" t="e">
        <f>--Blank</f>
        <v>#NAME?</v>
      </c>
    </row>
    <row r="10365" spans="1:7">
      <c r="A10365" t="s">
        <v>18745</v>
      </c>
      <c r="B10365">
        <v>26</v>
      </c>
      <c r="C10365">
        <v>18</v>
      </c>
      <c r="D10365">
        <v>17</v>
      </c>
      <c r="E10365" t="s">
        <v>711</v>
      </c>
      <c r="G10365" t="e">
        <f>--Blank</f>
        <v>#NAME?</v>
      </c>
    </row>
    <row r="10366" spans="1:7">
      <c r="A10366" t="s">
        <v>18746</v>
      </c>
      <c r="B10366">
        <v>26</v>
      </c>
      <c r="C10366">
        <v>18</v>
      </c>
      <c r="D10366">
        <v>18</v>
      </c>
      <c r="E10366" t="s">
        <v>711</v>
      </c>
      <c r="G10366" t="e">
        <f>--Blank</f>
        <v>#NAME?</v>
      </c>
    </row>
    <row r="10367" spans="1:7">
      <c r="A10367" t="s">
        <v>18747</v>
      </c>
      <c r="B10367">
        <v>26</v>
      </c>
      <c r="C10367">
        <v>18</v>
      </c>
      <c r="D10367">
        <v>19</v>
      </c>
      <c r="E10367" t="s">
        <v>711</v>
      </c>
      <c r="G10367" t="e">
        <f>--Blank</f>
        <v>#NAME?</v>
      </c>
    </row>
    <row r="10368" spans="1:7">
      <c r="A10368" t="s">
        <v>18748</v>
      </c>
      <c r="B10368">
        <v>26</v>
      </c>
      <c r="C10368">
        <v>18</v>
      </c>
      <c r="D10368">
        <v>20</v>
      </c>
      <c r="E10368" t="s">
        <v>711</v>
      </c>
      <c r="G10368" t="e">
        <f>--Blank</f>
        <v>#NAME?</v>
      </c>
    </row>
    <row r="10369" spans="1:7">
      <c r="A10369" t="s">
        <v>18749</v>
      </c>
      <c r="B10369">
        <v>26</v>
      </c>
      <c r="C10369">
        <v>19</v>
      </c>
      <c r="D10369">
        <v>1</v>
      </c>
      <c r="E10369" t="s">
        <v>711</v>
      </c>
      <c r="G10369" t="e">
        <f>--Blank</f>
        <v>#NAME?</v>
      </c>
    </row>
    <row r="10370" spans="1:7">
      <c r="A10370" t="s">
        <v>18750</v>
      </c>
      <c r="B10370">
        <v>26</v>
      </c>
      <c r="C10370">
        <v>19</v>
      </c>
      <c r="D10370">
        <v>2</v>
      </c>
      <c r="E10370" t="s">
        <v>711</v>
      </c>
      <c r="G10370" t="e">
        <f>--Blank</f>
        <v>#NAME?</v>
      </c>
    </row>
    <row r="10371" spans="1:7">
      <c r="A10371" t="s">
        <v>18751</v>
      </c>
      <c r="B10371">
        <v>26</v>
      </c>
      <c r="C10371">
        <v>19</v>
      </c>
      <c r="D10371">
        <v>3</v>
      </c>
      <c r="E10371" t="s">
        <v>711</v>
      </c>
      <c r="G10371" t="e">
        <f>--Blank</f>
        <v>#NAME?</v>
      </c>
    </row>
    <row r="10372" spans="1:7">
      <c r="A10372" t="s">
        <v>18752</v>
      </c>
      <c r="B10372">
        <v>26</v>
      </c>
      <c r="C10372">
        <v>19</v>
      </c>
      <c r="D10372">
        <v>4</v>
      </c>
      <c r="E10372" t="s">
        <v>711</v>
      </c>
      <c r="G10372" t="e">
        <f>--Blank</f>
        <v>#NAME?</v>
      </c>
    </row>
    <row r="10373" spans="1:7">
      <c r="A10373" t="s">
        <v>18753</v>
      </c>
      <c r="B10373">
        <v>26</v>
      </c>
      <c r="C10373">
        <v>19</v>
      </c>
      <c r="D10373">
        <v>5</v>
      </c>
      <c r="E10373" t="s">
        <v>711</v>
      </c>
      <c r="G10373" t="e">
        <f>--Blank</f>
        <v>#NAME?</v>
      </c>
    </row>
    <row r="10374" spans="1:7">
      <c r="A10374" t="s">
        <v>18754</v>
      </c>
      <c r="B10374">
        <v>26</v>
      </c>
      <c r="C10374">
        <v>19</v>
      </c>
      <c r="D10374">
        <v>6</v>
      </c>
      <c r="E10374" t="s">
        <v>711</v>
      </c>
      <c r="G10374" t="e">
        <f>--Blank</f>
        <v>#NAME?</v>
      </c>
    </row>
    <row r="10375" spans="1:7">
      <c r="A10375" t="s">
        <v>18755</v>
      </c>
      <c r="B10375">
        <v>26</v>
      </c>
      <c r="C10375">
        <v>19</v>
      </c>
      <c r="D10375">
        <v>7</v>
      </c>
      <c r="E10375" t="s">
        <v>711</v>
      </c>
      <c r="G10375" t="e">
        <f>--Blank</f>
        <v>#NAME?</v>
      </c>
    </row>
    <row r="10376" spans="1:7">
      <c r="A10376" t="s">
        <v>18756</v>
      </c>
      <c r="B10376">
        <v>26</v>
      </c>
      <c r="C10376">
        <v>19</v>
      </c>
      <c r="D10376">
        <v>8</v>
      </c>
      <c r="E10376" t="s">
        <v>711</v>
      </c>
      <c r="G10376" t="e">
        <f>--Blank</f>
        <v>#NAME?</v>
      </c>
    </row>
    <row r="10377" spans="1:7">
      <c r="A10377" t="s">
        <v>18757</v>
      </c>
      <c r="B10377">
        <v>26</v>
      </c>
      <c r="C10377">
        <v>19</v>
      </c>
      <c r="D10377">
        <v>9</v>
      </c>
      <c r="E10377" t="s">
        <v>711</v>
      </c>
      <c r="G10377" t="e">
        <f>--Blank</f>
        <v>#NAME?</v>
      </c>
    </row>
    <row r="10378" spans="1:7">
      <c r="A10378" t="s">
        <v>18758</v>
      </c>
      <c r="B10378">
        <v>26</v>
      </c>
      <c r="C10378">
        <v>19</v>
      </c>
      <c r="D10378">
        <v>10</v>
      </c>
      <c r="E10378" t="s">
        <v>711</v>
      </c>
      <c r="G10378" t="e">
        <f>--Blank</f>
        <v>#NAME?</v>
      </c>
    </row>
    <row r="10379" spans="1:7">
      <c r="A10379" t="s">
        <v>18759</v>
      </c>
      <c r="B10379">
        <v>26</v>
      </c>
      <c r="C10379">
        <v>19</v>
      </c>
      <c r="D10379">
        <v>11</v>
      </c>
      <c r="E10379" t="s">
        <v>711</v>
      </c>
      <c r="G10379" t="e">
        <f>--Blank</f>
        <v>#NAME?</v>
      </c>
    </row>
    <row r="10380" spans="1:7">
      <c r="A10380" t="s">
        <v>18760</v>
      </c>
      <c r="B10380">
        <v>26</v>
      </c>
      <c r="C10380">
        <v>19</v>
      </c>
      <c r="D10380">
        <v>12</v>
      </c>
      <c r="E10380" t="s">
        <v>711</v>
      </c>
      <c r="G10380" t="e">
        <f>--Blank</f>
        <v>#NAME?</v>
      </c>
    </row>
    <row r="10381" spans="1:7">
      <c r="A10381" t="s">
        <v>18761</v>
      </c>
      <c r="B10381">
        <v>26</v>
      </c>
      <c r="C10381">
        <v>19</v>
      </c>
      <c r="D10381">
        <v>13</v>
      </c>
      <c r="E10381" t="s">
        <v>711</v>
      </c>
      <c r="G10381" t="e">
        <f>--Blank</f>
        <v>#NAME?</v>
      </c>
    </row>
    <row r="10382" spans="1:7">
      <c r="A10382" t="s">
        <v>18762</v>
      </c>
      <c r="B10382">
        <v>26</v>
      </c>
      <c r="C10382">
        <v>19</v>
      </c>
      <c r="D10382">
        <v>14</v>
      </c>
      <c r="E10382" t="s">
        <v>711</v>
      </c>
      <c r="G10382" t="e">
        <f>--Blank</f>
        <v>#NAME?</v>
      </c>
    </row>
    <row r="10383" spans="1:7">
      <c r="A10383" t="s">
        <v>18763</v>
      </c>
      <c r="B10383">
        <v>26</v>
      </c>
      <c r="C10383">
        <v>19</v>
      </c>
      <c r="D10383">
        <v>15</v>
      </c>
      <c r="E10383" t="s">
        <v>711</v>
      </c>
      <c r="G10383" t="e">
        <f>--Blank</f>
        <v>#NAME?</v>
      </c>
    </row>
    <row r="10384" spans="1:7">
      <c r="A10384" t="s">
        <v>18764</v>
      </c>
      <c r="B10384">
        <v>26</v>
      </c>
      <c r="C10384">
        <v>19</v>
      </c>
      <c r="D10384">
        <v>16</v>
      </c>
      <c r="E10384" t="s">
        <v>711</v>
      </c>
      <c r="G10384" t="e">
        <f>--Blank</f>
        <v>#NAME?</v>
      </c>
    </row>
    <row r="10385" spans="1:7">
      <c r="A10385" t="s">
        <v>18765</v>
      </c>
      <c r="B10385">
        <v>26</v>
      </c>
      <c r="C10385">
        <v>19</v>
      </c>
      <c r="D10385">
        <v>17</v>
      </c>
      <c r="E10385" t="s">
        <v>711</v>
      </c>
      <c r="G10385" t="e">
        <f>--Blank</f>
        <v>#NAME?</v>
      </c>
    </row>
    <row r="10386" spans="1:7">
      <c r="A10386" t="s">
        <v>18766</v>
      </c>
      <c r="B10386">
        <v>26</v>
      </c>
      <c r="C10386">
        <v>19</v>
      </c>
      <c r="D10386">
        <v>18</v>
      </c>
      <c r="E10386" t="s">
        <v>711</v>
      </c>
      <c r="G10386" t="e">
        <f>--Blank</f>
        <v>#NAME?</v>
      </c>
    </row>
    <row r="10387" spans="1:7">
      <c r="A10387" t="s">
        <v>18767</v>
      </c>
      <c r="B10387">
        <v>26</v>
      </c>
      <c r="C10387">
        <v>19</v>
      </c>
      <c r="D10387">
        <v>19</v>
      </c>
      <c r="E10387" t="s">
        <v>711</v>
      </c>
      <c r="G10387" t="e">
        <f>--Blank</f>
        <v>#NAME?</v>
      </c>
    </row>
    <row r="10388" spans="1:7">
      <c r="A10388" t="s">
        <v>18768</v>
      </c>
      <c r="B10388">
        <v>26</v>
      </c>
      <c r="C10388">
        <v>19</v>
      </c>
      <c r="D10388">
        <v>20</v>
      </c>
      <c r="E10388" t="s">
        <v>711</v>
      </c>
      <c r="G10388" t="e">
        <f>--Blank</f>
        <v>#NAME?</v>
      </c>
    </row>
    <row r="10389" spans="1:7">
      <c r="A10389" t="s">
        <v>18769</v>
      </c>
      <c r="B10389">
        <v>26</v>
      </c>
      <c r="C10389">
        <v>20</v>
      </c>
      <c r="D10389">
        <v>1</v>
      </c>
      <c r="E10389" t="s">
        <v>711</v>
      </c>
      <c r="G10389" t="e">
        <f>--Blank</f>
        <v>#NAME?</v>
      </c>
    </row>
    <row r="10390" spans="1:7">
      <c r="A10390" t="s">
        <v>18770</v>
      </c>
      <c r="B10390">
        <v>26</v>
      </c>
      <c r="C10390">
        <v>20</v>
      </c>
      <c r="D10390">
        <v>2</v>
      </c>
      <c r="E10390" t="s">
        <v>711</v>
      </c>
      <c r="G10390" t="e">
        <f>--Blank</f>
        <v>#NAME?</v>
      </c>
    </row>
    <row r="10391" spans="1:7">
      <c r="A10391" t="s">
        <v>18771</v>
      </c>
      <c r="B10391">
        <v>26</v>
      </c>
      <c r="C10391">
        <v>20</v>
      </c>
      <c r="D10391">
        <v>3</v>
      </c>
      <c r="E10391" t="s">
        <v>711</v>
      </c>
      <c r="G10391" t="e">
        <f>--Blank</f>
        <v>#NAME?</v>
      </c>
    </row>
    <row r="10392" spans="1:7">
      <c r="A10392" t="s">
        <v>18772</v>
      </c>
      <c r="B10392">
        <v>26</v>
      </c>
      <c r="C10392">
        <v>20</v>
      </c>
      <c r="D10392">
        <v>4</v>
      </c>
      <c r="E10392" t="s">
        <v>711</v>
      </c>
      <c r="G10392" t="e">
        <f>--Blank</f>
        <v>#NAME?</v>
      </c>
    </row>
    <row r="10393" spans="1:7">
      <c r="A10393" t="s">
        <v>18773</v>
      </c>
      <c r="B10393">
        <v>26</v>
      </c>
      <c r="C10393">
        <v>20</v>
      </c>
      <c r="D10393">
        <v>5</v>
      </c>
      <c r="E10393" t="s">
        <v>711</v>
      </c>
      <c r="G10393" t="e">
        <f>--Blank</f>
        <v>#NAME?</v>
      </c>
    </row>
    <row r="10394" spans="1:7">
      <c r="A10394" t="s">
        <v>18774</v>
      </c>
      <c r="B10394">
        <v>26</v>
      </c>
      <c r="C10394">
        <v>20</v>
      </c>
      <c r="D10394">
        <v>6</v>
      </c>
      <c r="E10394" t="s">
        <v>711</v>
      </c>
      <c r="G10394" t="e">
        <f>--Blank</f>
        <v>#NAME?</v>
      </c>
    </row>
    <row r="10395" spans="1:7">
      <c r="A10395" t="s">
        <v>18775</v>
      </c>
      <c r="B10395">
        <v>26</v>
      </c>
      <c r="C10395">
        <v>20</v>
      </c>
      <c r="D10395">
        <v>7</v>
      </c>
      <c r="E10395" t="s">
        <v>711</v>
      </c>
      <c r="G10395" t="e">
        <f>--Blank</f>
        <v>#NAME?</v>
      </c>
    </row>
    <row r="10396" spans="1:7">
      <c r="A10396" t="s">
        <v>18776</v>
      </c>
      <c r="B10396">
        <v>26</v>
      </c>
      <c r="C10396">
        <v>20</v>
      </c>
      <c r="D10396">
        <v>8</v>
      </c>
      <c r="E10396" t="s">
        <v>711</v>
      </c>
      <c r="G10396" t="e">
        <f>--Blank</f>
        <v>#NAME?</v>
      </c>
    </row>
    <row r="10397" spans="1:7">
      <c r="A10397" t="s">
        <v>18777</v>
      </c>
      <c r="B10397">
        <v>26</v>
      </c>
      <c r="C10397">
        <v>20</v>
      </c>
      <c r="D10397">
        <v>9</v>
      </c>
      <c r="E10397" t="s">
        <v>711</v>
      </c>
      <c r="G10397" t="e">
        <f>--Blank</f>
        <v>#NAME?</v>
      </c>
    </row>
    <row r="10398" spans="1:7">
      <c r="A10398" t="s">
        <v>18778</v>
      </c>
      <c r="B10398">
        <v>26</v>
      </c>
      <c r="C10398">
        <v>20</v>
      </c>
      <c r="D10398">
        <v>10</v>
      </c>
      <c r="E10398" t="s">
        <v>711</v>
      </c>
      <c r="G10398" t="e">
        <f>--Blank</f>
        <v>#NAME?</v>
      </c>
    </row>
    <row r="10399" spans="1:7">
      <c r="A10399" t="s">
        <v>18779</v>
      </c>
      <c r="B10399">
        <v>26</v>
      </c>
      <c r="C10399">
        <v>20</v>
      </c>
      <c r="D10399">
        <v>11</v>
      </c>
      <c r="E10399" t="s">
        <v>711</v>
      </c>
      <c r="G10399" t="e">
        <f>--Blank</f>
        <v>#NAME?</v>
      </c>
    </row>
    <row r="10400" spans="1:7">
      <c r="A10400" t="s">
        <v>18780</v>
      </c>
      <c r="B10400">
        <v>26</v>
      </c>
      <c r="C10400">
        <v>20</v>
      </c>
      <c r="D10400">
        <v>12</v>
      </c>
      <c r="E10400" t="s">
        <v>711</v>
      </c>
      <c r="G10400" t="e">
        <f>--Blank</f>
        <v>#NAME?</v>
      </c>
    </row>
    <row r="10401" spans="1:7">
      <c r="A10401" t="s">
        <v>18781</v>
      </c>
      <c r="B10401">
        <v>26</v>
      </c>
      <c r="C10401">
        <v>20</v>
      </c>
      <c r="D10401">
        <v>13</v>
      </c>
      <c r="E10401" t="s">
        <v>711</v>
      </c>
      <c r="G10401" t="e">
        <f>--Blank</f>
        <v>#NAME?</v>
      </c>
    </row>
    <row r="10402" spans="1:7">
      <c r="A10402" t="s">
        <v>18782</v>
      </c>
      <c r="B10402">
        <v>26</v>
      </c>
      <c r="C10402">
        <v>20</v>
      </c>
      <c r="D10402">
        <v>14</v>
      </c>
      <c r="E10402" t="s">
        <v>711</v>
      </c>
      <c r="G10402" t="e">
        <f>--Blank</f>
        <v>#NAME?</v>
      </c>
    </row>
    <row r="10403" spans="1:7">
      <c r="A10403" t="s">
        <v>18783</v>
      </c>
      <c r="B10403">
        <v>26</v>
      </c>
      <c r="C10403">
        <v>20</v>
      </c>
      <c r="D10403">
        <v>15</v>
      </c>
      <c r="E10403" t="s">
        <v>711</v>
      </c>
      <c r="G10403" t="e">
        <f>--Blank</f>
        <v>#NAME?</v>
      </c>
    </row>
    <row r="10404" spans="1:7">
      <c r="A10404" t="s">
        <v>18784</v>
      </c>
      <c r="B10404">
        <v>26</v>
      </c>
      <c r="C10404">
        <v>20</v>
      </c>
      <c r="D10404">
        <v>16</v>
      </c>
      <c r="E10404" t="s">
        <v>711</v>
      </c>
      <c r="G10404" t="e">
        <f>--Blank</f>
        <v>#NAME?</v>
      </c>
    </row>
    <row r="10405" spans="1:7">
      <c r="A10405" t="s">
        <v>18785</v>
      </c>
      <c r="B10405">
        <v>26</v>
      </c>
      <c r="C10405">
        <v>20</v>
      </c>
      <c r="D10405">
        <v>17</v>
      </c>
      <c r="E10405" t="s">
        <v>711</v>
      </c>
      <c r="G10405" t="e">
        <f>--Blank</f>
        <v>#NAME?</v>
      </c>
    </row>
    <row r="10406" spans="1:7">
      <c r="A10406" t="s">
        <v>18786</v>
      </c>
      <c r="B10406">
        <v>26</v>
      </c>
      <c r="C10406">
        <v>20</v>
      </c>
      <c r="D10406">
        <v>18</v>
      </c>
      <c r="E10406" t="s">
        <v>711</v>
      </c>
      <c r="G10406" t="e">
        <f>--Blank</f>
        <v>#NAME?</v>
      </c>
    </row>
    <row r="10407" spans="1:7">
      <c r="A10407" t="s">
        <v>18787</v>
      </c>
      <c r="B10407">
        <v>26</v>
      </c>
      <c r="C10407">
        <v>20</v>
      </c>
      <c r="D10407">
        <v>19</v>
      </c>
      <c r="E10407" t="s">
        <v>711</v>
      </c>
      <c r="G10407" t="e">
        <f>--Blank</f>
        <v>#NAME?</v>
      </c>
    </row>
    <row r="10408" spans="1:7">
      <c r="A10408" t="s">
        <v>18788</v>
      </c>
      <c r="B10408">
        <v>26</v>
      </c>
      <c r="C10408">
        <v>20</v>
      </c>
      <c r="D10408">
        <v>20</v>
      </c>
      <c r="E10408" t="s">
        <v>711</v>
      </c>
      <c r="G10408" t="e">
        <f>--Blank</f>
        <v>#NAME?</v>
      </c>
    </row>
    <row r="10409" spans="1:7">
      <c r="A10409" t="s">
        <v>18789</v>
      </c>
      <c r="B10409">
        <v>27</v>
      </c>
      <c r="C10409">
        <v>1</v>
      </c>
      <c r="D10409">
        <v>1</v>
      </c>
      <c r="E10409" t="s">
        <v>15</v>
      </c>
      <c r="G10409" t="s">
        <v>16</v>
      </c>
    </row>
    <row r="10410" spans="1:7">
      <c r="A10410" t="s">
        <v>18790</v>
      </c>
      <c r="B10410">
        <v>27</v>
      </c>
      <c r="C10410">
        <v>1</v>
      </c>
      <c r="D10410">
        <v>2</v>
      </c>
      <c r="E10410" t="s">
        <v>15</v>
      </c>
      <c r="G10410" t="s">
        <v>16</v>
      </c>
    </row>
    <row r="10411" spans="1:7">
      <c r="A10411" t="s">
        <v>18791</v>
      </c>
      <c r="B10411">
        <v>27</v>
      </c>
      <c r="C10411">
        <v>1</v>
      </c>
      <c r="D10411">
        <v>3</v>
      </c>
      <c r="E10411" t="s">
        <v>19</v>
      </c>
      <c r="G10411" t="s">
        <v>20</v>
      </c>
    </row>
    <row r="10412" spans="1:7">
      <c r="A10412" t="s">
        <v>18792</v>
      </c>
      <c r="B10412">
        <v>27</v>
      </c>
      <c r="C10412">
        <v>1</v>
      </c>
      <c r="D10412">
        <v>4</v>
      </c>
      <c r="E10412" t="s">
        <v>19</v>
      </c>
      <c r="G10412" t="s">
        <v>20</v>
      </c>
    </row>
    <row r="10413" spans="1:7">
      <c r="A10413" t="s">
        <v>18793</v>
      </c>
      <c r="B10413">
        <v>27</v>
      </c>
      <c r="C10413">
        <v>1</v>
      </c>
      <c r="D10413">
        <v>5</v>
      </c>
      <c r="E10413" t="s">
        <v>23</v>
      </c>
      <c r="G10413" t="s">
        <v>24</v>
      </c>
    </row>
    <row r="10414" spans="1:7">
      <c r="A10414" t="s">
        <v>18794</v>
      </c>
      <c r="B10414">
        <v>27</v>
      </c>
      <c r="C10414">
        <v>1</v>
      </c>
      <c r="D10414">
        <v>6</v>
      </c>
      <c r="E10414" t="s">
        <v>23</v>
      </c>
      <c r="G10414" t="s">
        <v>24</v>
      </c>
    </row>
    <row r="10415" spans="1:7">
      <c r="A10415" t="s">
        <v>18795</v>
      </c>
      <c r="B10415">
        <v>27</v>
      </c>
      <c r="C10415">
        <v>1</v>
      </c>
      <c r="D10415">
        <v>7</v>
      </c>
      <c r="E10415" t="s">
        <v>27</v>
      </c>
      <c r="G10415" t="s">
        <v>28</v>
      </c>
    </row>
    <row r="10416" spans="1:7">
      <c r="A10416" t="s">
        <v>18796</v>
      </c>
      <c r="B10416">
        <v>27</v>
      </c>
      <c r="C10416">
        <v>1</v>
      </c>
      <c r="D10416">
        <v>8</v>
      </c>
      <c r="E10416" t="s">
        <v>27</v>
      </c>
      <c r="G10416" t="s">
        <v>28</v>
      </c>
    </row>
    <row r="10417" spans="1:7">
      <c r="A10417" t="s">
        <v>18797</v>
      </c>
      <c r="B10417">
        <v>27</v>
      </c>
      <c r="C10417">
        <v>1</v>
      </c>
      <c r="D10417">
        <v>9</v>
      </c>
      <c r="E10417" t="s">
        <v>31</v>
      </c>
      <c r="G10417" t="s">
        <v>32</v>
      </c>
    </row>
    <row r="10418" spans="1:7">
      <c r="A10418" t="s">
        <v>18798</v>
      </c>
      <c r="B10418">
        <v>27</v>
      </c>
      <c r="C10418">
        <v>1</v>
      </c>
      <c r="D10418">
        <v>10</v>
      </c>
      <c r="E10418" t="s">
        <v>31</v>
      </c>
      <c r="G10418" t="s">
        <v>32</v>
      </c>
    </row>
    <row r="10419" spans="1:7">
      <c r="A10419" t="s">
        <v>18799</v>
      </c>
      <c r="B10419">
        <v>27</v>
      </c>
      <c r="C10419">
        <v>1</v>
      </c>
      <c r="D10419">
        <v>11</v>
      </c>
      <c r="E10419" t="s">
        <v>35</v>
      </c>
      <c r="G10419" t="s">
        <v>36</v>
      </c>
    </row>
    <row r="10420" spans="1:7">
      <c r="A10420" t="s">
        <v>18800</v>
      </c>
      <c r="B10420">
        <v>27</v>
      </c>
      <c r="C10420">
        <v>1</v>
      </c>
      <c r="D10420">
        <v>12</v>
      </c>
      <c r="E10420" t="s">
        <v>35</v>
      </c>
      <c r="G10420" t="s">
        <v>36</v>
      </c>
    </row>
    <row r="10421" spans="1:7">
      <c r="A10421" t="s">
        <v>18801</v>
      </c>
      <c r="B10421">
        <v>27</v>
      </c>
      <c r="C10421">
        <v>1</v>
      </c>
      <c r="D10421">
        <v>13</v>
      </c>
      <c r="E10421" t="s">
        <v>39</v>
      </c>
      <c r="G10421" t="s">
        <v>40</v>
      </c>
    </row>
    <row r="10422" spans="1:7">
      <c r="A10422" t="s">
        <v>18802</v>
      </c>
      <c r="B10422">
        <v>27</v>
      </c>
      <c r="C10422">
        <v>1</v>
      </c>
      <c r="D10422">
        <v>14</v>
      </c>
      <c r="E10422" t="s">
        <v>39</v>
      </c>
      <c r="G10422" t="s">
        <v>40</v>
      </c>
    </row>
    <row r="10423" spans="1:7">
      <c r="A10423" t="s">
        <v>18803</v>
      </c>
      <c r="B10423">
        <v>27</v>
      </c>
      <c r="C10423">
        <v>1</v>
      </c>
      <c r="D10423">
        <v>15</v>
      </c>
      <c r="E10423" t="s">
        <v>43</v>
      </c>
      <c r="G10423" t="s">
        <v>44</v>
      </c>
    </row>
    <row r="10424" spans="1:7">
      <c r="A10424" t="s">
        <v>18804</v>
      </c>
      <c r="B10424">
        <v>27</v>
      </c>
      <c r="C10424">
        <v>1</v>
      </c>
      <c r="D10424">
        <v>16</v>
      </c>
      <c r="E10424" t="s">
        <v>43</v>
      </c>
      <c r="G10424" t="s">
        <v>44</v>
      </c>
    </row>
    <row r="10425" spans="1:7">
      <c r="A10425" t="s">
        <v>18805</v>
      </c>
      <c r="B10425">
        <v>27</v>
      </c>
      <c r="C10425">
        <v>1</v>
      </c>
      <c r="D10425">
        <v>17</v>
      </c>
      <c r="E10425" t="s">
        <v>47</v>
      </c>
      <c r="G10425" t="s">
        <v>48</v>
      </c>
    </row>
    <row r="10426" spans="1:7">
      <c r="A10426" t="s">
        <v>18806</v>
      </c>
      <c r="B10426">
        <v>27</v>
      </c>
      <c r="C10426">
        <v>1</v>
      </c>
      <c r="D10426">
        <v>18</v>
      </c>
      <c r="E10426" t="s">
        <v>47</v>
      </c>
      <c r="G10426" t="s">
        <v>48</v>
      </c>
    </row>
    <row r="10427" spans="1:7">
      <c r="A10427" t="s">
        <v>18807</v>
      </c>
      <c r="B10427">
        <v>27</v>
      </c>
      <c r="C10427">
        <v>1</v>
      </c>
      <c r="D10427">
        <v>19</v>
      </c>
      <c r="E10427" t="s">
        <v>51</v>
      </c>
      <c r="G10427" t="s">
        <v>52</v>
      </c>
    </row>
    <row r="10428" spans="1:7">
      <c r="A10428" t="s">
        <v>18808</v>
      </c>
      <c r="B10428">
        <v>27</v>
      </c>
      <c r="C10428">
        <v>1</v>
      </c>
      <c r="D10428">
        <v>20</v>
      </c>
      <c r="E10428" t="s">
        <v>51</v>
      </c>
      <c r="G10428" t="s">
        <v>52</v>
      </c>
    </row>
    <row r="10429" spans="1:7">
      <c r="A10429" t="s">
        <v>18809</v>
      </c>
      <c r="B10429">
        <v>27</v>
      </c>
      <c r="C10429">
        <v>2</v>
      </c>
      <c r="D10429">
        <v>1</v>
      </c>
      <c r="E10429" t="s">
        <v>55</v>
      </c>
      <c r="G10429" t="s">
        <v>56</v>
      </c>
    </row>
    <row r="10430" spans="1:7">
      <c r="A10430" t="s">
        <v>18810</v>
      </c>
      <c r="B10430">
        <v>27</v>
      </c>
      <c r="C10430">
        <v>2</v>
      </c>
      <c r="D10430">
        <v>2</v>
      </c>
      <c r="E10430" t="s">
        <v>55</v>
      </c>
      <c r="G10430" t="s">
        <v>56</v>
      </c>
    </row>
    <row r="10431" spans="1:7">
      <c r="A10431" t="s">
        <v>18811</v>
      </c>
      <c r="B10431">
        <v>27</v>
      </c>
      <c r="C10431">
        <v>2</v>
      </c>
      <c r="D10431">
        <v>3</v>
      </c>
      <c r="E10431" t="s">
        <v>59</v>
      </c>
      <c r="G10431" t="s">
        <v>60</v>
      </c>
    </row>
    <row r="10432" spans="1:7">
      <c r="A10432" t="s">
        <v>18812</v>
      </c>
      <c r="B10432">
        <v>27</v>
      </c>
      <c r="C10432">
        <v>2</v>
      </c>
      <c r="D10432">
        <v>4</v>
      </c>
      <c r="E10432" t="s">
        <v>59</v>
      </c>
      <c r="G10432" t="s">
        <v>60</v>
      </c>
    </row>
    <row r="10433" spans="1:7">
      <c r="A10433" t="s">
        <v>18813</v>
      </c>
      <c r="B10433">
        <v>27</v>
      </c>
      <c r="C10433">
        <v>2</v>
      </c>
      <c r="D10433">
        <v>5</v>
      </c>
      <c r="E10433" t="s">
        <v>63</v>
      </c>
      <c r="G10433" t="s">
        <v>64</v>
      </c>
    </row>
    <row r="10434" spans="1:7">
      <c r="A10434" t="s">
        <v>18814</v>
      </c>
      <c r="B10434">
        <v>27</v>
      </c>
      <c r="C10434">
        <v>2</v>
      </c>
      <c r="D10434">
        <v>6</v>
      </c>
      <c r="E10434" t="s">
        <v>63</v>
      </c>
      <c r="G10434" t="s">
        <v>64</v>
      </c>
    </row>
    <row r="10435" spans="1:7">
      <c r="A10435" t="s">
        <v>18815</v>
      </c>
      <c r="B10435">
        <v>27</v>
      </c>
      <c r="C10435">
        <v>2</v>
      </c>
      <c r="D10435">
        <v>7</v>
      </c>
      <c r="E10435" t="s">
        <v>67</v>
      </c>
      <c r="G10435" t="s">
        <v>68</v>
      </c>
    </row>
    <row r="10436" spans="1:7">
      <c r="A10436" t="s">
        <v>18816</v>
      </c>
      <c r="B10436">
        <v>27</v>
      </c>
      <c r="C10436">
        <v>2</v>
      </c>
      <c r="D10436">
        <v>8</v>
      </c>
      <c r="E10436" t="s">
        <v>67</v>
      </c>
      <c r="G10436" t="s">
        <v>68</v>
      </c>
    </row>
    <row r="10437" spans="1:7">
      <c r="A10437" t="s">
        <v>18817</v>
      </c>
      <c r="B10437">
        <v>27</v>
      </c>
      <c r="C10437">
        <v>2</v>
      </c>
      <c r="D10437">
        <v>9</v>
      </c>
      <c r="E10437" t="s">
        <v>71</v>
      </c>
      <c r="G10437" t="s">
        <v>72</v>
      </c>
    </row>
    <row r="10438" spans="1:7">
      <c r="A10438" t="s">
        <v>18818</v>
      </c>
      <c r="B10438">
        <v>27</v>
      </c>
      <c r="C10438">
        <v>2</v>
      </c>
      <c r="D10438">
        <v>10</v>
      </c>
      <c r="E10438" t="s">
        <v>71</v>
      </c>
      <c r="G10438" t="s">
        <v>72</v>
      </c>
    </row>
    <row r="10439" spans="1:7">
      <c r="A10439" t="s">
        <v>18819</v>
      </c>
      <c r="B10439">
        <v>27</v>
      </c>
      <c r="C10439">
        <v>2</v>
      </c>
      <c r="D10439">
        <v>11</v>
      </c>
      <c r="E10439" t="s">
        <v>75</v>
      </c>
      <c r="G10439" t="s">
        <v>76</v>
      </c>
    </row>
    <row r="10440" spans="1:7">
      <c r="A10440" t="s">
        <v>18820</v>
      </c>
      <c r="B10440">
        <v>27</v>
      </c>
      <c r="C10440">
        <v>2</v>
      </c>
      <c r="D10440">
        <v>12</v>
      </c>
      <c r="E10440" t="s">
        <v>75</v>
      </c>
      <c r="G10440" t="s">
        <v>76</v>
      </c>
    </row>
    <row r="10441" spans="1:7">
      <c r="A10441" t="s">
        <v>18821</v>
      </c>
      <c r="B10441">
        <v>27</v>
      </c>
      <c r="C10441">
        <v>2</v>
      </c>
      <c r="D10441">
        <v>13</v>
      </c>
      <c r="E10441" t="s">
        <v>18822</v>
      </c>
      <c r="F10441" t="s">
        <v>18823</v>
      </c>
    </row>
    <row r="10442" spans="1:7">
      <c r="A10442" t="s">
        <v>18824</v>
      </c>
      <c r="B10442">
        <v>27</v>
      </c>
      <c r="C10442">
        <v>2</v>
      </c>
      <c r="D10442">
        <v>14</v>
      </c>
      <c r="E10442" t="s">
        <v>18825</v>
      </c>
      <c r="F10442" t="s">
        <v>18823</v>
      </c>
    </row>
    <row r="10443" spans="1:7">
      <c r="A10443" t="s">
        <v>18826</v>
      </c>
      <c r="B10443">
        <v>27</v>
      </c>
      <c r="C10443">
        <v>2</v>
      </c>
      <c r="D10443">
        <v>15</v>
      </c>
      <c r="E10443" t="s">
        <v>18827</v>
      </c>
      <c r="G10443" t="e">
        <f>--Internal_3095</f>
        <v>#NAME?</v>
      </c>
    </row>
    <row r="10444" spans="1:7">
      <c r="A10444" t="s">
        <v>18828</v>
      </c>
      <c r="B10444">
        <v>27</v>
      </c>
      <c r="C10444">
        <v>2</v>
      </c>
      <c r="D10444">
        <v>16</v>
      </c>
      <c r="E10444" t="s">
        <v>18827</v>
      </c>
      <c r="G10444" t="e">
        <f>--Internal_3095</f>
        <v>#NAME?</v>
      </c>
    </row>
    <row r="10445" spans="1:7">
      <c r="A10445" t="s">
        <v>18829</v>
      </c>
      <c r="B10445">
        <v>27</v>
      </c>
      <c r="C10445">
        <v>2</v>
      </c>
      <c r="D10445">
        <v>17</v>
      </c>
      <c r="E10445" t="s">
        <v>18830</v>
      </c>
      <c r="F10445" t="s">
        <v>18831</v>
      </c>
    </row>
    <row r="10446" spans="1:7">
      <c r="A10446" t="s">
        <v>18832</v>
      </c>
      <c r="B10446">
        <v>27</v>
      </c>
      <c r="C10446">
        <v>2</v>
      </c>
      <c r="D10446">
        <v>18</v>
      </c>
      <c r="E10446" t="s">
        <v>18833</v>
      </c>
      <c r="F10446" t="s">
        <v>18831</v>
      </c>
    </row>
    <row r="10447" spans="1:7">
      <c r="A10447" t="s">
        <v>18834</v>
      </c>
      <c r="B10447">
        <v>27</v>
      </c>
      <c r="C10447">
        <v>2</v>
      </c>
      <c r="D10447">
        <v>19</v>
      </c>
      <c r="E10447" t="s">
        <v>18835</v>
      </c>
      <c r="F10447" t="s">
        <v>18836</v>
      </c>
    </row>
    <row r="10448" spans="1:7">
      <c r="A10448" t="s">
        <v>18837</v>
      </c>
      <c r="B10448">
        <v>27</v>
      </c>
      <c r="C10448">
        <v>2</v>
      </c>
      <c r="D10448">
        <v>20</v>
      </c>
      <c r="E10448" t="s">
        <v>18838</v>
      </c>
      <c r="F10448" t="s">
        <v>18836</v>
      </c>
    </row>
    <row r="10449" spans="1:7">
      <c r="A10449" t="s">
        <v>18839</v>
      </c>
      <c r="B10449">
        <v>27</v>
      </c>
      <c r="C10449">
        <v>3</v>
      </c>
      <c r="D10449">
        <v>1</v>
      </c>
      <c r="E10449" t="s">
        <v>18840</v>
      </c>
      <c r="F10449" t="s">
        <v>18841</v>
      </c>
    </row>
    <row r="10450" spans="1:7">
      <c r="A10450" t="s">
        <v>18842</v>
      </c>
      <c r="B10450">
        <v>27</v>
      </c>
      <c r="C10450">
        <v>3</v>
      </c>
      <c r="D10450">
        <v>2</v>
      </c>
      <c r="E10450" t="s">
        <v>18843</v>
      </c>
      <c r="F10450" t="s">
        <v>18841</v>
      </c>
    </row>
    <row r="10451" spans="1:7">
      <c r="A10451" t="s">
        <v>18844</v>
      </c>
      <c r="B10451">
        <v>27</v>
      </c>
      <c r="C10451">
        <v>3</v>
      </c>
      <c r="D10451">
        <v>3</v>
      </c>
      <c r="E10451" t="s">
        <v>18845</v>
      </c>
      <c r="G10451" t="e">
        <f>--Internal_201135</f>
        <v>#NAME?</v>
      </c>
    </row>
    <row r="10452" spans="1:7">
      <c r="A10452" t="s">
        <v>18846</v>
      </c>
      <c r="B10452">
        <v>27</v>
      </c>
      <c r="C10452">
        <v>3</v>
      </c>
      <c r="D10452">
        <v>4</v>
      </c>
      <c r="E10452" t="s">
        <v>18845</v>
      </c>
      <c r="G10452" t="e">
        <f>--Internal_201135</f>
        <v>#NAME?</v>
      </c>
    </row>
    <row r="10453" spans="1:7">
      <c r="A10453" t="s">
        <v>18847</v>
      </c>
      <c r="B10453">
        <v>27</v>
      </c>
      <c r="C10453">
        <v>3</v>
      </c>
      <c r="D10453">
        <v>5</v>
      </c>
      <c r="E10453" t="s">
        <v>18848</v>
      </c>
      <c r="F10453" t="s">
        <v>18849</v>
      </c>
    </row>
    <row r="10454" spans="1:7">
      <c r="A10454" t="s">
        <v>18850</v>
      </c>
      <c r="B10454">
        <v>27</v>
      </c>
      <c r="C10454">
        <v>3</v>
      </c>
      <c r="D10454">
        <v>6</v>
      </c>
      <c r="E10454" t="s">
        <v>18851</v>
      </c>
      <c r="F10454" t="s">
        <v>18849</v>
      </c>
    </row>
    <row r="10455" spans="1:7">
      <c r="A10455" t="s">
        <v>18852</v>
      </c>
      <c r="B10455">
        <v>27</v>
      </c>
      <c r="C10455">
        <v>3</v>
      </c>
      <c r="D10455">
        <v>7</v>
      </c>
      <c r="E10455" t="s">
        <v>18853</v>
      </c>
      <c r="F10455" t="s">
        <v>18854</v>
      </c>
    </row>
    <row r="10456" spans="1:7">
      <c r="A10456" t="s">
        <v>18855</v>
      </c>
      <c r="B10456">
        <v>27</v>
      </c>
      <c r="C10456">
        <v>3</v>
      </c>
      <c r="D10456">
        <v>8</v>
      </c>
      <c r="E10456" t="s">
        <v>18856</v>
      </c>
      <c r="F10456" t="s">
        <v>18854</v>
      </c>
    </row>
    <row r="10457" spans="1:7">
      <c r="A10457" t="s">
        <v>18857</v>
      </c>
      <c r="B10457">
        <v>27</v>
      </c>
      <c r="C10457">
        <v>3</v>
      </c>
      <c r="D10457">
        <v>9</v>
      </c>
      <c r="E10457" t="s">
        <v>18858</v>
      </c>
      <c r="F10457" t="s">
        <v>18859</v>
      </c>
    </row>
    <row r="10458" spans="1:7">
      <c r="A10458" t="s">
        <v>18860</v>
      </c>
      <c r="B10458">
        <v>27</v>
      </c>
      <c r="C10458">
        <v>3</v>
      </c>
      <c r="D10458">
        <v>10</v>
      </c>
      <c r="E10458" t="s">
        <v>18861</v>
      </c>
      <c r="F10458" t="s">
        <v>18859</v>
      </c>
    </row>
    <row r="10459" spans="1:7">
      <c r="A10459" t="s">
        <v>18862</v>
      </c>
      <c r="B10459">
        <v>27</v>
      </c>
      <c r="C10459">
        <v>3</v>
      </c>
      <c r="D10459">
        <v>11</v>
      </c>
      <c r="E10459" t="s">
        <v>18863</v>
      </c>
      <c r="F10459" t="s">
        <v>18864</v>
      </c>
    </row>
    <row r="10460" spans="1:7">
      <c r="A10460" t="s">
        <v>18865</v>
      </c>
      <c r="B10460">
        <v>27</v>
      </c>
      <c r="C10460">
        <v>3</v>
      </c>
      <c r="D10460">
        <v>12</v>
      </c>
      <c r="E10460" t="s">
        <v>18866</v>
      </c>
      <c r="F10460" t="s">
        <v>18864</v>
      </c>
    </row>
    <row r="10461" spans="1:7">
      <c r="A10461" t="s">
        <v>18867</v>
      </c>
      <c r="B10461">
        <v>27</v>
      </c>
      <c r="C10461">
        <v>3</v>
      </c>
      <c r="D10461">
        <v>13</v>
      </c>
      <c r="E10461" t="s">
        <v>18868</v>
      </c>
      <c r="F10461" t="s">
        <v>18869</v>
      </c>
    </row>
    <row r="10462" spans="1:7">
      <c r="A10462" t="s">
        <v>18870</v>
      </c>
      <c r="B10462">
        <v>27</v>
      </c>
      <c r="C10462">
        <v>3</v>
      </c>
      <c r="D10462">
        <v>14</v>
      </c>
      <c r="E10462" t="s">
        <v>18871</v>
      </c>
      <c r="F10462" t="s">
        <v>18869</v>
      </c>
    </row>
    <row r="10463" spans="1:7">
      <c r="A10463" t="s">
        <v>18872</v>
      </c>
      <c r="B10463">
        <v>27</v>
      </c>
      <c r="C10463">
        <v>3</v>
      </c>
      <c r="D10463">
        <v>15</v>
      </c>
      <c r="E10463" t="s">
        <v>18873</v>
      </c>
      <c r="F10463" t="s">
        <v>18874</v>
      </c>
    </row>
    <row r="10464" spans="1:7">
      <c r="A10464" t="s">
        <v>18875</v>
      </c>
      <c r="B10464">
        <v>27</v>
      </c>
      <c r="C10464">
        <v>3</v>
      </c>
      <c r="D10464">
        <v>16</v>
      </c>
      <c r="E10464" t="s">
        <v>18876</v>
      </c>
      <c r="F10464" t="s">
        <v>18874</v>
      </c>
    </row>
    <row r="10465" spans="1:7">
      <c r="A10465" t="s">
        <v>18877</v>
      </c>
      <c r="B10465">
        <v>27</v>
      </c>
      <c r="C10465">
        <v>3</v>
      </c>
      <c r="D10465">
        <v>17</v>
      </c>
      <c r="E10465" t="s">
        <v>18878</v>
      </c>
      <c r="F10465" t="s">
        <v>18879</v>
      </c>
    </row>
    <row r="10466" spans="1:7">
      <c r="A10466" t="s">
        <v>18880</v>
      </c>
      <c r="B10466">
        <v>27</v>
      </c>
      <c r="C10466">
        <v>3</v>
      </c>
      <c r="D10466">
        <v>18</v>
      </c>
      <c r="E10466" t="s">
        <v>18881</v>
      </c>
      <c r="F10466" t="s">
        <v>18879</v>
      </c>
    </row>
    <row r="10467" spans="1:7">
      <c r="A10467" t="s">
        <v>18882</v>
      </c>
      <c r="B10467">
        <v>27</v>
      </c>
      <c r="C10467">
        <v>3</v>
      </c>
      <c r="D10467">
        <v>19</v>
      </c>
      <c r="E10467" t="s">
        <v>18883</v>
      </c>
      <c r="G10467" t="e">
        <f>--Internal_11570</f>
        <v>#NAME?</v>
      </c>
    </row>
    <row r="10468" spans="1:7">
      <c r="A10468" t="s">
        <v>18884</v>
      </c>
      <c r="B10468">
        <v>27</v>
      </c>
      <c r="C10468">
        <v>3</v>
      </c>
      <c r="D10468">
        <v>20</v>
      </c>
      <c r="E10468" t="s">
        <v>18883</v>
      </c>
      <c r="G10468" t="e">
        <f>--Internal_11570</f>
        <v>#NAME?</v>
      </c>
    </row>
    <row r="10469" spans="1:7">
      <c r="A10469" t="s">
        <v>18885</v>
      </c>
      <c r="B10469">
        <v>27</v>
      </c>
      <c r="C10469">
        <v>4</v>
      </c>
      <c r="D10469">
        <v>1</v>
      </c>
      <c r="E10469" t="s">
        <v>18886</v>
      </c>
      <c r="F10469" t="s">
        <v>18887</v>
      </c>
    </row>
    <row r="10470" spans="1:7">
      <c r="A10470" t="s">
        <v>18888</v>
      </c>
      <c r="B10470">
        <v>27</v>
      </c>
      <c r="C10470">
        <v>4</v>
      </c>
      <c r="D10470">
        <v>2</v>
      </c>
      <c r="E10470" t="s">
        <v>18889</v>
      </c>
      <c r="F10470" t="s">
        <v>18887</v>
      </c>
    </row>
    <row r="10471" spans="1:7">
      <c r="A10471" t="s">
        <v>18890</v>
      </c>
      <c r="B10471">
        <v>27</v>
      </c>
      <c r="C10471">
        <v>4</v>
      </c>
      <c r="D10471">
        <v>3</v>
      </c>
      <c r="E10471" t="s">
        <v>18891</v>
      </c>
      <c r="G10471" t="e">
        <f>--Internal_25610</f>
        <v>#NAME?</v>
      </c>
    </row>
    <row r="10472" spans="1:7">
      <c r="A10472" t="s">
        <v>18892</v>
      </c>
      <c r="B10472">
        <v>27</v>
      </c>
      <c r="C10472">
        <v>4</v>
      </c>
      <c r="D10472">
        <v>4</v>
      </c>
      <c r="E10472" t="s">
        <v>18891</v>
      </c>
      <c r="G10472" t="e">
        <f>--Internal_25610</f>
        <v>#NAME?</v>
      </c>
    </row>
    <row r="10473" spans="1:7">
      <c r="A10473" t="s">
        <v>18893</v>
      </c>
      <c r="B10473">
        <v>27</v>
      </c>
      <c r="C10473">
        <v>4</v>
      </c>
      <c r="D10473">
        <v>5</v>
      </c>
      <c r="E10473" t="s">
        <v>18894</v>
      </c>
      <c r="F10473" t="s">
        <v>18895</v>
      </c>
    </row>
    <row r="10474" spans="1:7">
      <c r="A10474" t="s">
        <v>18896</v>
      </c>
      <c r="B10474">
        <v>27</v>
      </c>
      <c r="C10474">
        <v>4</v>
      </c>
      <c r="D10474">
        <v>6</v>
      </c>
      <c r="E10474" t="s">
        <v>18897</v>
      </c>
      <c r="F10474" t="s">
        <v>18895</v>
      </c>
    </row>
    <row r="10475" spans="1:7">
      <c r="A10475" t="s">
        <v>18898</v>
      </c>
      <c r="B10475">
        <v>27</v>
      </c>
      <c r="C10475">
        <v>4</v>
      </c>
      <c r="D10475">
        <v>7</v>
      </c>
      <c r="E10475" t="s">
        <v>18899</v>
      </c>
      <c r="G10475" t="e">
        <f>--Internal_1935</f>
        <v>#NAME?</v>
      </c>
    </row>
    <row r="10476" spans="1:7">
      <c r="A10476" t="s">
        <v>18900</v>
      </c>
      <c r="B10476">
        <v>27</v>
      </c>
      <c r="C10476">
        <v>4</v>
      </c>
      <c r="D10476">
        <v>8</v>
      </c>
      <c r="E10476" t="s">
        <v>18899</v>
      </c>
      <c r="G10476" t="e">
        <f>--Internal_1935</f>
        <v>#NAME?</v>
      </c>
    </row>
    <row r="10477" spans="1:7">
      <c r="A10477" t="s">
        <v>18901</v>
      </c>
      <c r="B10477">
        <v>27</v>
      </c>
      <c r="C10477">
        <v>4</v>
      </c>
      <c r="D10477">
        <v>9</v>
      </c>
      <c r="E10477" t="s">
        <v>18902</v>
      </c>
      <c r="F10477" t="s">
        <v>18903</v>
      </c>
    </row>
    <row r="10478" spans="1:7">
      <c r="A10478" t="s">
        <v>18904</v>
      </c>
      <c r="B10478">
        <v>27</v>
      </c>
      <c r="C10478">
        <v>4</v>
      </c>
      <c r="D10478">
        <v>10</v>
      </c>
      <c r="E10478" t="s">
        <v>18905</v>
      </c>
      <c r="F10478" t="s">
        <v>18903</v>
      </c>
    </row>
    <row r="10479" spans="1:7">
      <c r="A10479" t="s">
        <v>18906</v>
      </c>
      <c r="B10479">
        <v>27</v>
      </c>
      <c r="C10479">
        <v>4</v>
      </c>
      <c r="D10479">
        <v>11</v>
      </c>
      <c r="E10479" t="s">
        <v>18907</v>
      </c>
      <c r="F10479" t="s">
        <v>18908</v>
      </c>
    </row>
    <row r="10480" spans="1:7">
      <c r="A10480" t="s">
        <v>18909</v>
      </c>
      <c r="B10480">
        <v>27</v>
      </c>
      <c r="C10480">
        <v>4</v>
      </c>
      <c r="D10480">
        <v>12</v>
      </c>
      <c r="E10480" t="s">
        <v>18910</v>
      </c>
      <c r="F10480" t="s">
        <v>18908</v>
      </c>
    </row>
    <row r="10481" spans="1:7">
      <c r="A10481" t="s">
        <v>18911</v>
      </c>
      <c r="B10481">
        <v>27</v>
      </c>
      <c r="C10481">
        <v>4</v>
      </c>
      <c r="D10481">
        <v>13</v>
      </c>
      <c r="E10481" t="s">
        <v>18912</v>
      </c>
      <c r="G10481" t="e">
        <f>--Internal_8390</f>
        <v>#NAME?</v>
      </c>
    </row>
    <row r="10482" spans="1:7">
      <c r="A10482" t="s">
        <v>18913</v>
      </c>
      <c r="B10482">
        <v>27</v>
      </c>
      <c r="C10482">
        <v>4</v>
      </c>
      <c r="D10482">
        <v>14</v>
      </c>
      <c r="E10482" t="s">
        <v>18912</v>
      </c>
      <c r="G10482" t="e">
        <f>--Internal_8390</f>
        <v>#NAME?</v>
      </c>
    </row>
    <row r="10483" spans="1:7">
      <c r="A10483" t="s">
        <v>18914</v>
      </c>
      <c r="B10483">
        <v>27</v>
      </c>
      <c r="C10483">
        <v>4</v>
      </c>
      <c r="D10483">
        <v>15</v>
      </c>
      <c r="E10483" t="s">
        <v>18915</v>
      </c>
      <c r="F10483" t="s">
        <v>18916</v>
      </c>
    </row>
    <row r="10484" spans="1:7">
      <c r="A10484" t="s">
        <v>18917</v>
      </c>
      <c r="B10484">
        <v>27</v>
      </c>
      <c r="C10484">
        <v>4</v>
      </c>
      <c r="D10484">
        <v>16</v>
      </c>
      <c r="E10484" t="s">
        <v>18918</v>
      </c>
      <c r="F10484" t="s">
        <v>18916</v>
      </c>
    </row>
    <row r="10485" spans="1:7">
      <c r="A10485" t="s">
        <v>18919</v>
      </c>
      <c r="B10485">
        <v>27</v>
      </c>
      <c r="C10485">
        <v>4</v>
      </c>
      <c r="D10485">
        <v>17</v>
      </c>
      <c r="E10485" t="s">
        <v>18920</v>
      </c>
      <c r="F10485" t="s">
        <v>18921</v>
      </c>
    </row>
    <row r="10486" spans="1:7">
      <c r="A10486" t="s">
        <v>18922</v>
      </c>
      <c r="B10486">
        <v>27</v>
      </c>
      <c r="C10486">
        <v>4</v>
      </c>
      <c r="D10486">
        <v>18</v>
      </c>
      <c r="E10486" t="s">
        <v>18923</v>
      </c>
      <c r="F10486" t="s">
        <v>18921</v>
      </c>
    </row>
    <row r="10487" spans="1:7">
      <c r="A10487" t="s">
        <v>18924</v>
      </c>
      <c r="B10487">
        <v>27</v>
      </c>
      <c r="C10487">
        <v>4</v>
      </c>
      <c r="D10487">
        <v>19</v>
      </c>
      <c r="E10487" t="s">
        <v>18925</v>
      </c>
      <c r="F10487" t="s">
        <v>18926</v>
      </c>
    </row>
    <row r="10488" spans="1:7">
      <c r="A10488" t="s">
        <v>18927</v>
      </c>
      <c r="B10488">
        <v>27</v>
      </c>
      <c r="C10488">
        <v>4</v>
      </c>
      <c r="D10488">
        <v>20</v>
      </c>
      <c r="E10488" t="s">
        <v>18928</v>
      </c>
      <c r="F10488" t="s">
        <v>18926</v>
      </c>
    </row>
    <row r="10489" spans="1:7">
      <c r="A10489" t="s">
        <v>18929</v>
      </c>
      <c r="B10489">
        <v>27</v>
      </c>
      <c r="C10489">
        <v>5</v>
      </c>
      <c r="D10489">
        <v>1</v>
      </c>
      <c r="E10489" t="s">
        <v>18930</v>
      </c>
      <c r="F10489" t="s">
        <v>18931</v>
      </c>
    </row>
    <row r="10490" spans="1:7">
      <c r="A10490" t="s">
        <v>18932</v>
      </c>
      <c r="B10490">
        <v>27</v>
      </c>
      <c r="C10490">
        <v>5</v>
      </c>
      <c r="D10490">
        <v>2</v>
      </c>
      <c r="E10490" t="s">
        <v>18933</v>
      </c>
      <c r="F10490" t="s">
        <v>18931</v>
      </c>
    </row>
    <row r="10491" spans="1:7">
      <c r="A10491" t="s">
        <v>18934</v>
      </c>
      <c r="B10491">
        <v>27</v>
      </c>
      <c r="C10491">
        <v>5</v>
      </c>
      <c r="D10491">
        <v>3</v>
      </c>
      <c r="E10491" t="s">
        <v>18935</v>
      </c>
      <c r="F10491" t="s">
        <v>18936</v>
      </c>
    </row>
    <row r="10492" spans="1:7">
      <c r="A10492" t="s">
        <v>18937</v>
      </c>
      <c r="B10492">
        <v>27</v>
      </c>
      <c r="C10492">
        <v>5</v>
      </c>
      <c r="D10492">
        <v>4</v>
      </c>
      <c r="E10492" t="s">
        <v>18938</v>
      </c>
      <c r="F10492" t="s">
        <v>18936</v>
      </c>
    </row>
    <row r="10493" spans="1:7">
      <c r="A10493" t="s">
        <v>18939</v>
      </c>
      <c r="B10493">
        <v>27</v>
      </c>
      <c r="C10493">
        <v>5</v>
      </c>
      <c r="D10493">
        <v>5</v>
      </c>
      <c r="E10493" t="s">
        <v>18940</v>
      </c>
      <c r="F10493" t="s">
        <v>18941</v>
      </c>
    </row>
    <row r="10494" spans="1:7">
      <c r="A10494" t="s">
        <v>18942</v>
      </c>
      <c r="B10494">
        <v>27</v>
      </c>
      <c r="C10494">
        <v>5</v>
      </c>
      <c r="D10494">
        <v>6</v>
      </c>
      <c r="E10494" t="s">
        <v>18943</v>
      </c>
      <c r="F10494" t="s">
        <v>18941</v>
      </c>
    </row>
    <row r="10495" spans="1:7">
      <c r="A10495" t="s">
        <v>18944</v>
      </c>
      <c r="B10495">
        <v>27</v>
      </c>
      <c r="C10495">
        <v>5</v>
      </c>
      <c r="D10495">
        <v>7</v>
      </c>
      <c r="E10495" t="s">
        <v>18945</v>
      </c>
      <c r="F10495" t="s">
        <v>18946</v>
      </c>
    </row>
    <row r="10496" spans="1:7">
      <c r="A10496" t="s">
        <v>18947</v>
      </c>
      <c r="B10496">
        <v>27</v>
      </c>
      <c r="C10496">
        <v>5</v>
      </c>
      <c r="D10496">
        <v>8</v>
      </c>
      <c r="E10496" t="s">
        <v>18948</v>
      </c>
      <c r="F10496" t="s">
        <v>18946</v>
      </c>
    </row>
    <row r="10497" spans="1:6">
      <c r="A10497" t="s">
        <v>18949</v>
      </c>
      <c r="B10497">
        <v>27</v>
      </c>
      <c r="C10497">
        <v>5</v>
      </c>
      <c r="D10497">
        <v>9</v>
      </c>
      <c r="E10497" t="s">
        <v>18950</v>
      </c>
      <c r="F10497" t="s">
        <v>18951</v>
      </c>
    </row>
    <row r="10498" spans="1:6">
      <c r="A10498" t="s">
        <v>18952</v>
      </c>
      <c r="B10498">
        <v>27</v>
      </c>
      <c r="C10498">
        <v>5</v>
      </c>
      <c r="D10498">
        <v>10</v>
      </c>
      <c r="E10498" t="s">
        <v>18953</v>
      </c>
      <c r="F10498" t="s">
        <v>18951</v>
      </c>
    </row>
    <row r="10499" spans="1:6">
      <c r="A10499" t="s">
        <v>18954</v>
      </c>
      <c r="B10499">
        <v>27</v>
      </c>
      <c r="C10499">
        <v>5</v>
      </c>
      <c r="D10499">
        <v>11</v>
      </c>
      <c r="E10499" t="s">
        <v>18955</v>
      </c>
      <c r="F10499" t="s">
        <v>18956</v>
      </c>
    </row>
    <row r="10500" spans="1:6">
      <c r="A10500" t="s">
        <v>18957</v>
      </c>
      <c r="B10500">
        <v>27</v>
      </c>
      <c r="C10500">
        <v>5</v>
      </c>
      <c r="D10500">
        <v>12</v>
      </c>
      <c r="E10500" t="s">
        <v>18958</v>
      </c>
      <c r="F10500" t="s">
        <v>18956</v>
      </c>
    </row>
    <row r="10501" spans="1:6">
      <c r="A10501" t="s">
        <v>18959</v>
      </c>
      <c r="B10501">
        <v>27</v>
      </c>
      <c r="C10501">
        <v>5</v>
      </c>
      <c r="D10501">
        <v>13</v>
      </c>
      <c r="E10501" t="s">
        <v>18960</v>
      </c>
      <c r="F10501" t="s">
        <v>18961</v>
      </c>
    </row>
    <row r="10502" spans="1:6">
      <c r="A10502" t="s">
        <v>18962</v>
      </c>
      <c r="B10502">
        <v>27</v>
      </c>
      <c r="C10502">
        <v>5</v>
      </c>
      <c r="D10502">
        <v>14</v>
      </c>
      <c r="E10502" t="s">
        <v>18963</v>
      </c>
      <c r="F10502" t="s">
        <v>18961</v>
      </c>
    </row>
    <row r="10503" spans="1:6">
      <c r="A10503" t="s">
        <v>18964</v>
      </c>
      <c r="B10503">
        <v>27</v>
      </c>
      <c r="C10503">
        <v>5</v>
      </c>
      <c r="D10503">
        <v>15</v>
      </c>
      <c r="E10503" t="s">
        <v>18965</v>
      </c>
      <c r="F10503" t="s">
        <v>18966</v>
      </c>
    </row>
    <row r="10504" spans="1:6">
      <c r="A10504" t="s">
        <v>18967</v>
      </c>
      <c r="B10504">
        <v>27</v>
      </c>
      <c r="C10504">
        <v>5</v>
      </c>
      <c r="D10504">
        <v>16</v>
      </c>
      <c r="E10504" t="s">
        <v>18965</v>
      </c>
      <c r="F10504" t="s">
        <v>18966</v>
      </c>
    </row>
    <row r="10505" spans="1:6">
      <c r="A10505" t="s">
        <v>18968</v>
      </c>
      <c r="B10505">
        <v>27</v>
      </c>
      <c r="C10505">
        <v>5</v>
      </c>
      <c r="D10505">
        <v>17</v>
      </c>
      <c r="E10505" t="s">
        <v>18969</v>
      </c>
      <c r="F10505" t="s">
        <v>18970</v>
      </c>
    </row>
    <row r="10506" spans="1:6">
      <c r="A10506" t="s">
        <v>18971</v>
      </c>
      <c r="B10506">
        <v>27</v>
      </c>
      <c r="C10506">
        <v>5</v>
      </c>
      <c r="D10506">
        <v>18</v>
      </c>
      <c r="E10506" t="s">
        <v>18972</v>
      </c>
      <c r="F10506" t="s">
        <v>18970</v>
      </c>
    </row>
    <row r="10507" spans="1:6">
      <c r="A10507" t="s">
        <v>18973</v>
      </c>
      <c r="B10507">
        <v>27</v>
      </c>
      <c r="C10507">
        <v>5</v>
      </c>
      <c r="D10507">
        <v>19</v>
      </c>
      <c r="E10507" t="s">
        <v>18974</v>
      </c>
      <c r="F10507" t="s">
        <v>18975</v>
      </c>
    </row>
    <row r="10508" spans="1:6">
      <c r="A10508" t="s">
        <v>18976</v>
      </c>
      <c r="B10508">
        <v>27</v>
      </c>
      <c r="C10508">
        <v>5</v>
      </c>
      <c r="D10508">
        <v>20</v>
      </c>
      <c r="E10508" t="s">
        <v>18977</v>
      </c>
      <c r="F10508" t="s">
        <v>18975</v>
      </c>
    </row>
    <row r="10509" spans="1:6">
      <c r="A10509" t="s">
        <v>18978</v>
      </c>
      <c r="B10509">
        <v>27</v>
      </c>
      <c r="C10509">
        <v>6</v>
      </c>
      <c r="D10509">
        <v>1</v>
      </c>
      <c r="E10509" t="s">
        <v>18979</v>
      </c>
      <c r="F10509" t="s">
        <v>18980</v>
      </c>
    </row>
    <row r="10510" spans="1:6">
      <c r="A10510" t="s">
        <v>18981</v>
      </c>
      <c r="B10510">
        <v>27</v>
      </c>
      <c r="C10510">
        <v>6</v>
      </c>
      <c r="D10510">
        <v>2</v>
      </c>
      <c r="E10510" t="s">
        <v>18982</v>
      </c>
      <c r="F10510" t="s">
        <v>18980</v>
      </c>
    </row>
    <row r="10511" spans="1:6">
      <c r="A10511" t="s">
        <v>18983</v>
      </c>
      <c r="B10511">
        <v>27</v>
      </c>
      <c r="C10511">
        <v>6</v>
      </c>
      <c r="D10511">
        <v>3</v>
      </c>
      <c r="E10511" t="s">
        <v>18984</v>
      </c>
      <c r="F10511" t="s">
        <v>18985</v>
      </c>
    </row>
    <row r="10512" spans="1:6">
      <c r="A10512" t="s">
        <v>18986</v>
      </c>
      <c r="B10512">
        <v>27</v>
      </c>
      <c r="C10512">
        <v>6</v>
      </c>
      <c r="D10512">
        <v>4</v>
      </c>
      <c r="E10512" t="s">
        <v>18987</v>
      </c>
      <c r="F10512" t="s">
        <v>18985</v>
      </c>
    </row>
    <row r="10513" spans="1:7">
      <c r="A10513" t="s">
        <v>18988</v>
      </c>
      <c r="B10513">
        <v>27</v>
      </c>
      <c r="C10513">
        <v>6</v>
      </c>
      <c r="D10513">
        <v>5</v>
      </c>
      <c r="E10513" t="s">
        <v>18989</v>
      </c>
      <c r="F10513" t="s">
        <v>18990</v>
      </c>
    </row>
    <row r="10514" spans="1:7">
      <c r="A10514" t="s">
        <v>18991</v>
      </c>
      <c r="B10514">
        <v>27</v>
      </c>
      <c r="C10514">
        <v>6</v>
      </c>
      <c r="D10514">
        <v>6</v>
      </c>
      <c r="E10514" t="s">
        <v>18992</v>
      </c>
      <c r="F10514" t="s">
        <v>18990</v>
      </c>
    </row>
    <row r="10515" spans="1:7">
      <c r="A10515" t="s">
        <v>18993</v>
      </c>
      <c r="B10515">
        <v>27</v>
      </c>
      <c r="C10515">
        <v>6</v>
      </c>
      <c r="D10515">
        <v>7</v>
      </c>
      <c r="E10515" t="s">
        <v>18994</v>
      </c>
      <c r="F10515" t="s">
        <v>18995</v>
      </c>
    </row>
    <row r="10516" spans="1:7">
      <c r="A10516" t="s">
        <v>18996</v>
      </c>
      <c r="B10516">
        <v>27</v>
      </c>
      <c r="C10516">
        <v>6</v>
      </c>
      <c r="D10516">
        <v>8</v>
      </c>
      <c r="E10516" t="s">
        <v>18997</v>
      </c>
      <c r="F10516" t="s">
        <v>18995</v>
      </c>
    </row>
    <row r="10517" spans="1:7">
      <c r="A10517" t="s">
        <v>18998</v>
      </c>
      <c r="B10517">
        <v>27</v>
      </c>
      <c r="C10517">
        <v>6</v>
      </c>
      <c r="D10517">
        <v>9</v>
      </c>
      <c r="E10517" t="s">
        <v>18999</v>
      </c>
      <c r="F10517" t="s">
        <v>19000</v>
      </c>
    </row>
    <row r="10518" spans="1:7">
      <c r="A10518" t="s">
        <v>19001</v>
      </c>
      <c r="B10518">
        <v>27</v>
      </c>
      <c r="C10518">
        <v>6</v>
      </c>
      <c r="D10518">
        <v>10</v>
      </c>
      <c r="E10518" t="s">
        <v>19002</v>
      </c>
      <c r="F10518" t="s">
        <v>19000</v>
      </c>
    </row>
    <row r="10519" spans="1:7">
      <c r="A10519" t="s">
        <v>19003</v>
      </c>
      <c r="B10519">
        <v>27</v>
      </c>
      <c r="C10519">
        <v>6</v>
      </c>
      <c r="D10519">
        <v>11</v>
      </c>
      <c r="E10519" t="s">
        <v>19004</v>
      </c>
      <c r="G10519" t="e">
        <f>--Internal_21406</f>
        <v>#NAME?</v>
      </c>
    </row>
    <row r="10520" spans="1:7">
      <c r="A10520" t="s">
        <v>19005</v>
      </c>
      <c r="B10520">
        <v>27</v>
      </c>
      <c r="C10520">
        <v>6</v>
      </c>
      <c r="D10520">
        <v>12</v>
      </c>
      <c r="E10520" t="s">
        <v>19004</v>
      </c>
      <c r="G10520" t="e">
        <f>--Internal_21406</f>
        <v>#NAME?</v>
      </c>
    </row>
    <row r="10521" spans="1:7">
      <c r="A10521" t="s">
        <v>19006</v>
      </c>
      <c r="B10521">
        <v>27</v>
      </c>
      <c r="C10521">
        <v>6</v>
      </c>
      <c r="D10521">
        <v>13</v>
      </c>
      <c r="E10521" t="s">
        <v>19007</v>
      </c>
      <c r="F10521" t="s">
        <v>19008</v>
      </c>
    </row>
    <row r="10522" spans="1:7">
      <c r="A10522" t="s">
        <v>19009</v>
      </c>
      <c r="B10522">
        <v>27</v>
      </c>
      <c r="C10522">
        <v>6</v>
      </c>
      <c r="D10522">
        <v>14</v>
      </c>
      <c r="E10522" t="s">
        <v>19010</v>
      </c>
      <c r="F10522" t="s">
        <v>19008</v>
      </c>
    </row>
    <row r="10523" spans="1:7">
      <c r="A10523" t="s">
        <v>19011</v>
      </c>
      <c r="B10523">
        <v>27</v>
      </c>
      <c r="C10523">
        <v>6</v>
      </c>
      <c r="D10523">
        <v>15</v>
      </c>
      <c r="E10523" t="s">
        <v>19012</v>
      </c>
      <c r="F10523" t="s">
        <v>19013</v>
      </c>
    </row>
    <row r="10524" spans="1:7">
      <c r="A10524" t="s">
        <v>19014</v>
      </c>
      <c r="B10524">
        <v>27</v>
      </c>
      <c r="C10524">
        <v>6</v>
      </c>
      <c r="D10524">
        <v>16</v>
      </c>
      <c r="E10524" t="s">
        <v>19015</v>
      </c>
      <c r="F10524" t="s">
        <v>19013</v>
      </c>
    </row>
    <row r="10525" spans="1:7">
      <c r="A10525" t="s">
        <v>19016</v>
      </c>
      <c r="B10525">
        <v>27</v>
      </c>
      <c r="C10525">
        <v>6</v>
      </c>
      <c r="D10525">
        <v>17</v>
      </c>
      <c r="E10525" t="s">
        <v>19017</v>
      </c>
      <c r="F10525" t="s">
        <v>19018</v>
      </c>
    </row>
    <row r="10526" spans="1:7">
      <c r="A10526" t="s">
        <v>19019</v>
      </c>
      <c r="B10526">
        <v>27</v>
      </c>
      <c r="C10526">
        <v>6</v>
      </c>
      <c r="D10526">
        <v>18</v>
      </c>
      <c r="E10526" t="s">
        <v>19020</v>
      </c>
      <c r="F10526" t="s">
        <v>19018</v>
      </c>
    </row>
    <row r="10527" spans="1:7">
      <c r="A10527" t="s">
        <v>19021</v>
      </c>
      <c r="B10527">
        <v>27</v>
      </c>
      <c r="C10527">
        <v>6</v>
      </c>
      <c r="D10527">
        <v>19</v>
      </c>
      <c r="E10527" t="s">
        <v>19022</v>
      </c>
      <c r="F10527" t="s">
        <v>19023</v>
      </c>
    </row>
    <row r="10528" spans="1:7">
      <c r="A10528" t="s">
        <v>19024</v>
      </c>
      <c r="B10528">
        <v>27</v>
      </c>
      <c r="C10528">
        <v>6</v>
      </c>
      <c r="D10528">
        <v>20</v>
      </c>
      <c r="E10528" t="s">
        <v>19025</v>
      </c>
      <c r="F10528" t="s">
        <v>19023</v>
      </c>
    </row>
    <row r="10529" spans="1:7">
      <c r="A10529" t="s">
        <v>19026</v>
      </c>
      <c r="B10529">
        <v>27</v>
      </c>
      <c r="C10529">
        <v>7</v>
      </c>
      <c r="D10529">
        <v>1</v>
      </c>
      <c r="E10529" t="s">
        <v>19027</v>
      </c>
      <c r="F10529" t="s">
        <v>19028</v>
      </c>
    </row>
    <row r="10530" spans="1:7">
      <c r="A10530" t="s">
        <v>19029</v>
      </c>
      <c r="B10530">
        <v>27</v>
      </c>
      <c r="C10530">
        <v>7</v>
      </c>
      <c r="D10530">
        <v>2</v>
      </c>
      <c r="E10530" t="s">
        <v>19030</v>
      </c>
      <c r="F10530" t="s">
        <v>19028</v>
      </c>
    </row>
    <row r="10531" spans="1:7">
      <c r="A10531" t="s">
        <v>19031</v>
      </c>
      <c r="B10531">
        <v>27</v>
      </c>
      <c r="C10531">
        <v>7</v>
      </c>
      <c r="D10531">
        <v>3</v>
      </c>
      <c r="E10531" t="s">
        <v>19032</v>
      </c>
      <c r="F10531" t="s">
        <v>19033</v>
      </c>
    </row>
    <row r="10532" spans="1:7">
      <c r="A10532" t="s">
        <v>19034</v>
      </c>
      <c r="B10532">
        <v>27</v>
      </c>
      <c r="C10532">
        <v>7</v>
      </c>
      <c r="D10532">
        <v>4</v>
      </c>
      <c r="E10532" t="s">
        <v>19035</v>
      </c>
      <c r="F10532" t="s">
        <v>19033</v>
      </c>
    </row>
    <row r="10533" spans="1:7">
      <c r="A10533" t="s">
        <v>19036</v>
      </c>
      <c r="B10533">
        <v>27</v>
      </c>
      <c r="C10533">
        <v>7</v>
      </c>
      <c r="D10533">
        <v>5</v>
      </c>
      <c r="E10533" t="s">
        <v>19037</v>
      </c>
      <c r="G10533" t="e">
        <f>--Internal_11915</f>
        <v>#NAME?</v>
      </c>
    </row>
    <row r="10534" spans="1:7">
      <c r="A10534" t="s">
        <v>19038</v>
      </c>
      <c r="B10534">
        <v>27</v>
      </c>
      <c r="C10534">
        <v>7</v>
      </c>
      <c r="D10534">
        <v>6</v>
      </c>
      <c r="E10534" t="s">
        <v>19037</v>
      </c>
      <c r="G10534" t="e">
        <f>--Internal_11915</f>
        <v>#NAME?</v>
      </c>
    </row>
    <row r="10535" spans="1:7">
      <c r="A10535" t="s">
        <v>19039</v>
      </c>
      <c r="B10535">
        <v>27</v>
      </c>
      <c r="C10535">
        <v>7</v>
      </c>
      <c r="D10535">
        <v>7</v>
      </c>
      <c r="E10535" t="s">
        <v>19040</v>
      </c>
      <c r="F10535" t="s">
        <v>19041</v>
      </c>
    </row>
    <row r="10536" spans="1:7">
      <c r="A10536" t="s">
        <v>19042</v>
      </c>
      <c r="B10536">
        <v>27</v>
      </c>
      <c r="C10536">
        <v>7</v>
      </c>
      <c r="D10536">
        <v>8</v>
      </c>
      <c r="E10536" t="s">
        <v>19043</v>
      </c>
      <c r="F10536" t="s">
        <v>19041</v>
      </c>
    </row>
    <row r="10537" spans="1:7">
      <c r="A10537" t="s">
        <v>19044</v>
      </c>
      <c r="B10537">
        <v>27</v>
      </c>
      <c r="C10537">
        <v>7</v>
      </c>
      <c r="D10537">
        <v>9</v>
      </c>
      <c r="E10537" t="s">
        <v>19045</v>
      </c>
      <c r="F10537" t="s">
        <v>19046</v>
      </c>
    </row>
    <row r="10538" spans="1:7">
      <c r="A10538" t="s">
        <v>19047</v>
      </c>
      <c r="B10538">
        <v>27</v>
      </c>
      <c r="C10538">
        <v>7</v>
      </c>
      <c r="D10538">
        <v>10</v>
      </c>
      <c r="E10538" t="s">
        <v>19048</v>
      </c>
      <c r="F10538" t="s">
        <v>19046</v>
      </c>
    </row>
    <row r="10539" spans="1:7">
      <c r="A10539" t="s">
        <v>19049</v>
      </c>
      <c r="B10539">
        <v>27</v>
      </c>
      <c r="C10539">
        <v>7</v>
      </c>
      <c r="D10539">
        <v>11</v>
      </c>
      <c r="E10539" t="s">
        <v>19050</v>
      </c>
      <c r="G10539" t="e">
        <f>--Internal_327857</f>
        <v>#NAME?</v>
      </c>
    </row>
    <row r="10540" spans="1:7">
      <c r="A10540" t="s">
        <v>19051</v>
      </c>
      <c r="B10540">
        <v>27</v>
      </c>
      <c r="C10540">
        <v>7</v>
      </c>
      <c r="D10540">
        <v>12</v>
      </c>
      <c r="E10540" t="s">
        <v>19050</v>
      </c>
      <c r="G10540" t="e">
        <f>--Internal_327857</f>
        <v>#NAME?</v>
      </c>
    </row>
    <row r="10541" spans="1:7">
      <c r="A10541" t="s">
        <v>19052</v>
      </c>
      <c r="B10541">
        <v>27</v>
      </c>
      <c r="C10541">
        <v>7</v>
      </c>
      <c r="D10541">
        <v>13</v>
      </c>
      <c r="E10541" t="s">
        <v>19053</v>
      </c>
      <c r="F10541" t="s">
        <v>19054</v>
      </c>
    </row>
    <row r="10542" spans="1:7">
      <c r="A10542" t="s">
        <v>19055</v>
      </c>
      <c r="B10542">
        <v>27</v>
      </c>
      <c r="C10542">
        <v>7</v>
      </c>
      <c r="D10542">
        <v>14</v>
      </c>
      <c r="E10542" t="s">
        <v>19056</v>
      </c>
      <c r="F10542" t="s">
        <v>19054</v>
      </c>
    </row>
    <row r="10543" spans="1:7">
      <c r="A10543" t="s">
        <v>19057</v>
      </c>
      <c r="B10543">
        <v>27</v>
      </c>
      <c r="C10543">
        <v>7</v>
      </c>
      <c r="D10543">
        <v>15</v>
      </c>
      <c r="E10543" t="s">
        <v>19058</v>
      </c>
      <c r="F10543" t="s">
        <v>19059</v>
      </c>
    </row>
    <row r="10544" spans="1:7">
      <c r="A10544" t="s">
        <v>19060</v>
      </c>
      <c r="B10544">
        <v>27</v>
      </c>
      <c r="C10544">
        <v>7</v>
      </c>
      <c r="D10544">
        <v>16</v>
      </c>
      <c r="E10544" t="s">
        <v>19061</v>
      </c>
      <c r="F10544" t="s">
        <v>19059</v>
      </c>
    </row>
    <row r="10545" spans="1:6">
      <c r="A10545" t="s">
        <v>19062</v>
      </c>
      <c r="B10545">
        <v>27</v>
      </c>
      <c r="C10545">
        <v>7</v>
      </c>
      <c r="D10545">
        <v>17</v>
      </c>
      <c r="E10545" t="s">
        <v>19063</v>
      </c>
      <c r="F10545" t="s">
        <v>19064</v>
      </c>
    </row>
    <row r="10546" spans="1:6">
      <c r="A10546" t="s">
        <v>19065</v>
      </c>
      <c r="B10546">
        <v>27</v>
      </c>
      <c r="C10546">
        <v>7</v>
      </c>
      <c r="D10546">
        <v>18</v>
      </c>
      <c r="E10546" t="s">
        <v>19066</v>
      </c>
      <c r="F10546" t="s">
        <v>19064</v>
      </c>
    </row>
    <row r="10547" spans="1:6">
      <c r="A10547" t="s">
        <v>19067</v>
      </c>
      <c r="B10547">
        <v>27</v>
      </c>
      <c r="C10547">
        <v>7</v>
      </c>
      <c r="D10547">
        <v>19</v>
      </c>
      <c r="E10547" t="s">
        <v>19068</v>
      </c>
      <c r="F10547" t="s">
        <v>19069</v>
      </c>
    </row>
    <row r="10548" spans="1:6">
      <c r="A10548" t="s">
        <v>19070</v>
      </c>
      <c r="B10548">
        <v>27</v>
      </c>
      <c r="C10548">
        <v>7</v>
      </c>
      <c r="D10548">
        <v>20</v>
      </c>
      <c r="E10548" t="s">
        <v>19071</v>
      </c>
      <c r="F10548" t="s">
        <v>19069</v>
      </c>
    </row>
    <row r="10549" spans="1:6">
      <c r="A10549" t="s">
        <v>19072</v>
      </c>
      <c r="B10549">
        <v>27</v>
      </c>
      <c r="C10549">
        <v>8</v>
      </c>
      <c r="D10549">
        <v>1</v>
      </c>
      <c r="E10549" t="s">
        <v>19073</v>
      </c>
      <c r="F10549" t="s">
        <v>19074</v>
      </c>
    </row>
    <row r="10550" spans="1:6">
      <c r="A10550" t="s">
        <v>19075</v>
      </c>
      <c r="B10550">
        <v>27</v>
      </c>
      <c r="C10550">
        <v>8</v>
      </c>
      <c r="D10550">
        <v>2</v>
      </c>
      <c r="E10550" t="s">
        <v>19076</v>
      </c>
      <c r="F10550" t="s">
        <v>19074</v>
      </c>
    </row>
    <row r="10551" spans="1:6">
      <c r="A10551" t="s">
        <v>19077</v>
      </c>
      <c r="B10551">
        <v>27</v>
      </c>
      <c r="C10551">
        <v>8</v>
      </c>
      <c r="D10551">
        <v>3</v>
      </c>
      <c r="E10551" t="s">
        <v>19078</v>
      </c>
      <c r="F10551" t="s">
        <v>19079</v>
      </c>
    </row>
    <row r="10552" spans="1:6">
      <c r="A10552" t="s">
        <v>19080</v>
      </c>
      <c r="B10552">
        <v>27</v>
      </c>
      <c r="C10552">
        <v>8</v>
      </c>
      <c r="D10552">
        <v>4</v>
      </c>
      <c r="E10552" t="s">
        <v>19081</v>
      </c>
      <c r="F10552" t="s">
        <v>19079</v>
      </c>
    </row>
    <row r="10553" spans="1:6">
      <c r="A10553" t="s">
        <v>19082</v>
      </c>
      <c r="B10553">
        <v>27</v>
      </c>
      <c r="C10553">
        <v>8</v>
      </c>
      <c r="D10553">
        <v>5</v>
      </c>
      <c r="E10553" t="s">
        <v>19083</v>
      </c>
      <c r="F10553" t="s">
        <v>19084</v>
      </c>
    </row>
    <row r="10554" spans="1:6">
      <c r="A10554" t="s">
        <v>19085</v>
      </c>
      <c r="B10554">
        <v>27</v>
      </c>
      <c r="C10554">
        <v>8</v>
      </c>
      <c r="D10554">
        <v>6</v>
      </c>
      <c r="E10554" t="s">
        <v>19086</v>
      </c>
      <c r="F10554" t="s">
        <v>19084</v>
      </c>
    </row>
    <row r="10555" spans="1:6">
      <c r="A10555" t="s">
        <v>19087</v>
      </c>
      <c r="B10555">
        <v>27</v>
      </c>
      <c r="C10555">
        <v>8</v>
      </c>
      <c r="D10555">
        <v>7</v>
      </c>
      <c r="E10555" t="s">
        <v>19088</v>
      </c>
      <c r="F10555" t="s">
        <v>19089</v>
      </c>
    </row>
    <row r="10556" spans="1:6">
      <c r="A10556" t="s">
        <v>19090</v>
      </c>
      <c r="B10556">
        <v>27</v>
      </c>
      <c r="C10556">
        <v>8</v>
      </c>
      <c r="D10556">
        <v>8</v>
      </c>
      <c r="E10556" t="s">
        <v>19091</v>
      </c>
      <c r="F10556" t="s">
        <v>19089</v>
      </c>
    </row>
    <row r="10557" spans="1:6">
      <c r="A10557" t="s">
        <v>19092</v>
      </c>
      <c r="B10557">
        <v>27</v>
      </c>
      <c r="C10557">
        <v>8</v>
      </c>
      <c r="D10557">
        <v>9</v>
      </c>
      <c r="E10557" t="s">
        <v>19093</v>
      </c>
      <c r="F10557" t="s">
        <v>19094</v>
      </c>
    </row>
    <row r="10558" spans="1:6">
      <c r="A10558" t="s">
        <v>19095</v>
      </c>
      <c r="B10558">
        <v>27</v>
      </c>
      <c r="C10558">
        <v>8</v>
      </c>
      <c r="D10558">
        <v>10</v>
      </c>
      <c r="E10558" t="s">
        <v>19096</v>
      </c>
      <c r="F10558" t="s">
        <v>19094</v>
      </c>
    </row>
    <row r="10559" spans="1:6">
      <c r="A10559" t="s">
        <v>19097</v>
      </c>
      <c r="B10559">
        <v>27</v>
      </c>
      <c r="C10559">
        <v>8</v>
      </c>
      <c r="D10559">
        <v>11</v>
      </c>
      <c r="E10559" t="s">
        <v>19098</v>
      </c>
      <c r="F10559" t="s">
        <v>19099</v>
      </c>
    </row>
    <row r="10560" spans="1:6">
      <c r="A10560" t="s">
        <v>19100</v>
      </c>
      <c r="B10560">
        <v>27</v>
      </c>
      <c r="C10560">
        <v>8</v>
      </c>
      <c r="D10560">
        <v>12</v>
      </c>
      <c r="E10560" t="s">
        <v>19101</v>
      </c>
      <c r="F10560" t="s">
        <v>19099</v>
      </c>
    </row>
    <row r="10561" spans="1:7">
      <c r="A10561" t="s">
        <v>19102</v>
      </c>
      <c r="B10561">
        <v>27</v>
      </c>
      <c r="C10561">
        <v>8</v>
      </c>
      <c r="D10561">
        <v>13</v>
      </c>
      <c r="E10561" t="s">
        <v>19103</v>
      </c>
      <c r="G10561" t="e">
        <f>--Internal_709</f>
        <v>#NAME?</v>
      </c>
    </row>
    <row r="10562" spans="1:7">
      <c r="A10562" t="s">
        <v>19104</v>
      </c>
      <c r="B10562">
        <v>27</v>
      </c>
      <c r="C10562">
        <v>8</v>
      </c>
      <c r="D10562">
        <v>14</v>
      </c>
      <c r="E10562" t="s">
        <v>19103</v>
      </c>
      <c r="G10562" t="e">
        <f>--Internal_709</f>
        <v>#NAME?</v>
      </c>
    </row>
    <row r="10563" spans="1:7">
      <c r="A10563" t="s">
        <v>19105</v>
      </c>
      <c r="B10563">
        <v>27</v>
      </c>
      <c r="C10563">
        <v>8</v>
      </c>
      <c r="D10563">
        <v>15</v>
      </c>
      <c r="E10563" t="s">
        <v>19106</v>
      </c>
      <c r="F10563" t="s">
        <v>19107</v>
      </c>
    </row>
    <row r="10564" spans="1:7">
      <c r="A10564" t="s">
        <v>19108</v>
      </c>
      <c r="B10564">
        <v>27</v>
      </c>
      <c r="C10564">
        <v>8</v>
      </c>
      <c r="D10564">
        <v>16</v>
      </c>
      <c r="E10564" t="s">
        <v>19109</v>
      </c>
      <c r="F10564" t="s">
        <v>19107</v>
      </c>
    </row>
    <row r="10565" spans="1:7">
      <c r="A10565" t="s">
        <v>19110</v>
      </c>
      <c r="B10565">
        <v>27</v>
      </c>
      <c r="C10565">
        <v>8</v>
      </c>
      <c r="D10565">
        <v>17</v>
      </c>
      <c r="E10565" t="s">
        <v>19111</v>
      </c>
      <c r="F10565" t="s">
        <v>19112</v>
      </c>
    </row>
    <row r="10566" spans="1:7">
      <c r="A10566" t="s">
        <v>19113</v>
      </c>
      <c r="B10566">
        <v>27</v>
      </c>
      <c r="C10566">
        <v>8</v>
      </c>
      <c r="D10566">
        <v>18</v>
      </c>
      <c r="E10566" t="s">
        <v>19114</v>
      </c>
      <c r="F10566" t="s">
        <v>19112</v>
      </c>
    </row>
    <row r="10567" spans="1:7">
      <c r="A10567" t="s">
        <v>19115</v>
      </c>
      <c r="B10567">
        <v>27</v>
      </c>
      <c r="C10567">
        <v>8</v>
      </c>
      <c r="D10567">
        <v>19</v>
      </c>
      <c r="E10567" t="s">
        <v>19116</v>
      </c>
      <c r="F10567" t="s">
        <v>19117</v>
      </c>
    </row>
    <row r="10568" spans="1:7">
      <c r="A10568" t="s">
        <v>19118</v>
      </c>
      <c r="B10568">
        <v>27</v>
      </c>
      <c r="C10568">
        <v>8</v>
      </c>
      <c r="D10568">
        <v>20</v>
      </c>
      <c r="E10568" t="s">
        <v>19119</v>
      </c>
      <c r="F10568" t="s">
        <v>19117</v>
      </c>
    </row>
    <row r="10569" spans="1:7">
      <c r="A10569" t="s">
        <v>19120</v>
      </c>
      <c r="B10569">
        <v>27</v>
      </c>
      <c r="C10569">
        <v>9</v>
      </c>
      <c r="D10569">
        <v>1</v>
      </c>
      <c r="E10569" t="s">
        <v>19121</v>
      </c>
      <c r="F10569" t="s">
        <v>19122</v>
      </c>
    </row>
    <row r="10570" spans="1:7">
      <c r="A10570" t="s">
        <v>19123</v>
      </c>
      <c r="B10570">
        <v>27</v>
      </c>
      <c r="C10570">
        <v>9</v>
      </c>
      <c r="D10570">
        <v>2</v>
      </c>
      <c r="E10570" t="s">
        <v>19124</v>
      </c>
      <c r="F10570" t="s">
        <v>19122</v>
      </c>
    </row>
    <row r="10571" spans="1:7">
      <c r="A10571" t="s">
        <v>19125</v>
      </c>
      <c r="B10571">
        <v>27</v>
      </c>
      <c r="C10571">
        <v>9</v>
      </c>
      <c r="D10571">
        <v>3</v>
      </c>
      <c r="E10571" t="s">
        <v>19126</v>
      </c>
      <c r="F10571" t="s">
        <v>19127</v>
      </c>
    </row>
    <row r="10572" spans="1:7">
      <c r="A10572" t="s">
        <v>19128</v>
      </c>
      <c r="B10572">
        <v>27</v>
      </c>
      <c r="C10572">
        <v>9</v>
      </c>
      <c r="D10572">
        <v>4</v>
      </c>
      <c r="E10572" t="s">
        <v>19129</v>
      </c>
      <c r="F10572" t="s">
        <v>19127</v>
      </c>
    </row>
    <row r="10573" spans="1:7">
      <c r="A10573" t="s">
        <v>19130</v>
      </c>
      <c r="B10573">
        <v>27</v>
      </c>
      <c r="C10573">
        <v>9</v>
      </c>
      <c r="D10573">
        <v>5</v>
      </c>
      <c r="E10573" t="s">
        <v>19131</v>
      </c>
      <c r="F10573" t="s">
        <v>19132</v>
      </c>
    </row>
    <row r="10574" spans="1:7">
      <c r="A10574" t="s">
        <v>19133</v>
      </c>
      <c r="B10574">
        <v>27</v>
      </c>
      <c r="C10574">
        <v>9</v>
      </c>
      <c r="D10574">
        <v>6</v>
      </c>
      <c r="E10574" t="s">
        <v>19134</v>
      </c>
      <c r="F10574" t="s">
        <v>19132</v>
      </c>
    </row>
    <row r="10575" spans="1:7">
      <c r="A10575" t="s">
        <v>19135</v>
      </c>
      <c r="B10575">
        <v>27</v>
      </c>
      <c r="C10575">
        <v>9</v>
      </c>
      <c r="D10575">
        <v>7</v>
      </c>
      <c r="E10575" t="s">
        <v>19136</v>
      </c>
      <c r="F10575" t="s">
        <v>19137</v>
      </c>
    </row>
    <row r="10576" spans="1:7">
      <c r="A10576" t="s">
        <v>19138</v>
      </c>
      <c r="B10576">
        <v>27</v>
      </c>
      <c r="C10576">
        <v>9</v>
      </c>
      <c r="D10576">
        <v>8</v>
      </c>
      <c r="E10576" t="s">
        <v>19139</v>
      </c>
      <c r="F10576" t="s">
        <v>19137</v>
      </c>
    </row>
    <row r="10577" spans="1:6">
      <c r="A10577" t="s">
        <v>19140</v>
      </c>
      <c r="B10577">
        <v>27</v>
      </c>
      <c r="C10577">
        <v>9</v>
      </c>
      <c r="D10577">
        <v>9</v>
      </c>
      <c r="E10577" t="s">
        <v>19141</v>
      </c>
      <c r="F10577" t="s">
        <v>19142</v>
      </c>
    </row>
    <row r="10578" spans="1:6">
      <c r="A10578" t="s">
        <v>19143</v>
      </c>
      <c r="B10578">
        <v>27</v>
      </c>
      <c r="C10578">
        <v>9</v>
      </c>
      <c r="D10578">
        <v>10</v>
      </c>
      <c r="E10578" t="s">
        <v>19144</v>
      </c>
      <c r="F10578" t="s">
        <v>19142</v>
      </c>
    </row>
    <row r="10579" spans="1:6">
      <c r="A10579" t="s">
        <v>19145</v>
      </c>
      <c r="B10579">
        <v>27</v>
      </c>
      <c r="C10579">
        <v>9</v>
      </c>
      <c r="D10579">
        <v>11</v>
      </c>
      <c r="E10579" t="s">
        <v>19146</v>
      </c>
      <c r="F10579" t="s">
        <v>19147</v>
      </c>
    </row>
    <row r="10580" spans="1:6">
      <c r="A10580" t="s">
        <v>19148</v>
      </c>
      <c r="B10580">
        <v>27</v>
      </c>
      <c r="C10580">
        <v>9</v>
      </c>
      <c r="D10580">
        <v>12</v>
      </c>
      <c r="E10580" t="s">
        <v>19149</v>
      </c>
      <c r="F10580" t="s">
        <v>19147</v>
      </c>
    </row>
    <row r="10581" spans="1:6">
      <c r="A10581" t="s">
        <v>19150</v>
      </c>
      <c r="B10581">
        <v>27</v>
      </c>
      <c r="C10581">
        <v>9</v>
      </c>
      <c r="D10581">
        <v>13</v>
      </c>
      <c r="E10581" t="s">
        <v>19151</v>
      </c>
      <c r="F10581" t="s">
        <v>19152</v>
      </c>
    </row>
    <row r="10582" spans="1:6">
      <c r="A10582" t="s">
        <v>19153</v>
      </c>
      <c r="B10582">
        <v>27</v>
      </c>
      <c r="C10582">
        <v>9</v>
      </c>
      <c r="D10582">
        <v>14</v>
      </c>
      <c r="E10582" t="s">
        <v>19154</v>
      </c>
      <c r="F10582" t="s">
        <v>19152</v>
      </c>
    </row>
    <row r="10583" spans="1:6">
      <c r="A10583" t="s">
        <v>19155</v>
      </c>
      <c r="B10583">
        <v>27</v>
      </c>
      <c r="C10583">
        <v>9</v>
      </c>
      <c r="D10583">
        <v>15</v>
      </c>
      <c r="E10583" t="s">
        <v>19156</v>
      </c>
      <c r="F10583" t="s">
        <v>19157</v>
      </c>
    </row>
    <row r="10584" spans="1:6">
      <c r="A10584" t="s">
        <v>19158</v>
      </c>
      <c r="B10584">
        <v>27</v>
      </c>
      <c r="C10584">
        <v>9</v>
      </c>
      <c r="D10584">
        <v>16</v>
      </c>
      <c r="E10584" t="s">
        <v>19159</v>
      </c>
      <c r="F10584" t="s">
        <v>19157</v>
      </c>
    </row>
    <row r="10585" spans="1:6">
      <c r="A10585" t="s">
        <v>19160</v>
      </c>
      <c r="B10585">
        <v>27</v>
      </c>
      <c r="C10585">
        <v>9</v>
      </c>
      <c r="D10585">
        <v>17</v>
      </c>
      <c r="E10585" t="s">
        <v>19161</v>
      </c>
      <c r="F10585" t="s">
        <v>19162</v>
      </c>
    </row>
    <row r="10586" spans="1:6">
      <c r="A10586" t="s">
        <v>19163</v>
      </c>
      <c r="B10586">
        <v>27</v>
      </c>
      <c r="C10586">
        <v>9</v>
      </c>
      <c r="D10586">
        <v>18</v>
      </c>
      <c r="E10586" t="s">
        <v>19164</v>
      </c>
      <c r="F10586" t="s">
        <v>19162</v>
      </c>
    </row>
    <row r="10587" spans="1:6">
      <c r="A10587" t="s">
        <v>19165</v>
      </c>
      <c r="B10587">
        <v>27</v>
      </c>
      <c r="C10587">
        <v>9</v>
      </c>
      <c r="D10587">
        <v>19</v>
      </c>
      <c r="E10587" t="s">
        <v>19166</v>
      </c>
      <c r="F10587" t="s">
        <v>19167</v>
      </c>
    </row>
    <row r="10588" spans="1:6">
      <c r="A10588" t="s">
        <v>19168</v>
      </c>
      <c r="B10588">
        <v>27</v>
      </c>
      <c r="C10588">
        <v>9</v>
      </c>
      <c r="D10588">
        <v>20</v>
      </c>
      <c r="E10588" t="s">
        <v>19169</v>
      </c>
      <c r="F10588" t="s">
        <v>19167</v>
      </c>
    </row>
    <row r="10589" spans="1:6">
      <c r="A10589" t="s">
        <v>19170</v>
      </c>
      <c r="B10589">
        <v>27</v>
      </c>
      <c r="C10589">
        <v>10</v>
      </c>
      <c r="D10589">
        <v>1</v>
      </c>
      <c r="E10589" t="s">
        <v>19171</v>
      </c>
      <c r="F10589" t="s">
        <v>19172</v>
      </c>
    </row>
    <row r="10590" spans="1:6">
      <c r="A10590" t="s">
        <v>19173</v>
      </c>
      <c r="B10590">
        <v>27</v>
      </c>
      <c r="C10590">
        <v>10</v>
      </c>
      <c r="D10590">
        <v>2</v>
      </c>
      <c r="E10590" t="s">
        <v>19174</v>
      </c>
      <c r="F10590" t="s">
        <v>19172</v>
      </c>
    </row>
    <row r="10591" spans="1:6">
      <c r="A10591" t="s">
        <v>19175</v>
      </c>
      <c r="B10591">
        <v>27</v>
      </c>
      <c r="C10591">
        <v>10</v>
      </c>
      <c r="D10591">
        <v>3</v>
      </c>
      <c r="E10591" t="s">
        <v>19176</v>
      </c>
      <c r="F10591" t="s">
        <v>19177</v>
      </c>
    </row>
    <row r="10592" spans="1:6">
      <c r="A10592" t="s">
        <v>19178</v>
      </c>
      <c r="B10592">
        <v>27</v>
      </c>
      <c r="C10592">
        <v>10</v>
      </c>
      <c r="D10592">
        <v>4</v>
      </c>
      <c r="E10592" t="s">
        <v>19179</v>
      </c>
      <c r="F10592" t="s">
        <v>19177</v>
      </c>
    </row>
    <row r="10593" spans="1:6">
      <c r="A10593" t="s">
        <v>19180</v>
      </c>
      <c r="B10593">
        <v>27</v>
      </c>
      <c r="C10593">
        <v>10</v>
      </c>
      <c r="D10593">
        <v>5</v>
      </c>
      <c r="E10593" t="s">
        <v>19181</v>
      </c>
      <c r="F10593" t="s">
        <v>19182</v>
      </c>
    </row>
    <row r="10594" spans="1:6">
      <c r="A10594" t="s">
        <v>19183</v>
      </c>
      <c r="B10594">
        <v>27</v>
      </c>
      <c r="C10594">
        <v>10</v>
      </c>
      <c r="D10594">
        <v>6</v>
      </c>
      <c r="E10594" t="s">
        <v>19184</v>
      </c>
      <c r="F10594" t="s">
        <v>19182</v>
      </c>
    </row>
    <row r="10595" spans="1:6">
      <c r="A10595" t="s">
        <v>19185</v>
      </c>
      <c r="B10595">
        <v>27</v>
      </c>
      <c r="C10595">
        <v>10</v>
      </c>
      <c r="D10595">
        <v>7</v>
      </c>
      <c r="E10595" t="s">
        <v>19186</v>
      </c>
      <c r="F10595" t="s">
        <v>19187</v>
      </c>
    </row>
    <row r="10596" spans="1:6">
      <c r="A10596" t="s">
        <v>19188</v>
      </c>
      <c r="B10596">
        <v>27</v>
      </c>
      <c r="C10596">
        <v>10</v>
      </c>
      <c r="D10596">
        <v>8</v>
      </c>
      <c r="E10596" t="s">
        <v>19189</v>
      </c>
      <c r="F10596" t="s">
        <v>19187</v>
      </c>
    </row>
    <row r="10597" spans="1:6">
      <c r="A10597" t="s">
        <v>19190</v>
      </c>
      <c r="B10597">
        <v>27</v>
      </c>
      <c r="C10597">
        <v>10</v>
      </c>
      <c r="D10597">
        <v>9</v>
      </c>
      <c r="E10597" t="s">
        <v>19191</v>
      </c>
      <c r="F10597" t="s">
        <v>19192</v>
      </c>
    </row>
    <row r="10598" spans="1:6">
      <c r="A10598" t="s">
        <v>19193</v>
      </c>
      <c r="B10598">
        <v>27</v>
      </c>
      <c r="C10598">
        <v>10</v>
      </c>
      <c r="D10598">
        <v>10</v>
      </c>
      <c r="E10598" t="s">
        <v>19194</v>
      </c>
      <c r="F10598" t="s">
        <v>19192</v>
      </c>
    </row>
    <row r="10599" spans="1:6">
      <c r="A10599" t="s">
        <v>19195</v>
      </c>
      <c r="B10599">
        <v>27</v>
      </c>
      <c r="C10599">
        <v>10</v>
      </c>
      <c r="D10599">
        <v>11</v>
      </c>
      <c r="E10599" t="s">
        <v>19196</v>
      </c>
      <c r="F10599" t="s">
        <v>19197</v>
      </c>
    </row>
    <row r="10600" spans="1:6">
      <c r="A10600" t="s">
        <v>19198</v>
      </c>
      <c r="B10600">
        <v>27</v>
      </c>
      <c r="C10600">
        <v>10</v>
      </c>
      <c r="D10600">
        <v>12</v>
      </c>
      <c r="E10600" t="s">
        <v>19199</v>
      </c>
      <c r="F10600" t="s">
        <v>19197</v>
      </c>
    </row>
    <row r="10601" spans="1:6">
      <c r="A10601" t="s">
        <v>19200</v>
      </c>
      <c r="B10601">
        <v>27</v>
      </c>
      <c r="C10601">
        <v>10</v>
      </c>
      <c r="D10601">
        <v>13</v>
      </c>
      <c r="E10601" t="s">
        <v>19201</v>
      </c>
      <c r="F10601" t="s">
        <v>19202</v>
      </c>
    </row>
    <row r="10602" spans="1:6">
      <c r="A10602" t="s">
        <v>19203</v>
      </c>
      <c r="B10602">
        <v>27</v>
      </c>
      <c r="C10602">
        <v>10</v>
      </c>
      <c r="D10602">
        <v>14</v>
      </c>
      <c r="E10602" t="s">
        <v>19204</v>
      </c>
      <c r="F10602" t="s">
        <v>19202</v>
      </c>
    </row>
    <row r="10603" spans="1:6">
      <c r="A10603" t="s">
        <v>19205</v>
      </c>
      <c r="B10603">
        <v>27</v>
      </c>
      <c r="C10603">
        <v>10</v>
      </c>
      <c r="D10603">
        <v>15</v>
      </c>
      <c r="E10603" t="s">
        <v>19206</v>
      </c>
      <c r="F10603" t="s">
        <v>19207</v>
      </c>
    </row>
    <row r="10604" spans="1:6">
      <c r="A10604" t="s">
        <v>19208</v>
      </c>
      <c r="B10604">
        <v>27</v>
      </c>
      <c r="C10604">
        <v>10</v>
      </c>
      <c r="D10604">
        <v>16</v>
      </c>
      <c r="E10604" t="s">
        <v>19209</v>
      </c>
      <c r="F10604" t="s">
        <v>19207</v>
      </c>
    </row>
    <row r="10605" spans="1:6">
      <c r="A10605" t="s">
        <v>19210</v>
      </c>
      <c r="B10605">
        <v>27</v>
      </c>
      <c r="C10605">
        <v>10</v>
      </c>
      <c r="D10605">
        <v>17</v>
      </c>
      <c r="E10605" t="s">
        <v>19211</v>
      </c>
      <c r="F10605" t="s">
        <v>19212</v>
      </c>
    </row>
    <row r="10606" spans="1:6">
      <c r="A10606" t="s">
        <v>19213</v>
      </c>
      <c r="B10606">
        <v>27</v>
      </c>
      <c r="C10606">
        <v>10</v>
      </c>
      <c r="D10606">
        <v>18</v>
      </c>
      <c r="E10606" t="s">
        <v>19214</v>
      </c>
      <c r="F10606" t="s">
        <v>19212</v>
      </c>
    </row>
    <row r="10607" spans="1:6">
      <c r="A10607" t="s">
        <v>19215</v>
      </c>
      <c r="B10607">
        <v>27</v>
      </c>
      <c r="C10607">
        <v>10</v>
      </c>
      <c r="D10607">
        <v>19</v>
      </c>
      <c r="E10607" t="s">
        <v>19216</v>
      </c>
      <c r="F10607" t="s">
        <v>19217</v>
      </c>
    </row>
    <row r="10608" spans="1:6">
      <c r="A10608" t="s">
        <v>19218</v>
      </c>
      <c r="B10608">
        <v>27</v>
      </c>
      <c r="C10608">
        <v>10</v>
      </c>
      <c r="D10608">
        <v>20</v>
      </c>
      <c r="E10608" t="s">
        <v>19219</v>
      </c>
      <c r="F10608" t="s">
        <v>19217</v>
      </c>
    </row>
    <row r="10609" spans="1:6">
      <c r="A10609" t="s">
        <v>19220</v>
      </c>
      <c r="B10609">
        <v>27</v>
      </c>
      <c r="C10609">
        <v>11</v>
      </c>
      <c r="D10609">
        <v>1</v>
      </c>
      <c r="E10609" t="s">
        <v>19221</v>
      </c>
      <c r="F10609" t="s">
        <v>19222</v>
      </c>
    </row>
    <row r="10610" spans="1:6">
      <c r="A10610" t="s">
        <v>19223</v>
      </c>
      <c r="B10610">
        <v>27</v>
      </c>
      <c r="C10610">
        <v>11</v>
      </c>
      <c r="D10610">
        <v>2</v>
      </c>
      <c r="E10610" t="s">
        <v>19224</v>
      </c>
      <c r="F10610" t="s">
        <v>19222</v>
      </c>
    </row>
    <row r="10611" spans="1:6">
      <c r="A10611" t="s">
        <v>19225</v>
      </c>
      <c r="B10611">
        <v>27</v>
      </c>
      <c r="C10611">
        <v>11</v>
      </c>
      <c r="D10611">
        <v>3</v>
      </c>
      <c r="E10611" t="s">
        <v>19226</v>
      </c>
      <c r="F10611" t="s">
        <v>19227</v>
      </c>
    </row>
    <row r="10612" spans="1:6">
      <c r="A10612" t="s">
        <v>19228</v>
      </c>
      <c r="B10612">
        <v>27</v>
      </c>
      <c r="C10612">
        <v>11</v>
      </c>
      <c r="D10612">
        <v>4</v>
      </c>
      <c r="E10612" t="s">
        <v>19229</v>
      </c>
      <c r="F10612" t="s">
        <v>19227</v>
      </c>
    </row>
    <row r="10613" spans="1:6">
      <c r="A10613" t="s">
        <v>19230</v>
      </c>
      <c r="B10613">
        <v>27</v>
      </c>
      <c r="C10613">
        <v>11</v>
      </c>
      <c r="D10613">
        <v>5</v>
      </c>
      <c r="E10613" t="s">
        <v>19231</v>
      </c>
      <c r="F10613" t="s">
        <v>19232</v>
      </c>
    </row>
    <row r="10614" spans="1:6">
      <c r="A10614" t="s">
        <v>19233</v>
      </c>
      <c r="B10614">
        <v>27</v>
      </c>
      <c r="C10614">
        <v>11</v>
      </c>
      <c r="D10614">
        <v>6</v>
      </c>
      <c r="E10614" t="s">
        <v>19234</v>
      </c>
      <c r="F10614" t="s">
        <v>19232</v>
      </c>
    </row>
    <row r="10615" spans="1:6">
      <c r="A10615" t="s">
        <v>19235</v>
      </c>
      <c r="B10615">
        <v>27</v>
      </c>
      <c r="C10615">
        <v>11</v>
      </c>
      <c r="D10615">
        <v>7</v>
      </c>
      <c r="E10615" t="s">
        <v>19236</v>
      </c>
      <c r="F10615" t="s">
        <v>19237</v>
      </c>
    </row>
    <row r="10616" spans="1:6">
      <c r="A10616" t="s">
        <v>19238</v>
      </c>
      <c r="B10616">
        <v>27</v>
      </c>
      <c r="C10616">
        <v>11</v>
      </c>
      <c r="D10616">
        <v>8</v>
      </c>
      <c r="E10616" t="s">
        <v>19239</v>
      </c>
      <c r="F10616" t="s">
        <v>19237</v>
      </c>
    </row>
    <row r="10617" spans="1:6">
      <c r="A10617" t="s">
        <v>19240</v>
      </c>
      <c r="B10617">
        <v>27</v>
      </c>
      <c r="C10617">
        <v>11</v>
      </c>
      <c r="D10617">
        <v>9</v>
      </c>
      <c r="E10617" t="s">
        <v>19241</v>
      </c>
      <c r="F10617" t="s">
        <v>19242</v>
      </c>
    </row>
    <row r="10618" spans="1:6">
      <c r="A10618" t="s">
        <v>19243</v>
      </c>
      <c r="B10618">
        <v>27</v>
      </c>
      <c r="C10618">
        <v>11</v>
      </c>
      <c r="D10618">
        <v>10</v>
      </c>
      <c r="E10618" t="s">
        <v>19241</v>
      </c>
      <c r="F10618" t="s">
        <v>19242</v>
      </c>
    </row>
    <row r="10619" spans="1:6">
      <c r="A10619" t="s">
        <v>19244</v>
      </c>
      <c r="B10619">
        <v>27</v>
      </c>
      <c r="C10619">
        <v>11</v>
      </c>
      <c r="D10619">
        <v>11</v>
      </c>
      <c r="E10619" t="s">
        <v>19245</v>
      </c>
      <c r="F10619" t="s">
        <v>19246</v>
      </c>
    </row>
    <row r="10620" spans="1:6">
      <c r="A10620" t="s">
        <v>19247</v>
      </c>
      <c r="B10620">
        <v>27</v>
      </c>
      <c r="C10620">
        <v>11</v>
      </c>
      <c r="D10620">
        <v>12</v>
      </c>
      <c r="E10620" t="s">
        <v>19248</v>
      </c>
      <c r="F10620" t="s">
        <v>19246</v>
      </c>
    </row>
    <row r="10621" spans="1:6">
      <c r="A10621" t="s">
        <v>19249</v>
      </c>
      <c r="B10621">
        <v>27</v>
      </c>
      <c r="C10621">
        <v>11</v>
      </c>
      <c r="D10621">
        <v>13</v>
      </c>
      <c r="E10621" t="s">
        <v>19250</v>
      </c>
      <c r="F10621" t="s">
        <v>19251</v>
      </c>
    </row>
    <row r="10622" spans="1:6">
      <c r="A10622" t="s">
        <v>19252</v>
      </c>
      <c r="B10622">
        <v>27</v>
      </c>
      <c r="C10622">
        <v>11</v>
      </c>
      <c r="D10622">
        <v>14</v>
      </c>
      <c r="E10622" t="s">
        <v>19253</v>
      </c>
      <c r="F10622" t="s">
        <v>19251</v>
      </c>
    </row>
    <row r="10623" spans="1:6">
      <c r="A10623" t="s">
        <v>19254</v>
      </c>
      <c r="B10623">
        <v>27</v>
      </c>
      <c r="C10623">
        <v>11</v>
      </c>
      <c r="D10623">
        <v>15</v>
      </c>
      <c r="E10623" t="s">
        <v>19255</v>
      </c>
      <c r="F10623" t="s">
        <v>19256</v>
      </c>
    </row>
    <row r="10624" spans="1:6">
      <c r="A10624" t="s">
        <v>19257</v>
      </c>
      <c r="B10624">
        <v>27</v>
      </c>
      <c r="C10624">
        <v>11</v>
      </c>
      <c r="D10624">
        <v>16</v>
      </c>
      <c r="E10624" t="s">
        <v>19258</v>
      </c>
      <c r="F10624" t="s">
        <v>19256</v>
      </c>
    </row>
    <row r="10625" spans="1:6">
      <c r="A10625" t="s">
        <v>19259</v>
      </c>
      <c r="B10625">
        <v>27</v>
      </c>
      <c r="C10625">
        <v>11</v>
      </c>
      <c r="D10625">
        <v>17</v>
      </c>
      <c r="E10625" t="s">
        <v>19260</v>
      </c>
      <c r="F10625" t="s">
        <v>19261</v>
      </c>
    </row>
    <row r="10626" spans="1:6">
      <c r="A10626" t="s">
        <v>19262</v>
      </c>
      <c r="B10626">
        <v>27</v>
      </c>
      <c r="C10626">
        <v>11</v>
      </c>
      <c r="D10626">
        <v>18</v>
      </c>
      <c r="E10626" t="s">
        <v>19263</v>
      </c>
      <c r="F10626" t="s">
        <v>19261</v>
      </c>
    </row>
    <row r="10627" spans="1:6">
      <c r="A10627" t="s">
        <v>19264</v>
      </c>
      <c r="B10627">
        <v>27</v>
      </c>
      <c r="C10627">
        <v>11</v>
      </c>
      <c r="D10627">
        <v>19</v>
      </c>
      <c r="E10627" t="s">
        <v>19265</v>
      </c>
      <c r="F10627" t="s">
        <v>19266</v>
      </c>
    </row>
    <row r="10628" spans="1:6">
      <c r="A10628" t="s">
        <v>19267</v>
      </c>
      <c r="B10628">
        <v>27</v>
      </c>
      <c r="C10628">
        <v>11</v>
      </c>
      <c r="D10628">
        <v>20</v>
      </c>
      <c r="E10628" t="s">
        <v>19268</v>
      </c>
      <c r="F10628" t="s">
        <v>19266</v>
      </c>
    </row>
    <row r="10629" spans="1:6">
      <c r="A10629" t="s">
        <v>19269</v>
      </c>
      <c r="B10629">
        <v>27</v>
      </c>
      <c r="C10629">
        <v>12</v>
      </c>
      <c r="D10629">
        <v>1</v>
      </c>
      <c r="E10629" t="s">
        <v>19270</v>
      </c>
      <c r="F10629" t="s">
        <v>19271</v>
      </c>
    </row>
    <row r="10630" spans="1:6">
      <c r="A10630" t="s">
        <v>19272</v>
      </c>
      <c r="B10630">
        <v>27</v>
      </c>
      <c r="C10630">
        <v>12</v>
      </c>
      <c r="D10630">
        <v>2</v>
      </c>
      <c r="E10630" t="s">
        <v>19270</v>
      </c>
      <c r="F10630" t="s">
        <v>19271</v>
      </c>
    </row>
    <row r="10631" spans="1:6">
      <c r="A10631" t="s">
        <v>19273</v>
      </c>
      <c r="B10631">
        <v>27</v>
      </c>
      <c r="C10631">
        <v>12</v>
      </c>
      <c r="D10631">
        <v>3</v>
      </c>
      <c r="E10631" t="s">
        <v>19274</v>
      </c>
      <c r="F10631" t="s">
        <v>19275</v>
      </c>
    </row>
    <row r="10632" spans="1:6">
      <c r="A10632" t="s">
        <v>19276</v>
      </c>
      <c r="B10632">
        <v>27</v>
      </c>
      <c r="C10632">
        <v>12</v>
      </c>
      <c r="D10632">
        <v>4</v>
      </c>
      <c r="E10632" t="s">
        <v>19277</v>
      </c>
      <c r="F10632" t="s">
        <v>19275</v>
      </c>
    </row>
    <row r="10633" spans="1:6">
      <c r="A10633" t="s">
        <v>19278</v>
      </c>
      <c r="B10633">
        <v>27</v>
      </c>
      <c r="C10633">
        <v>12</v>
      </c>
      <c r="D10633">
        <v>5</v>
      </c>
      <c r="E10633" t="s">
        <v>19279</v>
      </c>
      <c r="F10633" t="s">
        <v>19280</v>
      </c>
    </row>
    <row r="10634" spans="1:6">
      <c r="A10634" t="s">
        <v>19281</v>
      </c>
      <c r="B10634">
        <v>27</v>
      </c>
      <c r="C10634">
        <v>12</v>
      </c>
      <c r="D10634">
        <v>6</v>
      </c>
      <c r="E10634" t="s">
        <v>19282</v>
      </c>
      <c r="F10634" t="s">
        <v>19280</v>
      </c>
    </row>
    <row r="10635" spans="1:6">
      <c r="A10635" t="s">
        <v>19283</v>
      </c>
      <c r="B10635">
        <v>27</v>
      </c>
      <c r="C10635">
        <v>12</v>
      </c>
      <c r="D10635">
        <v>7</v>
      </c>
      <c r="E10635" t="s">
        <v>19284</v>
      </c>
      <c r="F10635" t="s">
        <v>19285</v>
      </c>
    </row>
    <row r="10636" spans="1:6">
      <c r="A10636" t="s">
        <v>19286</v>
      </c>
      <c r="B10636">
        <v>27</v>
      </c>
      <c r="C10636">
        <v>12</v>
      </c>
      <c r="D10636">
        <v>8</v>
      </c>
      <c r="E10636" t="s">
        <v>19287</v>
      </c>
      <c r="F10636" t="s">
        <v>19285</v>
      </c>
    </row>
    <row r="10637" spans="1:6">
      <c r="A10637" t="s">
        <v>19288</v>
      </c>
      <c r="B10637">
        <v>27</v>
      </c>
      <c r="C10637">
        <v>12</v>
      </c>
      <c r="D10637">
        <v>9</v>
      </c>
      <c r="E10637" t="s">
        <v>19289</v>
      </c>
      <c r="F10637" t="s">
        <v>19290</v>
      </c>
    </row>
    <row r="10638" spans="1:6">
      <c r="A10638" t="s">
        <v>19291</v>
      </c>
      <c r="B10638">
        <v>27</v>
      </c>
      <c r="C10638">
        <v>12</v>
      </c>
      <c r="D10638">
        <v>10</v>
      </c>
      <c r="E10638" t="s">
        <v>19292</v>
      </c>
      <c r="F10638" t="s">
        <v>19290</v>
      </c>
    </row>
    <row r="10639" spans="1:6">
      <c r="A10639" t="s">
        <v>19293</v>
      </c>
      <c r="B10639">
        <v>27</v>
      </c>
      <c r="C10639">
        <v>12</v>
      </c>
      <c r="D10639">
        <v>11</v>
      </c>
      <c r="E10639" t="s">
        <v>19294</v>
      </c>
      <c r="F10639" t="s">
        <v>19295</v>
      </c>
    </row>
    <row r="10640" spans="1:6">
      <c r="A10640" t="s">
        <v>19296</v>
      </c>
      <c r="B10640">
        <v>27</v>
      </c>
      <c r="C10640">
        <v>12</v>
      </c>
      <c r="D10640">
        <v>12</v>
      </c>
      <c r="E10640" t="s">
        <v>19297</v>
      </c>
      <c r="F10640" t="s">
        <v>19295</v>
      </c>
    </row>
    <row r="10641" spans="1:6">
      <c r="A10641" t="s">
        <v>19298</v>
      </c>
      <c r="B10641">
        <v>27</v>
      </c>
      <c r="C10641">
        <v>12</v>
      </c>
      <c r="D10641">
        <v>13</v>
      </c>
      <c r="E10641" t="s">
        <v>19299</v>
      </c>
      <c r="F10641" t="s">
        <v>19300</v>
      </c>
    </row>
    <row r="10642" spans="1:6">
      <c r="A10642" t="s">
        <v>19301</v>
      </c>
      <c r="B10642">
        <v>27</v>
      </c>
      <c r="C10642">
        <v>12</v>
      </c>
      <c r="D10642">
        <v>14</v>
      </c>
      <c r="E10642" t="s">
        <v>19302</v>
      </c>
      <c r="F10642" t="s">
        <v>19300</v>
      </c>
    </row>
    <row r="10643" spans="1:6">
      <c r="A10643" t="s">
        <v>19303</v>
      </c>
      <c r="B10643">
        <v>27</v>
      </c>
      <c r="C10643">
        <v>12</v>
      </c>
      <c r="D10643">
        <v>15</v>
      </c>
      <c r="E10643" t="s">
        <v>19304</v>
      </c>
      <c r="F10643" t="s">
        <v>19305</v>
      </c>
    </row>
    <row r="10644" spans="1:6">
      <c r="A10644" t="s">
        <v>19306</v>
      </c>
      <c r="B10644">
        <v>27</v>
      </c>
      <c r="C10644">
        <v>12</v>
      </c>
      <c r="D10644">
        <v>16</v>
      </c>
      <c r="E10644" t="s">
        <v>19307</v>
      </c>
      <c r="F10644" t="s">
        <v>19305</v>
      </c>
    </row>
    <row r="10645" spans="1:6">
      <c r="A10645" t="s">
        <v>19308</v>
      </c>
      <c r="B10645">
        <v>27</v>
      </c>
      <c r="C10645">
        <v>12</v>
      </c>
      <c r="D10645">
        <v>17</v>
      </c>
      <c r="E10645" t="s">
        <v>19309</v>
      </c>
      <c r="F10645" t="s">
        <v>19310</v>
      </c>
    </row>
    <row r="10646" spans="1:6">
      <c r="A10646" t="s">
        <v>19311</v>
      </c>
      <c r="B10646">
        <v>27</v>
      </c>
      <c r="C10646">
        <v>12</v>
      </c>
      <c r="D10646">
        <v>18</v>
      </c>
      <c r="E10646" t="s">
        <v>19312</v>
      </c>
      <c r="F10646" t="s">
        <v>19310</v>
      </c>
    </row>
    <row r="10647" spans="1:6">
      <c r="A10647" t="s">
        <v>19313</v>
      </c>
      <c r="B10647">
        <v>27</v>
      </c>
      <c r="C10647">
        <v>12</v>
      </c>
      <c r="D10647">
        <v>19</v>
      </c>
      <c r="E10647" t="s">
        <v>19314</v>
      </c>
      <c r="F10647" t="s">
        <v>19315</v>
      </c>
    </row>
    <row r="10648" spans="1:6">
      <c r="A10648" t="s">
        <v>19316</v>
      </c>
      <c r="B10648">
        <v>27</v>
      </c>
      <c r="C10648">
        <v>12</v>
      </c>
      <c r="D10648">
        <v>20</v>
      </c>
      <c r="E10648" t="s">
        <v>19317</v>
      </c>
      <c r="F10648" t="s">
        <v>19315</v>
      </c>
    </row>
    <row r="10649" spans="1:6">
      <c r="A10649" t="s">
        <v>19318</v>
      </c>
      <c r="B10649">
        <v>27</v>
      </c>
      <c r="C10649">
        <v>13</v>
      </c>
      <c r="D10649">
        <v>1</v>
      </c>
      <c r="E10649" t="s">
        <v>19319</v>
      </c>
      <c r="F10649" t="s">
        <v>19320</v>
      </c>
    </row>
    <row r="10650" spans="1:6">
      <c r="A10650" t="s">
        <v>19321</v>
      </c>
      <c r="B10650">
        <v>27</v>
      </c>
      <c r="C10650">
        <v>13</v>
      </c>
      <c r="D10650">
        <v>2</v>
      </c>
      <c r="E10650" t="s">
        <v>19322</v>
      </c>
      <c r="F10650" t="s">
        <v>19320</v>
      </c>
    </row>
    <row r="10651" spans="1:6">
      <c r="A10651" t="s">
        <v>19323</v>
      </c>
      <c r="B10651">
        <v>27</v>
      </c>
      <c r="C10651">
        <v>13</v>
      </c>
      <c r="D10651">
        <v>3</v>
      </c>
      <c r="E10651" t="s">
        <v>19324</v>
      </c>
      <c r="F10651" t="s">
        <v>19325</v>
      </c>
    </row>
    <row r="10652" spans="1:6">
      <c r="A10652" t="s">
        <v>19326</v>
      </c>
      <c r="B10652">
        <v>27</v>
      </c>
      <c r="C10652">
        <v>13</v>
      </c>
      <c r="D10652">
        <v>4</v>
      </c>
      <c r="E10652" t="s">
        <v>19327</v>
      </c>
      <c r="F10652" t="s">
        <v>19325</v>
      </c>
    </row>
    <row r="10653" spans="1:6">
      <c r="A10653" t="s">
        <v>19328</v>
      </c>
      <c r="B10653">
        <v>27</v>
      </c>
      <c r="C10653">
        <v>13</v>
      </c>
      <c r="D10653">
        <v>5</v>
      </c>
      <c r="E10653" t="s">
        <v>19329</v>
      </c>
      <c r="F10653" t="s">
        <v>19330</v>
      </c>
    </row>
    <row r="10654" spans="1:6">
      <c r="A10654" t="s">
        <v>19331</v>
      </c>
      <c r="B10654">
        <v>27</v>
      </c>
      <c r="C10654">
        <v>13</v>
      </c>
      <c r="D10654">
        <v>6</v>
      </c>
      <c r="E10654" t="s">
        <v>19332</v>
      </c>
      <c r="F10654" t="s">
        <v>19330</v>
      </c>
    </row>
    <row r="10655" spans="1:6">
      <c r="A10655" t="s">
        <v>19333</v>
      </c>
      <c r="B10655">
        <v>27</v>
      </c>
      <c r="C10655">
        <v>13</v>
      </c>
      <c r="D10655">
        <v>7</v>
      </c>
      <c r="E10655" t="s">
        <v>19334</v>
      </c>
      <c r="F10655" t="s">
        <v>8212</v>
      </c>
    </row>
    <row r="10656" spans="1:6">
      <c r="A10656" t="s">
        <v>19335</v>
      </c>
      <c r="B10656">
        <v>27</v>
      </c>
      <c r="C10656">
        <v>13</v>
      </c>
      <c r="D10656">
        <v>8</v>
      </c>
      <c r="E10656" t="s">
        <v>19336</v>
      </c>
      <c r="F10656" t="s">
        <v>8212</v>
      </c>
    </row>
    <row r="10657" spans="1:6">
      <c r="A10657" t="s">
        <v>19337</v>
      </c>
      <c r="B10657">
        <v>27</v>
      </c>
      <c r="C10657">
        <v>13</v>
      </c>
      <c r="D10657">
        <v>9</v>
      </c>
      <c r="E10657" t="s">
        <v>19338</v>
      </c>
      <c r="F10657" t="s">
        <v>19339</v>
      </c>
    </row>
    <row r="10658" spans="1:6">
      <c r="A10658" t="s">
        <v>19340</v>
      </c>
      <c r="B10658">
        <v>27</v>
      </c>
      <c r="C10658">
        <v>13</v>
      </c>
      <c r="D10658">
        <v>10</v>
      </c>
      <c r="E10658" t="s">
        <v>19341</v>
      </c>
      <c r="F10658" t="s">
        <v>19339</v>
      </c>
    </row>
    <row r="10659" spans="1:6">
      <c r="A10659" t="s">
        <v>19342</v>
      </c>
      <c r="B10659">
        <v>27</v>
      </c>
      <c r="C10659">
        <v>13</v>
      </c>
      <c r="D10659">
        <v>11</v>
      </c>
      <c r="E10659" t="s">
        <v>19343</v>
      </c>
      <c r="F10659" t="s">
        <v>19344</v>
      </c>
    </row>
    <row r="10660" spans="1:6">
      <c r="A10660" t="s">
        <v>19345</v>
      </c>
      <c r="B10660">
        <v>27</v>
      </c>
      <c r="C10660">
        <v>13</v>
      </c>
      <c r="D10660">
        <v>12</v>
      </c>
      <c r="E10660" t="s">
        <v>19346</v>
      </c>
      <c r="F10660" t="s">
        <v>19344</v>
      </c>
    </row>
    <row r="10661" spans="1:6">
      <c r="A10661" t="s">
        <v>19347</v>
      </c>
      <c r="B10661">
        <v>27</v>
      </c>
      <c r="C10661">
        <v>13</v>
      </c>
      <c r="D10661">
        <v>13</v>
      </c>
      <c r="E10661" t="s">
        <v>19348</v>
      </c>
      <c r="F10661" t="s">
        <v>19349</v>
      </c>
    </row>
    <row r="10662" spans="1:6">
      <c r="A10662" t="s">
        <v>19350</v>
      </c>
      <c r="B10662">
        <v>27</v>
      </c>
      <c r="C10662">
        <v>13</v>
      </c>
      <c r="D10662">
        <v>14</v>
      </c>
      <c r="E10662" t="s">
        <v>19351</v>
      </c>
      <c r="F10662" t="s">
        <v>19349</v>
      </c>
    </row>
    <row r="10663" spans="1:6">
      <c r="A10663" t="s">
        <v>19352</v>
      </c>
      <c r="B10663">
        <v>27</v>
      </c>
      <c r="C10663">
        <v>13</v>
      </c>
      <c r="D10663">
        <v>15</v>
      </c>
      <c r="E10663" t="s">
        <v>19353</v>
      </c>
      <c r="F10663" t="s">
        <v>19354</v>
      </c>
    </row>
    <row r="10664" spans="1:6">
      <c r="A10664" t="s">
        <v>19355</v>
      </c>
      <c r="B10664">
        <v>27</v>
      </c>
      <c r="C10664">
        <v>13</v>
      </c>
      <c r="D10664">
        <v>16</v>
      </c>
      <c r="E10664" t="s">
        <v>19356</v>
      </c>
      <c r="F10664" t="s">
        <v>19354</v>
      </c>
    </row>
    <row r="10665" spans="1:6">
      <c r="A10665" t="s">
        <v>19357</v>
      </c>
      <c r="B10665">
        <v>27</v>
      </c>
      <c r="C10665">
        <v>13</v>
      </c>
      <c r="D10665">
        <v>17</v>
      </c>
      <c r="E10665" t="s">
        <v>19358</v>
      </c>
      <c r="F10665" t="s">
        <v>19359</v>
      </c>
    </row>
    <row r="10666" spans="1:6">
      <c r="A10666" t="s">
        <v>19360</v>
      </c>
      <c r="B10666">
        <v>27</v>
      </c>
      <c r="C10666">
        <v>13</v>
      </c>
      <c r="D10666">
        <v>18</v>
      </c>
      <c r="E10666" t="s">
        <v>19361</v>
      </c>
      <c r="F10666" t="s">
        <v>19359</v>
      </c>
    </row>
    <row r="10667" spans="1:6">
      <c r="A10667" t="s">
        <v>19362</v>
      </c>
      <c r="B10667">
        <v>27</v>
      </c>
      <c r="C10667">
        <v>13</v>
      </c>
      <c r="D10667">
        <v>19</v>
      </c>
      <c r="E10667" t="s">
        <v>19363</v>
      </c>
      <c r="F10667" t="s">
        <v>19364</v>
      </c>
    </row>
    <row r="10668" spans="1:6">
      <c r="A10668" t="s">
        <v>19365</v>
      </c>
      <c r="B10668">
        <v>27</v>
      </c>
      <c r="C10668">
        <v>13</v>
      </c>
      <c r="D10668">
        <v>20</v>
      </c>
      <c r="E10668" t="s">
        <v>19366</v>
      </c>
      <c r="F10668" t="s">
        <v>19364</v>
      </c>
    </row>
    <row r="10669" spans="1:6">
      <c r="A10669" t="s">
        <v>19367</v>
      </c>
      <c r="B10669">
        <v>27</v>
      </c>
      <c r="C10669">
        <v>14</v>
      </c>
      <c r="D10669">
        <v>1</v>
      </c>
      <c r="E10669" t="s">
        <v>19368</v>
      </c>
      <c r="F10669" t="s">
        <v>19369</v>
      </c>
    </row>
    <row r="10670" spans="1:6">
      <c r="A10670" t="s">
        <v>19370</v>
      </c>
      <c r="B10670">
        <v>27</v>
      </c>
      <c r="C10670">
        <v>14</v>
      </c>
      <c r="D10670">
        <v>2</v>
      </c>
      <c r="E10670" t="s">
        <v>19371</v>
      </c>
      <c r="F10670" t="s">
        <v>19369</v>
      </c>
    </row>
    <row r="10671" spans="1:6">
      <c r="A10671" t="s">
        <v>19372</v>
      </c>
      <c r="B10671">
        <v>27</v>
      </c>
      <c r="C10671">
        <v>14</v>
      </c>
      <c r="D10671">
        <v>3</v>
      </c>
      <c r="E10671" t="s">
        <v>19373</v>
      </c>
      <c r="F10671" t="s">
        <v>19374</v>
      </c>
    </row>
    <row r="10672" spans="1:6">
      <c r="A10672" t="s">
        <v>19375</v>
      </c>
      <c r="B10672">
        <v>27</v>
      </c>
      <c r="C10672">
        <v>14</v>
      </c>
      <c r="D10672">
        <v>4</v>
      </c>
      <c r="E10672" t="s">
        <v>19376</v>
      </c>
      <c r="F10672" t="s">
        <v>19374</v>
      </c>
    </row>
    <row r="10673" spans="1:7">
      <c r="A10673" t="s">
        <v>19377</v>
      </c>
      <c r="B10673">
        <v>27</v>
      </c>
      <c r="C10673">
        <v>14</v>
      </c>
      <c r="D10673">
        <v>5</v>
      </c>
      <c r="E10673" t="s">
        <v>19378</v>
      </c>
      <c r="F10673" t="s">
        <v>19379</v>
      </c>
    </row>
    <row r="10674" spans="1:7">
      <c r="A10674" t="s">
        <v>19380</v>
      </c>
      <c r="B10674">
        <v>27</v>
      </c>
      <c r="C10674">
        <v>14</v>
      </c>
      <c r="D10674">
        <v>6</v>
      </c>
      <c r="E10674" t="s">
        <v>19381</v>
      </c>
      <c r="F10674" t="s">
        <v>19379</v>
      </c>
    </row>
    <row r="10675" spans="1:7">
      <c r="A10675" t="s">
        <v>19382</v>
      </c>
      <c r="B10675">
        <v>27</v>
      </c>
      <c r="C10675">
        <v>14</v>
      </c>
      <c r="D10675">
        <v>7</v>
      </c>
      <c r="E10675" t="s">
        <v>19383</v>
      </c>
      <c r="F10675" t="s">
        <v>19384</v>
      </c>
    </row>
    <row r="10676" spans="1:7">
      <c r="A10676" t="s">
        <v>19385</v>
      </c>
      <c r="B10676">
        <v>27</v>
      </c>
      <c r="C10676">
        <v>14</v>
      </c>
      <c r="D10676">
        <v>8</v>
      </c>
      <c r="E10676" t="s">
        <v>19386</v>
      </c>
      <c r="F10676" t="s">
        <v>19384</v>
      </c>
    </row>
    <row r="10677" spans="1:7">
      <c r="A10677" t="s">
        <v>19387</v>
      </c>
      <c r="B10677">
        <v>27</v>
      </c>
      <c r="C10677">
        <v>14</v>
      </c>
      <c r="D10677">
        <v>9</v>
      </c>
      <c r="E10677" t="s">
        <v>19388</v>
      </c>
      <c r="F10677" t="s">
        <v>19389</v>
      </c>
    </row>
    <row r="10678" spans="1:7">
      <c r="A10678" t="s">
        <v>19390</v>
      </c>
      <c r="B10678">
        <v>27</v>
      </c>
      <c r="C10678">
        <v>14</v>
      </c>
      <c r="D10678">
        <v>10</v>
      </c>
      <c r="E10678" t="s">
        <v>19391</v>
      </c>
      <c r="F10678" t="s">
        <v>19389</v>
      </c>
    </row>
    <row r="10679" spans="1:7">
      <c r="A10679" t="s">
        <v>19392</v>
      </c>
      <c r="B10679">
        <v>27</v>
      </c>
      <c r="C10679">
        <v>14</v>
      </c>
      <c r="D10679">
        <v>11</v>
      </c>
      <c r="E10679" t="s">
        <v>19393</v>
      </c>
      <c r="F10679" t="s">
        <v>19394</v>
      </c>
    </row>
    <row r="10680" spans="1:7">
      <c r="A10680" t="s">
        <v>19395</v>
      </c>
      <c r="B10680">
        <v>27</v>
      </c>
      <c r="C10680">
        <v>14</v>
      </c>
      <c r="D10680">
        <v>12</v>
      </c>
      <c r="E10680" t="s">
        <v>19396</v>
      </c>
      <c r="F10680" t="s">
        <v>19394</v>
      </c>
    </row>
    <row r="10681" spans="1:7">
      <c r="A10681" t="s">
        <v>19397</v>
      </c>
      <c r="B10681">
        <v>27</v>
      </c>
      <c r="C10681">
        <v>14</v>
      </c>
      <c r="D10681">
        <v>13</v>
      </c>
      <c r="E10681" t="s">
        <v>15</v>
      </c>
      <c r="G10681" t="s">
        <v>16</v>
      </c>
    </row>
    <row r="10682" spans="1:7">
      <c r="A10682" t="s">
        <v>19398</v>
      </c>
      <c r="B10682">
        <v>27</v>
      </c>
      <c r="C10682">
        <v>14</v>
      </c>
      <c r="D10682">
        <v>14</v>
      </c>
      <c r="E10682" t="s">
        <v>15</v>
      </c>
      <c r="G10682" t="s">
        <v>16</v>
      </c>
    </row>
    <row r="10683" spans="1:7">
      <c r="A10683" t="s">
        <v>19399</v>
      </c>
      <c r="B10683">
        <v>27</v>
      </c>
      <c r="C10683">
        <v>14</v>
      </c>
      <c r="D10683">
        <v>15</v>
      </c>
      <c r="E10683" t="s">
        <v>660</v>
      </c>
      <c r="G10683" t="s">
        <v>661</v>
      </c>
    </row>
    <row r="10684" spans="1:7">
      <c r="A10684" t="s">
        <v>19400</v>
      </c>
      <c r="B10684">
        <v>27</v>
      </c>
      <c r="C10684">
        <v>14</v>
      </c>
      <c r="D10684">
        <v>16</v>
      </c>
      <c r="E10684" t="s">
        <v>660</v>
      </c>
      <c r="G10684" t="s">
        <v>661</v>
      </c>
    </row>
    <row r="10685" spans="1:7">
      <c r="A10685" t="s">
        <v>19401</v>
      </c>
      <c r="B10685">
        <v>27</v>
      </c>
      <c r="C10685">
        <v>14</v>
      </c>
      <c r="D10685">
        <v>17</v>
      </c>
      <c r="E10685" t="s">
        <v>664</v>
      </c>
      <c r="G10685" t="s">
        <v>665</v>
      </c>
    </row>
    <row r="10686" spans="1:7">
      <c r="A10686" t="s">
        <v>19402</v>
      </c>
      <c r="B10686">
        <v>27</v>
      </c>
      <c r="C10686">
        <v>14</v>
      </c>
      <c r="D10686">
        <v>18</v>
      </c>
      <c r="E10686" t="s">
        <v>664</v>
      </c>
      <c r="G10686" t="s">
        <v>665</v>
      </c>
    </row>
    <row r="10687" spans="1:7">
      <c r="A10687" t="s">
        <v>19403</v>
      </c>
      <c r="B10687">
        <v>27</v>
      </c>
      <c r="C10687">
        <v>14</v>
      </c>
      <c r="D10687">
        <v>19</v>
      </c>
      <c r="E10687" t="s">
        <v>668</v>
      </c>
      <c r="G10687" t="s">
        <v>669</v>
      </c>
    </row>
    <row r="10688" spans="1:7">
      <c r="A10688" t="s">
        <v>19404</v>
      </c>
      <c r="B10688">
        <v>27</v>
      </c>
      <c r="C10688">
        <v>14</v>
      </c>
      <c r="D10688">
        <v>20</v>
      </c>
      <c r="E10688" t="s">
        <v>668</v>
      </c>
      <c r="G10688" t="s">
        <v>669</v>
      </c>
    </row>
    <row r="10689" spans="1:7">
      <c r="A10689" t="s">
        <v>19405</v>
      </c>
      <c r="B10689">
        <v>27</v>
      </c>
      <c r="C10689">
        <v>15</v>
      </c>
      <c r="D10689">
        <v>1</v>
      </c>
      <c r="E10689" t="s">
        <v>672</v>
      </c>
      <c r="G10689" t="e">
        <f>--Buffer</f>
        <v>#NAME?</v>
      </c>
    </row>
    <row r="10690" spans="1:7">
      <c r="A10690" t="s">
        <v>19406</v>
      </c>
      <c r="B10690">
        <v>27</v>
      </c>
      <c r="C10690">
        <v>15</v>
      </c>
      <c r="D10690">
        <v>2</v>
      </c>
      <c r="E10690" t="s">
        <v>672</v>
      </c>
      <c r="G10690" t="e">
        <f>--Buffer</f>
        <v>#NAME?</v>
      </c>
    </row>
    <row r="10691" spans="1:7">
      <c r="A10691" t="s">
        <v>19407</v>
      </c>
      <c r="B10691">
        <v>27</v>
      </c>
      <c r="C10691">
        <v>15</v>
      </c>
      <c r="D10691">
        <v>3</v>
      </c>
      <c r="E10691" t="s">
        <v>675</v>
      </c>
      <c r="G10691" t="s">
        <v>676</v>
      </c>
    </row>
    <row r="10692" spans="1:7">
      <c r="A10692" t="s">
        <v>19408</v>
      </c>
      <c r="B10692">
        <v>27</v>
      </c>
      <c r="C10692">
        <v>15</v>
      </c>
      <c r="D10692">
        <v>4</v>
      </c>
      <c r="E10692" t="s">
        <v>675</v>
      </c>
      <c r="G10692" t="s">
        <v>676</v>
      </c>
    </row>
    <row r="10693" spans="1:7">
      <c r="A10693" t="s">
        <v>19409</v>
      </c>
      <c r="B10693">
        <v>27</v>
      </c>
      <c r="C10693">
        <v>15</v>
      </c>
      <c r="D10693">
        <v>5</v>
      </c>
      <c r="E10693" t="s">
        <v>679</v>
      </c>
      <c r="G10693" t="s">
        <v>680</v>
      </c>
    </row>
    <row r="10694" spans="1:7">
      <c r="A10694" t="s">
        <v>19410</v>
      </c>
      <c r="B10694">
        <v>27</v>
      </c>
      <c r="C10694">
        <v>15</v>
      </c>
      <c r="D10694">
        <v>6</v>
      </c>
      <c r="E10694" t="s">
        <v>679</v>
      </c>
      <c r="G10694" t="s">
        <v>680</v>
      </c>
    </row>
    <row r="10695" spans="1:7">
      <c r="A10695" t="s">
        <v>19411</v>
      </c>
      <c r="B10695">
        <v>27</v>
      </c>
      <c r="C10695">
        <v>15</v>
      </c>
      <c r="D10695">
        <v>7</v>
      </c>
      <c r="E10695" t="s">
        <v>683</v>
      </c>
      <c r="G10695" t="s">
        <v>684</v>
      </c>
    </row>
    <row r="10696" spans="1:7">
      <c r="A10696" t="s">
        <v>19412</v>
      </c>
      <c r="B10696">
        <v>27</v>
      </c>
      <c r="C10696">
        <v>15</v>
      </c>
      <c r="D10696">
        <v>8</v>
      </c>
      <c r="E10696" t="s">
        <v>683</v>
      </c>
      <c r="G10696" t="s">
        <v>684</v>
      </c>
    </row>
    <row r="10697" spans="1:7">
      <c r="A10697" t="s">
        <v>19413</v>
      </c>
      <c r="B10697">
        <v>27</v>
      </c>
      <c r="C10697">
        <v>15</v>
      </c>
      <c r="D10697">
        <v>9</v>
      </c>
      <c r="E10697" t="s">
        <v>672</v>
      </c>
      <c r="G10697" t="e">
        <f>--Buffer</f>
        <v>#NAME?</v>
      </c>
    </row>
    <row r="10698" spans="1:7">
      <c r="A10698" t="s">
        <v>19414</v>
      </c>
      <c r="B10698">
        <v>27</v>
      </c>
      <c r="C10698">
        <v>15</v>
      </c>
      <c r="D10698">
        <v>10</v>
      </c>
      <c r="E10698" t="s">
        <v>672</v>
      </c>
      <c r="G10698" t="e">
        <f>--Buffer</f>
        <v>#NAME?</v>
      </c>
    </row>
    <row r="10699" spans="1:7">
      <c r="A10699" t="s">
        <v>19415</v>
      </c>
      <c r="B10699">
        <v>27</v>
      </c>
      <c r="C10699">
        <v>15</v>
      </c>
      <c r="D10699">
        <v>11</v>
      </c>
      <c r="E10699" t="s">
        <v>672</v>
      </c>
      <c r="G10699" t="e">
        <f>--Buffer</f>
        <v>#NAME?</v>
      </c>
    </row>
    <row r="10700" spans="1:7">
      <c r="A10700" t="s">
        <v>19416</v>
      </c>
      <c r="B10700">
        <v>27</v>
      </c>
      <c r="C10700">
        <v>15</v>
      </c>
      <c r="D10700">
        <v>12</v>
      </c>
      <c r="E10700" t="s">
        <v>672</v>
      </c>
      <c r="G10700" t="e">
        <f>--Buffer</f>
        <v>#NAME?</v>
      </c>
    </row>
    <row r="10701" spans="1:7">
      <c r="A10701" t="s">
        <v>19417</v>
      </c>
      <c r="B10701">
        <v>27</v>
      </c>
      <c r="C10701">
        <v>15</v>
      </c>
      <c r="D10701">
        <v>13</v>
      </c>
      <c r="E10701" t="s">
        <v>672</v>
      </c>
      <c r="G10701" t="e">
        <f>--Buffer</f>
        <v>#NAME?</v>
      </c>
    </row>
    <row r="10702" spans="1:7">
      <c r="A10702" t="s">
        <v>19418</v>
      </c>
      <c r="B10702">
        <v>27</v>
      </c>
      <c r="C10702">
        <v>15</v>
      </c>
      <c r="D10702">
        <v>14</v>
      </c>
      <c r="E10702" t="s">
        <v>672</v>
      </c>
      <c r="G10702" t="e">
        <f>--Buffer</f>
        <v>#NAME?</v>
      </c>
    </row>
    <row r="10703" spans="1:7">
      <c r="A10703" t="s">
        <v>19419</v>
      </c>
      <c r="B10703">
        <v>27</v>
      </c>
      <c r="C10703">
        <v>15</v>
      </c>
      <c r="D10703">
        <v>15</v>
      </c>
      <c r="E10703" t="s">
        <v>672</v>
      </c>
      <c r="G10703" t="e">
        <f>--Buffer</f>
        <v>#NAME?</v>
      </c>
    </row>
    <row r="10704" spans="1:7">
      <c r="A10704" t="s">
        <v>19420</v>
      </c>
      <c r="B10704">
        <v>27</v>
      </c>
      <c r="C10704">
        <v>15</v>
      </c>
      <c r="D10704">
        <v>16</v>
      </c>
      <c r="E10704" t="s">
        <v>672</v>
      </c>
      <c r="G10704" t="e">
        <f>--Buffer</f>
        <v>#NAME?</v>
      </c>
    </row>
    <row r="10705" spans="1:7">
      <c r="A10705" t="s">
        <v>19421</v>
      </c>
      <c r="B10705">
        <v>27</v>
      </c>
      <c r="C10705">
        <v>15</v>
      </c>
      <c r="D10705">
        <v>17</v>
      </c>
      <c r="E10705" t="s">
        <v>695</v>
      </c>
      <c r="G10705" t="s">
        <v>696</v>
      </c>
    </row>
    <row r="10706" spans="1:7">
      <c r="A10706" t="s">
        <v>19422</v>
      </c>
      <c r="B10706">
        <v>27</v>
      </c>
      <c r="C10706">
        <v>15</v>
      </c>
      <c r="D10706">
        <v>18</v>
      </c>
      <c r="E10706" t="s">
        <v>695</v>
      </c>
      <c r="G10706" t="s">
        <v>696</v>
      </c>
    </row>
    <row r="10707" spans="1:7">
      <c r="A10707" t="s">
        <v>19423</v>
      </c>
      <c r="B10707">
        <v>27</v>
      </c>
      <c r="C10707">
        <v>15</v>
      </c>
      <c r="D10707">
        <v>19</v>
      </c>
      <c r="E10707" t="s">
        <v>699</v>
      </c>
      <c r="G10707" t="s">
        <v>700</v>
      </c>
    </row>
    <row r="10708" spans="1:7">
      <c r="A10708" t="s">
        <v>19424</v>
      </c>
      <c r="B10708">
        <v>27</v>
      </c>
      <c r="C10708">
        <v>15</v>
      </c>
      <c r="D10708">
        <v>20</v>
      </c>
      <c r="E10708" t="s">
        <v>699</v>
      </c>
      <c r="G10708" t="s">
        <v>700</v>
      </c>
    </row>
    <row r="10709" spans="1:7">
      <c r="A10709" t="s">
        <v>19425</v>
      </c>
      <c r="B10709">
        <v>27</v>
      </c>
      <c r="C10709">
        <v>16</v>
      </c>
      <c r="D10709">
        <v>1</v>
      </c>
      <c r="E10709" t="s">
        <v>703</v>
      </c>
      <c r="G10709" t="s">
        <v>704</v>
      </c>
    </row>
    <row r="10710" spans="1:7">
      <c r="A10710" t="s">
        <v>19426</v>
      </c>
      <c r="B10710">
        <v>27</v>
      </c>
      <c r="C10710">
        <v>16</v>
      </c>
      <c r="D10710">
        <v>2</v>
      </c>
      <c r="E10710" t="s">
        <v>703</v>
      </c>
      <c r="G10710" t="s">
        <v>704</v>
      </c>
    </row>
    <row r="10711" spans="1:7">
      <c r="A10711" t="s">
        <v>19427</v>
      </c>
      <c r="B10711">
        <v>27</v>
      </c>
      <c r="C10711">
        <v>16</v>
      </c>
      <c r="D10711">
        <v>3</v>
      </c>
      <c r="E10711" t="s">
        <v>707</v>
      </c>
      <c r="G10711" t="s">
        <v>708</v>
      </c>
    </row>
    <row r="10712" spans="1:7">
      <c r="A10712" t="s">
        <v>19428</v>
      </c>
      <c r="B10712">
        <v>27</v>
      </c>
      <c r="C10712">
        <v>16</v>
      </c>
      <c r="D10712">
        <v>4</v>
      </c>
      <c r="E10712" t="s">
        <v>707</v>
      </c>
      <c r="G10712" t="s">
        <v>708</v>
      </c>
    </row>
    <row r="10713" spans="1:7">
      <c r="A10713" t="s">
        <v>19429</v>
      </c>
      <c r="B10713">
        <v>27</v>
      </c>
      <c r="C10713">
        <v>16</v>
      </c>
      <c r="D10713">
        <v>5</v>
      </c>
      <c r="E10713" t="s">
        <v>711</v>
      </c>
      <c r="G10713" t="e">
        <f>--Blank</f>
        <v>#NAME?</v>
      </c>
    </row>
    <row r="10714" spans="1:7">
      <c r="A10714" t="s">
        <v>19430</v>
      </c>
      <c r="B10714">
        <v>27</v>
      </c>
      <c r="C10714">
        <v>16</v>
      </c>
      <c r="D10714">
        <v>6</v>
      </c>
      <c r="E10714" t="s">
        <v>711</v>
      </c>
      <c r="G10714" t="e">
        <f>--Blank</f>
        <v>#NAME?</v>
      </c>
    </row>
    <row r="10715" spans="1:7">
      <c r="A10715" t="s">
        <v>19431</v>
      </c>
      <c r="B10715">
        <v>27</v>
      </c>
      <c r="C10715">
        <v>16</v>
      </c>
      <c r="D10715">
        <v>7</v>
      </c>
      <c r="E10715" t="s">
        <v>711</v>
      </c>
      <c r="G10715" t="e">
        <f>--Blank</f>
        <v>#NAME?</v>
      </c>
    </row>
    <row r="10716" spans="1:7">
      <c r="A10716" t="s">
        <v>19432</v>
      </c>
      <c r="B10716">
        <v>27</v>
      </c>
      <c r="C10716">
        <v>16</v>
      </c>
      <c r="D10716">
        <v>8</v>
      </c>
      <c r="E10716" t="s">
        <v>711</v>
      </c>
      <c r="G10716" t="e">
        <f>--Blank</f>
        <v>#NAME?</v>
      </c>
    </row>
    <row r="10717" spans="1:7">
      <c r="A10717" t="s">
        <v>19433</v>
      </c>
      <c r="B10717">
        <v>27</v>
      </c>
      <c r="C10717">
        <v>16</v>
      </c>
      <c r="D10717">
        <v>9</v>
      </c>
      <c r="E10717" t="s">
        <v>711</v>
      </c>
      <c r="G10717" t="e">
        <f>--Blank</f>
        <v>#NAME?</v>
      </c>
    </row>
    <row r="10718" spans="1:7">
      <c r="A10718" t="s">
        <v>19434</v>
      </c>
      <c r="B10718">
        <v>27</v>
      </c>
      <c r="C10718">
        <v>16</v>
      </c>
      <c r="D10718">
        <v>10</v>
      </c>
      <c r="E10718" t="s">
        <v>711</v>
      </c>
      <c r="G10718" t="e">
        <f>--Blank</f>
        <v>#NAME?</v>
      </c>
    </row>
    <row r="10719" spans="1:7">
      <c r="A10719" t="s">
        <v>19435</v>
      </c>
      <c r="B10719">
        <v>27</v>
      </c>
      <c r="C10719">
        <v>16</v>
      </c>
      <c r="D10719">
        <v>11</v>
      </c>
      <c r="E10719" t="s">
        <v>711</v>
      </c>
      <c r="G10719" t="e">
        <f>--Blank</f>
        <v>#NAME?</v>
      </c>
    </row>
    <row r="10720" spans="1:7">
      <c r="A10720" t="s">
        <v>19436</v>
      </c>
      <c r="B10720">
        <v>27</v>
      </c>
      <c r="C10720">
        <v>16</v>
      </c>
      <c r="D10720">
        <v>12</v>
      </c>
      <c r="E10720" t="s">
        <v>711</v>
      </c>
      <c r="G10720" t="e">
        <f>--Blank</f>
        <v>#NAME?</v>
      </c>
    </row>
    <row r="10721" spans="1:7">
      <c r="A10721" t="s">
        <v>19437</v>
      </c>
      <c r="B10721">
        <v>27</v>
      </c>
      <c r="C10721">
        <v>16</v>
      </c>
      <c r="D10721">
        <v>13</v>
      </c>
      <c r="E10721" t="s">
        <v>711</v>
      </c>
      <c r="G10721" t="e">
        <f>--Blank</f>
        <v>#NAME?</v>
      </c>
    </row>
    <row r="10722" spans="1:7">
      <c r="A10722" t="s">
        <v>19438</v>
      </c>
      <c r="B10722">
        <v>27</v>
      </c>
      <c r="C10722">
        <v>16</v>
      </c>
      <c r="D10722">
        <v>14</v>
      </c>
      <c r="E10722" t="s">
        <v>711</v>
      </c>
      <c r="G10722" t="e">
        <f>--Blank</f>
        <v>#NAME?</v>
      </c>
    </row>
    <row r="10723" spans="1:7">
      <c r="A10723" t="s">
        <v>19439</v>
      </c>
      <c r="B10723">
        <v>27</v>
      </c>
      <c r="C10723">
        <v>16</v>
      </c>
      <c r="D10723">
        <v>15</v>
      </c>
      <c r="E10723" t="s">
        <v>711</v>
      </c>
      <c r="G10723" t="e">
        <f>--Blank</f>
        <v>#NAME?</v>
      </c>
    </row>
    <row r="10724" spans="1:7">
      <c r="A10724" t="s">
        <v>19440</v>
      </c>
      <c r="B10724">
        <v>27</v>
      </c>
      <c r="C10724">
        <v>16</v>
      </c>
      <c r="D10724">
        <v>16</v>
      </c>
      <c r="E10724" t="s">
        <v>711</v>
      </c>
      <c r="G10724" t="e">
        <f>--Blank</f>
        <v>#NAME?</v>
      </c>
    </row>
    <row r="10725" spans="1:7">
      <c r="A10725" t="s">
        <v>19441</v>
      </c>
      <c r="B10725">
        <v>27</v>
      </c>
      <c r="C10725">
        <v>16</v>
      </c>
      <c r="D10725">
        <v>17</v>
      </c>
      <c r="E10725" t="s">
        <v>711</v>
      </c>
      <c r="G10725" t="e">
        <f>--Blank</f>
        <v>#NAME?</v>
      </c>
    </row>
    <row r="10726" spans="1:7">
      <c r="A10726" t="s">
        <v>19442</v>
      </c>
      <c r="B10726">
        <v>27</v>
      </c>
      <c r="C10726">
        <v>16</v>
      </c>
      <c r="D10726">
        <v>18</v>
      </c>
      <c r="E10726" t="s">
        <v>711</v>
      </c>
      <c r="G10726" t="e">
        <f>--Blank</f>
        <v>#NAME?</v>
      </c>
    </row>
    <row r="10727" spans="1:7">
      <c r="A10727" t="s">
        <v>19443</v>
      </c>
      <c r="B10727">
        <v>27</v>
      </c>
      <c r="C10727">
        <v>16</v>
      </c>
      <c r="D10727">
        <v>19</v>
      </c>
      <c r="E10727" t="s">
        <v>711</v>
      </c>
      <c r="G10727" t="e">
        <f>--Blank</f>
        <v>#NAME?</v>
      </c>
    </row>
    <row r="10728" spans="1:7">
      <c r="A10728" t="s">
        <v>19444</v>
      </c>
      <c r="B10728">
        <v>27</v>
      </c>
      <c r="C10728">
        <v>16</v>
      </c>
      <c r="D10728">
        <v>20</v>
      </c>
      <c r="E10728" t="s">
        <v>711</v>
      </c>
      <c r="G10728" t="e">
        <f>--Blank</f>
        <v>#NAME?</v>
      </c>
    </row>
    <row r="10729" spans="1:7">
      <c r="A10729" t="s">
        <v>19445</v>
      </c>
      <c r="B10729">
        <v>27</v>
      </c>
      <c r="C10729">
        <v>17</v>
      </c>
      <c r="D10729">
        <v>1</v>
      </c>
      <c r="E10729" t="s">
        <v>711</v>
      </c>
      <c r="G10729" t="e">
        <f>--Blank</f>
        <v>#NAME?</v>
      </c>
    </row>
    <row r="10730" spans="1:7">
      <c r="A10730" t="s">
        <v>19446</v>
      </c>
      <c r="B10730">
        <v>27</v>
      </c>
      <c r="C10730">
        <v>17</v>
      </c>
      <c r="D10730">
        <v>2</v>
      </c>
      <c r="E10730" t="s">
        <v>711</v>
      </c>
      <c r="G10730" t="e">
        <f>--Blank</f>
        <v>#NAME?</v>
      </c>
    </row>
    <row r="10731" spans="1:7">
      <c r="A10731" t="s">
        <v>19447</v>
      </c>
      <c r="B10731">
        <v>27</v>
      </c>
      <c r="C10731">
        <v>17</v>
      </c>
      <c r="D10731">
        <v>3</v>
      </c>
      <c r="E10731" t="s">
        <v>711</v>
      </c>
      <c r="G10731" t="e">
        <f>--Blank</f>
        <v>#NAME?</v>
      </c>
    </row>
    <row r="10732" spans="1:7">
      <c r="A10732" t="s">
        <v>19448</v>
      </c>
      <c r="B10732">
        <v>27</v>
      </c>
      <c r="C10732">
        <v>17</v>
      </c>
      <c r="D10732">
        <v>4</v>
      </c>
      <c r="E10732" t="s">
        <v>711</v>
      </c>
      <c r="G10732" t="e">
        <f>--Blank</f>
        <v>#NAME?</v>
      </c>
    </row>
    <row r="10733" spans="1:7">
      <c r="A10733" t="s">
        <v>19449</v>
      </c>
      <c r="B10733">
        <v>27</v>
      </c>
      <c r="C10733">
        <v>17</v>
      </c>
      <c r="D10733">
        <v>5</v>
      </c>
      <c r="E10733" t="s">
        <v>711</v>
      </c>
      <c r="G10733" t="e">
        <f>--Blank</f>
        <v>#NAME?</v>
      </c>
    </row>
    <row r="10734" spans="1:7">
      <c r="A10734" t="s">
        <v>19450</v>
      </c>
      <c r="B10734">
        <v>27</v>
      </c>
      <c r="C10734">
        <v>17</v>
      </c>
      <c r="D10734">
        <v>6</v>
      </c>
      <c r="E10734" t="s">
        <v>711</v>
      </c>
      <c r="G10734" t="e">
        <f>--Blank</f>
        <v>#NAME?</v>
      </c>
    </row>
    <row r="10735" spans="1:7">
      <c r="A10735" t="s">
        <v>19451</v>
      </c>
      <c r="B10735">
        <v>27</v>
      </c>
      <c r="C10735">
        <v>17</v>
      </c>
      <c r="D10735">
        <v>7</v>
      </c>
      <c r="E10735" t="s">
        <v>711</v>
      </c>
      <c r="G10735" t="e">
        <f>--Blank</f>
        <v>#NAME?</v>
      </c>
    </row>
    <row r="10736" spans="1:7">
      <c r="A10736" t="s">
        <v>19452</v>
      </c>
      <c r="B10736">
        <v>27</v>
      </c>
      <c r="C10736">
        <v>17</v>
      </c>
      <c r="D10736">
        <v>8</v>
      </c>
      <c r="E10736" t="s">
        <v>711</v>
      </c>
      <c r="G10736" t="e">
        <f>--Blank</f>
        <v>#NAME?</v>
      </c>
    </row>
    <row r="10737" spans="1:7">
      <c r="A10737" t="s">
        <v>19453</v>
      </c>
      <c r="B10737">
        <v>27</v>
      </c>
      <c r="C10737">
        <v>17</v>
      </c>
      <c r="D10737">
        <v>9</v>
      </c>
      <c r="E10737" t="s">
        <v>711</v>
      </c>
      <c r="G10737" t="e">
        <f>--Blank</f>
        <v>#NAME?</v>
      </c>
    </row>
    <row r="10738" spans="1:7">
      <c r="A10738" t="s">
        <v>19454</v>
      </c>
      <c r="B10738">
        <v>27</v>
      </c>
      <c r="C10738">
        <v>17</v>
      </c>
      <c r="D10738">
        <v>10</v>
      </c>
      <c r="E10738" t="s">
        <v>711</v>
      </c>
      <c r="G10738" t="e">
        <f>--Blank</f>
        <v>#NAME?</v>
      </c>
    </row>
    <row r="10739" spans="1:7">
      <c r="A10739" t="s">
        <v>19455</v>
      </c>
      <c r="B10739">
        <v>27</v>
      </c>
      <c r="C10739">
        <v>17</v>
      </c>
      <c r="D10739">
        <v>11</v>
      </c>
      <c r="E10739" t="s">
        <v>711</v>
      </c>
      <c r="G10739" t="e">
        <f>--Blank</f>
        <v>#NAME?</v>
      </c>
    </row>
    <row r="10740" spans="1:7">
      <c r="A10740" t="s">
        <v>19456</v>
      </c>
      <c r="B10740">
        <v>27</v>
      </c>
      <c r="C10740">
        <v>17</v>
      </c>
      <c r="D10740">
        <v>12</v>
      </c>
      <c r="E10740" t="s">
        <v>711</v>
      </c>
      <c r="G10740" t="e">
        <f>--Blank</f>
        <v>#NAME?</v>
      </c>
    </row>
    <row r="10741" spans="1:7">
      <c r="A10741" t="s">
        <v>19457</v>
      </c>
      <c r="B10741">
        <v>27</v>
      </c>
      <c r="C10741">
        <v>17</v>
      </c>
      <c r="D10741">
        <v>13</v>
      </c>
      <c r="E10741" t="s">
        <v>711</v>
      </c>
      <c r="G10741" t="e">
        <f>--Blank</f>
        <v>#NAME?</v>
      </c>
    </row>
    <row r="10742" spans="1:7">
      <c r="A10742" t="s">
        <v>19458</v>
      </c>
      <c r="B10742">
        <v>27</v>
      </c>
      <c r="C10742">
        <v>17</v>
      </c>
      <c r="D10742">
        <v>14</v>
      </c>
      <c r="E10742" t="s">
        <v>711</v>
      </c>
      <c r="G10742" t="e">
        <f>--Blank</f>
        <v>#NAME?</v>
      </c>
    </row>
    <row r="10743" spans="1:7">
      <c r="A10743" t="s">
        <v>19459</v>
      </c>
      <c r="B10743">
        <v>27</v>
      </c>
      <c r="C10743">
        <v>17</v>
      </c>
      <c r="D10743">
        <v>15</v>
      </c>
      <c r="E10743" t="s">
        <v>711</v>
      </c>
      <c r="G10743" t="e">
        <f>--Blank</f>
        <v>#NAME?</v>
      </c>
    </row>
    <row r="10744" spans="1:7">
      <c r="A10744" t="s">
        <v>19460</v>
      </c>
      <c r="B10744">
        <v>27</v>
      </c>
      <c r="C10744">
        <v>17</v>
      </c>
      <c r="D10744">
        <v>16</v>
      </c>
      <c r="E10744" t="s">
        <v>711</v>
      </c>
      <c r="G10744" t="e">
        <f>--Blank</f>
        <v>#NAME?</v>
      </c>
    </row>
    <row r="10745" spans="1:7">
      <c r="A10745" t="s">
        <v>19461</v>
      </c>
      <c r="B10745">
        <v>27</v>
      </c>
      <c r="C10745">
        <v>17</v>
      </c>
      <c r="D10745">
        <v>17</v>
      </c>
      <c r="E10745" t="s">
        <v>711</v>
      </c>
      <c r="G10745" t="e">
        <f>--Blank</f>
        <v>#NAME?</v>
      </c>
    </row>
    <row r="10746" spans="1:7">
      <c r="A10746" t="s">
        <v>19462</v>
      </c>
      <c r="B10746">
        <v>27</v>
      </c>
      <c r="C10746">
        <v>17</v>
      </c>
      <c r="D10746">
        <v>18</v>
      </c>
      <c r="E10746" t="s">
        <v>711</v>
      </c>
      <c r="G10746" t="e">
        <f>--Blank</f>
        <v>#NAME?</v>
      </c>
    </row>
    <row r="10747" spans="1:7">
      <c r="A10747" t="s">
        <v>19463</v>
      </c>
      <c r="B10747">
        <v>27</v>
      </c>
      <c r="C10747">
        <v>17</v>
      </c>
      <c r="D10747">
        <v>19</v>
      </c>
      <c r="E10747" t="s">
        <v>711</v>
      </c>
      <c r="G10747" t="e">
        <f>--Blank</f>
        <v>#NAME?</v>
      </c>
    </row>
    <row r="10748" spans="1:7">
      <c r="A10748" t="s">
        <v>19464</v>
      </c>
      <c r="B10748">
        <v>27</v>
      </c>
      <c r="C10748">
        <v>17</v>
      </c>
      <c r="D10748">
        <v>20</v>
      </c>
      <c r="E10748" t="s">
        <v>711</v>
      </c>
      <c r="G10748" t="e">
        <f>--Blank</f>
        <v>#NAME?</v>
      </c>
    </row>
    <row r="10749" spans="1:7">
      <c r="A10749" t="s">
        <v>19465</v>
      </c>
      <c r="B10749">
        <v>27</v>
      </c>
      <c r="C10749">
        <v>18</v>
      </c>
      <c r="D10749">
        <v>1</v>
      </c>
      <c r="E10749" t="s">
        <v>711</v>
      </c>
      <c r="G10749" t="e">
        <f>--Blank</f>
        <v>#NAME?</v>
      </c>
    </row>
    <row r="10750" spans="1:7">
      <c r="A10750" t="s">
        <v>19466</v>
      </c>
      <c r="B10750">
        <v>27</v>
      </c>
      <c r="C10750">
        <v>18</v>
      </c>
      <c r="D10750">
        <v>2</v>
      </c>
      <c r="E10750" t="s">
        <v>711</v>
      </c>
      <c r="G10750" t="e">
        <f>--Blank</f>
        <v>#NAME?</v>
      </c>
    </row>
    <row r="10751" spans="1:7">
      <c r="A10751" t="s">
        <v>19467</v>
      </c>
      <c r="B10751">
        <v>27</v>
      </c>
      <c r="C10751">
        <v>18</v>
      </c>
      <c r="D10751">
        <v>3</v>
      </c>
      <c r="E10751" t="s">
        <v>711</v>
      </c>
      <c r="G10751" t="e">
        <f>--Blank</f>
        <v>#NAME?</v>
      </c>
    </row>
    <row r="10752" spans="1:7">
      <c r="A10752" t="s">
        <v>19468</v>
      </c>
      <c r="B10752">
        <v>27</v>
      </c>
      <c r="C10752">
        <v>18</v>
      </c>
      <c r="D10752">
        <v>4</v>
      </c>
      <c r="E10752" t="s">
        <v>711</v>
      </c>
      <c r="G10752" t="e">
        <f>--Blank</f>
        <v>#NAME?</v>
      </c>
    </row>
    <row r="10753" spans="1:7">
      <c r="A10753" t="s">
        <v>19469</v>
      </c>
      <c r="B10753">
        <v>27</v>
      </c>
      <c r="C10753">
        <v>18</v>
      </c>
      <c r="D10753">
        <v>5</v>
      </c>
      <c r="E10753" t="s">
        <v>711</v>
      </c>
      <c r="G10753" t="e">
        <f>--Blank</f>
        <v>#NAME?</v>
      </c>
    </row>
    <row r="10754" spans="1:7">
      <c r="A10754" t="s">
        <v>19470</v>
      </c>
      <c r="B10754">
        <v>27</v>
      </c>
      <c r="C10754">
        <v>18</v>
      </c>
      <c r="D10754">
        <v>6</v>
      </c>
      <c r="E10754" t="s">
        <v>711</v>
      </c>
      <c r="G10754" t="e">
        <f>--Blank</f>
        <v>#NAME?</v>
      </c>
    </row>
    <row r="10755" spans="1:7">
      <c r="A10755" t="s">
        <v>19471</v>
      </c>
      <c r="B10755">
        <v>27</v>
      </c>
      <c r="C10755">
        <v>18</v>
      </c>
      <c r="D10755">
        <v>7</v>
      </c>
      <c r="E10755" t="s">
        <v>711</v>
      </c>
      <c r="G10755" t="e">
        <f>--Blank</f>
        <v>#NAME?</v>
      </c>
    </row>
    <row r="10756" spans="1:7">
      <c r="A10756" t="s">
        <v>19472</v>
      </c>
      <c r="B10756">
        <v>27</v>
      </c>
      <c r="C10756">
        <v>18</v>
      </c>
      <c r="D10756">
        <v>8</v>
      </c>
      <c r="E10756" t="s">
        <v>711</v>
      </c>
      <c r="G10756" t="e">
        <f>--Blank</f>
        <v>#NAME?</v>
      </c>
    </row>
    <row r="10757" spans="1:7">
      <c r="A10757" t="s">
        <v>19473</v>
      </c>
      <c r="B10757">
        <v>27</v>
      </c>
      <c r="C10757">
        <v>18</v>
      </c>
      <c r="D10757">
        <v>9</v>
      </c>
      <c r="E10757" t="s">
        <v>711</v>
      </c>
      <c r="G10757" t="e">
        <f>--Blank</f>
        <v>#NAME?</v>
      </c>
    </row>
    <row r="10758" spans="1:7">
      <c r="A10758" t="s">
        <v>19474</v>
      </c>
      <c r="B10758">
        <v>27</v>
      </c>
      <c r="C10758">
        <v>18</v>
      </c>
      <c r="D10758">
        <v>10</v>
      </c>
      <c r="E10758" t="s">
        <v>711</v>
      </c>
      <c r="G10758" t="e">
        <f>--Blank</f>
        <v>#NAME?</v>
      </c>
    </row>
    <row r="10759" spans="1:7">
      <c r="A10759" t="s">
        <v>19475</v>
      </c>
      <c r="B10759">
        <v>27</v>
      </c>
      <c r="C10759">
        <v>18</v>
      </c>
      <c r="D10759">
        <v>11</v>
      </c>
      <c r="E10759" t="s">
        <v>711</v>
      </c>
      <c r="G10759" t="e">
        <f>--Blank</f>
        <v>#NAME?</v>
      </c>
    </row>
    <row r="10760" spans="1:7">
      <c r="A10760" t="s">
        <v>19476</v>
      </c>
      <c r="B10760">
        <v>27</v>
      </c>
      <c r="C10760">
        <v>18</v>
      </c>
      <c r="D10760">
        <v>12</v>
      </c>
      <c r="E10760" t="s">
        <v>711</v>
      </c>
      <c r="G10760" t="e">
        <f>--Blank</f>
        <v>#NAME?</v>
      </c>
    </row>
    <row r="10761" spans="1:7">
      <c r="A10761" t="s">
        <v>19477</v>
      </c>
      <c r="B10761">
        <v>27</v>
      </c>
      <c r="C10761">
        <v>18</v>
      </c>
      <c r="D10761">
        <v>13</v>
      </c>
      <c r="E10761" t="s">
        <v>711</v>
      </c>
      <c r="G10761" t="e">
        <f>--Blank</f>
        <v>#NAME?</v>
      </c>
    </row>
    <row r="10762" spans="1:7">
      <c r="A10762" t="s">
        <v>19478</v>
      </c>
      <c r="B10762">
        <v>27</v>
      </c>
      <c r="C10762">
        <v>18</v>
      </c>
      <c r="D10762">
        <v>14</v>
      </c>
      <c r="E10762" t="s">
        <v>711</v>
      </c>
      <c r="G10762" t="e">
        <f>--Blank</f>
        <v>#NAME?</v>
      </c>
    </row>
    <row r="10763" spans="1:7">
      <c r="A10763" t="s">
        <v>19479</v>
      </c>
      <c r="B10763">
        <v>27</v>
      </c>
      <c r="C10763">
        <v>18</v>
      </c>
      <c r="D10763">
        <v>15</v>
      </c>
      <c r="E10763" t="s">
        <v>711</v>
      </c>
      <c r="G10763" t="e">
        <f>--Blank</f>
        <v>#NAME?</v>
      </c>
    </row>
    <row r="10764" spans="1:7">
      <c r="A10764" t="s">
        <v>19480</v>
      </c>
      <c r="B10764">
        <v>27</v>
      </c>
      <c r="C10764">
        <v>18</v>
      </c>
      <c r="D10764">
        <v>16</v>
      </c>
      <c r="E10764" t="s">
        <v>711</v>
      </c>
      <c r="G10764" t="e">
        <f>--Blank</f>
        <v>#NAME?</v>
      </c>
    </row>
    <row r="10765" spans="1:7">
      <c r="A10765" t="s">
        <v>19481</v>
      </c>
      <c r="B10765">
        <v>27</v>
      </c>
      <c r="C10765">
        <v>18</v>
      </c>
      <c r="D10765">
        <v>17</v>
      </c>
      <c r="E10765" t="s">
        <v>711</v>
      </c>
      <c r="G10765" t="e">
        <f>--Blank</f>
        <v>#NAME?</v>
      </c>
    </row>
    <row r="10766" spans="1:7">
      <c r="A10766" t="s">
        <v>19482</v>
      </c>
      <c r="B10766">
        <v>27</v>
      </c>
      <c r="C10766">
        <v>18</v>
      </c>
      <c r="D10766">
        <v>18</v>
      </c>
      <c r="E10766" t="s">
        <v>711</v>
      </c>
      <c r="G10766" t="e">
        <f>--Blank</f>
        <v>#NAME?</v>
      </c>
    </row>
    <row r="10767" spans="1:7">
      <c r="A10767" t="s">
        <v>19483</v>
      </c>
      <c r="B10767">
        <v>27</v>
      </c>
      <c r="C10767">
        <v>18</v>
      </c>
      <c r="D10767">
        <v>19</v>
      </c>
      <c r="E10767" t="s">
        <v>711</v>
      </c>
      <c r="G10767" t="e">
        <f>--Blank</f>
        <v>#NAME?</v>
      </c>
    </row>
    <row r="10768" spans="1:7">
      <c r="A10768" t="s">
        <v>19484</v>
      </c>
      <c r="B10768">
        <v>27</v>
      </c>
      <c r="C10768">
        <v>18</v>
      </c>
      <c r="D10768">
        <v>20</v>
      </c>
      <c r="E10768" t="s">
        <v>711</v>
      </c>
      <c r="G10768" t="e">
        <f>--Blank</f>
        <v>#NAME?</v>
      </c>
    </row>
    <row r="10769" spans="1:7">
      <c r="A10769" t="s">
        <v>19485</v>
      </c>
      <c r="B10769">
        <v>27</v>
      </c>
      <c r="C10769">
        <v>19</v>
      </c>
      <c r="D10769">
        <v>1</v>
      </c>
      <c r="E10769" t="s">
        <v>711</v>
      </c>
      <c r="G10769" t="e">
        <f>--Blank</f>
        <v>#NAME?</v>
      </c>
    </row>
    <row r="10770" spans="1:7">
      <c r="A10770" t="s">
        <v>19486</v>
      </c>
      <c r="B10770">
        <v>27</v>
      </c>
      <c r="C10770">
        <v>19</v>
      </c>
      <c r="D10770">
        <v>2</v>
      </c>
      <c r="E10770" t="s">
        <v>711</v>
      </c>
      <c r="G10770" t="e">
        <f>--Blank</f>
        <v>#NAME?</v>
      </c>
    </row>
    <row r="10771" spans="1:7">
      <c r="A10771" t="s">
        <v>19487</v>
      </c>
      <c r="B10771">
        <v>27</v>
      </c>
      <c r="C10771">
        <v>19</v>
      </c>
      <c r="D10771">
        <v>3</v>
      </c>
      <c r="E10771" t="s">
        <v>711</v>
      </c>
      <c r="G10771" t="e">
        <f>--Blank</f>
        <v>#NAME?</v>
      </c>
    </row>
    <row r="10772" spans="1:7">
      <c r="A10772" t="s">
        <v>19488</v>
      </c>
      <c r="B10772">
        <v>27</v>
      </c>
      <c r="C10772">
        <v>19</v>
      </c>
      <c r="D10772">
        <v>4</v>
      </c>
      <c r="E10772" t="s">
        <v>711</v>
      </c>
      <c r="G10772" t="e">
        <f>--Blank</f>
        <v>#NAME?</v>
      </c>
    </row>
    <row r="10773" spans="1:7">
      <c r="A10773" t="s">
        <v>19489</v>
      </c>
      <c r="B10773">
        <v>27</v>
      </c>
      <c r="C10773">
        <v>19</v>
      </c>
      <c r="D10773">
        <v>5</v>
      </c>
      <c r="E10773" t="s">
        <v>711</v>
      </c>
      <c r="G10773" t="e">
        <f>--Blank</f>
        <v>#NAME?</v>
      </c>
    </row>
    <row r="10774" spans="1:7">
      <c r="A10774" t="s">
        <v>19490</v>
      </c>
      <c r="B10774">
        <v>27</v>
      </c>
      <c r="C10774">
        <v>19</v>
      </c>
      <c r="D10774">
        <v>6</v>
      </c>
      <c r="E10774" t="s">
        <v>711</v>
      </c>
      <c r="G10774" t="e">
        <f>--Blank</f>
        <v>#NAME?</v>
      </c>
    </row>
    <row r="10775" spans="1:7">
      <c r="A10775" t="s">
        <v>19491</v>
      </c>
      <c r="B10775">
        <v>27</v>
      </c>
      <c r="C10775">
        <v>19</v>
      </c>
      <c r="D10775">
        <v>7</v>
      </c>
      <c r="E10775" t="s">
        <v>711</v>
      </c>
      <c r="G10775" t="e">
        <f>--Blank</f>
        <v>#NAME?</v>
      </c>
    </row>
    <row r="10776" spans="1:7">
      <c r="A10776" t="s">
        <v>19492</v>
      </c>
      <c r="B10776">
        <v>27</v>
      </c>
      <c r="C10776">
        <v>19</v>
      </c>
      <c r="D10776">
        <v>8</v>
      </c>
      <c r="E10776" t="s">
        <v>711</v>
      </c>
      <c r="G10776" t="e">
        <f>--Blank</f>
        <v>#NAME?</v>
      </c>
    </row>
    <row r="10777" spans="1:7">
      <c r="A10777" t="s">
        <v>19493</v>
      </c>
      <c r="B10777">
        <v>27</v>
      </c>
      <c r="C10777">
        <v>19</v>
      </c>
      <c r="D10777">
        <v>9</v>
      </c>
      <c r="E10777" t="s">
        <v>711</v>
      </c>
      <c r="G10777" t="e">
        <f>--Blank</f>
        <v>#NAME?</v>
      </c>
    </row>
    <row r="10778" spans="1:7">
      <c r="A10778" t="s">
        <v>19494</v>
      </c>
      <c r="B10778">
        <v>27</v>
      </c>
      <c r="C10778">
        <v>19</v>
      </c>
      <c r="D10778">
        <v>10</v>
      </c>
      <c r="E10778" t="s">
        <v>711</v>
      </c>
      <c r="G10778" t="e">
        <f>--Blank</f>
        <v>#NAME?</v>
      </c>
    </row>
    <row r="10779" spans="1:7">
      <c r="A10779" t="s">
        <v>19495</v>
      </c>
      <c r="B10779">
        <v>27</v>
      </c>
      <c r="C10779">
        <v>19</v>
      </c>
      <c r="D10779">
        <v>11</v>
      </c>
      <c r="E10779" t="s">
        <v>711</v>
      </c>
      <c r="G10779" t="e">
        <f>--Blank</f>
        <v>#NAME?</v>
      </c>
    </row>
    <row r="10780" spans="1:7">
      <c r="A10780" t="s">
        <v>19496</v>
      </c>
      <c r="B10780">
        <v>27</v>
      </c>
      <c r="C10780">
        <v>19</v>
      </c>
      <c r="D10780">
        <v>12</v>
      </c>
      <c r="E10780" t="s">
        <v>711</v>
      </c>
      <c r="G10780" t="e">
        <f>--Blank</f>
        <v>#NAME?</v>
      </c>
    </row>
    <row r="10781" spans="1:7">
      <c r="A10781" t="s">
        <v>19497</v>
      </c>
      <c r="B10781">
        <v>27</v>
      </c>
      <c r="C10781">
        <v>19</v>
      </c>
      <c r="D10781">
        <v>13</v>
      </c>
      <c r="E10781" t="s">
        <v>711</v>
      </c>
      <c r="G10781" t="e">
        <f>--Blank</f>
        <v>#NAME?</v>
      </c>
    </row>
    <row r="10782" spans="1:7">
      <c r="A10782" t="s">
        <v>19498</v>
      </c>
      <c r="B10782">
        <v>27</v>
      </c>
      <c r="C10782">
        <v>19</v>
      </c>
      <c r="D10782">
        <v>14</v>
      </c>
      <c r="E10782" t="s">
        <v>711</v>
      </c>
      <c r="G10782" t="e">
        <f>--Blank</f>
        <v>#NAME?</v>
      </c>
    </row>
    <row r="10783" spans="1:7">
      <c r="A10783" t="s">
        <v>19499</v>
      </c>
      <c r="B10783">
        <v>27</v>
      </c>
      <c r="C10783">
        <v>19</v>
      </c>
      <c r="D10783">
        <v>15</v>
      </c>
      <c r="E10783" t="s">
        <v>711</v>
      </c>
      <c r="G10783" t="e">
        <f>--Blank</f>
        <v>#NAME?</v>
      </c>
    </row>
    <row r="10784" spans="1:7">
      <c r="A10784" t="s">
        <v>19500</v>
      </c>
      <c r="B10784">
        <v>27</v>
      </c>
      <c r="C10784">
        <v>19</v>
      </c>
      <c r="D10784">
        <v>16</v>
      </c>
      <c r="E10784" t="s">
        <v>711</v>
      </c>
      <c r="G10784" t="e">
        <f>--Blank</f>
        <v>#NAME?</v>
      </c>
    </row>
    <row r="10785" spans="1:7">
      <c r="A10785" t="s">
        <v>19501</v>
      </c>
      <c r="B10785">
        <v>27</v>
      </c>
      <c r="C10785">
        <v>19</v>
      </c>
      <c r="D10785">
        <v>17</v>
      </c>
      <c r="E10785" t="s">
        <v>711</v>
      </c>
      <c r="G10785" t="e">
        <f>--Blank</f>
        <v>#NAME?</v>
      </c>
    </row>
    <row r="10786" spans="1:7">
      <c r="A10786" t="s">
        <v>19502</v>
      </c>
      <c r="B10786">
        <v>27</v>
      </c>
      <c r="C10786">
        <v>19</v>
      </c>
      <c r="D10786">
        <v>18</v>
      </c>
      <c r="E10786" t="s">
        <v>711</v>
      </c>
      <c r="G10786" t="e">
        <f>--Blank</f>
        <v>#NAME?</v>
      </c>
    </row>
    <row r="10787" spans="1:7">
      <c r="A10787" t="s">
        <v>19503</v>
      </c>
      <c r="B10787">
        <v>27</v>
      </c>
      <c r="C10787">
        <v>19</v>
      </c>
      <c r="D10787">
        <v>19</v>
      </c>
      <c r="E10787" t="s">
        <v>711</v>
      </c>
      <c r="G10787" t="e">
        <f>--Blank</f>
        <v>#NAME?</v>
      </c>
    </row>
    <row r="10788" spans="1:7">
      <c r="A10788" t="s">
        <v>19504</v>
      </c>
      <c r="B10788">
        <v>27</v>
      </c>
      <c r="C10788">
        <v>19</v>
      </c>
      <c r="D10788">
        <v>20</v>
      </c>
      <c r="E10788" t="s">
        <v>711</v>
      </c>
      <c r="G10788" t="e">
        <f>--Blank</f>
        <v>#NAME?</v>
      </c>
    </row>
    <row r="10789" spans="1:7">
      <c r="A10789" t="s">
        <v>19505</v>
      </c>
      <c r="B10789">
        <v>27</v>
      </c>
      <c r="C10789">
        <v>20</v>
      </c>
      <c r="D10789">
        <v>1</v>
      </c>
      <c r="E10789" t="s">
        <v>711</v>
      </c>
      <c r="G10789" t="e">
        <f>--Blank</f>
        <v>#NAME?</v>
      </c>
    </row>
    <row r="10790" spans="1:7">
      <c r="A10790" t="s">
        <v>19506</v>
      </c>
      <c r="B10790">
        <v>27</v>
      </c>
      <c r="C10790">
        <v>20</v>
      </c>
      <c r="D10790">
        <v>2</v>
      </c>
      <c r="E10790" t="s">
        <v>711</v>
      </c>
      <c r="G10790" t="e">
        <f>--Blank</f>
        <v>#NAME?</v>
      </c>
    </row>
    <row r="10791" spans="1:7">
      <c r="A10791" t="s">
        <v>19507</v>
      </c>
      <c r="B10791">
        <v>27</v>
      </c>
      <c r="C10791">
        <v>20</v>
      </c>
      <c r="D10791">
        <v>3</v>
      </c>
      <c r="E10791" t="s">
        <v>711</v>
      </c>
      <c r="G10791" t="e">
        <f>--Blank</f>
        <v>#NAME?</v>
      </c>
    </row>
    <row r="10792" spans="1:7">
      <c r="A10792" t="s">
        <v>19508</v>
      </c>
      <c r="B10792">
        <v>27</v>
      </c>
      <c r="C10792">
        <v>20</v>
      </c>
      <c r="D10792">
        <v>4</v>
      </c>
      <c r="E10792" t="s">
        <v>711</v>
      </c>
      <c r="G10792" t="e">
        <f>--Blank</f>
        <v>#NAME?</v>
      </c>
    </row>
    <row r="10793" spans="1:7">
      <c r="A10793" t="s">
        <v>19509</v>
      </c>
      <c r="B10793">
        <v>27</v>
      </c>
      <c r="C10793">
        <v>20</v>
      </c>
      <c r="D10793">
        <v>5</v>
      </c>
      <c r="E10793" t="s">
        <v>711</v>
      </c>
      <c r="G10793" t="e">
        <f>--Blank</f>
        <v>#NAME?</v>
      </c>
    </row>
    <row r="10794" spans="1:7">
      <c r="A10794" t="s">
        <v>19510</v>
      </c>
      <c r="B10794">
        <v>27</v>
      </c>
      <c r="C10794">
        <v>20</v>
      </c>
      <c r="D10794">
        <v>6</v>
      </c>
      <c r="E10794" t="s">
        <v>711</v>
      </c>
      <c r="G10794" t="e">
        <f>--Blank</f>
        <v>#NAME?</v>
      </c>
    </row>
    <row r="10795" spans="1:7">
      <c r="A10795" t="s">
        <v>19511</v>
      </c>
      <c r="B10795">
        <v>27</v>
      </c>
      <c r="C10795">
        <v>20</v>
      </c>
      <c r="D10795">
        <v>7</v>
      </c>
      <c r="E10795" t="s">
        <v>711</v>
      </c>
      <c r="G10795" t="e">
        <f>--Blank</f>
        <v>#NAME?</v>
      </c>
    </row>
    <row r="10796" spans="1:7">
      <c r="A10796" t="s">
        <v>19512</v>
      </c>
      <c r="B10796">
        <v>27</v>
      </c>
      <c r="C10796">
        <v>20</v>
      </c>
      <c r="D10796">
        <v>8</v>
      </c>
      <c r="E10796" t="s">
        <v>711</v>
      </c>
      <c r="G10796" t="e">
        <f>--Blank</f>
        <v>#NAME?</v>
      </c>
    </row>
    <row r="10797" spans="1:7">
      <c r="A10797" t="s">
        <v>19513</v>
      </c>
      <c r="B10797">
        <v>27</v>
      </c>
      <c r="C10797">
        <v>20</v>
      </c>
      <c r="D10797">
        <v>9</v>
      </c>
      <c r="E10797" t="s">
        <v>711</v>
      </c>
      <c r="G10797" t="e">
        <f>--Blank</f>
        <v>#NAME?</v>
      </c>
    </row>
    <row r="10798" spans="1:7">
      <c r="A10798" t="s">
        <v>19514</v>
      </c>
      <c r="B10798">
        <v>27</v>
      </c>
      <c r="C10798">
        <v>20</v>
      </c>
      <c r="D10798">
        <v>10</v>
      </c>
      <c r="E10798" t="s">
        <v>711</v>
      </c>
      <c r="G10798" t="e">
        <f>--Blank</f>
        <v>#NAME?</v>
      </c>
    </row>
    <row r="10799" spans="1:7">
      <c r="A10799" t="s">
        <v>19515</v>
      </c>
      <c r="B10799">
        <v>27</v>
      </c>
      <c r="C10799">
        <v>20</v>
      </c>
      <c r="D10799">
        <v>11</v>
      </c>
      <c r="E10799" t="s">
        <v>711</v>
      </c>
      <c r="G10799" t="e">
        <f>--Blank</f>
        <v>#NAME?</v>
      </c>
    </row>
    <row r="10800" spans="1:7">
      <c r="A10800" t="s">
        <v>19516</v>
      </c>
      <c r="B10800">
        <v>27</v>
      </c>
      <c r="C10800">
        <v>20</v>
      </c>
      <c r="D10800">
        <v>12</v>
      </c>
      <c r="E10800" t="s">
        <v>711</v>
      </c>
      <c r="G10800" t="e">
        <f>--Blank</f>
        <v>#NAME?</v>
      </c>
    </row>
    <row r="10801" spans="1:7">
      <c r="A10801" t="s">
        <v>19517</v>
      </c>
      <c r="B10801">
        <v>27</v>
      </c>
      <c r="C10801">
        <v>20</v>
      </c>
      <c r="D10801">
        <v>13</v>
      </c>
      <c r="E10801" t="s">
        <v>711</v>
      </c>
      <c r="G10801" t="e">
        <f>--Blank</f>
        <v>#NAME?</v>
      </c>
    </row>
    <row r="10802" spans="1:7">
      <c r="A10802" t="s">
        <v>19518</v>
      </c>
      <c r="B10802">
        <v>27</v>
      </c>
      <c r="C10802">
        <v>20</v>
      </c>
      <c r="D10802">
        <v>14</v>
      </c>
      <c r="E10802" t="s">
        <v>711</v>
      </c>
      <c r="G10802" t="e">
        <f>--Blank</f>
        <v>#NAME?</v>
      </c>
    </row>
    <row r="10803" spans="1:7">
      <c r="A10803" t="s">
        <v>19519</v>
      </c>
      <c r="B10803">
        <v>27</v>
      </c>
      <c r="C10803">
        <v>20</v>
      </c>
      <c r="D10803">
        <v>15</v>
      </c>
      <c r="E10803" t="s">
        <v>711</v>
      </c>
      <c r="G10803" t="e">
        <f>--Blank</f>
        <v>#NAME?</v>
      </c>
    </row>
    <row r="10804" spans="1:7">
      <c r="A10804" t="s">
        <v>19520</v>
      </c>
      <c r="B10804">
        <v>27</v>
      </c>
      <c r="C10804">
        <v>20</v>
      </c>
      <c r="D10804">
        <v>16</v>
      </c>
      <c r="E10804" t="s">
        <v>711</v>
      </c>
      <c r="G10804" t="e">
        <f>--Blank</f>
        <v>#NAME?</v>
      </c>
    </row>
    <row r="10805" spans="1:7">
      <c r="A10805" t="s">
        <v>19521</v>
      </c>
      <c r="B10805">
        <v>27</v>
      </c>
      <c r="C10805">
        <v>20</v>
      </c>
      <c r="D10805">
        <v>17</v>
      </c>
      <c r="E10805" t="s">
        <v>711</v>
      </c>
      <c r="G10805" t="e">
        <f>--Blank</f>
        <v>#NAME?</v>
      </c>
    </row>
    <row r="10806" spans="1:7">
      <c r="A10806" t="s">
        <v>19522</v>
      </c>
      <c r="B10806">
        <v>27</v>
      </c>
      <c r="C10806">
        <v>20</v>
      </c>
      <c r="D10806">
        <v>18</v>
      </c>
      <c r="E10806" t="s">
        <v>711</v>
      </c>
      <c r="G10806" t="e">
        <f>--Blank</f>
        <v>#NAME?</v>
      </c>
    </row>
    <row r="10807" spans="1:7">
      <c r="A10807" t="s">
        <v>19523</v>
      </c>
      <c r="B10807">
        <v>27</v>
      </c>
      <c r="C10807">
        <v>20</v>
      </c>
      <c r="D10807">
        <v>19</v>
      </c>
      <c r="E10807" t="s">
        <v>711</v>
      </c>
      <c r="G10807" t="e">
        <f>--Blank</f>
        <v>#NAME?</v>
      </c>
    </row>
    <row r="10808" spans="1:7">
      <c r="A10808" t="s">
        <v>19524</v>
      </c>
      <c r="B10808">
        <v>27</v>
      </c>
      <c r="C10808">
        <v>20</v>
      </c>
      <c r="D10808">
        <v>20</v>
      </c>
      <c r="E10808" t="s">
        <v>711</v>
      </c>
      <c r="G10808" t="e">
        <f>--Blank</f>
        <v>#NAME?</v>
      </c>
    </row>
    <row r="10809" spans="1:7">
      <c r="A10809" t="s">
        <v>19525</v>
      </c>
      <c r="B10809">
        <v>28</v>
      </c>
      <c r="C10809">
        <v>1</v>
      </c>
      <c r="D10809">
        <v>1</v>
      </c>
      <c r="E10809" t="s">
        <v>15</v>
      </c>
      <c r="G10809" t="s">
        <v>16</v>
      </c>
    </row>
    <row r="10810" spans="1:7">
      <c r="A10810" t="s">
        <v>19526</v>
      </c>
      <c r="B10810">
        <v>28</v>
      </c>
      <c r="C10810">
        <v>1</v>
      </c>
      <c r="D10810">
        <v>2</v>
      </c>
      <c r="E10810" t="s">
        <v>15</v>
      </c>
      <c r="G10810" t="s">
        <v>16</v>
      </c>
    </row>
    <row r="10811" spans="1:7">
      <c r="A10811" t="s">
        <v>19527</v>
      </c>
      <c r="B10811">
        <v>28</v>
      </c>
      <c r="C10811">
        <v>1</v>
      </c>
      <c r="D10811">
        <v>3</v>
      </c>
      <c r="E10811" t="s">
        <v>19</v>
      </c>
      <c r="G10811" t="s">
        <v>20</v>
      </c>
    </row>
    <row r="10812" spans="1:7">
      <c r="A10812" t="s">
        <v>19528</v>
      </c>
      <c r="B10812">
        <v>28</v>
      </c>
      <c r="C10812">
        <v>1</v>
      </c>
      <c r="D10812">
        <v>4</v>
      </c>
      <c r="E10812" t="s">
        <v>19</v>
      </c>
      <c r="G10812" t="s">
        <v>20</v>
      </c>
    </row>
    <row r="10813" spans="1:7">
      <c r="A10813" t="s">
        <v>19529</v>
      </c>
      <c r="B10813">
        <v>28</v>
      </c>
      <c r="C10813">
        <v>1</v>
      </c>
      <c r="D10813">
        <v>5</v>
      </c>
      <c r="E10813" t="s">
        <v>23</v>
      </c>
      <c r="G10813" t="s">
        <v>24</v>
      </c>
    </row>
    <row r="10814" spans="1:7">
      <c r="A10814" t="s">
        <v>19530</v>
      </c>
      <c r="B10814">
        <v>28</v>
      </c>
      <c r="C10814">
        <v>1</v>
      </c>
      <c r="D10814">
        <v>6</v>
      </c>
      <c r="E10814" t="s">
        <v>23</v>
      </c>
      <c r="G10814" t="s">
        <v>24</v>
      </c>
    </row>
    <row r="10815" spans="1:7">
      <c r="A10815" t="s">
        <v>19531</v>
      </c>
      <c r="B10815">
        <v>28</v>
      </c>
      <c r="C10815">
        <v>1</v>
      </c>
      <c r="D10815">
        <v>7</v>
      </c>
      <c r="E10815" t="s">
        <v>27</v>
      </c>
      <c r="G10815" t="s">
        <v>28</v>
      </c>
    </row>
    <row r="10816" spans="1:7">
      <c r="A10816" t="s">
        <v>19532</v>
      </c>
      <c r="B10816">
        <v>28</v>
      </c>
      <c r="C10816">
        <v>1</v>
      </c>
      <c r="D10816">
        <v>8</v>
      </c>
      <c r="E10816" t="s">
        <v>27</v>
      </c>
      <c r="G10816" t="s">
        <v>28</v>
      </c>
    </row>
    <row r="10817" spans="1:7">
      <c r="A10817" t="s">
        <v>19533</v>
      </c>
      <c r="B10817">
        <v>28</v>
      </c>
      <c r="C10817">
        <v>1</v>
      </c>
      <c r="D10817">
        <v>9</v>
      </c>
      <c r="E10817" t="s">
        <v>31</v>
      </c>
      <c r="G10817" t="s">
        <v>32</v>
      </c>
    </row>
    <row r="10818" spans="1:7">
      <c r="A10818" t="s">
        <v>19534</v>
      </c>
      <c r="B10818">
        <v>28</v>
      </c>
      <c r="C10818">
        <v>1</v>
      </c>
      <c r="D10818">
        <v>10</v>
      </c>
      <c r="E10818" t="s">
        <v>31</v>
      </c>
      <c r="G10818" t="s">
        <v>32</v>
      </c>
    </row>
    <row r="10819" spans="1:7">
      <c r="A10819" t="s">
        <v>19535</v>
      </c>
      <c r="B10819">
        <v>28</v>
      </c>
      <c r="C10819">
        <v>1</v>
      </c>
      <c r="D10819">
        <v>11</v>
      </c>
      <c r="E10819" t="s">
        <v>35</v>
      </c>
      <c r="G10819" t="s">
        <v>36</v>
      </c>
    </row>
    <row r="10820" spans="1:7">
      <c r="A10820" t="s">
        <v>19536</v>
      </c>
      <c r="B10820">
        <v>28</v>
      </c>
      <c r="C10820">
        <v>1</v>
      </c>
      <c r="D10820">
        <v>12</v>
      </c>
      <c r="E10820" t="s">
        <v>35</v>
      </c>
      <c r="G10820" t="s">
        <v>36</v>
      </c>
    </row>
    <row r="10821" spans="1:7">
      <c r="A10821" t="s">
        <v>19537</v>
      </c>
      <c r="B10821">
        <v>28</v>
      </c>
      <c r="C10821">
        <v>1</v>
      </c>
      <c r="D10821">
        <v>13</v>
      </c>
      <c r="E10821" t="s">
        <v>39</v>
      </c>
      <c r="G10821" t="s">
        <v>40</v>
      </c>
    </row>
    <row r="10822" spans="1:7">
      <c r="A10822" t="s">
        <v>19538</v>
      </c>
      <c r="B10822">
        <v>28</v>
      </c>
      <c r="C10822">
        <v>1</v>
      </c>
      <c r="D10822">
        <v>14</v>
      </c>
      <c r="E10822" t="s">
        <v>39</v>
      </c>
      <c r="G10822" t="s">
        <v>40</v>
      </c>
    </row>
    <row r="10823" spans="1:7">
      <c r="A10823" t="s">
        <v>19539</v>
      </c>
      <c r="B10823">
        <v>28</v>
      </c>
      <c r="C10823">
        <v>1</v>
      </c>
      <c r="D10823">
        <v>15</v>
      </c>
      <c r="E10823" t="s">
        <v>43</v>
      </c>
      <c r="G10823" t="s">
        <v>44</v>
      </c>
    </row>
    <row r="10824" spans="1:7">
      <c r="A10824" t="s">
        <v>19540</v>
      </c>
      <c r="B10824">
        <v>28</v>
      </c>
      <c r="C10824">
        <v>1</v>
      </c>
      <c r="D10824">
        <v>16</v>
      </c>
      <c r="E10824" t="s">
        <v>43</v>
      </c>
      <c r="G10824" t="s">
        <v>44</v>
      </c>
    </row>
    <row r="10825" spans="1:7">
      <c r="A10825" t="s">
        <v>19541</v>
      </c>
      <c r="B10825">
        <v>28</v>
      </c>
      <c r="C10825">
        <v>1</v>
      </c>
      <c r="D10825">
        <v>17</v>
      </c>
      <c r="E10825" t="s">
        <v>47</v>
      </c>
      <c r="G10825" t="s">
        <v>48</v>
      </c>
    </row>
    <row r="10826" spans="1:7">
      <c r="A10826" t="s">
        <v>19542</v>
      </c>
      <c r="B10826">
        <v>28</v>
      </c>
      <c r="C10826">
        <v>1</v>
      </c>
      <c r="D10826">
        <v>18</v>
      </c>
      <c r="E10826" t="s">
        <v>47</v>
      </c>
      <c r="G10826" t="s">
        <v>48</v>
      </c>
    </row>
    <row r="10827" spans="1:7">
      <c r="A10827" t="s">
        <v>19543</v>
      </c>
      <c r="B10827">
        <v>28</v>
      </c>
      <c r="C10827">
        <v>1</v>
      </c>
      <c r="D10827">
        <v>19</v>
      </c>
      <c r="E10827" t="s">
        <v>51</v>
      </c>
      <c r="G10827" t="s">
        <v>52</v>
      </c>
    </row>
    <row r="10828" spans="1:7">
      <c r="A10828" t="s">
        <v>19544</v>
      </c>
      <c r="B10828">
        <v>28</v>
      </c>
      <c r="C10828">
        <v>1</v>
      </c>
      <c r="D10828">
        <v>20</v>
      </c>
      <c r="E10828" t="s">
        <v>51</v>
      </c>
      <c r="G10828" t="s">
        <v>52</v>
      </c>
    </row>
    <row r="10829" spans="1:7">
      <c r="A10829" t="s">
        <v>19545</v>
      </c>
      <c r="B10829">
        <v>28</v>
      </c>
      <c r="C10829">
        <v>2</v>
      </c>
      <c r="D10829">
        <v>1</v>
      </c>
      <c r="E10829" t="s">
        <v>55</v>
      </c>
      <c r="G10829" t="s">
        <v>56</v>
      </c>
    </row>
    <row r="10830" spans="1:7">
      <c r="A10830" t="s">
        <v>19546</v>
      </c>
      <c r="B10830">
        <v>28</v>
      </c>
      <c r="C10830">
        <v>2</v>
      </c>
      <c r="D10830">
        <v>2</v>
      </c>
      <c r="E10830" t="s">
        <v>55</v>
      </c>
      <c r="G10830" t="s">
        <v>56</v>
      </c>
    </row>
    <row r="10831" spans="1:7">
      <c r="A10831" t="s">
        <v>19547</v>
      </c>
      <c r="B10831">
        <v>28</v>
      </c>
      <c r="C10831">
        <v>2</v>
      </c>
      <c r="D10831">
        <v>3</v>
      </c>
      <c r="E10831" t="s">
        <v>59</v>
      </c>
      <c r="G10831" t="s">
        <v>60</v>
      </c>
    </row>
    <row r="10832" spans="1:7">
      <c r="A10832" t="s">
        <v>19548</v>
      </c>
      <c r="B10832">
        <v>28</v>
      </c>
      <c r="C10832">
        <v>2</v>
      </c>
      <c r="D10832">
        <v>4</v>
      </c>
      <c r="E10832" t="s">
        <v>59</v>
      </c>
      <c r="G10832" t="s">
        <v>60</v>
      </c>
    </row>
    <row r="10833" spans="1:7">
      <c r="A10833" t="s">
        <v>19549</v>
      </c>
      <c r="B10833">
        <v>28</v>
      </c>
      <c r="C10833">
        <v>2</v>
      </c>
      <c r="D10833">
        <v>5</v>
      </c>
      <c r="E10833" t="s">
        <v>63</v>
      </c>
      <c r="G10833" t="s">
        <v>64</v>
      </c>
    </row>
    <row r="10834" spans="1:7">
      <c r="A10834" t="s">
        <v>19550</v>
      </c>
      <c r="B10834">
        <v>28</v>
      </c>
      <c r="C10834">
        <v>2</v>
      </c>
      <c r="D10834">
        <v>6</v>
      </c>
      <c r="E10834" t="s">
        <v>63</v>
      </c>
      <c r="G10834" t="s">
        <v>64</v>
      </c>
    </row>
    <row r="10835" spans="1:7">
      <c r="A10835" t="s">
        <v>19551</v>
      </c>
      <c r="B10835">
        <v>28</v>
      </c>
      <c r="C10835">
        <v>2</v>
      </c>
      <c r="D10835">
        <v>7</v>
      </c>
      <c r="E10835" t="s">
        <v>67</v>
      </c>
      <c r="G10835" t="s">
        <v>68</v>
      </c>
    </row>
    <row r="10836" spans="1:7">
      <c r="A10836" t="s">
        <v>19552</v>
      </c>
      <c r="B10836">
        <v>28</v>
      </c>
      <c r="C10836">
        <v>2</v>
      </c>
      <c r="D10836">
        <v>8</v>
      </c>
      <c r="E10836" t="s">
        <v>67</v>
      </c>
      <c r="G10836" t="s">
        <v>68</v>
      </c>
    </row>
    <row r="10837" spans="1:7">
      <c r="A10837" t="s">
        <v>19553</v>
      </c>
      <c r="B10837">
        <v>28</v>
      </c>
      <c r="C10837">
        <v>2</v>
      </c>
      <c r="D10837">
        <v>9</v>
      </c>
      <c r="E10837" t="s">
        <v>71</v>
      </c>
      <c r="G10837" t="s">
        <v>72</v>
      </c>
    </row>
    <row r="10838" spans="1:7">
      <c r="A10838" t="s">
        <v>19554</v>
      </c>
      <c r="B10838">
        <v>28</v>
      </c>
      <c r="C10838">
        <v>2</v>
      </c>
      <c r="D10838">
        <v>10</v>
      </c>
      <c r="E10838" t="s">
        <v>71</v>
      </c>
      <c r="G10838" t="s">
        <v>72</v>
      </c>
    </row>
    <row r="10839" spans="1:7">
      <c r="A10839" t="s">
        <v>19555</v>
      </c>
      <c r="B10839">
        <v>28</v>
      </c>
      <c r="C10839">
        <v>2</v>
      </c>
      <c r="D10839">
        <v>11</v>
      </c>
      <c r="E10839" t="s">
        <v>75</v>
      </c>
      <c r="G10839" t="s">
        <v>76</v>
      </c>
    </row>
    <row r="10840" spans="1:7">
      <c r="A10840" t="s">
        <v>19556</v>
      </c>
      <c r="B10840">
        <v>28</v>
      </c>
      <c r="C10840">
        <v>2</v>
      </c>
      <c r="D10840">
        <v>12</v>
      </c>
      <c r="E10840" t="s">
        <v>75</v>
      </c>
      <c r="G10840" t="s">
        <v>76</v>
      </c>
    </row>
    <row r="10841" spans="1:7">
      <c r="A10841" t="s">
        <v>19557</v>
      </c>
      <c r="B10841">
        <v>28</v>
      </c>
      <c r="C10841">
        <v>2</v>
      </c>
      <c r="D10841">
        <v>13</v>
      </c>
      <c r="E10841" t="s">
        <v>19558</v>
      </c>
      <c r="F10841" t="s">
        <v>19559</v>
      </c>
    </row>
    <row r="10842" spans="1:7">
      <c r="A10842" t="s">
        <v>19560</v>
      </c>
      <c r="B10842">
        <v>28</v>
      </c>
      <c r="C10842">
        <v>2</v>
      </c>
      <c r="D10842">
        <v>14</v>
      </c>
      <c r="E10842" t="s">
        <v>19561</v>
      </c>
      <c r="F10842" t="s">
        <v>19559</v>
      </c>
    </row>
    <row r="10843" spans="1:7">
      <c r="A10843" t="s">
        <v>19562</v>
      </c>
      <c r="B10843">
        <v>28</v>
      </c>
      <c r="C10843">
        <v>2</v>
      </c>
      <c r="D10843">
        <v>15</v>
      </c>
      <c r="E10843" t="s">
        <v>19563</v>
      </c>
      <c r="F10843" t="s">
        <v>19564</v>
      </c>
    </row>
    <row r="10844" spans="1:7">
      <c r="A10844" t="s">
        <v>19565</v>
      </c>
      <c r="B10844">
        <v>28</v>
      </c>
      <c r="C10844">
        <v>2</v>
      </c>
      <c r="D10844">
        <v>16</v>
      </c>
      <c r="E10844" t="s">
        <v>19566</v>
      </c>
      <c r="F10844" t="s">
        <v>19564</v>
      </c>
    </row>
    <row r="10845" spans="1:7">
      <c r="A10845" t="s">
        <v>19567</v>
      </c>
      <c r="B10845">
        <v>28</v>
      </c>
      <c r="C10845">
        <v>2</v>
      </c>
      <c r="D10845">
        <v>17</v>
      </c>
      <c r="E10845" t="s">
        <v>19568</v>
      </c>
      <c r="F10845" t="s">
        <v>19569</v>
      </c>
    </row>
    <row r="10846" spans="1:7">
      <c r="A10846" t="s">
        <v>19570</v>
      </c>
      <c r="B10846">
        <v>28</v>
      </c>
      <c r="C10846">
        <v>2</v>
      </c>
      <c r="D10846">
        <v>18</v>
      </c>
      <c r="E10846" t="s">
        <v>19571</v>
      </c>
      <c r="F10846" t="s">
        <v>19569</v>
      </c>
    </row>
    <row r="10847" spans="1:7">
      <c r="A10847" t="s">
        <v>19572</v>
      </c>
      <c r="B10847">
        <v>28</v>
      </c>
      <c r="C10847">
        <v>2</v>
      </c>
      <c r="D10847">
        <v>19</v>
      </c>
      <c r="E10847" t="s">
        <v>19573</v>
      </c>
      <c r="F10847" t="s">
        <v>19574</v>
      </c>
    </row>
    <row r="10848" spans="1:7">
      <c r="A10848" t="s">
        <v>19575</v>
      </c>
      <c r="B10848">
        <v>28</v>
      </c>
      <c r="C10848">
        <v>2</v>
      </c>
      <c r="D10848">
        <v>20</v>
      </c>
      <c r="E10848" t="s">
        <v>19576</v>
      </c>
      <c r="F10848" t="s">
        <v>19574</v>
      </c>
    </row>
    <row r="10849" spans="1:7">
      <c r="A10849" t="s">
        <v>19577</v>
      </c>
      <c r="B10849">
        <v>28</v>
      </c>
      <c r="C10849">
        <v>3</v>
      </c>
      <c r="D10849">
        <v>1</v>
      </c>
      <c r="E10849" t="s">
        <v>19578</v>
      </c>
      <c r="F10849" t="s">
        <v>19579</v>
      </c>
    </row>
    <row r="10850" spans="1:7">
      <c r="A10850" t="s">
        <v>19580</v>
      </c>
      <c r="B10850">
        <v>28</v>
      </c>
      <c r="C10850">
        <v>3</v>
      </c>
      <c r="D10850">
        <v>2</v>
      </c>
      <c r="E10850" t="s">
        <v>19581</v>
      </c>
      <c r="F10850" t="s">
        <v>19579</v>
      </c>
    </row>
    <row r="10851" spans="1:7">
      <c r="A10851" t="s">
        <v>19582</v>
      </c>
      <c r="B10851">
        <v>28</v>
      </c>
      <c r="C10851">
        <v>3</v>
      </c>
      <c r="D10851">
        <v>3</v>
      </c>
      <c r="E10851" t="s">
        <v>19583</v>
      </c>
      <c r="F10851" t="s">
        <v>19584</v>
      </c>
    </row>
    <row r="10852" spans="1:7">
      <c r="A10852" t="s">
        <v>19585</v>
      </c>
      <c r="B10852">
        <v>28</v>
      </c>
      <c r="C10852">
        <v>3</v>
      </c>
      <c r="D10852">
        <v>4</v>
      </c>
      <c r="E10852" t="s">
        <v>19586</v>
      </c>
      <c r="F10852" t="s">
        <v>19584</v>
      </c>
    </row>
    <row r="10853" spans="1:7">
      <c r="A10853" t="s">
        <v>19587</v>
      </c>
      <c r="B10853">
        <v>28</v>
      </c>
      <c r="C10853">
        <v>3</v>
      </c>
      <c r="D10853">
        <v>5</v>
      </c>
      <c r="E10853" t="s">
        <v>19588</v>
      </c>
      <c r="G10853" t="e">
        <f>--Internal_20388</f>
        <v>#NAME?</v>
      </c>
    </row>
    <row r="10854" spans="1:7">
      <c r="A10854" t="s">
        <v>19589</v>
      </c>
      <c r="B10854">
        <v>28</v>
      </c>
      <c r="C10854">
        <v>3</v>
      </c>
      <c r="D10854">
        <v>6</v>
      </c>
      <c r="E10854" t="s">
        <v>19588</v>
      </c>
      <c r="G10854" t="e">
        <f>--Internal_20388</f>
        <v>#NAME?</v>
      </c>
    </row>
    <row r="10855" spans="1:7">
      <c r="A10855" t="s">
        <v>19590</v>
      </c>
      <c r="B10855">
        <v>28</v>
      </c>
      <c r="C10855">
        <v>3</v>
      </c>
      <c r="D10855">
        <v>7</v>
      </c>
      <c r="E10855" t="s">
        <v>19591</v>
      </c>
      <c r="F10855" t="s">
        <v>19592</v>
      </c>
    </row>
    <row r="10856" spans="1:7">
      <c r="A10856" t="s">
        <v>19593</v>
      </c>
      <c r="B10856">
        <v>28</v>
      </c>
      <c r="C10856">
        <v>3</v>
      </c>
      <c r="D10856">
        <v>8</v>
      </c>
      <c r="E10856" t="s">
        <v>19594</v>
      </c>
      <c r="F10856" t="s">
        <v>19592</v>
      </c>
    </row>
    <row r="10857" spans="1:7">
      <c r="A10857" t="s">
        <v>19595</v>
      </c>
      <c r="B10857">
        <v>28</v>
      </c>
      <c r="C10857">
        <v>3</v>
      </c>
      <c r="D10857">
        <v>9</v>
      </c>
      <c r="E10857" t="s">
        <v>19596</v>
      </c>
      <c r="F10857" t="s">
        <v>19597</v>
      </c>
    </row>
    <row r="10858" spans="1:7">
      <c r="A10858" t="s">
        <v>19598</v>
      </c>
      <c r="B10858">
        <v>28</v>
      </c>
      <c r="C10858">
        <v>3</v>
      </c>
      <c r="D10858">
        <v>10</v>
      </c>
      <c r="E10858" t="s">
        <v>19599</v>
      </c>
      <c r="F10858" t="s">
        <v>19597</v>
      </c>
    </row>
    <row r="10859" spans="1:7">
      <c r="A10859" t="s">
        <v>19600</v>
      </c>
      <c r="B10859">
        <v>28</v>
      </c>
      <c r="C10859">
        <v>3</v>
      </c>
      <c r="D10859">
        <v>11</v>
      </c>
      <c r="E10859" t="s">
        <v>19601</v>
      </c>
      <c r="F10859" t="s">
        <v>19602</v>
      </c>
    </row>
    <row r="10860" spans="1:7">
      <c r="A10860" t="s">
        <v>19603</v>
      </c>
      <c r="B10860">
        <v>28</v>
      </c>
      <c r="C10860">
        <v>3</v>
      </c>
      <c r="D10860">
        <v>12</v>
      </c>
      <c r="E10860" t="s">
        <v>19604</v>
      </c>
      <c r="F10860" t="s">
        <v>19602</v>
      </c>
    </row>
    <row r="10861" spans="1:7">
      <c r="A10861" t="s">
        <v>19605</v>
      </c>
      <c r="B10861">
        <v>28</v>
      </c>
      <c r="C10861">
        <v>3</v>
      </c>
      <c r="D10861">
        <v>13</v>
      </c>
      <c r="E10861" t="s">
        <v>19606</v>
      </c>
      <c r="F10861" t="s">
        <v>19607</v>
      </c>
    </row>
    <row r="10862" spans="1:7">
      <c r="A10862" t="s">
        <v>19608</v>
      </c>
      <c r="B10862">
        <v>28</v>
      </c>
      <c r="C10862">
        <v>3</v>
      </c>
      <c r="D10862">
        <v>14</v>
      </c>
      <c r="E10862" t="s">
        <v>19609</v>
      </c>
      <c r="F10862" t="s">
        <v>19607</v>
      </c>
    </row>
    <row r="10863" spans="1:7">
      <c r="A10863" t="s">
        <v>19610</v>
      </c>
      <c r="B10863">
        <v>28</v>
      </c>
      <c r="C10863">
        <v>3</v>
      </c>
      <c r="D10863">
        <v>15</v>
      </c>
      <c r="E10863" t="s">
        <v>19611</v>
      </c>
      <c r="F10863" t="s">
        <v>19612</v>
      </c>
    </row>
    <row r="10864" spans="1:7">
      <c r="A10864" t="s">
        <v>19613</v>
      </c>
      <c r="B10864">
        <v>28</v>
      </c>
      <c r="C10864">
        <v>3</v>
      </c>
      <c r="D10864">
        <v>16</v>
      </c>
      <c r="E10864" t="s">
        <v>19614</v>
      </c>
      <c r="F10864" t="s">
        <v>19612</v>
      </c>
    </row>
    <row r="10865" spans="1:7">
      <c r="A10865" t="s">
        <v>19615</v>
      </c>
      <c r="B10865">
        <v>28</v>
      </c>
      <c r="C10865">
        <v>3</v>
      </c>
      <c r="D10865">
        <v>17</v>
      </c>
      <c r="E10865" t="s">
        <v>19616</v>
      </c>
      <c r="F10865" t="s">
        <v>19617</v>
      </c>
    </row>
    <row r="10866" spans="1:7">
      <c r="A10866" t="s">
        <v>19618</v>
      </c>
      <c r="B10866">
        <v>28</v>
      </c>
      <c r="C10866">
        <v>3</v>
      </c>
      <c r="D10866">
        <v>18</v>
      </c>
      <c r="E10866" t="s">
        <v>19619</v>
      </c>
      <c r="F10866" t="s">
        <v>19617</v>
      </c>
    </row>
    <row r="10867" spans="1:7">
      <c r="A10867" t="s">
        <v>19620</v>
      </c>
      <c r="B10867">
        <v>28</v>
      </c>
      <c r="C10867">
        <v>3</v>
      </c>
      <c r="D10867">
        <v>19</v>
      </c>
      <c r="E10867" t="s">
        <v>19621</v>
      </c>
      <c r="F10867" t="s">
        <v>19622</v>
      </c>
    </row>
    <row r="10868" spans="1:7">
      <c r="A10868" t="s">
        <v>19623</v>
      </c>
      <c r="B10868">
        <v>28</v>
      </c>
      <c r="C10868">
        <v>3</v>
      </c>
      <c r="D10868">
        <v>20</v>
      </c>
      <c r="E10868" t="s">
        <v>19624</v>
      </c>
      <c r="F10868" t="s">
        <v>19622</v>
      </c>
    </row>
    <row r="10869" spans="1:7">
      <c r="A10869" t="s">
        <v>19625</v>
      </c>
      <c r="B10869">
        <v>28</v>
      </c>
      <c r="C10869">
        <v>4</v>
      </c>
      <c r="D10869">
        <v>1</v>
      </c>
      <c r="E10869" t="s">
        <v>19626</v>
      </c>
      <c r="F10869" t="s">
        <v>19627</v>
      </c>
    </row>
    <row r="10870" spans="1:7">
      <c r="A10870" t="s">
        <v>19628</v>
      </c>
      <c r="B10870">
        <v>28</v>
      </c>
      <c r="C10870">
        <v>4</v>
      </c>
      <c r="D10870">
        <v>2</v>
      </c>
      <c r="E10870" t="s">
        <v>19629</v>
      </c>
      <c r="F10870" t="s">
        <v>19627</v>
      </c>
    </row>
    <row r="10871" spans="1:7">
      <c r="A10871" t="s">
        <v>19630</v>
      </c>
      <c r="B10871">
        <v>28</v>
      </c>
      <c r="C10871">
        <v>4</v>
      </c>
      <c r="D10871">
        <v>3</v>
      </c>
      <c r="E10871" t="s">
        <v>19631</v>
      </c>
      <c r="G10871" t="e">
        <f>--Internal_13534</f>
        <v>#NAME?</v>
      </c>
    </row>
    <row r="10872" spans="1:7">
      <c r="A10872" t="s">
        <v>19632</v>
      </c>
      <c r="B10872">
        <v>28</v>
      </c>
      <c r="C10872">
        <v>4</v>
      </c>
      <c r="D10872">
        <v>4</v>
      </c>
      <c r="E10872" t="s">
        <v>19631</v>
      </c>
      <c r="G10872" t="e">
        <f>--Internal_13534</f>
        <v>#NAME?</v>
      </c>
    </row>
    <row r="10873" spans="1:7">
      <c r="A10873" t="s">
        <v>19633</v>
      </c>
      <c r="B10873">
        <v>28</v>
      </c>
      <c r="C10873">
        <v>4</v>
      </c>
      <c r="D10873">
        <v>5</v>
      </c>
      <c r="E10873" t="s">
        <v>19634</v>
      </c>
      <c r="F10873" t="s">
        <v>19635</v>
      </c>
    </row>
    <row r="10874" spans="1:7">
      <c r="A10874" t="s">
        <v>19636</v>
      </c>
      <c r="B10874">
        <v>28</v>
      </c>
      <c r="C10874">
        <v>4</v>
      </c>
      <c r="D10874">
        <v>6</v>
      </c>
      <c r="E10874" t="s">
        <v>19637</v>
      </c>
      <c r="F10874" t="s">
        <v>19635</v>
      </c>
    </row>
    <row r="10875" spans="1:7">
      <c r="A10875" t="s">
        <v>19638</v>
      </c>
      <c r="B10875">
        <v>28</v>
      </c>
      <c r="C10875">
        <v>4</v>
      </c>
      <c r="D10875">
        <v>7</v>
      </c>
      <c r="E10875" t="s">
        <v>19639</v>
      </c>
      <c r="G10875" t="e">
        <f>--Internal_15055</f>
        <v>#NAME?</v>
      </c>
    </row>
    <row r="10876" spans="1:7">
      <c r="A10876" t="s">
        <v>19640</v>
      </c>
      <c r="B10876">
        <v>28</v>
      </c>
      <c r="C10876">
        <v>4</v>
      </c>
      <c r="D10876">
        <v>8</v>
      </c>
      <c r="E10876" t="s">
        <v>19639</v>
      </c>
      <c r="G10876" t="e">
        <f>--Internal_15055</f>
        <v>#NAME?</v>
      </c>
    </row>
    <row r="10877" spans="1:7">
      <c r="A10877" t="s">
        <v>19641</v>
      </c>
      <c r="B10877">
        <v>28</v>
      </c>
      <c r="C10877">
        <v>4</v>
      </c>
      <c r="D10877">
        <v>9</v>
      </c>
      <c r="E10877" t="s">
        <v>19642</v>
      </c>
      <c r="F10877" t="s">
        <v>19643</v>
      </c>
    </row>
    <row r="10878" spans="1:7">
      <c r="A10878" t="s">
        <v>19644</v>
      </c>
      <c r="B10878">
        <v>28</v>
      </c>
      <c r="C10878">
        <v>4</v>
      </c>
      <c r="D10878">
        <v>10</v>
      </c>
      <c r="E10878" t="s">
        <v>19645</v>
      </c>
      <c r="F10878" t="s">
        <v>19643</v>
      </c>
    </row>
    <row r="10879" spans="1:7">
      <c r="A10879" t="s">
        <v>19646</v>
      </c>
      <c r="B10879">
        <v>28</v>
      </c>
      <c r="C10879">
        <v>4</v>
      </c>
      <c r="D10879">
        <v>11</v>
      </c>
      <c r="E10879" t="s">
        <v>19647</v>
      </c>
      <c r="F10879" t="s">
        <v>19648</v>
      </c>
    </row>
    <row r="10880" spans="1:7">
      <c r="A10880" t="s">
        <v>19649</v>
      </c>
      <c r="B10880">
        <v>28</v>
      </c>
      <c r="C10880">
        <v>4</v>
      </c>
      <c r="D10880">
        <v>12</v>
      </c>
      <c r="E10880" t="s">
        <v>19650</v>
      </c>
      <c r="F10880" t="s">
        <v>19648</v>
      </c>
    </row>
    <row r="10881" spans="1:7">
      <c r="A10881" t="s">
        <v>19651</v>
      </c>
      <c r="B10881">
        <v>28</v>
      </c>
      <c r="C10881">
        <v>4</v>
      </c>
      <c r="D10881">
        <v>13</v>
      </c>
      <c r="E10881" t="s">
        <v>19652</v>
      </c>
      <c r="F10881" t="s">
        <v>19653</v>
      </c>
    </row>
    <row r="10882" spans="1:7">
      <c r="A10882" t="s">
        <v>19654</v>
      </c>
      <c r="B10882">
        <v>28</v>
      </c>
      <c r="C10882">
        <v>4</v>
      </c>
      <c r="D10882">
        <v>14</v>
      </c>
      <c r="E10882" t="s">
        <v>19655</v>
      </c>
      <c r="F10882" t="s">
        <v>19653</v>
      </c>
    </row>
    <row r="10883" spans="1:7">
      <c r="A10883" t="s">
        <v>19656</v>
      </c>
      <c r="B10883">
        <v>28</v>
      </c>
      <c r="C10883">
        <v>4</v>
      </c>
      <c r="D10883">
        <v>15</v>
      </c>
      <c r="E10883" t="s">
        <v>19657</v>
      </c>
      <c r="F10883" t="s">
        <v>19658</v>
      </c>
    </row>
    <row r="10884" spans="1:7">
      <c r="A10884" t="s">
        <v>19659</v>
      </c>
      <c r="B10884">
        <v>28</v>
      </c>
      <c r="C10884">
        <v>4</v>
      </c>
      <c r="D10884">
        <v>16</v>
      </c>
      <c r="E10884" t="s">
        <v>19660</v>
      </c>
      <c r="F10884" t="s">
        <v>19658</v>
      </c>
    </row>
    <row r="10885" spans="1:7">
      <c r="A10885" t="s">
        <v>19661</v>
      </c>
      <c r="B10885">
        <v>28</v>
      </c>
      <c r="C10885">
        <v>4</v>
      </c>
      <c r="D10885">
        <v>17</v>
      </c>
      <c r="E10885" t="s">
        <v>591</v>
      </c>
      <c r="G10885" t="e">
        <f>--Empty</f>
        <v>#NAME?</v>
      </c>
    </row>
    <row r="10886" spans="1:7">
      <c r="A10886" t="s">
        <v>19662</v>
      </c>
      <c r="B10886">
        <v>28</v>
      </c>
      <c r="C10886">
        <v>4</v>
      </c>
      <c r="D10886">
        <v>18</v>
      </c>
      <c r="E10886" t="s">
        <v>591</v>
      </c>
      <c r="G10886" t="e">
        <f>--Empty</f>
        <v>#NAME?</v>
      </c>
    </row>
    <row r="10887" spans="1:7">
      <c r="A10887" t="s">
        <v>19663</v>
      </c>
      <c r="B10887">
        <v>28</v>
      </c>
      <c r="C10887">
        <v>4</v>
      </c>
      <c r="D10887">
        <v>19</v>
      </c>
      <c r="E10887" t="s">
        <v>19664</v>
      </c>
      <c r="F10887" t="s">
        <v>19665</v>
      </c>
    </row>
    <row r="10888" spans="1:7">
      <c r="A10888" t="s">
        <v>19666</v>
      </c>
      <c r="B10888">
        <v>28</v>
      </c>
      <c r="C10888">
        <v>4</v>
      </c>
      <c r="D10888">
        <v>20</v>
      </c>
      <c r="E10888" t="s">
        <v>19667</v>
      </c>
      <c r="F10888" t="s">
        <v>19665</v>
      </c>
    </row>
    <row r="10889" spans="1:7">
      <c r="A10889" t="s">
        <v>19668</v>
      </c>
      <c r="B10889">
        <v>28</v>
      </c>
      <c r="C10889">
        <v>5</v>
      </c>
      <c r="D10889">
        <v>1</v>
      </c>
      <c r="E10889" t="s">
        <v>19669</v>
      </c>
      <c r="F10889" t="s">
        <v>19670</v>
      </c>
    </row>
    <row r="10890" spans="1:7">
      <c r="A10890" t="s">
        <v>19671</v>
      </c>
      <c r="B10890">
        <v>28</v>
      </c>
      <c r="C10890">
        <v>5</v>
      </c>
      <c r="D10890">
        <v>2</v>
      </c>
      <c r="E10890" t="s">
        <v>19672</v>
      </c>
      <c r="F10890" t="s">
        <v>19670</v>
      </c>
    </row>
    <row r="10891" spans="1:7">
      <c r="A10891" t="s">
        <v>19673</v>
      </c>
      <c r="B10891">
        <v>28</v>
      </c>
      <c r="C10891">
        <v>5</v>
      </c>
      <c r="D10891">
        <v>3</v>
      </c>
      <c r="E10891" t="s">
        <v>19674</v>
      </c>
      <c r="F10891" t="s">
        <v>19675</v>
      </c>
    </row>
    <row r="10892" spans="1:7">
      <c r="A10892" t="s">
        <v>19676</v>
      </c>
      <c r="B10892">
        <v>28</v>
      </c>
      <c r="C10892">
        <v>5</v>
      </c>
      <c r="D10892">
        <v>4</v>
      </c>
      <c r="E10892" t="s">
        <v>19677</v>
      </c>
      <c r="F10892" t="s">
        <v>19675</v>
      </c>
    </row>
    <row r="10893" spans="1:7">
      <c r="A10893" t="s">
        <v>19678</v>
      </c>
      <c r="B10893">
        <v>28</v>
      </c>
      <c r="C10893">
        <v>5</v>
      </c>
      <c r="D10893">
        <v>5</v>
      </c>
      <c r="E10893" t="s">
        <v>19679</v>
      </c>
      <c r="F10893" t="s">
        <v>19680</v>
      </c>
    </row>
    <row r="10894" spans="1:7">
      <c r="A10894" t="s">
        <v>19681</v>
      </c>
      <c r="B10894">
        <v>28</v>
      </c>
      <c r="C10894">
        <v>5</v>
      </c>
      <c r="D10894">
        <v>6</v>
      </c>
      <c r="E10894" t="s">
        <v>19682</v>
      </c>
      <c r="F10894" t="s">
        <v>19680</v>
      </c>
    </row>
    <row r="10895" spans="1:7">
      <c r="A10895" t="s">
        <v>19683</v>
      </c>
      <c r="B10895">
        <v>28</v>
      </c>
      <c r="C10895">
        <v>5</v>
      </c>
      <c r="D10895">
        <v>7</v>
      </c>
      <c r="E10895" t="s">
        <v>19684</v>
      </c>
      <c r="F10895" t="s">
        <v>19685</v>
      </c>
    </row>
    <row r="10896" spans="1:7">
      <c r="A10896" t="s">
        <v>19686</v>
      </c>
      <c r="B10896">
        <v>28</v>
      </c>
      <c r="C10896">
        <v>5</v>
      </c>
      <c r="D10896">
        <v>8</v>
      </c>
      <c r="E10896" t="s">
        <v>19687</v>
      </c>
      <c r="F10896" t="s">
        <v>19685</v>
      </c>
    </row>
    <row r="10897" spans="1:6">
      <c r="A10897" t="s">
        <v>19688</v>
      </c>
      <c r="B10897">
        <v>28</v>
      </c>
      <c r="C10897">
        <v>5</v>
      </c>
      <c r="D10897">
        <v>9</v>
      </c>
      <c r="E10897" t="s">
        <v>19689</v>
      </c>
      <c r="F10897" t="s">
        <v>19690</v>
      </c>
    </row>
    <row r="10898" spans="1:6">
      <c r="A10898" t="s">
        <v>19691</v>
      </c>
      <c r="B10898">
        <v>28</v>
      </c>
      <c r="C10898">
        <v>5</v>
      </c>
      <c r="D10898">
        <v>10</v>
      </c>
      <c r="E10898" t="s">
        <v>19692</v>
      </c>
      <c r="F10898" t="s">
        <v>19690</v>
      </c>
    </row>
    <row r="10899" spans="1:6">
      <c r="A10899" t="s">
        <v>19693</v>
      </c>
      <c r="B10899">
        <v>28</v>
      </c>
      <c r="C10899">
        <v>5</v>
      </c>
      <c r="D10899">
        <v>11</v>
      </c>
      <c r="E10899" t="s">
        <v>19694</v>
      </c>
      <c r="F10899" t="s">
        <v>19695</v>
      </c>
    </row>
    <row r="10900" spans="1:6">
      <c r="A10900" t="s">
        <v>19696</v>
      </c>
      <c r="B10900">
        <v>28</v>
      </c>
      <c r="C10900">
        <v>5</v>
      </c>
      <c r="D10900">
        <v>12</v>
      </c>
      <c r="E10900" t="s">
        <v>19697</v>
      </c>
      <c r="F10900" t="s">
        <v>19695</v>
      </c>
    </row>
    <row r="10901" spans="1:6">
      <c r="A10901" t="s">
        <v>19698</v>
      </c>
      <c r="B10901">
        <v>28</v>
      </c>
      <c r="C10901">
        <v>5</v>
      </c>
      <c r="D10901">
        <v>13</v>
      </c>
      <c r="E10901" t="s">
        <v>19699</v>
      </c>
      <c r="F10901" t="s">
        <v>19700</v>
      </c>
    </row>
    <row r="10902" spans="1:6">
      <c r="A10902" t="s">
        <v>19701</v>
      </c>
      <c r="B10902">
        <v>28</v>
      </c>
      <c r="C10902">
        <v>5</v>
      </c>
      <c r="D10902">
        <v>14</v>
      </c>
      <c r="E10902" t="s">
        <v>19702</v>
      </c>
      <c r="F10902" t="s">
        <v>19700</v>
      </c>
    </row>
    <row r="10903" spans="1:6">
      <c r="A10903" t="s">
        <v>19703</v>
      </c>
      <c r="B10903">
        <v>28</v>
      </c>
      <c r="C10903">
        <v>5</v>
      </c>
      <c r="D10903">
        <v>15</v>
      </c>
      <c r="E10903" t="s">
        <v>19704</v>
      </c>
      <c r="F10903" t="s">
        <v>19705</v>
      </c>
    </row>
    <row r="10904" spans="1:6">
      <c r="A10904" t="s">
        <v>19706</v>
      </c>
      <c r="B10904">
        <v>28</v>
      </c>
      <c r="C10904">
        <v>5</v>
      </c>
      <c r="D10904">
        <v>16</v>
      </c>
      <c r="E10904" t="s">
        <v>19707</v>
      </c>
      <c r="F10904" t="s">
        <v>19705</v>
      </c>
    </row>
    <row r="10905" spans="1:6">
      <c r="A10905" t="s">
        <v>19708</v>
      </c>
      <c r="B10905">
        <v>28</v>
      </c>
      <c r="C10905">
        <v>5</v>
      </c>
      <c r="D10905">
        <v>17</v>
      </c>
      <c r="E10905" t="s">
        <v>19709</v>
      </c>
      <c r="F10905" t="s">
        <v>19710</v>
      </c>
    </row>
    <row r="10906" spans="1:6">
      <c r="A10906" t="s">
        <v>19711</v>
      </c>
      <c r="B10906">
        <v>28</v>
      </c>
      <c r="C10906">
        <v>5</v>
      </c>
      <c r="D10906">
        <v>18</v>
      </c>
      <c r="E10906" t="s">
        <v>19712</v>
      </c>
      <c r="F10906" t="s">
        <v>19710</v>
      </c>
    </row>
    <row r="10907" spans="1:6">
      <c r="A10907" t="s">
        <v>19713</v>
      </c>
      <c r="B10907">
        <v>28</v>
      </c>
      <c r="C10907">
        <v>5</v>
      </c>
      <c r="D10907">
        <v>19</v>
      </c>
      <c r="E10907" t="s">
        <v>19714</v>
      </c>
      <c r="F10907" t="s">
        <v>19715</v>
      </c>
    </row>
    <row r="10908" spans="1:6">
      <c r="A10908" t="s">
        <v>19716</v>
      </c>
      <c r="B10908">
        <v>28</v>
      </c>
      <c r="C10908">
        <v>5</v>
      </c>
      <c r="D10908">
        <v>20</v>
      </c>
      <c r="E10908" t="s">
        <v>19717</v>
      </c>
      <c r="F10908" t="s">
        <v>19715</v>
      </c>
    </row>
    <row r="10909" spans="1:6">
      <c r="A10909" t="s">
        <v>19718</v>
      </c>
      <c r="B10909">
        <v>28</v>
      </c>
      <c r="C10909">
        <v>6</v>
      </c>
      <c r="D10909">
        <v>1</v>
      </c>
      <c r="E10909" t="s">
        <v>19719</v>
      </c>
      <c r="F10909" t="s">
        <v>19720</v>
      </c>
    </row>
    <row r="10910" spans="1:6">
      <c r="A10910" t="s">
        <v>19721</v>
      </c>
      <c r="B10910">
        <v>28</v>
      </c>
      <c r="C10910">
        <v>6</v>
      </c>
      <c r="D10910">
        <v>2</v>
      </c>
      <c r="E10910" t="s">
        <v>19722</v>
      </c>
      <c r="F10910" t="s">
        <v>19720</v>
      </c>
    </row>
    <row r="10911" spans="1:6">
      <c r="A10911" t="s">
        <v>19723</v>
      </c>
      <c r="B10911">
        <v>28</v>
      </c>
      <c r="C10911">
        <v>6</v>
      </c>
      <c r="D10911">
        <v>3</v>
      </c>
      <c r="E10911" t="s">
        <v>19724</v>
      </c>
      <c r="F10911" t="s">
        <v>19725</v>
      </c>
    </row>
    <row r="10912" spans="1:6">
      <c r="A10912" t="s">
        <v>19726</v>
      </c>
      <c r="B10912">
        <v>28</v>
      </c>
      <c r="C10912">
        <v>6</v>
      </c>
      <c r="D10912">
        <v>4</v>
      </c>
      <c r="E10912" t="s">
        <v>19727</v>
      </c>
      <c r="F10912" t="s">
        <v>19725</v>
      </c>
    </row>
    <row r="10913" spans="1:6">
      <c r="A10913" t="s">
        <v>19728</v>
      </c>
      <c r="B10913">
        <v>28</v>
      </c>
      <c r="C10913">
        <v>6</v>
      </c>
      <c r="D10913">
        <v>5</v>
      </c>
      <c r="E10913" t="s">
        <v>19729</v>
      </c>
      <c r="F10913" t="s">
        <v>19730</v>
      </c>
    </row>
    <row r="10914" spans="1:6">
      <c r="A10914" t="s">
        <v>19731</v>
      </c>
      <c r="B10914">
        <v>28</v>
      </c>
      <c r="C10914">
        <v>6</v>
      </c>
      <c r="D10914">
        <v>6</v>
      </c>
      <c r="E10914" t="s">
        <v>19732</v>
      </c>
      <c r="F10914" t="s">
        <v>19730</v>
      </c>
    </row>
    <row r="10915" spans="1:6">
      <c r="A10915" t="s">
        <v>19733</v>
      </c>
      <c r="B10915">
        <v>28</v>
      </c>
      <c r="C10915">
        <v>6</v>
      </c>
      <c r="D10915">
        <v>7</v>
      </c>
      <c r="E10915" t="s">
        <v>19734</v>
      </c>
      <c r="F10915" t="s">
        <v>19735</v>
      </c>
    </row>
    <row r="10916" spans="1:6">
      <c r="A10916" t="s">
        <v>19736</v>
      </c>
      <c r="B10916">
        <v>28</v>
      </c>
      <c r="C10916">
        <v>6</v>
      </c>
      <c r="D10916">
        <v>8</v>
      </c>
      <c r="E10916" t="s">
        <v>19737</v>
      </c>
      <c r="F10916" t="s">
        <v>19735</v>
      </c>
    </row>
    <row r="10917" spans="1:6">
      <c r="A10917" t="s">
        <v>19738</v>
      </c>
      <c r="B10917">
        <v>28</v>
      </c>
      <c r="C10917">
        <v>6</v>
      </c>
      <c r="D10917">
        <v>9</v>
      </c>
      <c r="E10917" t="s">
        <v>19739</v>
      </c>
      <c r="F10917" t="s">
        <v>19740</v>
      </c>
    </row>
    <row r="10918" spans="1:6">
      <c r="A10918" t="s">
        <v>19741</v>
      </c>
      <c r="B10918">
        <v>28</v>
      </c>
      <c r="C10918">
        <v>6</v>
      </c>
      <c r="D10918">
        <v>10</v>
      </c>
      <c r="E10918" t="s">
        <v>19742</v>
      </c>
      <c r="F10918" t="s">
        <v>19740</v>
      </c>
    </row>
    <row r="10919" spans="1:6">
      <c r="A10919" t="s">
        <v>19743</v>
      </c>
      <c r="B10919">
        <v>28</v>
      </c>
      <c r="C10919">
        <v>6</v>
      </c>
      <c r="D10919">
        <v>11</v>
      </c>
      <c r="E10919" t="s">
        <v>19744</v>
      </c>
      <c r="F10919" t="s">
        <v>19745</v>
      </c>
    </row>
    <row r="10920" spans="1:6">
      <c r="A10920" t="s">
        <v>19746</v>
      </c>
      <c r="B10920">
        <v>28</v>
      </c>
      <c r="C10920">
        <v>6</v>
      </c>
      <c r="D10920">
        <v>12</v>
      </c>
      <c r="E10920" t="s">
        <v>19747</v>
      </c>
      <c r="F10920" t="s">
        <v>19745</v>
      </c>
    </row>
    <row r="10921" spans="1:6">
      <c r="A10921" t="s">
        <v>19748</v>
      </c>
      <c r="B10921">
        <v>28</v>
      </c>
      <c r="C10921">
        <v>6</v>
      </c>
      <c r="D10921">
        <v>13</v>
      </c>
      <c r="E10921" t="s">
        <v>19749</v>
      </c>
      <c r="F10921" t="s">
        <v>19750</v>
      </c>
    </row>
    <row r="10922" spans="1:6">
      <c r="A10922" t="s">
        <v>19751</v>
      </c>
      <c r="B10922">
        <v>28</v>
      </c>
      <c r="C10922">
        <v>6</v>
      </c>
      <c r="D10922">
        <v>14</v>
      </c>
      <c r="E10922" t="s">
        <v>19752</v>
      </c>
      <c r="F10922" t="s">
        <v>19750</v>
      </c>
    </row>
    <row r="10923" spans="1:6">
      <c r="A10923" t="s">
        <v>19753</v>
      </c>
      <c r="B10923">
        <v>28</v>
      </c>
      <c r="C10923">
        <v>6</v>
      </c>
      <c r="D10923">
        <v>15</v>
      </c>
      <c r="E10923" t="s">
        <v>19754</v>
      </c>
      <c r="F10923" t="s">
        <v>19755</v>
      </c>
    </row>
    <row r="10924" spans="1:6">
      <c r="A10924" t="s">
        <v>19756</v>
      </c>
      <c r="B10924">
        <v>28</v>
      </c>
      <c r="C10924">
        <v>6</v>
      </c>
      <c r="D10924">
        <v>16</v>
      </c>
      <c r="E10924" t="s">
        <v>19757</v>
      </c>
      <c r="F10924" t="s">
        <v>19755</v>
      </c>
    </row>
    <row r="10925" spans="1:6">
      <c r="A10925" t="s">
        <v>19758</v>
      </c>
      <c r="B10925">
        <v>28</v>
      </c>
      <c r="C10925">
        <v>6</v>
      </c>
      <c r="D10925">
        <v>17</v>
      </c>
      <c r="E10925" t="s">
        <v>19759</v>
      </c>
      <c r="F10925" t="s">
        <v>19760</v>
      </c>
    </row>
    <row r="10926" spans="1:6">
      <c r="A10926" t="s">
        <v>19761</v>
      </c>
      <c r="B10926">
        <v>28</v>
      </c>
      <c r="C10926">
        <v>6</v>
      </c>
      <c r="D10926">
        <v>18</v>
      </c>
      <c r="E10926" t="s">
        <v>19762</v>
      </c>
      <c r="F10926" t="s">
        <v>19760</v>
      </c>
    </row>
    <row r="10927" spans="1:6">
      <c r="A10927" t="s">
        <v>19763</v>
      </c>
      <c r="B10927">
        <v>28</v>
      </c>
      <c r="C10927">
        <v>6</v>
      </c>
      <c r="D10927">
        <v>19</v>
      </c>
      <c r="E10927" t="s">
        <v>19764</v>
      </c>
      <c r="F10927" t="s">
        <v>19765</v>
      </c>
    </row>
    <row r="10928" spans="1:6">
      <c r="A10928" t="s">
        <v>19766</v>
      </c>
      <c r="B10928">
        <v>28</v>
      </c>
      <c r="C10928">
        <v>6</v>
      </c>
      <c r="D10928">
        <v>20</v>
      </c>
      <c r="E10928" t="s">
        <v>19767</v>
      </c>
      <c r="F10928" t="s">
        <v>19765</v>
      </c>
    </row>
    <row r="10929" spans="1:7">
      <c r="A10929" t="s">
        <v>19768</v>
      </c>
      <c r="B10929">
        <v>28</v>
      </c>
      <c r="C10929">
        <v>7</v>
      </c>
      <c r="D10929">
        <v>1</v>
      </c>
      <c r="E10929" t="s">
        <v>19769</v>
      </c>
      <c r="F10929" t="s">
        <v>19770</v>
      </c>
    </row>
    <row r="10930" spans="1:7">
      <c r="A10930" t="s">
        <v>19771</v>
      </c>
      <c r="B10930">
        <v>28</v>
      </c>
      <c r="C10930">
        <v>7</v>
      </c>
      <c r="D10930">
        <v>2</v>
      </c>
      <c r="E10930" t="s">
        <v>19772</v>
      </c>
      <c r="F10930" t="s">
        <v>19770</v>
      </c>
    </row>
    <row r="10931" spans="1:7">
      <c r="A10931" t="s">
        <v>19773</v>
      </c>
      <c r="B10931">
        <v>28</v>
      </c>
      <c r="C10931">
        <v>7</v>
      </c>
      <c r="D10931">
        <v>3</v>
      </c>
      <c r="E10931" t="s">
        <v>19774</v>
      </c>
      <c r="G10931" t="e">
        <f>--Internal_327873</f>
        <v>#NAME?</v>
      </c>
    </row>
    <row r="10932" spans="1:7">
      <c r="A10932" t="s">
        <v>19775</v>
      </c>
      <c r="B10932">
        <v>28</v>
      </c>
      <c r="C10932">
        <v>7</v>
      </c>
      <c r="D10932">
        <v>4</v>
      </c>
      <c r="E10932" t="s">
        <v>19774</v>
      </c>
      <c r="G10932" t="e">
        <f>--Internal_327873</f>
        <v>#NAME?</v>
      </c>
    </row>
    <row r="10933" spans="1:7">
      <c r="A10933" t="s">
        <v>19776</v>
      </c>
      <c r="B10933">
        <v>28</v>
      </c>
      <c r="C10933">
        <v>7</v>
      </c>
      <c r="D10933">
        <v>5</v>
      </c>
      <c r="E10933" t="s">
        <v>19777</v>
      </c>
      <c r="F10933" t="s">
        <v>19778</v>
      </c>
    </row>
    <row r="10934" spans="1:7">
      <c r="A10934" t="s">
        <v>19779</v>
      </c>
      <c r="B10934">
        <v>28</v>
      </c>
      <c r="C10934">
        <v>7</v>
      </c>
      <c r="D10934">
        <v>6</v>
      </c>
      <c r="E10934" t="s">
        <v>19780</v>
      </c>
      <c r="F10934" t="s">
        <v>19778</v>
      </c>
    </row>
    <row r="10935" spans="1:7">
      <c r="A10935" t="s">
        <v>19781</v>
      </c>
      <c r="B10935">
        <v>28</v>
      </c>
      <c r="C10935">
        <v>7</v>
      </c>
      <c r="D10935">
        <v>7</v>
      </c>
      <c r="E10935" t="s">
        <v>19782</v>
      </c>
      <c r="G10935" t="e">
        <f>--Internal_327638</f>
        <v>#NAME?</v>
      </c>
    </row>
    <row r="10936" spans="1:7">
      <c r="A10936" t="s">
        <v>19783</v>
      </c>
      <c r="B10936">
        <v>28</v>
      </c>
      <c r="C10936">
        <v>7</v>
      </c>
      <c r="D10936">
        <v>8</v>
      </c>
      <c r="E10936" t="s">
        <v>19782</v>
      </c>
      <c r="G10936" t="e">
        <f>--Internal_327638</f>
        <v>#NAME?</v>
      </c>
    </row>
    <row r="10937" spans="1:7">
      <c r="A10937" t="s">
        <v>19784</v>
      </c>
      <c r="B10937">
        <v>28</v>
      </c>
      <c r="C10937">
        <v>7</v>
      </c>
      <c r="D10937">
        <v>9</v>
      </c>
      <c r="E10937" t="s">
        <v>19785</v>
      </c>
      <c r="F10937" t="s">
        <v>19786</v>
      </c>
    </row>
    <row r="10938" spans="1:7">
      <c r="A10938" t="s">
        <v>19787</v>
      </c>
      <c r="B10938">
        <v>28</v>
      </c>
      <c r="C10938">
        <v>7</v>
      </c>
      <c r="D10938">
        <v>10</v>
      </c>
      <c r="E10938" t="s">
        <v>19788</v>
      </c>
      <c r="F10938" t="s">
        <v>19786</v>
      </c>
    </row>
    <row r="10939" spans="1:7">
      <c r="A10939" t="s">
        <v>19789</v>
      </c>
      <c r="B10939">
        <v>28</v>
      </c>
      <c r="C10939">
        <v>7</v>
      </c>
      <c r="D10939">
        <v>11</v>
      </c>
      <c r="E10939" t="s">
        <v>19790</v>
      </c>
      <c r="F10939" t="s">
        <v>19791</v>
      </c>
    </row>
    <row r="10940" spans="1:7">
      <c r="A10940" t="s">
        <v>19792</v>
      </c>
      <c r="B10940">
        <v>28</v>
      </c>
      <c r="C10940">
        <v>7</v>
      </c>
      <c r="D10940">
        <v>12</v>
      </c>
      <c r="E10940" t="s">
        <v>19793</v>
      </c>
      <c r="F10940" t="s">
        <v>19791</v>
      </c>
    </row>
    <row r="10941" spans="1:7">
      <c r="A10941" t="s">
        <v>19794</v>
      </c>
      <c r="B10941">
        <v>28</v>
      </c>
      <c r="C10941">
        <v>7</v>
      </c>
      <c r="D10941">
        <v>13</v>
      </c>
      <c r="E10941" t="s">
        <v>19795</v>
      </c>
      <c r="F10941" t="s">
        <v>19796</v>
      </c>
    </row>
    <row r="10942" spans="1:7">
      <c r="A10942" t="s">
        <v>19797</v>
      </c>
      <c r="B10942">
        <v>28</v>
      </c>
      <c r="C10942">
        <v>7</v>
      </c>
      <c r="D10942">
        <v>14</v>
      </c>
      <c r="E10942" t="s">
        <v>19798</v>
      </c>
      <c r="F10942" t="s">
        <v>19796</v>
      </c>
    </row>
    <row r="10943" spans="1:7">
      <c r="A10943" t="s">
        <v>19799</v>
      </c>
      <c r="B10943">
        <v>28</v>
      </c>
      <c r="C10943">
        <v>7</v>
      </c>
      <c r="D10943">
        <v>15</v>
      </c>
      <c r="E10943" t="s">
        <v>19800</v>
      </c>
      <c r="F10943" t="s">
        <v>19801</v>
      </c>
    </row>
    <row r="10944" spans="1:7">
      <c r="A10944" t="s">
        <v>19802</v>
      </c>
      <c r="B10944">
        <v>28</v>
      </c>
      <c r="C10944">
        <v>7</v>
      </c>
      <c r="D10944">
        <v>16</v>
      </c>
      <c r="E10944" t="s">
        <v>19803</v>
      </c>
      <c r="F10944" t="s">
        <v>19801</v>
      </c>
    </row>
    <row r="10945" spans="1:7">
      <c r="A10945" t="s">
        <v>19804</v>
      </c>
      <c r="B10945">
        <v>28</v>
      </c>
      <c r="C10945">
        <v>7</v>
      </c>
      <c r="D10945">
        <v>17</v>
      </c>
      <c r="E10945" t="s">
        <v>19805</v>
      </c>
      <c r="F10945" t="s">
        <v>19806</v>
      </c>
    </row>
    <row r="10946" spans="1:7">
      <c r="A10946" t="s">
        <v>19807</v>
      </c>
      <c r="B10946">
        <v>28</v>
      </c>
      <c r="C10946">
        <v>7</v>
      </c>
      <c r="D10946">
        <v>18</v>
      </c>
      <c r="E10946" t="s">
        <v>19808</v>
      </c>
      <c r="F10946" t="s">
        <v>19806</v>
      </c>
    </row>
    <row r="10947" spans="1:7">
      <c r="A10947" t="s">
        <v>19809</v>
      </c>
      <c r="B10947">
        <v>28</v>
      </c>
      <c r="C10947">
        <v>7</v>
      </c>
      <c r="D10947">
        <v>19</v>
      </c>
      <c r="E10947" t="s">
        <v>19810</v>
      </c>
      <c r="F10947" t="s">
        <v>19811</v>
      </c>
    </row>
    <row r="10948" spans="1:7">
      <c r="A10948" t="s">
        <v>19812</v>
      </c>
      <c r="B10948">
        <v>28</v>
      </c>
      <c r="C10948">
        <v>7</v>
      </c>
      <c r="D10948">
        <v>20</v>
      </c>
      <c r="E10948" t="s">
        <v>19813</v>
      </c>
      <c r="F10948" t="s">
        <v>19811</v>
      </c>
    </row>
    <row r="10949" spans="1:7">
      <c r="A10949" t="s">
        <v>19814</v>
      </c>
      <c r="B10949">
        <v>28</v>
      </c>
      <c r="C10949">
        <v>8</v>
      </c>
      <c r="D10949">
        <v>1</v>
      </c>
      <c r="E10949" t="s">
        <v>19815</v>
      </c>
      <c r="F10949" t="s">
        <v>19816</v>
      </c>
    </row>
    <row r="10950" spans="1:7">
      <c r="A10950" t="s">
        <v>19817</v>
      </c>
      <c r="B10950">
        <v>28</v>
      </c>
      <c r="C10950">
        <v>8</v>
      </c>
      <c r="D10950">
        <v>2</v>
      </c>
      <c r="E10950" t="s">
        <v>19818</v>
      </c>
      <c r="F10950" t="s">
        <v>19816</v>
      </c>
    </row>
    <row r="10951" spans="1:7">
      <c r="A10951" t="s">
        <v>19819</v>
      </c>
      <c r="B10951">
        <v>28</v>
      </c>
      <c r="C10951">
        <v>8</v>
      </c>
      <c r="D10951">
        <v>3</v>
      </c>
      <c r="E10951" t="s">
        <v>19820</v>
      </c>
      <c r="F10951" t="s">
        <v>19821</v>
      </c>
    </row>
    <row r="10952" spans="1:7">
      <c r="A10952" t="s">
        <v>19822</v>
      </c>
      <c r="B10952">
        <v>28</v>
      </c>
      <c r="C10952">
        <v>8</v>
      </c>
      <c r="D10952">
        <v>4</v>
      </c>
      <c r="E10952" t="s">
        <v>19823</v>
      </c>
      <c r="F10952" t="s">
        <v>19821</v>
      </c>
    </row>
    <row r="10953" spans="1:7">
      <c r="A10953" t="s">
        <v>19824</v>
      </c>
      <c r="B10953">
        <v>28</v>
      </c>
      <c r="C10953">
        <v>8</v>
      </c>
      <c r="D10953">
        <v>5</v>
      </c>
      <c r="E10953" t="s">
        <v>591</v>
      </c>
      <c r="G10953" t="e">
        <f>--Empty</f>
        <v>#NAME?</v>
      </c>
    </row>
    <row r="10954" spans="1:7">
      <c r="A10954" t="s">
        <v>19825</v>
      </c>
      <c r="B10954">
        <v>28</v>
      </c>
      <c r="C10954">
        <v>8</v>
      </c>
      <c r="D10954">
        <v>6</v>
      </c>
      <c r="E10954" t="s">
        <v>591</v>
      </c>
      <c r="G10954" t="e">
        <f>--Empty</f>
        <v>#NAME?</v>
      </c>
    </row>
    <row r="10955" spans="1:7">
      <c r="A10955" t="s">
        <v>19826</v>
      </c>
      <c r="B10955">
        <v>28</v>
      </c>
      <c r="C10955">
        <v>8</v>
      </c>
      <c r="D10955">
        <v>7</v>
      </c>
      <c r="E10955" t="s">
        <v>591</v>
      </c>
      <c r="G10955" t="e">
        <f>--Empty</f>
        <v>#NAME?</v>
      </c>
    </row>
    <row r="10956" spans="1:7">
      <c r="A10956" t="s">
        <v>19827</v>
      </c>
      <c r="B10956">
        <v>28</v>
      </c>
      <c r="C10956">
        <v>8</v>
      </c>
      <c r="D10956">
        <v>8</v>
      </c>
      <c r="E10956" t="s">
        <v>591</v>
      </c>
      <c r="G10956" t="e">
        <f>--Empty</f>
        <v>#NAME?</v>
      </c>
    </row>
    <row r="10957" spans="1:7">
      <c r="A10957" t="s">
        <v>19828</v>
      </c>
      <c r="B10957">
        <v>28</v>
      </c>
      <c r="C10957">
        <v>8</v>
      </c>
      <c r="D10957">
        <v>9</v>
      </c>
      <c r="E10957" t="s">
        <v>591</v>
      </c>
      <c r="G10957" t="e">
        <f>--Empty</f>
        <v>#NAME?</v>
      </c>
    </row>
    <row r="10958" spans="1:7">
      <c r="A10958" t="s">
        <v>19829</v>
      </c>
      <c r="B10958">
        <v>28</v>
      </c>
      <c r="C10958">
        <v>8</v>
      </c>
      <c r="D10958">
        <v>10</v>
      </c>
      <c r="E10958" t="s">
        <v>591</v>
      </c>
      <c r="G10958" t="e">
        <f>--Empty</f>
        <v>#NAME?</v>
      </c>
    </row>
    <row r="10959" spans="1:7">
      <c r="A10959" t="s">
        <v>19830</v>
      </c>
      <c r="B10959">
        <v>28</v>
      </c>
      <c r="C10959">
        <v>8</v>
      </c>
      <c r="D10959">
        <v>11</v>
      </c>
      <c r="E10959" t="s">
        <v>591</v>
      </c>
      <c r="G10959" t="e">
        <f>--Empty</f>
        <v>#NAME?</v>
      </c>
    </row>
    <row r="10960" spans="1:7">
      <c r="A10960" t="s">
        <v>19831</v>
      </c>
      <c r="B10960">
        <v>28</v>
      </c>
      <c r="C10960">
        <v>8</v>
      </c>
      <c r="D10960">
        <v>12</v>
      </c>
      <c r="E10960" t="s">
        <v>591</v>
      </c>
      <c r="G10960" t="e">
        <f>--Empty</f>
        <v>#NAME?</v>
      </c>
    </row>
    <row r="10961" spans="1:7">
      <c r="A10961" t="s">
        <v>19832</v>
      </c>
      <c r="B10961">
        <v>28</v>
      </c>
      <c r="C10961">
        <v>8</v>
      </c>
      <c r="D10961">
        <v>13</v>
      </c>
      <c r="E10961" t="s">
        <v>591</v>
      </c>
      <c r="G10961" t="e">
        <f>--Empty</f>
        <v>#NAME?</v>
      </c>
    </row>
    <row r="10962" spans="1:7">
      <c r="A10962" t="s">
        <v>19833</v>
      </c>
      <c r="B10962">
        <v>28</v>
      </c>
      <c r="C10962">
        <v>8</v>
      </c>
      <c r="D10962">
        <v>14</v>
      </c>
      <c r="E10962" t="s">
        <v>591</v>
      </c>
      <c r="G10962" t="e">
        <f>--Empty</f>
        <v>#NAME?</v>
      </c>
    </row>
    <row r="10963" spans="1:7">
      <c r="A10963" t="s">
        <v>19834</v>
      </c>
      <c r="B10963">
        <v>28</v>
      </c>
      <c r="C10963">
        <v>8</v>
      </c>
      <c r="D10963">
        <v>15</v>
      </c>
      <c r="E10963" t="s">
        <v>19835</v>
      </c>
      <c r="F10963" t="s">
        <v>19836</v>
      </c>
    </row>
    <row r="10964" spans="1:7">
      <c r="A10964" t="s">
        <v>19837</v>
      </c>
      <c r="B10964">
        <v>28</v>
      </c>
      <c r="C10964">
        <v>8</v>
      </c>
      <c r="D10964">
        <v>16</v>
      </c>
      <c r="E10964" t="s">
        <v>19838</v>
      </c>
      <c r="F10964" t="s">
        <v>19836</v>
      </c>
    </row>
    <row r="10965" spans="1:7">
      <c r="A10965" t="s">
        <v>19839</v>
      </c>
      <c r="B10965">
        <v>28</v>
      </c>
      <c r="C10965">
        <v>8</v>
      </c>
      <c r="D10965">
        <v>17</v>
      </c>
      <c r="E10965" t="s">
        <v>19840</v>
      </c>
      <c r="F10965" t="s">
        <v>19841</v>
      </c>
    </row>
    <row r="10966" spans="1:7">
      <c r="A10966" t="s">
        <v>19842</v>
      </c>
      <c r="B10966">
        <v>28</v>
      </c>
      <c r="C10966">
        <v>8</v>
      </c>
      <c r="D10966">
        <v>18</v>
      </c>
      <c r="E10966" t="s">
        <v>19843</v>
      </c>
      <c r="F10966" t="s">
        <v>19841</v>
      </c>
    </row>
    <row r="10967" spans="1:7">
      <c r="A10967" t="s">
        <v>19844</v>
      </c>
      <c r="B10967">
        <v>28</v>
      </c>
      <c r="C10967">
        <v>8</v>
      </c>
      <c r="D10967">
        <v>19</v>
      </c>
      <c r="E10967" t="s">
        <v>591</v>
      </c>
      <c r="G10967" t="e">
        <f>--Empty</f>
        <v>#NAME?</v>
      </c>
    </row>
    <row r="10968" spans="1:7">
      <c r="A10968" t="s">
        <v>19845</v>
      </c>
      <c r="B10968">
        <v>28</v>
      </c>
      <c r="C10968">
        <v>8</v>
      </c>
      <c r="D10968">
        <v>20</v>
      </c>
      <c r="E10968" t="s">
        <v>591</v>
      </c>
      <c r="G10968" t="e">
        <f>--Empty</f>
        <v>#NAME?</v>
      </c>
    </row>
    <row r="10969" spans="1:7">
      <c r="A10969" t="s">
        <v>19846</v>
      </c>
      <c r="B10969">
        <v>28</v>
      </c>
      <c r="C10969">
        <v>9</v>
      </c>
      <c r="D10969">
        <v>1</v>
      </c>
      <c r="E10969" t="s">
        <v>19847</v>
      </c>
      <c r="F10969" t="s">
        <v>19848</v>
      </c>
    </row>
    <row r="10970" spans="1:7">
      <c r="A10970" t="s">
        <v>19849</v>
      </c>
      <c r="B10970">
        <v>28</v>
      </c>
      <c r="C10970">
        <v>9</v>
      </c>
      <c r="D10970">
        <v>2</v>
      </c>
      <c r="E10970" t="s">
        <v>19850</v>
      </c>
      <c r="F10970" t="s">
        <v>19848</v>
      </c>
    </row>
    <row r="10971" spans="1:7">
      <c r="A10971" t="s">
        <v>19851</v>
      </c>
      <c r="B10971">
        <v>28</v>
      </c>
      <c r="C10971">
        <v>9</v>
      </c>
      <c r="D10971">
        <v>3</v>
      </c>
      <c r="E10971" t="s">
        <v>19852</v>
      </c>
      <c r="F10971" t="s">
        <v>19853</v>
      </c>
    </row>
    <row r="10972" spans="1:7">
      <c r="A10972" t="s">
        <v>19854</v>
      </c>
      <c r="B10972">
        <v>28</v>
      </c>
      <c r="C10972">
        <v>9</v>
      </c>
      <c r="D10972">
        <v>4</v>
      </c>
      <c r="E10972" t="s">
        <v>19855</v>
      </c>
      <c r="F10972" t="s">
        <v>19853</v>
      </c>
    </row>
    <row r="10973" spans="1:7">
      <c r="A10973" t="s">
        <v>19856</v>
      </c>
      <c r="B10973">
        <v>28</v>
      </c>
      <c r="C10973">
        <v>9</v>
      </c>
      <c r="D10973">
        <v>5</v>
      </c>
      <c r="E10973" t="s">
        <v>19857</v>
      </c>
      <c r="F10973" t="s">
        <v>19858</v>
      </c>
    </row>
    <row r="10974" spans="1:7">
      <c r="A10974" t="s">
        <v>19859</v>
      </c>
      <c r="B10974">
        <v>28</v>
      </c>
      <c r="C10974">
        <v>9</v>
      </c>
      <c r="D10974">
        <v>6</v>
      </c>
      <c r="E10974" t="s">
        <v>19860</v>
      </c>
      <c r="F10974" t="s">
        <v>19858</v>
      </c>
    </row>
    <row r="10975" spans="1:7">
      <c r="A10975" t="s">
        <v>19861</v>
      </c>
      <c r="B10975">
        <v>28</v>
      </c>
      <c r="C10975">
        <v>9</v>
      </c>
      <c r="D10975">
        <v>7</v>
      </c>
      <c r="E10975" t="s">
        <v>19862</v>
      </c>
      <c r="F10975" t="s">
        <v>19863</v>
      </c>
    </row>
    <row r="10976" spans="1:7">
      <c r="A10976" t="s">
        <v>19864</v>
      </c>
      <c r="B10976">
        <v>28</v>
      </c>
      <c r="C10976">
        <v>9</v>
      </c>
      <c r="D10976">
        <v>8</v>
      </c>
      <c r="E10976" t="s">
        <v>19865</v>
      </c>
      <c r="F10976" t="s">
        <v>19863</v>
      </c>
    </row>
    <row r="10977" spans="1:6">
      <c r="A10977" t="s">
        <v>19866</v>
      </c>
      <c r="B10977">
        <v>28</v>
      </c>
      <c r="C10977">
        <v>9</v>
      </c>
      <c r="D10977">
        <v>9</v>
      </c>
      <c r="E10977" t="s">
        <v>19867</v>
      </c>
      <c r="F10977" t="s">
        <v>19868</v>
      </c>
    </row>
    <row r="10978" spans="1:6">
      <c r="A10978" t="s">
        <v>19869</v>
      </c>
      <c r="B10978">
        <v>28</v>
      </c>
      <c r="C10978">
        <v>9</v>
      </c>
      <c r="D10978">
        <v>10</v>
      </c>
      <c r="E10978" t="s">
        <v>19870</v>
      </c>
      <c r="F10978" t="s">
        <v>19868</v>
      </c>
    </row>
    <row r="10979" spans="1:6">
      <c r="A10979" t="s">
        <v>19871</v>
      </c>
      <c r="B10979">
        <v>28</v>
      </c>
      <c r="C10979">
        <v>9</v>
      </c>
      <c r="D10979">
        <v>11</v>
      </c>
      <c r="E10979" t="s">
        <v>19872</v>
      </c>
      <c r="F10979" t="s">
        <v>19873</v>
      </c>
    </row>
    <row r="10980" spans="1:6">
      <c r="A10980" t="s">
        <v>19874</v>
      </c>
      <c r="B10980">
        <v>28</v>
      </c>
      <c r="C10980">
        <v>9</v>
      </c>
      <c r="D10980">
        <v>12</v>
      </c>
      <c r="E10980" t="s">
        <v>19875</v>
      </c>
      <c r="F10980" t="s">
        <v>19873</v>
      </c>
    </row>
    <row r="10981" spans="1:6">
      <c r="A10981" t="s">
        <v>19876</v>
      </c>
      <c r="B10981">
        <v>28</v>
      </c>
      <c r="C10981">
        <v>9</v>
      </c>
      <c r="D10981">
        <v>13</v>
      </c>
      <c r="E10981" t="s">
        <v>19877</v>
      </c>
      <c r="F10981" t="s">
        <v>19878</v>
      </c>
    </row>
    <row r="10982" spans="1:6">
      <c r="A10982" t="s">
        <v>19879</v>
      </c>
      <c r="B10982">
        <v>28</v>
      </c>
      <c r="C10982">
        <v>9</v>
      </c>
      <c r="D10982">
        <v>14</v>
      </c>
      <c r="E10982" t="s">
        <v>19880</v>
      </c>
      <c r="F10982" t="s">
        <v>19878</v>
      </c>
    </row>
    <row r="10983" spans="1:6">
      <c r="A10983" t="s">
        <v>19881</v>
      </c>
      <c r="B10983">
        <v>28</v>
      </c>
      <c r="C10983">
        <v>9</v>
      </c>
      <c r="D10983">
        <v>15</v>
      </c>
      <c r="E10983" t="s">
        <v>19882</v>
      </c>
      <c r="F10983" t="s">
        <v>19883</v>
      </c>
    </row>
    <row r="10984" spans="1:6">
      <c r="A10984" t="s">
        <v>19884</v>
      </c>
      <c r="B10984">
        <v>28</v>
      </c>
      <c r="C10984">
        <v>9</v>
      </c>
      <c r="D10984">
        <v>16</v>
      </c>
      <c r="E10984" t="s">
        <v>19885</v>
      </c>
      <c r="F10984" t="s">
        <v>19883</v>
      </c>
    </row>
    <row r="10985" spans="1:6">
      <c r="A10985" t="s">
        <v>19886</v>
      </c>
      <c r="B10985">
        <v>28</v>
      </c>
      <c r="C10985">
        <v>9</v>
      </c>
      <c r="D10985">
        <v>17</v>
      </c>
      <c r="E10985" t="s">
        <v>19887</v>
      </c>
      <c r="F10985" t="s">
        <v>19888</v>
      </c>
    </row>
    <row r="10986" spans="1:6">
      <c r="A10986" t="s">
        <v>19889</v>
      </c>
      <c r="B10986">
        <v>28</v>
      </c>
      <c r="C10986">
        <v>9</v>
      </c>
      <c r="D10986">
        <v>18</v>
      </c>
      <c r="E10986" t="s">
        <v>19890</v>
      </c>
      <c r="F10986" t="s">
        <v>19888</v>
      </c>
    </row>
    <row r="10987" spans="1:6">
      <c r="A10987" t="s">
        <v>19891</v>
      </c>
      <c r="B10987">
        <v>28</v>
      </c>
      <c r="C10987">
        <v>9</v>
      </c>
      <c r="D10987">
        <v>19</v>
      </c>
      <c r="E10987" t="s">
        <v>19892</v>
      </c>
      <c r="F10987" t="s">
        <v>19893</v>
      </c>
    </row>
    <row r="10988" spans="1:6">
      <c r="A10988" t="s">
        <v>19894</v>
      </c>
      <c r="B10988">
        <v>28</v>
      </c>
      <c r="C10988">
        <v>9</v>
      </c>
      <c r="D10988">
        <v>20</v>
      </c>
      <c r="E10988" t="s">
        <v>19895</v>
      </c>
      <c r="F10988" t="s">
        <v>19893</v>
      </c>
    </row>
    <row r="10989" spans="1:6">
      <c r="A10989" t="s">
        <v>19896</v>
      </c>
      <c r="B10989">
        <v>28</v>
      </c>
      <c r="C10989">
        <v>10</v>
      </c>
      <c r="D10989">
        <v>1</v>
      </c>
      <c r="E10989" t="s">
        <v>19897</v>
      </c>
      <c r="F10989" t="s">
        <v>19898</v>
      </c>
    </row>
    <row r="10990" spans="1:6">
      <c r="A10990" t="s">
        <v>19899</v>
      </c>
      <c r="B10990">
        <v>28</v>
      </c>
      <c r="C10990">
        <v>10</v>
      </c>
      <c r="D10990">
        <v>2</v>
      </c>
      <c r="E10990" t="s">
        <v>19900</v>
      </c>
      <c r="F10990" t="s">
        <v>19898</v>
      </c>
    </row>
    <row r="10991" spans="1:6">
      <c r="A10991" t="s">
        <v>19901</v>
      </c>
      <c r="B10991">
        <v>28</v>
      </c>
      <c r="C10991">
        <v>10</v>
      </c>
      <c r="D10991">
        <v>3</v>
      </c>
      <c r="E10991" t="s">
        <v>19902</v>
      </c>
      <c r="F10991" t="s">
        <v>19903</v>
      </c>
    </row>
    <row r="10992" spans="1:6">
      <c r="A10992" t="s">
        <v>19904</v>
      </c>
      <c r="B10992">
        <v>28</v>
      </c>
      <c r="C10992">
        <v>10</v>
      </c>
      <c r="D10992">
        <v>4</v>
      </c>
      <c r="E10992" t="s">
        <v>19905</v>
      </c>
      <c r="F10992" t="s">
        <v>19903</v>
      </c>
    </row>
    <row r="10993" spans="1:6">
      <c r="A10993" t="s">
        <v>19906</v>
      </c>
      <c r="B10993">
        <v>28</v>
      </c>
      <c r="C10993">
        <v>10</v>
      </c>
      <c r="D10993">
        <v>5</v>
      </c>
      <c r="E10993" t="s">
        <v>19907</v>
      </c>
      <c r="F10993" t="s">
        <v>19908</v>
      </c>
    </row>
    <row r="10994" spans="1:6">
      <c r="A10994" t="s">
        <v>19909</v>
      </c>
      <c r="B10994">
        <v>28</v>
      </c>
      <c r="C10994">
        <v>10</v>
      </c>
      <c r="D10994">
        <v>6</v>
      </c>
      <c r="E10994" t="s">
        <v>19910</v>
      </c>
      <c r="F10994" t="s">
        <v>19908</v>
      </c>
    </row>
    <row r="10995" spans="1:6">
      <c r="A10995" t="s">
        <v>19911</v>
      </c>
      <c r="B10995">
        <v>28</v>
      </c>
      <c r="C10995">
        <v>10</v>
      </c>
      <c r="D10995">
        <v>7</v>
      </c>
      <c r="E10995" t="s">
        <v>19912</v>
      </c>
      <c r="F10995" t="s">
        <v>19913</v>
      </c>
    </row>
    <row r="10996" spans="1:6">
      <c r="A10996" t="s">
        <v>19914</v>
      </c>
      <c r="B10996">
        <v>28</v>
      </c>
      <c r="C10996">
        <v>10</v>
      </c>
      <c r="D10996">
        <v>8</v>
      </c>
      <c r="E10996" t="s">
        <v>19915</v>
      </c>
      <c r="F10996" t="s">
        <v>19913</v>
      </c>
    </row>
    <row r="10997" spans="1:6">
      <c r="A10997" t="s">
        <v>19916</v>
      </c>
      <c r="B10997">
        <v>28</v>
      </c>
      <c r="C10997">
        <v>10</v>
      </c>
      <c r="D10997">
        <v>9</v>
      </c>
      <c r="E10997" t="s">
        <v>19917</v>
      </c>
      <c r="F10997" t="s">
        <v>19918</v>
      </c>
    </row>
    <row r="10998" spans="1:6">
      <c r="A10998" t="s">
        <v>19919</v>
      </c>
      <c r="B10998">
        <v>28</v>
      </c>
      <c r="C10998">
        <v>10</v>
      </c>
      <c r="D10998">
        <v>10</v>
      </c>
      <c r="E10998" t="s">
        <v>19920</v>
      </c>
      <c r="F10998" t="s">
        <v>19918</v>
      </c>
    </row>
    <row r="10999" spans="1:6">
      <c r="A10999" t="s">
        <v>19921</v>
      </c>
      <c r="B10999">
        <v>28</v>
      </c>
      <c r="C10999">
        <v>10</v>
      </c>
      <c r="D10999">
        <v>11</v>
      </c>
      <c r="E10999" t="s">
        <v>19922</v>
      </c>
      <c r="F10999" t="s">
        <v>19923</v>
      </c>
    </row>
    <row r="11000" spans="1:6">
      <c r="A11000" t="s">
        <v>19924</v>
      </c>
      <c r="B11000">
        <v>28</v>
      </c>
      <c r="C11000">
        <v>10</v>
      </c>
      <c r="D11000">
        <v>12</v>
      </c>
      <c r="E11000" t="s">
        <v>19925</v>
      </c>
      <c r="F11000" t="s">
        <v>19923</v>
      </c>
    </row>
    <row r="11001" spans="1:6">
      <c r="A11001" t="s">
        <v>19926</v>
      </c>
      <c r="B11001">
        <v>28</v>
      </c>
      <c r="C11001">
        <v>10</v>
      </c>
      <c r="D11001">
        <v>13</v>
      </c>
      <c r="E11001" t="s">
        <v>19927</v>
      </c>
      <c r="F11001" t="s">
        <v>19928</v>
      </c>
    </row>
    <row r="11002" spans="1:6">
      <c r="A11002" t="s">
        <v>19929</v>
      </c>
      <c r="B11002">
        <v>28</v>
      </c>
      <c r="C11002">
        <v>10</v>
      </c>
      <c r="D11002">
        <v>14</v>
      </c>
      <c r="E11002" t="s">
        <v>19930</v>
      </c>
      <c r="F11002" t="s">
        <v>19928</v>
      </c>
    </row>
    <row r="11003" spans="1:6">
      <c r="A11003" t="s">
        <v>19931</v>
      </c>
      <c r="B11003">
        <v>28</v>
      </c>
      <c r="C11003">
        <v>10</v>
      </c>
      <c r="D11003">
        <v>15</v>
      </c>
      <c r="E11003" t="s">
        <v>19932</v>
      </c>
      <c r="F11003" t="s">
        <v>19933</v>
      </c>
    </row>
    <row r="11004" spans="1:6">
      <c r="A11004" t="s">
        <v>19934</v>
      </c>
      <c r="B11004">
        <v>28</v>
      </c>
      <c r="C11004">
        <v>10</v>
      </c>
      <c r="D11004">
        <v>16</v>
      </c>
      <c r="E11004" t="s">
        <v>19935</v>
      </c>
      <c r="F11004" t="s">
        <v>19933</v>
      </c>
    </row>
    <row r="11005" spans="1:6">
      <c r="A11005" t="s">
        <v>19936</v>
      </c>
      <c r="B11005">
        <v>28</v>
      </c>
      <c r="C11005">
        <v>10</v>
      </c>
      <c r="D11005">
        <v>17</v>
      </c>
      <c r="E11005" t="s">
        <v>19937</v>
      </c>
      <c r="F11005" t="s">
        <v>19938</v>
      </c>
    </row>
    <row r="11006" spans="1:6">
      <c r="A11006" t="s">
        <v>19939</v>
      </c>
      <c r="B11006">
        <v>28</v>
      </c>
      <c r="C11006">
        <v>10</v>
      </c>
      <c r="D11006">
        <v>18</v>
      </c>
      <c r="E11006" t="s">
        <v>19940</v>
      </c>
      <c r="F11006" t="s">
        <v>19938</v>
      </c>
    </row>
    <row r="11007" spans="1:6">
      <c r="A11007" t="s">
        <v>19941</v>
      </c>
      <c r="B11007">
        <v>28</v>
      </c>
      <c r="C11007">
        <v>10</v>
      </c>
      <c r="D11007">
        <v>19</v>
      </c>
      <c r="E11007" t="s">
        <v>19942</v>
      </c>
      <c r="F11007" t="s">
        <v>19943</v>
      </c>
    </row>
    <row r="11008" spans="1:6">
      <c r="A11008" t="s">
        <v>19944</v>
      </c>
      <c r="B11008">
        <v>28</v>
      </c>
      <c r="C11008">
        <v>10</v>
      </c>
      <c r="D11008">
        <v>20</v>
      </c>
      <c r="E11008" t="s">
        <v>19945</v>
      </c>
      <c r="F11008" t="s">
        <v>19943</v>
      </c>
    </row>
    <row r="11009" spans="1:6">
      <c r="A11009" t="s">
        <v>19946</v>
      </c>
      <c r="B11009">
        <v>28</v>
      </c>
      <c r="C11009">
        <v>11</v>
      </c>
      <c r="D11009">
        <v>1</v>
      </c>
      <c r="E11009" t="s">
        <v>19947</v>
      </c>
      <c r="F11009" t="s">
        <v>19948</v>
      </c>
    </row>
    <row r="11010" spans="1:6">
      <c r="A11010" t="s">
        <v>19949</v>
      </c>
      <c r="B11010">
        <v>28</v>
      </c>
      <c r="C11010">
        <v>11</v>
      </c>
      <c r="D11010">
        <v>2</v>
      </c>
      <c r="E11010" t="s">
        <v>19950</v>
      </c>
      <c r="F11010" t="s">
        <v>19948</v>
      </c>
    </row>
    <row r="11011" spans="1:6">
      <c r="A11011" t="s">
        <v>19951</v>
      </c>
      <c r="B11011">
        <v>28</v>
      </c>
      <c r="C11011">
        <v>11</v>
      </c>
      <c r="D11011">
        <v>3</v>
      </c>
      <c r="E11011" t="s">
        <v>19952</v>
      </c>
      <c r="F11011" t="s">
        <v>19953</v>
      </c>
    </row>
    <row r="11012" spans="1:6">
      <c r="A11012" t="s">
        <v>19954</v>
      </c>
      <c r="B11012">
        <v>28</v>
      </c>
      <c r="C11012">
        <v>11</v>
      </c>
      <c r="D11012">
        <v>4</v>
      </c>
      <c r="E11012" t="s">
        <v>19955</v>
      </c>
      <c r="F11012" t="s">
        <v>19953</v>
      </c>
    </row>
    <row r="11013" spans="1:6">
      <c r="A11013" t="s">
        <v>19956</v>
      </c>
      <c r="B11013">
        <v>28</v>
      </c>
      <c r="C11013">
        <v>11</v>
      </c>
      <c r="D11013">
        <v>5</v>
      </c>
      <c r="E11013" t="s">
        <v>19957</v>
      </c>
      <c r="F11013" t="s">
        <v>19958</v>
      </c>
    </row>
    <row r="11014" spans="1:6">
      <c r="A11014" t="s">
        <v>19959</v>
      </c>
      <c r="B11014">
        <v>28</v>
      </c>
      <c r="C11014">
        <v>11</v>
      </c>
      <c r="D11014">
        <v>6</v>
      </c>
      <c r="E11014" t="s">
        <v>19960</v>
      </c>
      <c r="F11014" t="s">
        <v>19958</v>
      </c>
    </row>
    <row r="11015" spans="1:6">
      <c r="A11015" t="s">
        <v>19961</v>
      </c>
      <c r="B11015">
        <v>28</v>
      </c>
      <c r="C11015">
        <v>11</v>
      </c>
      <c r="D11015">
        <v>7</v>
      </c>
      <c r="E11015" t="s">
        <v>19962</v>
      </c>
      <c r="F11015" t="s">
        <v>19963</v>
      </c>
    </row>
    <row r="11016" spans="1:6">
      <c r="A11016" t="s">
        <v>19964</v>
      </c>
      <c r="B11016">
        <v>28</v>
      </c>
      <c r="C11016">
        <v>11</v>
      </c>
      <c r="D11016">
        <v>8</v>
      </c>
      <c r="E11016" t="s">
        <v>19965</v>
      </c>
      <c r="F11016" t="s">
        <v>19963</v>
      </c>
    </row>
    <row r="11017" spans="1:6">
      <c r="A11017" t="s">
        <v>19966</v>
      </c>
      <c r="B11017">
        <v>28</v>
      </c>
      <c r="C11017">
        <v>11</v>
      </c>
      <c r="D11017">
        <v>9</v>
      </c>
      <c r="E11017" t="s">
        <v>19967</v>
      </c>
      <c r="F11017" t="s">
        <v>19968</v>
      </c>
    </row>
    <row r="11018" spans="1:6">
      <c r="A11018" t="s">
        <v>19969</v>
      </c>
      <c r="B11018">
        <v>28</v>
      </c>
      <c r="C11018">
        <v>11</v>
      </c>
      <c r="D11018">
        <v>10</v>
      </c>
      <c r="E11018" t="s">
        <v>19970</v>
      </c>
      <c r="F11018" t="s">
        <v>19968</v>
      </c>
    </row>
    <row r="11019" spans="1:6">
      <c r="A11019" t="s">
        <v>19971</v>
      </c>
      <c r="B11019">
        <v>28</v>
      </c>
      <c r="C11019">
        <v>11</v>
      </c>
      <c r="D11019">
        <v>11</v>
      </c>
      <c r="E11019" t="s">
        <v>19972</v>
      </c>
      <c r="F11019" t="s">
        <v>19973</v>
      </c>
    </row>
    <row r="11020" spans="1:6">
      <c r="A11020" t="s">
        <v>19974</v>
      </c>
      <c r="B11020">
        <v>28</v>
      </c>
      <c r="C11020">
        <v>11</v>
      </c>
      <c r="D11020">
        <v>12</v>
      </c>
      <c r="E11020" t="s">
        <v>19975</v>
      </c>
      <c r="F11020" t="s">
        <v>19973</v>
      </c>
    </row>
    <row r="11021" spans="1:6">
      <c r="A11021" t="s">
        <v>19976</v>
      </c>
      <c r="B11021">
        <v>28</v>
      </c>
      <c r="C11021">
        <v>11</v>
      </c>
      <c r="D11021">
        <v>13</v>
      </c>
      <c r="E11021" t="s">
        <v>19977</v>
      </c>
      <c r="F11021" t="s">
        <v>19978</v>
      </c>
    </row>
    <row r="11022" spans="1:6">
      <c r="A11022" t="s">
        <v>19979</v>
      </c>
      <c r="B11022">
        <v>28</v>
      </c>
      <c r="C11022">
        <v>11</v>
      </c>
      <c r="D11022">
        <v>14</v>
      </c>
      <c r="E11022" t="s">
        <v>19980</v>
      </c>
      <c r="F11022" t="s">
        <v>19978</v>
      </c>
    </row>
    <row r="11023" spans="1:6">
      <c r="A11023" t="s">
        <v>19981</v>
      </c>
      <c r="B11023">
        <v>28</v>
      </c>
      <c r="C11023">
        <v>11</v>
      </c>
      <c r="D11023">
        <v>15</v>
      </c>
      <c r="E11023" t="s">
        <v>19982</v>
      </c>
      <c r="F11023" t="s">
        <v>19983</v>
      </c>
    </row>
    <row r="11024" spans="1:6">
      <c r="A11024" t="s">
        <v>19984</v>
      </c>
      <c r="B11024">
        <v>28</v>
      </c>
      <c r="C11024">
        <v>11</v>
      </c>
      <c r="D11024">
        <v>16</v>
      </c>
      <c r="E11024" t="s">
        <v>19985</v>
      </c>
      <c r="F11024" t="s">
        <v>19983</v>
      </c>
    </row>
    <row r="11025" spans="1:6">
      <c r="A11025" t="s">
        <v>19986</v>
      </c>
      <c r="B11025">
        <v>28</v>
      </c>
      <c r="C11025">
        <v>11</v>
      </c>
      <c r="D11025">
        <v>17</v>
      </c>
      <c r="E11025" t="s">
        <v>19987</v>
      </c>
      <c r="F11025" t="s">
        <v>19988</v>
      </c>
    </row>
    <row r="11026" spans="1:6">
      <c r="A11026" t="s">
        <v>19989</v>
      </c>
      <c r="B11026">
        <v>28</v>
      </c>
      <c r="C11026">
        <v>11</v>
      </c>
      <c r="D11026">
        <v>18</v>
      </c>
      <c r="E11026" t="s">
        <v>19990</v>
      </c>
      <c r="F11026" t="s">
        <v>19988</v>
      </c>
    </row>
    <row r="11027" spans="1:6">
      <c r="A11027" t="s">
        <v>19991</v>
      </c>
      <c r="B11027">
        <v>28</v>
      </c>
      <c r="C11027">
        <v>11</v>
      </c>
      <c r="D11027">
        <v>19</v>
      </c>
      <c r="E11027" t="s">
        <v>19992</v>
      </c>
      <c r="F11027" t="s">
        <v>19993</v>
      </c>
    </row>
    <row r="11028" spans="1:6">
      <c r="A11028" t="s">
        <v>19994</v>
      </c>
      <c r="B11028">
        <v>28</v>
      </c>
      <c r="C11028">
        <v>11</v>
      </c>
      <c r="D11028">
        <v>20</v>
      </c>
      <c r="E11028" t="s">
        <v>19995</v>
      </c>
      <c r="F11028" t="s">
        <v>19993</v>
      </c>
    </row>
    <row r="11029" spans="1:6">
      <c r="A11029" t="s">
        <v>19996</v>
      </c>
      <c r="B11029">
        <v>28</v>
      </c>
      <c r="C11029">
        <v>12</v>
      </c>
      <c r="D11029">
        <v>1</v>
      </c>
      <c r="E11029" t="s">
        <v>19997</v>
      </c>
      <c r="F11029" t="s">
        <v>19998</v>
      </c>
    </row>
    <row r="11030" spans="1:6">
      <c r="A11030" t="s">
        <v>19999</v>
      </c>
      <c r="B11030">
        <v>28</v>
      </c>
      <c r="C11030">
        <v>12</v>
      </c>
      <c r="D11030">
        <v>2</v>
      </c>
      <c r="E11030" t="s">
        <v>20000</v>
      </c>
      <c r="F11030" t="s">
        <v>19998</v>
      </c>
    </row>
    <row r="11031" spans="1:6">
      <c r="A11031" t="s">
        <v>20001</v>
      </c>
      <c r="B11031">
        <v>28</v>
      </c>
      <c r="C11031">
        <v>12</v>
      </c>
      <c r="D11031">
        <v>3</v>
      </c>
      <c r="E11031" t="s">
        <v>20002</v>
      </c>
      <c r="F11031" t="s">
        <v>20003</v>
      </c>
    </row>
    <row r="11032" spans="1:6">
      <c r="A11032" t="s">
        <v>20004</v>
      </c>
      <c r="B11032">
        <v>28</v>
      </c>
      <c r="C11032">
        <v>12</v>
      </c>
      <c r="D11032">
        <v>4</v>
      </c>
      <c r="E11032" t="s">
        <v>20005</v>
      </c>
      <c r="F11032" t="s">
        <v>20003</v>
      </c>
    </row>
    <row r="11033" spans="1:6">
      <c r="A11033" t="s">
        <v>20006</v>
      </c>
      <c r="B11033">
        <v>28</v>
      </c>
      <c r="C11033">
        <v>12</v>
      </c>
      <c r="D11033">
        <v>5</v>
      </c>
      <c r="E11033" t="s">
        <v>20007</v>
      </c>
      <c r="F11033" t="s">
        <v>20008</v>
      </c>
    </row>
    <row r="11034" spans="1:6">
      <c r="A11034" t="s">
        <v>20009</v>
      </c>
      <c r="B11034">
        <v>28</v>
      </c>
      <c r="C11034">
        <v>12</v>
      </c>
      <c r="D11034">
        <v>6</v>
      </c>
      <c r="E11034" t="s">
        <v>20010</v>
      </c>
      <c r="F11034" t="s">
        <v>20008</v>
      </c>
    </row>
    <row r="11035" spans="1:6">
      <c r="A11035" t="s">
        <v>20011</v>
      </c>
      <c r="B11035">
        <v>28</v>
      </c>
      <c r="C11035">
        <v>12</v>
      </c>
      <c r="D11035">
        <v>7</v>
      </c>
      <c r="E11035" t="s">
        <v>20012</v>
      </c>
      <c r="F11035" t="s">
        <v>20013</v>
      </c>
    </row>
    <row r="11036" spans="1:6">
      <c r="A11036" t="s">
        <v>20014</v>
      </c>
      <c r="B11036">
        <v>28</v>
      </c>
      <c r="C11036">
        <v>12</v>
      </c>
      <c r="D11036">
        <v>8</v>
      </c>
      <c r="E11036" t="s">
        <v>20015</v>
      </c>
      <c r="F11036" t="s">
        <v>20013</v>
      </c>
    </row>
    <row r="11037" spans="1:6">
      <c r="A11037" t="s">
        <v>20016</v>
      </c>
      <c r="B11037">
        <v>28</v>
      </c>
      <c r="C11037">
        <v>12</v>
      </c>
      <c r="D11037">
        <v>9</v>
      </c>
      <c r="E11037" t="s">
        <v>20017</v>
      </c>
      <c r="F11037" t="s">
        <v>20018</v>
      </c>
    </row>
    <row r="11038" spans="1:6">
      <c r="A11038" t="s">
        <v>20019</v>
      </c>
      <c r="B11038">
        <v>28</v>
      </c>
      <c r="C11038">
        <v>12</v>
      </c>
      <c r="D11038">
        <v>10</v>
      </c>
      <c r="E11038" t="s">
        <v>20020</v>
      </c>
      <c r="F11038" t="s">
        <v>20018</v>
      </c>
    </row>
    <row r="11039" spans="1:6">
      <c r="A11039" t="s">
        <v>20021</v>
      </c>
      <c r="B11039">
        <v>28</v>
      </c>
      <c r="C11039">
        <v>12</v>
      </c>
      <c r="D11039">
        <v>11</v>
      </c>
      <c r="E11039" t="s">
        <v>20022</v>
      </c>
      <c r="F11039" t="s">
        <v>20023</v>
      </c>
    </row>
    <row r="11040" spans="1:6">
      <c r="A11040" t="s">
        <v>20024</v>
      </c>
      <c r="B11040">
        <v>28</v>
      </c>
      <c r="C11040">
        <v>12</v>
      </c>
      <c r="D11040">
        <v>12</v>
      </c>
      <c r="E11040" t="s">
        <v>20025</v>
      </c>
      <c r="F11040" t="s">
        <v>20023</v>
      </c>
    </row>
    <row r="11041" spans="1:7">
      <c r="A11041" t="s">
        <v>20026</v>
      </c>
      <c r="B11041">
        <v>28</v>
      </c>
      <c r="C11041">
        <v>12</v>
      </c>
      <c r="D11041">
        <v>13</v>
      </c>
      <c r="E11041" t="s">
        <v>20027</v>
      </c>
      <c r="F11041" t="s">
        <v>20028</v>
      </c>
    </row>
    <row r="11042" spans="1:7">
      <c r="A11042" t="s">
        <v>20029</v>
      </c>
      <c r="B11042">
        <v>28</v>
      </c>
      <c r="C11042">
        <v>12</v>
      </c>
      <c r="D11042">
        <v>14</v>
      </c>
      <c r="E11042" t="s">
        <v>20030</v>
      </c>
      <c r="F11042" t="s">
        <v>20028</v>
      </c>
    </row>
    <row r="11043" spans="1:7">
      <c r="A11043" t="s">
        <v>20031</v>
      </c>
      <c r="B11043">
        <v>28</v>
      </c>
      <c r="C11043">
        <v>12</v>
      </c>
      <c r="D11043">
        <v>15</v>
      </c>
      <c r="E11043" t="s">
        <v>20032</v>
      </c>
      <c r="F11043" t="s">
        <v>20033</v>
      </c>
    </row>
    <row r="11044" spans="1:7">
      <c r="A11044" t="s">
        <v>20034</v>
      </c>
      <c r="B11044">
        <v>28</v>
      </c>
      <c r="C11044">
        <v>12</v>
      </c>
      <c r="D11044">
        <v>16</v>
      </c>
      <c r="E11044" t="s">
        <v>20035</v>
      </c>
      <c r="F11044" t="s">
        <v>20033</v>
      </c>
    </row>
    <row r="11045" spans="1:7">
      <c r="A11045" t="s">
        <v>20036</v>
      </c>
      <c r="B11045">
        <v>28</v>
      </c>
      <c r="C11045">
        <v>12</v>
      </c>
      <c r="D11045">
        <v>17</v>
      </c>
      <c r="E11045" t="s">
        <v>20037</v>
      </c>
      <c r="F11045" t="s">
        <v>13183</v>
      </c>
    </row>
    <row r="11046" spans="1:7">
      <c r="A11046" t="s">
        <v>20038</v>
      </c>
      <c r="B11046">
        <v>28</v>
      </c>
      <c r="C11046">
        <v>12</v>
      </c>
      <c r="D11046">
        <v>18</v>
      </c>
      <c r="E11046" t="s">
        <v>20039</v>
      </c>
      <c r="F11046" t="s">
        <v>13183</v>
      </c>
    </row>
    <row r="11047" spans="1:7">
      <c r="A11047" t="s">
        <v>20040</v>
      </c>
      <c r="B11047">
        <v>28</v>
      </c>
      <c r="C11047">
        <v>12</v>
      </c>
      <c r="D11047">
        <v>19</v>
      </c>
      <c r="E11047" t="s">
        <v>20041</v>
      </c>
      <c r="F11047" t="s">
        <v>20042</v>
      </c>
    </row>
    <row r="11048" spans="1:7">
      <c r="A11048" t="s">
        <v>20043</v>
      </c>
      <c r="B11048">
        <v>28</v>
      </c>
      <c r="C11048">
        <v>12</v>
      </c>
      <c r="D11048">
        <v>20</v>
      </c>
      <c r="E11048" t="s">
        <v>20044</v>
      </c>
      <c r="F11048" t="s">
        <v>20042</v>
      </c>
    </row>
    <row r="11049" spans="1:7">
      <c r="A11049" t="s">
        <v>20045</v>
      </c>
      <c r="B11049">
        <v>28</v>
      </c>
      <c r="C11049">
        <v>13</v>
      </c>
      <c r="D11049">
        <v>1</v>
      </c>
      <c r="E11049" t="s">
        <v>20046</v>
      </c>
      <c r="F11049" t="s">
        <v>20047</v>
      </c>
    </row>
    <row r="11050" spans="1:7">
      <c r="A11050" t="s">
        <v>20048</v>
      </c>
      <c r="B11050">
        <v>28</v>
      </c>
      <c r="C11050">
        <v>13</v>
      </c>
      <c r="D11050">
        <v>2</v>
      </c>
      <c r="E11050" t="s">
        <v>20049</v>
      </c>
      <c r="F11050" t="s">
        <v>20047</v>
      </c>
    </row>
    <row r="11051" spans="1:7">
      <c r="A11051" t="s">
        <v>20050</v>
      </c>
      <c r="B11051">
        <v>28</v>
      </c>
      <c r="C11051">
        <v>13</v>
      </c>
      <c r="D11051">
        <v>3</v>
      </c>
      <c r="E11051" t="s">
        <v>591</v>
      </c>
      <c r="G11051" t="e">
        <f>--Empty</f>
        <v>#NAME?</v>
      </c>
    </row>
    <row r="11052" spans="1:7">
      <c r="A11052" t="s">
        <v>20051</v>
      </c>
      <c r="B11052">
        <v>28</v>
      </c>
      <c r="C11052">
        <v>13</v>
      </c>
      <c r="D11052">
        <v>4</v>
      </c>
      <c r="E11052" t="s">
        <v>591</v>
      </c>
      <c r="G11052" t="e">
        <f>--Empty</f>
        <v>#NAME?</v>
      </c>
    </row>
    <row r="11053" spans="1:7">
      <c r="A11053" t="s">
        <v>20052</v>
      </c>
      <c r="B11053">
        <v>28</v>
      </c>
      <c r="C11053">
        <v>13</v>
      </c>
      <c r="D11053">
        <v>5</v>
      </c>
      <c r="E11053" t="s">
        <v>20053</v>
      </c>
      <c r="F11053" t="s">
        <v>20054</v>
      </c>
    </row>
    <row r="11054" spans="1:7">
      <c r="A11054" t="s">
        <v>20055</v>
      </c>
      <c r="B11054">
        <v>28</v>
      </c>
      <c r="C11054">
        <v>13</v>
      </c>
      <c r="D11054">
        <v>6</v>
      </c>
      <c r="E11054" t="s">
        <v>20056</v>
      </c>
      <c r="F11054" t="s">
        <v>20054</v>
      </c>
    </row>
    <row r="11055" spans="1:7">
      <c r="A11055" t="s">
        <v>20057</v>
      </c>
      <c r="B11055">
        <v>28</v>
      </c>
      <c r="C11055">
        <v>13</v>
      </c>
      <c r="D11055">
        <v>7</v>
      </c>
      <c r="E11055" t="s">
        <v>20058</v>
      </c>
      <c r="F11055" t="s">
        <v>20059</v>
      </c>
    </row>
    <row r="11056" spans="1:7">
      <c r="A11056" t="s">
        <v>20060</v>
      </c>
      <c r="B11056">
        <v>28</v>
      </c>
      <c r="C11056">
        <v>13</v>
      </c>
      <c r="D11056">
        <v>8</v>
      </c>
      <c r="E11056" t="s">
        <v>20061</v>
      </c>
      <c r="F11056" t="s">
        <v>20059</v>
      </c>
    </row>
    <row r="11057" spans="1:7">
      <c r="A11057" t="s">
        <v>20062</v>
      </c>
      <c r="B11057">
        <v>28</v>
      </c>
      <c r="C11057">
        <v>13</v>
      </c>
      <c r="D11057">
        <v>9</v>
      </c>
      <c r="E11057" t="s">
        <v>20063</v>
      </c>
      <c r="G11057" t="s">
        <v>20064</v>
      </c>
    </row>
    <row r="11058" spans="1:7">
      <c r="A11058" t="s">
        <v>20065</v>
      </c>
      <c r="B11058">
        <v>28</v>
      </c>
      <c r="C11058">
        <v>13</v>
      </c>
      <c r="D11058">
        <v>10</v>
      </c>
      <c r="E11058" t="s">
        <v>20063</v>
      </c>
      <c r="G11058" t="s">
        <v>20064</v>
      </c>
    </row>
    <row r="11059" spans="1:7">
      <c r="A11059" t="s">
        <v>20066</v>
      </c>
      <c r="B11059">
        <v>28</v>
      </c>
      <c r="C11059">
        <v>13</v>
      </c>
      <c r="D11059">
        <v>11</v>
      </c>
      <c r="E11059" t="s">
        <v>20067</v>
      </c>
      <c r="F11059" t="s">
        <v>20068</v>
      </c>
    </row>
    <row r="11060" spans="1:7">
      <c r="A11060" t="s">
        <v>20069</v>
      </c>
      <c r="B11060">
        <v>28</v>
      </c>
      <c r="C11060">
        <v>13</v>
      </c>
      <c r="D11060">
        <v>12</v>
      </c>
      <c r="E11060" t="s">
        <v>20070</v>
      </c>
      <c r="F11060" t="s">
        <v>20068</v>
      </c>
    </row>
    <row r="11061" spans="1:7">
      <c r="A11061" t="s">
        <v>20071</v>
      </c>
      <c r="B11061">
        <v>28</v>
      </c>
      <c r="C11061">
        <v>13</v>
      </c>
      <c r="D11061">
        <v>13</v>
      </c>
      <c r="E11061" t="s">
        <v>20072</v>
      </c>
      <c r="G11061" t="s">
        <v>20073</v>
      </c>
    </row>
    <row r="11062" spans="1:7">
      <c r="A11062" t="s">
        <v>20074</v>
      </c>
      <c r="B11062">
        <v>28</v>
      </c>
      <c r="C11062">
        <v>13</v>
      </c>
      <c r="D11062">
        <v>14</v>
      </c>
      <c r="E11062" t="s">
        <v>20072</v>
      </c>
      <c r="G11062" t="s">
        <v>20073</v>
      </c>
    </row>
    <row r="11063" spans="1:7">
      <c r="A11063" t="s">
        <v>20075</v>
      </c>
      <c r="B11063">
        <v>28</v>
      </c>
      <c r="C11063">
        <v>13</v>
      </c>
      <c r="D11063">
        <v>15</v>
      </c>
      <c r="E11063" t="s">
        <v>20076</v>
      </c>
      <c r="F11063" t="s">
        <v>20077</v>
      </c>
    </row>
    <row r="11064" spans="1:7">
      <c r="A11064" t="s">
        <v>20078</v>
      </c>
      <c r="B11064">
        <v>28</v>
      </c>
      <c r="C11064">
        <v>13</v>
      </c>
      <c r="D11064">
        <v>16</v>
      </c>
      <c r="E11064" t="s">
        <v>20079</v>
      </c>
      <c r="F11064" t="s">
        <v>20077</v>
      </c>
    </row>
    <row r="11065" spans="1:7">
      <c r="A11065" t="s">
        <v>20080</v>
      </c>
      <c r="B11065">
        <v>28</v>
      </c>
      <c r="C11065">
        <v>13</v>
      </c>
      <c r="D11065">
        <v>17</v>
      </c>
      <c r="E11065" t="s">
        <v>20081</v>
      </c>
      <c r="F11065" t="s">
        <v>20082</v>
      </c>
    </row>
    <row r="11066" spans="1:7">
      <c r="A11066" t="s">
        <v>20083</v>
      </c>
      <c r="B11066">
        <v>28</v>
      </c>
      <c r="C11066">
        <v>13</v>
      </c>
      <c r="D11066">
        <v>18</v>
      </c>
      <c r="E11066" t="s">
        <v>20084</v>
      </c>
      <c r="F11066" t="s">
        <v>20082</v>
      </c>
    </row>
    <row r="11067" spans="1:7">
      <c r="A11067" t="s">
        <v>20085</v>
      </c>
      <c r="B11067">
        <v>28</v>
      </c>
      <c r="C11067">
        <v>13</v>
      </c>
      <c r="D11067">
        <v>19</v>
      </c>
      <c r="E11067" t="s">
        <v>20086</v>
      </c>
      <c r="F11067" t="s">
        <v>20087</v>
      </c>
    </row>
    <row r="11068" spans="1:7">
      <c r="A11068" t="s">
        <v>20088</v>
      </c>
      <c r="B11068">
        <v>28</v>
      </c>
      <c r="C11068">
        <v>13</v>
      </c>
      <c r="D11068">
        <v>20</v>
      </c>
      <c r="E11068" t="s">
        <v>20089</v>
      </c>
      <c r="F11068" t="s">
        <v>20087</v>
      </c>
    </row>
    <row r="11069" spans="1:7">
      <c r="A11069" t="s">
        <v>20090</v>
      </c>
      <c r="B11069">
        <v>28</v>
      </c>
      <c r="C11069">
        <v>14</v>
      </c>
      <c r="D11069">
        <v>1</v>
      </c>
      <c r="E11069" t="s">
        <v>20091</v>
      </c>
      <c r="F11069" t="s">
        <v>20092</v>
      </c>
    </row>
    <row r="11070" spans="1:7">
      <c r="A11070" t="s">
        <v>20093</v>
      </c>
      <c r="B11070">
        <v>28</v>
      </c>
      <c r="C11070">
        <v>14</v>
      </c>
      <c r="D11070">
        <v>2</v>
      </c>
      <c r="E11070" t="s">
        <v>20094</v>
      </c>
      <c r="F11070" t="s">
        <v>20092</v>
      </c>
    </row>
    <row r="11071" spans="1:7">
      <c r="A11071" t="s">
        <v>20095</v>
      </c>
      <c r="B11071">
        <v>28</v>
      </c>
      <c r="C11071">
        <v>14</v>
      </c>
      <c r="D11071">
        <v>3</v>
      </c>
      <c r="E11071" t="s">
        <v>20096</v>
      </c>
      <c r="F11071" t="s">
        <v>20097</v>
      </c>
    </row>
    <row r="11072" spans="1:7">
      <c r="A11072" t="s">
        <v>20098</v>
      </c>
      <c r="B11072">
        <v>28</v>
      </c>
      <c r="C11072">
        <v>14</v>
      </c>
      <c r="D11072">
        <v>4</v>
      </c>
      <c r="E11072" t="s">
        <v>20099</v>
      </c>
      <c r="F11072" t="s">
        <v>20097</v>
      </c>
    </row>
    <row r="11073" spans="1:7">
      <c r="A11073" t="s">
        <v>20100</v>
      </c>
      <c r="B11073">
        <v>28</v>
      </c>
      <c r="C11073">
        <v>14</v>
      </c>
      <c r="D11073">
        <v>5</v>
      </c>
      <c r="E11073" t="s">
        <v>20101</v>
      </c>
      <c r="F11073" t="s">
        <v>20102</v>
      </c>
    </row>
    <row r="11074" spans="1:7">
      <c r="A11074" t="s">
        <v>20103</v>
      </c>
      <c r="B11074">
        <v>28</v>
      </c>
      <c r="C11074">
        <v>14</v>
      </c>
      <c r="D11074">
        <v>6</v>
      </c>
      <c r="E11074" t="s">
        <v>20104</v>
      </c>
      <c r="F11074" t="s">
        <v>20102</v>
      </c>
    </row>
    <row r="11075" spans="1:7">
      <c r="A11075" t="s">
        <v>20105</v>
      </c>
      <c r="B11075">
        <v>28</v>
      </c>
      <c r="C11075">
        <v>14</v>
      </c>
      <c r="D11075">
        <v>7</v>
      </c>
      <c r="E11075" t="s">
        <v>20106</v>
      </c>
      <c r="F11075" t="s">
        <v>20107</v>
      </c>
    </row>
    <row r="11076" spans="1:7">
      <c r="A11076" t="s">
        <v>20108</v>
      </c>
      <c r="B11076">
        <v>28</v>
      </c>
      <c r="C11076">
        <v>14</v>
      </c>
      <c r="D11076">
        <v>8</v>
      </c>
      <c r="E11076" t="s">
        <v>20109</v>
      </c>
      <c r="F11076" t="s">
        <v>20107</v>
      </c>
    </row>
    <row r="11077" spans="1:7">
      <c r="A11077" t="s">
        <v>20110</v>
      </c>
      <c r="B11077">
        <v>28</v>
      </c>
      <c r="C11077">
        <v>14</v>
      </c>
      <c r="D11077">
        <v>9</v>
      </c>
      <c r="E11077" t="s">
        <v>20111</v>
      </c>
      <c r="F11077" t="s">
        <v>20112</v>
      </c>
    </row>
    <row r="11078" spans="1:7">
      <c r="A11078" t="s">
        <v>20113</v>
      </c>
      <c r="B11078">
        <v>28</v>
      </c>
      <c r="C11078">
        <v>14</v>
      </c>
      <c r="D11078">
        <v>10</v>
      </c>
      <c r="E11078" t="s">
        <v>20114</v>
      </c>
      <c r="F11078" t="s">
        <v>20112</v>
      </c>
    </row>
    <row r="11079" spans="1:7">
      <c r="A11079" t="s">
        <v>20115</v>
      </c>
      <c r="B11079">
        <v>28</v>
      </c>
      <c r="C11079">
        <v>14</v>
      </c>
      <c r="D11079">
        <v>11</v>
      </c>
      <c r="E11079" t="s">
        <v>20116</v>
      </c>
      <c r="F11079" t="s">
        <v>20117</v>
      </c>
    </row>
    <row r="11080" spans="1:7">
      <c r="A11080" t="s">
        <v>20118</v>
      </c>
      <c r="B11080">
        <v>28</v>
      </c>
      <c r="C11080">
        <v>14</v>
      </c>
      <c r="D11080">
        <v>12</v>
      </c>
      <c r="E11080" t="s">
        <v>20119</v>
      </c>
      <c r="F11080" t="s">
        <v>20117</v>
      </c>
    </row>
    <row r="11081" spans="1:7">
      <c r="A11081" t="s">
        <v>20120</v>
      </c>
      <c r="B11081">
        <v>28</v>
      </c>
      <c r="C11081">
        <v>14</v>
      </c>
      <c r="D11081">
        <v>13</v>
      </c>
      <c r="E11081" t="s">
        <v>15</v>
      </c>
      <c r="G11081" t="s">
        <v>16</v>
      </c>
    </row>
    <row r="11082" spans="1:7">
      <c r="A11082" t="s">
        <v>20121</v>
      </c>
      <c r="B11082">
        <v>28</v>
      </c>
      <c r="C11082">
        <v>14</v>
      </c>
      <c r="D11082">
        <v>14</v>
      </c>
      <c r="E11082" t="s">
        <v>15</v>
      </c>
      <c r="G11082" t="s">
        <v>16</v>
      </c>
    </row>
    <row r="11083" spans="1:7">
      <c r="A11083" t="s">
        <v>20122</v>
      </c>
      <c r="B11083">
        <v>28</v>
      </c>
      <c r="C11083">
        <v>14</v>
      </c>
      <c r="D11083">
        <v>15</v>
      </c>
      <c r="E11083" t="s">
        <v>660</v>
      </c>
      <c r="G11083" t="s">
        <v>661</v>
      </c>
    </row>
    <row r="11084" spans="1:7">
      <c r="A11084" t="s">
        <v>20123</v>
      </c>
      <c r="B11084">
        <v>28</v>
      </c>
      <c r="C11084">
        <v>14</v>
      </c>
      <c r="D11084">
        <v>16</v>
      </c>
      <c r="E11084" t="s">
        <v>660</v>
      </c>
      <c r="G11084" t="s">
        <v>661</v>
      </c>
    </row>
    <row r="11085" spans="1:7">
      <c r="A11085" t="s">
        <v>20124</v>
      </c>
      <c r="B11085">
        <v>28</v>
      </c>
      <c r="C11085">
        <v>14</v>
      </c>
      <c r="D11085">
        <v>17</v>
      </c>
      <c r="E11085" t="s">
        <v>664</v>
      </c>
      <c r="G11085" t="s">
        <v>665</v>
      </c>
    </row>
    <row r="11086" spans="1:7">
      <c r="A11086" t="s">
        <v>20125</v>
      </c>
      <c r="B11086">
        <v>28</v>
      </c>
      <c r="C11086">
        <v>14</v>
      </c>
      <c r="D11086">
        <v>18</v>
      </c>
      <c r="E11086" t="s">
        <v>664</v>
      </c>
      <c r="G11086" t="s">
        <v>665</v>
      </c>
    </row>
    <row r="11087" spans="1:7">
      <c r="A11087" t="s">
        <v>20126</v>
      </c>
      <c r="B11087">
        <v>28</v>
      </c>
      <c r="C11087">
        <v>14</v>
      </c>
      <c r="D11087">
        <v>19</v>
      </c>
      <c r="E11087" t="s">
        <v>668</v>
      </c>
      <c r="G11087" t="s">
        <v>669</v>
      </c>
    </row>
    <row r="11088" spans="1:7">
      <c r="A11088" t="s">
        <v>20127</v>
      </c>
      <c r="B11088">
        <v>28</v>
      </c>
      <c r="C11088">
        <v>14</v>
      </c>
      <c r="D11088">
        <v>20</v>
      </c>
      <c r="E11088" t="s">
        <v>668</v>
      </c>
      <c r="G11088" t="s">
        <v>669</v>
      </c>
    </row>
    <row r="11089" spans="1:7">
      <c r="A11089" t="s">
        <v>20128</v>
      </c>
      <c r="B11089">
        <v>28</v>
      </c>
      <c r="C11089">
        <v>15</v>
      </c>
      <c r="D11089">
        <v>1</v>
      </c>
      <c r="E11089" t="s">
        <v>672</v>
      </c>
      <c r="G11089" t="e">
        <f>--Buffer</f>
        <v>#NAME?</v>
      </c>
    </row>
    <row r="11090" spans="1:7">
      <c r="A11090" t="s">
        <v>20129</v>
      </c>
      <c r="B11090">
        <v>28</v>
      </c>
      <c r="C11090">
        <v>15</v>
      </c>
      <c r="D11090">
        <v>2</v>
      </c>
      <c r="E11090" t="s">
        <v>672</v>
      </c>
      <c r="G11090" t="e">
        <f>--Buffer</f>
        <v>#NAME?</v>
      </c>
    </row>
    <row r="11091" spans="1:7">
      <c r="A11091" t="s">
        <v>20130</v>
      </c>
      <c r="B11091">
        <v>28</v>
      </c>
      <c r="C11091">
        <v>15</v>
      </c>
      <c r="D11091">
        <v>3</v>
      </c>
      <c r="E11091" t="s">
        <v>675</v>
      </c>
      <c r="G11091" t="s">
        <v>676</v>
      </c>
    </row>
    <row r="11092" spans="1:7">
      <c r="A11092" t="s">
        <v>20131</v>
      </c>
      <c r="B11092">
        <v>28</v>
      </c>
      <c r="C11092">
        <v>15</v>
      </c>
      <c r="D11092">
        <v>4</v>
      </c>
      <c r="E11092" t="s">
        <v>675</v>
      </c>
      <c r="G11092" t="s">
        <v>676</v>
      </c>
    </row>
    <row r="11093" spans="1:7">
      <c r="A11093" t="s">
        <v>20132</v>
      </c>
      <c r="B11093">
        <v>28</v>
      </c>
      <c r="C11093">
        <v>15</v>
      </c>
      <c r="D11093">
        <v>5</v>
      </c>
      <c r="E11093" t="s">
        <v>679</v>
      </c>
      <c r="G11093" t="s">
        <v>680</v>
      </c>
    </row>
    <row r="11094" spans="1:7">
      <c r="A11094" t="s">
        <v>20133</v>
      </c>
      <c r="B11094">
        <v>28</v>
      </c>
      <c r="C11094">
        <v>15</v>
      </c>
      <c r="D11094">
        <v>6</v>
      </c>
      <c r="E11094" t="s">
        <v>679</v>
      </c>
      <c r="G11094" t="s">
        <v>680</v>
      </c>
    </row>
    <row r="11095" spans="1:7">
      <c r="A11095" t="s">
        <v>20134</v>
      </c>
      <c r="B11095">
        <v>28</v>
      </c>
      <c r="C11095">
        <v>15</v>
      </c>
      <c r="D11095">
        <v>7</v>
      </c>
      <c r="E11095" t="s">
        <v>683</v>
      </c>
      <c r="G11095" t="s">
        <v>684</v>
      </c>
    </row>
    <row r="11096" spans="1:7">
      <c r="A11096" t="s">
        <v>20135</v>
      </c>
      <c r="B11096">
        <v>28</v>
      </c>
      <c r="C11096">
        <v>15</v>
      </c>
      <c r="D11096">
        <v>8</v>
      </c>
      <c r="E11096" t="s">
        <v>683</v>
      </c>
      <c r="G11096" t="s">
        <v>684</v>
      </c>
    </row>
    <row r="11097" spans="1:7">
      <c r="A11097" t="s">
        <v>20136</v>
      </c>
      <c r="B11097">
        <v>28</v>
      </c>
      <c r="C11097">
        <v>15</v>
      </c>
      <c r="D11097">
        <v>9</v>
      </c>
      <c r="E11097" t="s">
        <v>672</v>
      </c>
      <c r="G11097" t="e">
        <f>--Buffer</f>
        <v>#NAME?</v>
      </c>
    </row>
    <row r="11098" spans="1:7">
      <c r="A11098" t="s">
        <v>20137</v>
      </c>
      <c r="B11098">
        <v>28</v>
      </c>
      <c r="C11098">
        <v>15</v>
      </c>
      <c r="D11098">
        <v>10</v>
      </c>
      <c r="E11098" t="s">
        <v>672</v>
      </c>
      <c r="G11098" t="e">
        <f>--Buffer</f>
        <v>#NAME?</v>
      </c>
    </row>
    <row r="11099" spans="1:7">
      <c r="A11099" t="s">
        <v>20138</v>
      </c>
      <c r="B11099">
        <v>28</v>
      </c>
      <c r="C11099">
        <v>15</v>
      </c>
      <c r="D11099">
        <v>11</v>
      </c>
      <c r="E11099" t="s">
        <v>672</v>
      </c>
      <c r="G11099" t="e">
        <f>--Buffer</f>
        <v>#NAME?</v>
      </c>
    </row>
    <row r="11100" spans="1:7">
      <c r="A11100" t="s">
        <v>20139</v>
      </c>
      <c r="B11100">
        <v>28</v>
      </c>
      <c r="C11100">
        <v>15</v>
      </c>
      <c r="D11100">
        <v>12</v>
      </c>
      <c r="E11100" t="s">
        <v>672</v>
      </c>
      <c r="G11100" t="e">
        <f>--Buffer</f>
        <v>#NAME?</v>
      </c>
    </row>
    <row r="11101" spans="1:7">
      <c r="A11101" t="s">
        <v>20140</v>
      </c>
      <c r="B11101">
        <v>28</v>
      </c>
      <c r="C11101">
        <v>15</v>
      </c>
      <c r="D11101">
        <v>13</v>
      </c>
      <c r="E11101" t="s">
        <v>672</v>
      </c>
      <c r="G11101" t="e">
        <f>--Buffer</f>
        <v>#NAME?</v>
      </c>
    </row>
    <row r="11102" spans="1:7">
      <c r="A11102" t="s">
        <v>20141</v>
      </c>
      <c r="B11102">
        <v>28</v>
      </c>
      <c r="C11102">
        <v>15</v>
      </c>
      <c r="D11102">
        <v>14</v>
      </c>
      <c r="E11102" t="s">
        <v>672</v>
      </c>
      <c r="G11102" t="e">
        <f>--Buffer</f>
        <v>#NAME?</v>
      </c>
    </row>
    <row r="11103" spans="1:7">
      <c r="A11103" t="s">
        <v>20142</v>
      </c>
      <c r="B11103">
        <v>28</v>
      </c>
      <c r="C11103">
        <v>15</v>
      </c>
      <c r="D11103">
        <v>15</v>
      </c>
      <c r="E11103" t="s">
        <v>672</v>
      </c>
      <c r="G11103" t="e">
        <f>--Buffer</f>
        <v>#NAME?</v>
      </c>
    </row>
    <row r="11104" spans="1:7">
      <c r="A11104" t="s">
        <v>20143</v>
      </c>
      <c r="B11104">
        <v>28</v>
      </c>
      <c r="C11104">
        <v>15</v>
      </c>
      <c r="D11104">
        <v>16</v>
      </c>
      <c r="E11104" t="s">
        <v>672</v>
      </c>
      <c r="G11104" t="e">
        <f>--Buffer</f>
        <v>#NAME?</v>
      </c>
    </row>
    <row r="11105" spans="1:7">
      <c r="A11105" t="s">
        <v>20144</v>
      </c>
      <c r="B11105">
        <v>28</v>
      </c>
      <c r="C11105">
        <v>15</v>
      </c>
      <c r="D11105">
        <v>17</v>
      </c>
      <c r="E11105" t="s">
        <v>695</v>
      </c>
      <c r="G11105" t="s">
        <v>696</v>
      </c>
    </row>
    <row r="11106" spans="1:7">
      <c r="A11106" t="s">
        <v>20145</v>
      </c>
      <c r="B11106">
        <v>28</v>
      </c>
      <c r="C11106">
        <v>15</v>
      </c>
      <c r="D11106">
        <v>18</v>
      </c>
      <c r="E11106" t="s">
        <v>695</v>
      </c>
      <c r="G11106" t="s">
        <v>696</v>
      </c>
    </row>
    <row r="11107" spans="1:7">
      <c r="A11107" t="s">
        <v>20146</v>
      </c>
      <c r="B11107">
        <v>28</v>
      </c>
      <c r="C11107">
        <v>15</v>
      </c>
      <c r="D11107">
        <v>19</v>
      </c>
      <c r="E11107" t="s">
        <v>699</v>
      </c>
      <c r="G11107" t="s">
        <v>700</v>
      </c>
    </row>
    <row r="11108" spans="1:7">
      <c r="A11108" t="s">
        <v>20147</v>
      </c>
      <c r="B11108">
        <v>28</v>
      </c>
      <c r="C11108">
        <v>15</v>
      </c>
      <c r="D11108">
        <v>20</v>
      </c>
      <c r="E11108" t="s">
        <v>699</v>
      </c>
      <c r="G11108" t="s">
        <v>700</v>
      </c>
    </row>
    <row r="11109" spans="1:7">
      <c r="A11109" t="s">
        <v>20148</v>
      </c>
      <c r="B11109">
        <v>28</v>
      </c>
      <c r="C11109">
        <v>16</v>
      </c>
      <c r="D11109">
        <v>1</v>
      </c>
      <c r="E11109" t="s">
        <v>703</v>
      </c>
      <c r="G11109" t="s">
        <v>704</v>
      </c>
    </row>
    <row r="11110" spans="1:7">
      <c r="A11110" t="s">
        <v>20149</v>
      </c>
      <c r="B11110">
        <v>28</v>
      </c>
      <c r="C11110">
        <v>16</v>
      </c>
      <c r="D11110">
        <v>2</v>
      </c>
      <c r="E11110" t="s">
        <v>703</v>
      </c>
      <c r="G11110" t="s">
        <v>704</v>
      </c>
    </row>
    <row r="11111" spans="1:7">
      <c r="A11111" t="s">
        <v>20150</v>
      </c>
      <c r="B11111">
        <v>28</v>
      </c>
      <c r="C11111">
        <v>16</v>
      </c>
      <c r="D11111">
        <v>3</v>
      </c>
      <c r="E11111" t="s">
        <v>707</v>
      </c>
      <c r="G11111" t="s">
        <v>708</v>
      </c>
    </row>
    <row r="11112" spans="1:7">
      <c r="A11112" t="s">
        <v>20151</v>
      </c>
      <c r="B11112">
        <v>28</v>
      </c>
      <c r="C11112">
        <v>16</v>
      </c>
      <c r="D11112">
        <v>4</v>
      </c>
      <c r="E11112" t="s">
        <v>707</v>
      </c>
      <c r="G11112" t="s">
        <v>708</v>
      </c>
    </row>
    <row r="11113" spans="1:7">
      <c r="A11113" t="s">
        <v>20152</v>
      </c>
      <c r="B11113">
        <v>28</v>
      </c>
      <c r="C11113">
        <v>16</v>
      </c>
      <c r="D11113">
        <v>5</v>
      </c>
      <c r="E11113" t="s">
        <v>711</v>
      </c>
      <c r="G11113" t="e">
        <f>--Blank</f>
        <v>#NAME?</v>
      </c>
    </row>
    <row r="11114" spans="1:7">
      <c r="A11114" t="s">
        <v>20153</v>
      </c>
      <c r="B11114">
        <v>28</v>
      </c>
      <c r="C11114">
        <v>16</v>
      </c>
      <c r="D11114">
        <v>6</v>
      </c>
      <c r="E11114" t="s">
        <v>711</v>
      </c>
      <c r="G11114" t="e">
        <f>--Blank</f>
        <v>#NAME?</v>
      </c>
    </row>
    <row r="11115" spans="1:7">
      <c r="A11115" t="s">
        <v>20154</v>
      </c>
      <c r="B11115">
        <v>28</v>
      </c>
      <c r="C11115">
        <v>16</v>
      </c>
      <c r="D11115">
        <v>7</v>
      </c>
      <c r="E11115" t="s">
        <v>711</v>
      </c>
      <c r="G11115" t="e">
        <f>--Blank</f>
        <v>#NAME?</v>
      </c>
    </row>
    <row r="11116" spans="1:7">
      <c r="A11116" t="s">
        <v>20155</v>
      </c>
      <c r="B11116">
        <v>28</v>
      </c>
      <c r="C11116">
        <v>16</v>
      </c>
      <c r="D11116">
        <v>8</v>
      </c>
      <c r="E11116" t="s">
        <v>711</v>
      </c>
      <c r="G11116" t="e">
        <f>--Blank</f>
        <v>#NAME?</v>
      </c>
    </row>
    <row r="11117" spans="1:7">
      <c r="A11117" t="s">
        <v>20156</v>
      </c>
      <c r="B11117">
        <v>28</v>
      </c>
      <c r="C11117">
        <v>16</v>
      </c>
      <c r="D11117">
        <v>9</v>
      </c>
      <c r="E11117" t="s">
        <v>711</v>
      </c>
      <c r="G11117" t="e">
        <f>--Blank</f>
        <v>#NAME?</v>
      </c>
    </row>
    <row r="11118" spans="1:7">
      <c r="A11118" t="s">
        <v>20157</v>
      </c>
      <c r="B11118">
        <v>28</v>
      </c>
      <c r="C11118">
        <v>16</v>
      </c>
      <c r="D11118">
        <v>10</v>
      </c>
      <c r="E11118" t="s">
        <v>711</v>
      </c>
      <c r="G11118" t="e">
        <f>--Blank</f>
        <v>#NAME?</v>
      </c>
    </row>
    <row r="11119" spans="1:7">
      <c r="A11119" t="s">
        <v>20158</v>
      </c>
      <c r="B11119">
        <v>28</v>
      </c>
      <c r="C11119">
        <v>16</v>
      </c>
      <c r="D11119">
        <v>11</v>
      </c>
      <c r="E11119" t="s">
        <v>711</v>
      </c>
      <c r="G11119" t="e">
        <f>--Blank</f>
        <v>#NAME?</v>
      </c>
    </row>
    <row r="11120" spans="1:7">
      <c r="A11120" t="s">
        <v>20159</v>
      </c>
      <c r="B11120">
        <v>28</v>
      </c>
      <c r="C11120">
        <v>16</v>
      </c>
      <c r="D11120">
        <v>12</v>
      </c>
      <c r="E11120" t="s">
        <v>711</v>
      </c>
      <c r="G11120" t="e">
        <f>--Blank</f>
        <v>#NAME?</v>
      </c>
    </row>
    <row r="11121" spans="1:7">
      <c r="A11121" t="s">
        <v>20160</v>
      </c>
      <c r="B11121">
        <v>28</v>
      </c>
      <c r="C11121">
        <v>16</v>
      </c>
      <c r="D11121">
        <v>13</v>
      </c>
      <c r="E11121" t="s">
        <v>711</v>
      </c>
      <c r="G11121" t="e">
        <f>--Blank</f>
        <v>#NAME?</v>
      </c>
    </row>
    <row r="11122" spans="1:7">
      <c r="A11122" t="s">
        <v>20161</v>
      </c>
      <c r="B11122">
        <v>28</v>
      </c>
      <c r="C11122">
        <v>16</v>
      </c>
      <c r="D11122">
        <v>14</v>
      </c>
      <c r="E11122" t="s">
        <v>711</v>
      </c>
      <c r="G11122" t="e">
        <f>--Blank</f>
        <v>#NAME?</v>
      </c>
    </row>
    <row r="11123" spans="1:7">
      <c r="A11123" t="s">
        <v>20162</v>
      </c>
      <c r="B11123">
        <v>28</v>
      </c>
      <c r="C11123">
        <v>16</v>
      </c>
      <c r="D11123">
        <v>15</v>
      </c>
      <c r="E11123" t="s">
        <v>711</v>
      </c>
      <c r="G11123" t="e">
        <f>--Blank</f>
        <v>#NAME?</v>
      </c>
    </row>
    <row r="11124" spans="1:7">
      <c r="A11124" t="s">
        <v>20163</v>
      </c>
      <c r="B11124">
        <v>28</v>
      </c>
      <c r="C11124">
        <v>16</v>
      </c>
      <c r="D11124">
        <v>16</v>
      </c>
      <c r="E11124" t="s">
        <v>711</v>
      </c>
      <c r="G11124" t="e">
        <f>--Blank</f>
        <v>#NAME?</v>
      </c>
    </row>
    <row r="11125" spans="1:7">
      <c r="A11125" t="s">
        <v>20164</v>
      </c>
      <c r="B11125">
        <v>28</v>
      </c>
      <c r="C11125">
        <v>16</v>
      </c>
      <c r="D11125">
        <v>17</v>
      </c>
      <c r="E11125" t="s">
        <v>711</v>
      </c>
      <c r="G11125" t="e">
        <f>--Blank</f>
        <v>#NAME?</v>
      </c>
    </row>
    <row r="11126" spans="1:7">
      <c r="A11126" t="s">
        <v>20165</v>
      </c>
      <c r="B11126">
        <v>28</v>
      </c>
      <c r="C11126">
        <v>16</v>
      </c>
      <c r="D11126">
        <v>18</v>
      </c>
      <c r="E11126" t="s">
        <v>711</v>
      </c>
      <c r="G11126" t="e">
        <f>--Blank</f>
        <v>#NAME?</v>
      </c>
    </row>
    <row r="11127" spans="1:7">
      <c r="A11127" t="s">
        <v>20166</v>
      </c>
      <c r="B11127">
        <v>28</v>
      </c>
      <c r="C11127">
        <v>16</v>
      </c>
      <c r="D11127">
        <v>19</v>
      </c>
      <c r="E11127" t="s">
        <v>711</v>
      </c>
      <c r="G11127" t="e">
        <f>--Blank</f>
        <v>#NAME?</v>
      </c>
    </row>
    <row r="11128" spans="1:7">
      <c r="A11128" t="s">
        <v>20167</v>
      </c>
      <c r="B11128">
        <v>28</v>
      </c>
      <c r="C11128">
        <v>16</v>
      </c>
      <c r="D11128">
        <v>20</v>
      </c>
      <c r="E11128" t="s">
        <v>711</v>
      </c>
      <c r="G11128" t="e">
        <f>--Blank</f>
        <v>#NAME?</v>
      </c>
    </row>
    <row r="11129" spans="1:7">
      <c r="A11129" t="s">
        <v>20168</v>
      </c>
      <c r="B11129">
        <v>28</v>
      </c>
      <c r="C11129">
        <v>17</v>
      </c>
      <c r="D11129">
        <v>1</v>
      </c>
      <c r="E11129" t="s">
        <v>711</v>
      </c>
      <c r="G11129" t="e">
        <f>--Blank</f>
        <v>#NAME?</v>
      </c>
    </row>
    <row r="11130" spans="1:7">
      <c r="A11130" t="s">
        <v>20169</v>
      </c>
      <c r="B11130">
        <v>28</v>
      </c>
      <c r="C11130">
        <v>17</v>
      </c>
      <c r="D11130">
        <v>2</v>
      </c>
      <c r="E11130" t="s">
        <v>711</v>
      </c>
      <c r="G11130" t="e">
        <f>--Blank</f>
        <v>#NAME?</v>
      </c>
    </row>
    <row r="11131" spans="1:7">
      <c r="A11131" t="s">
        <v>20170</v>
      </c>
      <c r="B11131">
        <v>28</v>
      </c>
      <c r="C11131">
        <v>17</v>
      </c>
      <c r="D11131">
        <v>3</v>
      </c>
      <c r="E11131" t="s">
        <v>711</v>
      </c>
      <c r="G11131" t="e">
        <f>--Blank</f>
        <v>#NAME?</v>
      </c>
    </row>
    <row r="11132" spans="1:7">
      <c r="A11132" t="s">
        <v>20171</v>
      </c>
      <c r="B11132">
        <v>28</v>
      </c>
      <c r="C11132">
        <v>17</v>
      </c>
      <c r="D11132">
        <v>4</v>
      </c>
      <c r="E11132" t="s">
        <v>711</v>
      </c>
      <c r="G11132" t="e">
        <f>--Blank</f>
        <v>#NAME?</v>
      </c>
    </row>
    <row r="11133" spans="1:7">
      <c r="A11133" t="s">
        <v>20172</v>
      </c>
      <c r="B11133">
        <v>28</v>
      </c>
      <c r="C11133">
        <v>17</v>
      </c>
      <c r="D11133">
        <v>5</v>
      </c>
      <c r="E11133" t="s">
        <v>711</v>
      </c>
      <c r="G11133" t="e">
        <f>--Blank</f>
        <v>#NAME?</v>
      </c>
    </row>
    <row r="11134" spans="1:7">
      <c r="A11134" t="s">
        <v>20173</v>
      </c>
      <c r="B11134">
        <v>28</v>
      </c>
      <c r="C11134">
        <v>17</v>
      </c>
      <c r="D11134">
        <v>6</v>
      </c>
      <c r="E11134" t="s">
        <v>711</v>
      </c>
      <c r="G11134" t="e">
        <f>--Blank</f>
        <v>#NAME?</v>
      </c>
    </row>
    <row r="11135" spans="1:7">
      <c r="A11135" t="s">
        <v>20174</v>
      </c>
      <c r="B11135">
        <v>28</v>
      </c>
      <c r="C11135">
        <v>17</v>
      </c>
      <c r="D11135">
        <v>7</v>
      </c>
      <c r="E11135" t="s">
        <v>711</v>
      </c>
      <c r="G11135" t="e">
        <f>--Blank</f>
        <v>#NAME?</v>
      </c>
    </row>
    <row r="11136" spans="1:7">
      <c r="A11136" t="s">
        <v>20175</v>
      </c>
      <c r="B11136">
        <v>28</v>
      </c>
      <c r="C11136">
        <v>17</v>
      </c>
      <c r="D11136">
        <v>8</v>
      </c>
      <c r="E11136" t="s">
        <v>711</v>
      </c>
      <c r="G11136" t="e">
        <f>--Blank</f>
        <v>#NAME?</v>
      </c>
    </row>
    <row r="11137" spans="1:7">
      <c r="A11137" t="s">
        <v>20176</v>
      </c>
      <c r="B11137">
        <v>28</v>
      </c>
      <c r="C11137">
        <v>17</v>
      </c>
      <c r="D11137">
        <v>9</v>
      </c>
      <c r="E11137" t="s">
        <v>711</v>
      </c>
      <c r="G11137" t="e">
        <f>--Blank</f>
        <v>#NAME?</v>
      </c>
    </row>
    <row r="11138" spans="1:7">
      <c r="A11138" t="s">
        <v>20177</v>
      </c>
      <c r="B11138">
        <v>28</v>
      </c>
      <c r="C11138">
        <v>17</v>
      </c>
      <c r="D11138">
        <v>10</v>
      </c>
      <c r="E11138" t="s">
        <v>711</v>
      </c>
      <c r="G11138" t="e">
        <f>--Blank</f>
        <v>#NAME?</v>
      </c>
    </row>
    <row r="11139" spans="1:7">
      <c r="A11139" t="s">
        <v>20178</v>
      </c>
      <c r="B11139">
        <v>28</v>
      </c>
      <c r="C11139">
        <v>17</v>
      </c>
      <c r="D11139">
        <v>11</v>
      </c>
      <c r="E11139" t="s">
        <v>711</v>
      </c>
      <c r="G11139" t="e">
        <f>--Blank</f>
        <v>#NAME?</v>
      </c>
    </row>
    <row r="11140" spans="1:7">
      <c r="A11140" t="s">
        <v>20179</v>
      </c>
      <c r="B11140">
        <v>28</v>
      </c>
      <c r="C11140">
        <v>17</v>
      </c>
      <c r="D11140">
        <v>12</v>
      </c>
      <c r="E11140" t="s">
        <v>711</v>
      </c>
      <c r="G11140" t="e">
        <f>--Blank</f>
        <v>#NAME?</v>
      </c>
    </row>
    <row r="11141" spans="1:7">
      <c r="A11141" t="s">
        <v>20180</v>
      </c>
      <c r="B11141">
        <v>28</v>
      </c>
      <c r="C11141">
        <v>17</v>
      </c>
      <c r="D11141">
        <v>13</v>
      </c>
      <c r="E11141" t="s">
        <v>711</v>
      </c>
      <c r="G11141" t="e">
        <f>--Blank</f>
        <v>#NAME?</v>
      </c>
    </row>
    <row r="11142" spans="1:7">
      <c r="A11142" t="s">
        <v>20181</v>
      </c>
      <c r="B11142">
        <v>28</v>
      </c>
      <c r="C11142">
        <v>17</v>
      </c>
      <c r="D11142">
        <v>14</v>
      </c>
      <c r="E11142" t="s">
        <v>711</v>
      </c>
      <c r="G11142" t="e">
        <f>--Blank</f>
        <v>#NAME?</v>
      </c>
    </row>
    <row r="11143" spans="1:7">
      <c r="A11143" t="s">
        <v>20182</v>
      </c>
      <c r="B11143">
        <v>28</v>
      </c>
      <c r="C11143">
        <v>17</v>
      </c>
      <c r="D11143">
        <v>15</v>
      </c>
      <c r="E11143" t="s">
        <v>711</v>
      </c>
      <c r="G11143" t="e">
        <f>--Blank</f>
        <v>#NAME?</v>
      </c>
    </row>
    <row r="11144" spans="1:7">
      <c r="A11144" t="s">
        <v>20183</v>
      </c>
      <c r="B11144">
        <v>28</v>
      </c>
      <c r="C11144">
        <v>17</v>
      </c>
      <c r="D11144">
        <v>16</v>
      </c>
      <c r="E11144" t="s">
        <v>711</v>
      </c>
      <c r="G11144" t="e">
        <f>--Blank</f>
        <v>#NAME?</v>
      </c>
    </row>
    <row r="11145" spans="1:7">
      <c r="A11145" t="s">
        <v>20184</v>
      </c>
      <c r="B11145">
        <v>28</v>
      </c>
      <c r="C11145">
        <v>17</v>
      </c>
      <c r="D11145">
        <v>17</v>
      </c>
      <c r="E11145" t="s">
        <v>711</v>
      </c>
      <c r="G11145" t="e">
        <f>--Blank</f>
        <v>#NAME?</v>
      </c>
    </row>
    <row r="11146" spans="1:7">
      <c r="A11146" t="s">
        <v>20185</v>
      </c>
      <c r="B11146">
        <v>28</v>
      </c>
      <c r="C11146">
        <v>17</v>
      </c>
      <c r="D11146">
        <v>18</v>
      </c>
      <c r="E11146" t="s">
        <v>711</v>
      </c>
      <c r="G11146" t="e">
        <f>--Blank</f>
        <v>#NAME?</v>
      </c>
    </row>
    <row r="11147" spans="1:7">
      <c r="A11147" t="s">
        <v>20186</v>
      </c>
      <c r="B11147">
        <v>28</v>
      </c>
      <c r="C11147">
        <v>17</v>
      </c>
      <c r="D11147">
        <v>19</v>
      </c>
      <c r="E11147" t="s">
        <v>711</v>
      </c>
      <c r="G11147" t="e">
        <f>--Blank</f>
        <v>#NAME?</v>
      </c>
    </row>
    <row r="11148" spans="1:7">
      <c r="A11148" t="s">
        <v>20187</v>
      </c>
      <c r="B11148">
        <v>28</v>
      </c>
      <c r="C11148">
        <v>17</v>
      </c>
      <c r="D11148">
        <v>20</v>
      </c>
      <c r="E11148" t="s">
        <v>711</v>
      </c>
      <c r="G11148" t="e">
        <f>--Blank</f>
        <v>#NAME?</v>
      </c>
    </row>
    <row r="11149" spans="1:7">
      <c r="A11149" t="s">
        <v>20188</v>
      </c>
      <c r="B11149">
        <v>28</v>
      </c>
      <c r="C11149">
        <v>18</v>
      </c>
      <c r="D11149">
        <v>1</v>
      </c>
      <c r="E11149" t="s">
        <v>711</v>
      </c>
      <c r="G11149" t="e">
        <f>--Blank</f>
        <v>#NAME?</v>
      </c>
    </row>
    <row r="11150" spans="1:7">
      <c r="A11150" t="s">
        <v>20189</v>
      </c>
      <c r="B11150">
        <v>28</v>
      </c>
      <c r="C11150">
        <v>18</v>
      </c>
      <c r="D11150">
        <v>2</v>
      </c>
      <c r="E11150" t="s">
        <v>711</v>
      </c>
      <c r="G11150" t="e">
        <f>--Blank</f>
        <v>#NAME?</v>
      </c>
    </row>
    <row r="11151" spans="1:7">
      <c r="A11151" t="s">
        <v>20190</v>
      </c>
      <c r="B11151">
        <v>28</v>
      </c>
      <c r="C11151">
        <v>18</v>
      </c>
      <c r="D11151">
        <v>3</v>
      </c>
      <c r="E11151" t="s">
        <v>711</v>
      </c>
      <c r="G11151" t="e">
        <f>--Blank</f>
        <v>#NAME?</v>
      </c>
    </row>
    <row r="11152" spans="1:7">
      <c r="A11152" t="s">
        <v>20191</v>
      </c>
      <c r="B11152">
        <v>28</v>
      </c>
      <c r="C11152">
        <v>18</v>
      </c>
      <c r="D11152">
        <v>4</v>
      </c>
      <c r="E11152" t="s">
        <v>711</v>
      </c>
      <c r="G11152" t="e">
        <f>--Blank</f>
        <v>#NAME?</v>
      </c>
    </row>
    <row r="11153" spans="1:7">
      <c r="A11153" t="s">
        <v>20192</v>
      </c>
      <c r="B11153">
        <v>28</v>
      </c>
      <c r="C11153">
        <v>18</v>
      </c>
      <c r="D11153">
        <v>5</v>
      </c>
      <c r="E11153" t="s">
        <v>711</v>
      </c>
      <c r="G11153" t="e">
        <f>--Blank</f>
        <v>#NAME?</v>
      </c>
    </row>
    <row r="11154" spans="1:7">
      <c r="A11154" t="s">
        <v>20193</v>
      </c>
      <c r="B11154">
        <v>28</v>
      </c>
      <c r="C11154">
        <v>18</v>
      </c>
      <c r="D11154">
        <v>6</v>
      </c>
      <c r="E11154" t="s">
        <v>711</v>
      </c>
      <c r="G11154" t="e">
        <f>--Blank</f>
        <v>#NAME?</v>
      </c>
    </row>
    <row r="11155" spans="1:7">
      <c r="A11155" t="s">
        <v>20194</v>
      </c>
      <c r="B11155">
        <v>28</v>
      </c>
      <c r="C11155">
        <v>18</v>
      </c>
      <c r="D11155">
        <v>7</v>
      </c>
      <c r="E11155" t="s">
        <v>711</v>
      </c>
      <c r="G11155" t="e">
        <f>--Blank</f>
        <v>#NAME?</v>
      </c>
    </row>
    <row r="11156" spans="1:7">
      <c r="A11156" t="s">
        <v>20195</v>
      </c>
      <c r="B11156">
        <v>28</v>
      </c>
      <c r="C11156">
        <v>18</v>
      </c>
      <c r="D11156">
        <v>8</v>
      </c>
      <c r="E11156" t="s">
        <v>711</v>
      </c>
      <c r="G11156" t="e">
        <f>--Blank</f>
        <v>#NAME?</v>
      </c>
    </row>
    <row r="11157" spans="1:7">
      <c r="A11157" t="s">
        <v>20196</v>
      </c>
      <c r="B11157">
        <v>28</v>
      </c>
      <c r="C11157">
        <v>18</v>
      </c>
      <c r="D11157">
        <v>9</v>
      </c>
      <c r="E11157" t="s">
        <v>711</v>
      </c>
      <c r="G11157" t="e">
        <f>--Blank</f>
        <v>#NAME?</v>
      </c>
    </row>
    <row r="11158" spans="1:7">
      <c r="A11158" t="s">
        <v>20197</v>
      </c>
      <c r="B11158">
        <v>28</v>
      </c>
      <c r="C11158">
        <v>18</v>
      </c>
      <c r="D11158">
        <v>10</v>
      </c>
      <c r="E11158" t="s">
        <v>711</v>
      </c>
      <c r="G11158" t="e">
        <f>--Blank</f>
        <v>#NAME?</v>
      </c>
    </row>
    <row r="11159" spans="1:7">
      <c r="A11159" t="s">
        <v>20198</v>
      </c>
      <c r="B11159">
        <v>28</v>
      </c>
      <c r="C11159">
        <v>18</v>
      </c>
      <c r="D11159">
        <v>11</v>
      </c>
      <c r="E11159" t="s">
        <v>711</v>
      </c>
      <c r="G11159" t="e">
        <f>--Blank</f>
        <v>#NAME?</v>
      </c>
    </row>
    <row r="11160" spans="1:7">
      <c r="A11160" t="s">
        <v>20199</v>
      </c>
      <c r="B11160">
        <v>28</v>
      </c>
      <c r="C11160">
        <v>18</v>
      </c>
      <c r="D11160">
        <v>12</v>
      </c>
      <c r="E11160" t="s">
        <v>711</v>
      </c>
      <c r="G11160" t="e">
        <f>--Blank</f>
        <v>#NAME?</v>
      </c>
    </row>
    <row r="11161" spans="1:7">
      <c r="A11161" t="s">
        <v>20200</v>
      </c>
      <c r="B11161">
        <v>28</v>
      </c>
      <c r="C11161">
        <v>18</v>
      </c>
      <c r="D11161">
        <v>13</v>
      </c>
      <c r="E11161" t="s">
        <v>711</v>
      </c>
      <c r="G11161" t="e">
        <f>--Blank</f>
        <v>#NAME?</v>
      </c>
    </row>
    <row r="11162" spans="1:7">
      <c r="A11162" t="s">
        <v>20201</v>
      </c>
      <c r="B11162">
        <v>28</v>
      </c>
      <c r="C11162">
        <v>18</v>
      </c>
      <c r="D11162">
        <v>14</v>
      </c>
      <c r="E11162" t="s">
        <v>711</v>
      </c>
      <c r="G11162" t="e">
        <f>--Blank</f>
        <v>#NAME?</v>
      </c>
    </row>
    <row r="11163" spans="1:7">
      <c r="A11163" t="s">
        <v>20202</v>
      </c>
      <c r="B11163">
        <v>28</v>
      </c>
      <c r="C11163">
        <v>18</v>
      </c>
      <c r="D11163">
        <v>15</v>
      </c>
      <c r="E11163" t="s">
        <v>711</v>
      </c>
      <c r="G11163" t="e">
        <f>--Blank</f>
        <v>#NAME?</v>
      </c>
    </row>
    <row r="11164" spans="1:7">
      <c r="A11164" t="s">
        <v>20203</v>
      </c>
      <c r="B11164">
        <v>28</v>
      </c>
      <c r="C11164">
        <v>18</v>
      </c>
      <c r="D11164">
        <v>16</v>
      </c>
      <c r="E11164" t="s">
        <v>711</v>
      </c>
      <c r="G11164" t="e">
        <f>--Blank</f>
        <v>#NAME?</v>
      </c>
    </row>
    <row r="11165" spans="1:7">
      <c r="A11165" t="s">
        <v>20204</v>
      </c>
      <c r="B11165">
        <v>28</v>
      </c>
      <c r="C11165">
        <v>18</v>
      </c>
      <c r="D11165">
        <v>17</v>
      </c>
      <c r="E11165" t="s">
        <v>711</v>
      </c>
      <c r="G11165" t="e">
        <f>--Blank</f>
        <v>#NAME?</v>
      </c>
    </row>
    <row r="11166" spans="1:7">
      <c r="A11166" t="s">
        <v>20205</v>
      </c>
      <c r="B11166">
        <v>28</v>
      </c>
      <c r="C11166">
        <v>18</v>
      </c>
      <c r="D11166">
        <v>18</v>
      </c>
      <c r="E11166" t="s">
        <v>711</v>
      </c>
      <c r="G11166" t="e">
        <f>--Blank</f>
        <v>#NAME?</v>
      </c>
    </row>
    <row r="11167" spans="1:7">
      <c r="A11167" t="s">
        <v>20206</v>
      </c>
      <c r="B11167">
        <v>28</v>
      </c>
      <c r="C11167">
        <v>18</v>
      </c>
      <c r="D11167">
        <v>19</v>
      </c>
      <c r="E11167" t="s">
        <v>711</v>
      </c>
      <c r="G11167" t="e">
        <f>--Blank</f>
        <v>#NAME?</v>
      </c>
    </row>
    <row r="11168" spans="1:7">
      <c r="A11168" t="s">
        <v>20207</v>
      </c>
      <c r="B11168">
        <v>28</v>
      </c>
      <c r="C11168">
        <v>18</v>
      </c>
      <c r="D11168">
        <v>20</v>
      </c>
      <c r="E11168" t="s">
        <v>711</v>
      </c>
      <c r="G11168" t="e">
        <f>--Blank</f>
        <v>#NAME?</v>
      </c>
    </row>
    <row r="11169" spans="1:7">
      <c r="A11169" t="s">
        <v>20208</v>
      </c>
      <c r="B11169">
        <v>28</v>
      </c>
      <c r="C11169">
        <v>19</v>
      </c>
      <c r="D11169">
        <v>1</v>
      </c>
      <c r="E11169" t="s">
        <v>711</v>
      </c>
      <c r="G11169" t="e">
        <f>--Blank</f>
        <v>#NAME?</v>
      </c>
    </row>
    <row r="11170" spans="1:7">
      <c r="A11170" t="s">
        <v>20209</v>
      </c>
      <c r="B11170">
        <v>28</v>
      </c>
      <c r="C11170">
        <v>19</v>
      </c>
      <c r="D11170">
        <v>2</v>
      </c>
      <c r="E11170" t="s">
        <v>711</v>
      </c>
      <c r="G11170" t="e">
        <f>--Blank</f>
        <v>#NAME?</v>
      </c>
    </row>
    <row r="11171" spans="1:7">
      <c r="A11171" t="s">
        <v>20210</v>
      </c>
      <c r="B11171">
        <v>28</v>
      </c>
      <c r="C11171">
        <v>19</v>
      </c>
      <c r="D11171">
        <v>3</v>
      </c>
      <c r="E11171" t="s">
        <v>711</v>
      </c>
      <c r="G11171" t="e">
        <f>--Blank</f>
        <v>#NAME?</v>
      </c>
    </row>
    <row r="11172" spans="1:7">
      <c r="A11172" t="s">
        <v>20211</v>
      </c>
      <c r="B11172">
        <v>28</v>
      </c>
      <c r="C11172">
        <v>19</v>
      </c>
      <c r="D11172">
        <v>4</v>
      </c>
      <c r="E11172" t="s">
        <v>711</v>
      </c>
      <c r="G11172" t="e">
        <f>--Blank</f>
        <v>#NAME?</v>
      </c>
    </row>
    <row r="11173" spans="1:7">
      <c r="A11173" t="s">
        <v>20212</v>
      </c>
      <c r="B11173">
        <v>28</v>
      </c>
      <c r="C11173">
        <v>19</v>
      </c>
      <c r="D11173">
        <v>5</v>
      </c>
      <c r="E11173" t="s">
        <v>711</v>
      </c>
      <c r="G11173" t="e">
        <f>--Blank</f>
        <v>#NAME?</v>
      </c>
    </row>
    <row r="11174" spans="1:7">
      <c r="A11174" t="s">
        <v>20213</v>
      </c>
      <c r="B11174">
        <v>28</v>
      </c>
      <c r="C11174">
        <v>19</v>
      </c>
      <c r="D11174">
        <v>6</v>
      </c>
      <c r="E11174" t="s">
        <v>711</v>
      </c>
      <c r="G11174" t="e">
        <f>--Blank</f>
        <v>#NAME?</v>
      </c>
    </row>
    <row r="11175" spans="1:7">
      <c r="A11175" t="s">
        <v>20214</v>
      </c>
      <c r="B11175">
        <v>28</v>
      </c>
      <c r="C11175">
        <v>19</v>
      </c>
      <c r="D11175">
        <v>7</v>
      </c>
      <c r="E11175" t="s">
        <v>711</v>
      </c>
      <c r="G11175" t="e">
        <f>--Blank</f>
        <v>#NAME?</v>
      </c>
    </row>
    <row r="11176" spans="1:7">
      <c r="A11176" t="s">
        <v>20215</v>
      </c>
      <c r="B11176">
        <v>28</v>
      </c>
      <c r="C11176">
        <v>19</v>
      </c>
      <c r="D11176">
        <v>8</v>
      </c>
      <c r="E11176" t="s">
        <v>711</v>
      </c>
      <c r="G11176" t="e">
        <f>--Blank</f>
        <v>#NAME?</v>
      </c>
    </row>
    <row r="11177" spans="1:7">
      <c r="A11177" t="s">
        <v>20216</v>
      </c>
      <c r="B11177">
        <v>28</v>
      </c>
      <c r="C11177">
        <v>19</v>
      </c>
      <c r="D11177">
        <v>9</v>
      </c>
      <c r="E11177" t="s">
        <v>711</v>
      </c>
      <c r="G11177" t="e">
        <f>--Blank</f>
        <v>#NAME?</v>
      </c>
    </row>
    <row r="11178" spans="1:7">
      <c r="A11178" t="s">
        <v>20217</v>
      </c>
      <c r="B11178">
        <v>28</v>
      </c>
      <c r="C11178">
        <v>19</v>
      </c>
      <c r="D11178">
        <v>10</v>
      </c>
      <c r="E11178" t="s">
        <v>711</v>
      </c>
      <c r="G11178" t="e">
        <f>--Blank</f>
        <v>#NAME?</v>
      </c>
    </row>
    <row r="11179" spans="1:7">
      <c r="A11179" t="s">
        <v>20218</v>
      </c>
      <c r="B11179">
        <v>28</v>
      </c>
      <c r="C11179">
        <v>19</v>
      </c>
      <c r="D11179">
        <v>11</v>
      </c>
      <c r="E11179" t="s">
        <v>711</v>
      </c>
      <c r="G11179" t="e">
        <f>--Blank</f>
        <v>#NAME?</v>
      </c>
    </row>
    <row r="11180" spans="1:7">
      <c r="A11180" t="s">
        <v>20219</v>
      </c>
      <c r="B11180">
        <v>28</v>
      </c>
      <c r="C11180">
        <v>19</v>
      </c>
      <c r="D11180">
        <v>12</v>
      </c>
      <c r="E11180" t="s">
        <v>711</v>
      </c>
      <c r="G11180" t="e">
        <f>--Blank</f>
        <v>#NAME?</v>
      </c>
    </row>
    <row r="11181" spans="1:7">
      <c r="A11181" t="s">
        <v>20220</v>
      </c>
      <c r="B11181">
        <v>28</v>
      </c>
      <c r="C11181">
        <v>19</v>
      </c>
      <c r="D11181">
        <v>13</v>
      </c>
      <c r="E11181" t="s">
        <v>711</v>
      </c>
      <c r="G11181" t="e">
        <f>--Blank</f>
        <v>#NAME?</v>
      </c>
    </row>
    <row r="11182" spans="1:7">
      <c r="A11182" t="s">
        <v>20221</v>
      </c>
      <c r="B11182">
        <v>28</v>
      </c>
      <c r="C11182">
        <v>19</v>
      </c>
      <c r="D11182">
        <v>14</v>
      </c>
      <c r="E11182" t="s">
        <v>711</v>
      </c>
      <c r="G11182" t="e">
        <f>--Blank</f>
        <v>#NAME?</v>
      </c>
    </row>
    <row r="11183" spans="1:7">
      <c r="A11183" t="s">
        <v>20222</v>
      </c>
      <c r="B11183">
        <v>28</v>
      </c>
      <c r="C11183">
        <v>19</v>
      </c>
      <c r="D11183">
        <v>15</v>
      </c>
      <c r="E11183" t="s">
        <v>711</v>
      </c>
      <c r="G11183" t="e">
        <f>--Blank</f>
        <v>#NAME?</v>
      </c>
    </row>
    <row r="11184" spans="1:7">
      <c r="A11184" t="s">
        <v>20223</v>
      </c>
      <c r="B11184">
        <v>28</v>
      </c>
      <c r="C11184">
        <v>19</v>
      </c>
      <c r="D11184">
        <v>16</v>
      </c>
      <c r="E11184" t="s">
        <v>711</v>
      </c>
      <c r="G11184" t="e">
        <f>--Blank</f>
        <v>#NAME?</v>
      </c>
    </row>
    <row r="11185" spans="1:7">
      <c r="A11185" t="s">
        <v>20224</v>
      </c>
      <c r="B11185">
        <v>28</v>
      </c>
      <c r="C11185">
        <v>19</v>
      </c>
      <c r="D11185">
        <v>17</v>
      </c>
      <c r="E11185" t="s">
        <v>711</v>
      </c>
      <c r="G11185" t="e">
        <f>--Blank</f>
        <v>#NAME?</v>
      </c>
    </row>
    <row r="11186" spans="1:7">
      <c r="A11186" t="s">
        <v>20225</v>
      </c>
      <c r="B11186">
        <v>28</v>
      </c>
      <c r="C11186">
        <v>19</v>
      </c>
      <c r="D11186">
        <v>18</v>
      </c>
      <c r="E11186" t="s">
        <v>711</v>
      </c>
      <c r="G11186" t="e">
        <f>--Blank</f>
        <v>#NAME?</v>
      </c>
    </row>
    <row r="11187" spans="1:7">
      <c r="A11187" t="s">
        <v>20226</v>
      </c>
      <c r="B11187">
        <v>28</v>
      </c>
      <c r="C11187">
        <v>19</v>
      </c>
      <c r="D11187">
        <v>19</v>
      </c>
      <c r="E11187" t="s">
        <v>711</v>
      </c>
      <c r="G11187" t="e">
        <f>--Blank</f>
        <v>#NAME?</v>
      </c>
    </row>
    <row r="11188" spans="1:7">
      <c r="A11188" t="s">
        <v>20227</v>
      </c>
      <c r="B11188">
        <v>28</v>
      </c>
      <c r="C11188">
        <v>19</v>
      </c>
      <c r="D11188">
        <v>20</v>
      </c>
      <c r="E11188" t="s">
        <v>711</v>
      </c>
      <c r="G11188" t="e">
        <f>--Blank</f>
        <v>#NAME?</v>
      </c>
    </row>
    <row r="11189" spans="1:7">
      <c r="A11189" t="s">
        <v>20228</v>
      </c>
      <c r="B11189">
        <v>28</v>
      </c>
      <c r="C11189">
        <v>20</v>
      </c>
      <c r="D11189">
        <v>1</v>
      </c>
      <c r="E11189" t="s">
        <v>711</v>
      </c>
      <c r="G11189" t="e">
        <f>--Blank</f>
        <v>#NAME?</v>
      </c>
    </row>
    <row r="11190" spans="1:7">
      <c r="A11190" t="s">
        <v>20229</v>
      </c>
      <c r="B11190">
        <v>28</v>
      </c>
      <c r="C11190">
        <v>20</v>
      </c>
      <c r="D11190">
        <v>2</v>
      </c>
      <c r="E11190" t="s">
        <v>711</v>
      </c>
      <c r="G11190" t="e">
        <f>--Blank</f>
        <v>#NAME?</v>
      </c>
    </row>
    <row r="11191" spans="1:7">
      <c r="A11191" t="s">
        <v>20230</v>
      </c>
      <c r="B11191">
        <v>28</v>
      </c>
      <c r="C11191">
        <v>20</v>
      </c>
      <c r="D11191">
        <v>3</v>
      </c>
      <c r="E11191" t="s">
        <v>711</v>
      </c>
      <c r="G11191" t="e">
        <f>--Blank</f>
        <v>#NAME?</v>
      </c>
    </row>
    <row r="11192" spans="1:7">
      <c r="A11192" t="s">
        <v>20231</v>
      </c>
      <c r="B11192">
        <v>28</v>
      </c>
      <c r="C11192">
        <v>20</v>
      </c>
      <c r="D11192">
        <v>4</v>
      </c>
      <c r="E11192" t="s">
        <v>711</v>
      </c>
      <c r="G11192" t="e">
        <f>--Blank</f>
        <v>#NAME?</v>
      </c>
    </row>
    <row r="11193" spans="1:7">
      <c r="A11193" t="s">
        <v>20232</v>
      </c>
      <c r="B11193">
        <v>28</v>
      </c>
      <c r="C11193">
        <v>20</v>
      </c>
      <c r="D11193">
        <v>5</v>
      </c>
      <c r="E11193" t="s">
        <v>711</v>
      </c>
      <c r="G11193" t="e">
        <f>--Blank</f>
        <v>#NAME?</v>
      </c>
    </row>
    <row r="11194" spans="1:7">
      <c r="A11194" t="s">
        <v>20233</v>
      </c>
      <c r="B11194">
        <v>28</v>
      </c>
      <c r="C11194">
        <v>20</v>
      </c>
      <c r="D11194">
        <v>6</v>
      </c>
      <c r="E11194" t="s">
        <v>711</v>
      </c>
      <c r="G11194" t="e">
        <f>--Blank</f>
        <v>#NAME?</v>
      </c>
    </row>
    <row r="11195" spans="1:7">
      <c r="A11195" t="s">
        <v>20234</v>
      </c>
      <c r="B11195">
        <v>28</v>
      </c>
      <c r="C11195">
        <v>20</v>
      </c>
      <c r="D11195">
        <v>7</v>
      </c>
      <c r="E11195" t="s">
        <v>711</v>
      </c>
      <c r="G11195" t="e">
        <f>--Blank</f>
        <v>#NAME?</v>
      </c>
    </row>
    <row r="11196" spans="1:7">
      <c r="A11196" t="s">
        <v>20235</v>
      </c>
      <c r="B11196">
        <v>28</v>
      </c>
      <c r="C11196">
        <v>20</v>
      </c>
      <c r="D11196">
        <v>8</v>
      </c>
      <c r="E11196" t="s">
        <v>711</v>
      </c>
      <c r="G11196" t="e">
        <f>--Blank</f>
        <v>#NAME?</v>
      </c>
    </row>
    <row r="11197" spans="1:7">
      <c r="A11197" t="s">
        <v>20236</v>
      </c>
      <c r="B11197">
        <v>28</v>
      </c>
      <c r="C11197">
        <v>20</v>
      </c>
      <c r="D11197">
        <v>9</v>
      </c>
      <c r="E11197" t="s">
        <v>711</v>
      </c>
      <c r="G11197" t="e">
        <f>--Blank</f>
        <v>#NAME?</v>
      </c>
    </row>
    <row r="11198" spans="1:7">
      <c r="A11198" t="s">
        <v>20237</v>
      </c>
      <c r="B11198">
        <v>28</v>
      </c>
      <c r="C11198">
        <v>20</v>
      </c>
      <c r="D11198">
        <v>10</v>
      </c>
      <c r="E11198" t="s">
        <v>711</v>
      </c>
      <c r="G11198" t="e">
        <f>--Blank</f>
        <v>#NAME?</v>
      </c>
    </row>
    <row r="11199" spans="1:7">
      <c r="A11199" t="s">
        <v>20238</v>
      </c>
      <c r="B11199">
        <v>28</v>
      </c>
      <c r="C11199">
        <v>20</v>
      </c>
      <c r="D11199">
        <v>11</v>
      </c>
      <c r="E11199" t="s">
        <v>711</v>
      </c>
      <c r="G11199" t="e">
        <f>--Blank</f>
        <v>#NAME?</v>
      </c>
    </row>
    <row r="11200" spans="1:7">
      <c r="A11200" t="s">
        <v>20239</v>
      </c>
      <c r="B11200">
        <v>28</v>
      </c>
      <c r="C11200">
        <v>20</v>
      </c>
      <c r="D11200">
        <v>12</v>
      </c>
      <c r="E11200" t="s">
        <v>711</v>
      </c>
      <c r="G11200" t="e">
        <f>--Blank</f>
        <v>#NAME?</v>
      </c>
    </row>
    <row r="11201" spans="1:7">
      <c r="A11201" t="s">
        <v>20240</v>
      </c>
      <c r="B11201">
        <v>28</v>
      </c>
      <c r="C11201">
        <v>20</v>
      </c>
      <c r="D11201">
        <v>13</v>
      </c>
      <c r="E11201" t="s">
        <v>711</v>
      </c>
      <c r="G11201" t="e">
        <f>--Blank</f>
        <v>#NAME?</v>
      </c>
    </row>
    <row r="11202" spans="1:7">
      <c r="A11202" t="s">
        <v>20241</v>
      </c>
      <c r="B11202">
        <v>28</v>
      </c>
      <c r="C11202">
        <v>20</v>
      </c>
      <c r="D11202">
        <v>14</v>
      </c>
      <c r="E11202" t="s">
        <v>711</v>
      </c>
      <c r="G11202" t="e">
        <f>--Blank</f>
        <v>#NAME?</v>
      </c>
    </row>
    <row r="11203" spans="1:7">
      <c r="A11203" t="s">
        <v>20242</v>
      </c>
      <c r="B11203">
        <v>28</v>
      </c>
      <c r="C11203">
        <v>20</v>
      </c>
      <c r="D11203">
        <v>15</v>
      </c>
      <c r="E11203" t="s">
        <v>711</v>
      </c>
      <c r="G11203" t="e">
        <f>--Blank</f>
        <v>#NAME?</v>
      </c>
    </row>
    <row r="11204" spans="1:7">
      <c r="A11204" t="s">
        <v>20243</v>
      </c>
      <c r="B11204">
        <v>28</v>
      </c>
      <c r="C11204">
        <v>20</v>
      </c>
      <c r="D11204">
        <v>16</v>
      </c>
      <c r="E11204" t="s">
        <v>711</v>
      </c>
      <c r="G11204" t="e">
        <f>--Blank</f>
        <v>#NAME?</v>
      </c>
    </row>
    <row r="11205" spans="1:7">
      <c r="A11205" t="s">
        <v>20244</v>
      </c>
      <c r="B11205">
        <v>28</v>
      </c>
      <c r="C11205">
        <v>20</v>
      </c>
      <c r="D11205">
        <v>17</v>
      </c>
      <c r="E11205" t="s">
        <v>711</v>
      </c>
      <c r="G11205" t="e">
        <f>--Blank</f>
        <v>#NAME?</v>
      </c>
    </row>
    <row r="11206" spans="1:7">
      <c r="A11206" t="s">
        <v>20245</v>
      </c>
      <c r="B11206">
        <v>28</v>
      </c>
      <c r="C11206">
        <v>20</v>
      </c>
      <c r="D11206">
        <v>18</v>
      </c>
      <c r="E11206" t="s">
        <v>711</v>
      </c>
      <c r="G11206" t="e">
        <f>--Blank</f>
        <v>#NAME?</v>
      </c>
    </row>
    <row r="11207" spans="1:7">
      <c r="A11207" t="s">
        <v>20246</v>
      </c>
      <c r="B11207">
        <v>28</v>
      </c>
      <c r="C11207">
        <v>20</v>
      </c>
      <c r="D11207">
        <v>19</v>
      </c>
      <c r="E11207" t="s">
        <v>711</v>
      </c>
      <c r="G11207" t="e">
        <f>--Blank</f>
        <v>#NAME?</v>
      </c>
    </row>
    <row r="11208" spans="1:7">
      <c r="A11208" t="s">
        <v>20247</v>
      </c>
      <c r="B11208">
        <v>28</v>
      </c>
      <c r="C11208">
        <v>20</v>
      </c>
      <c r="D11208">
        <v>20</v>
      </c>
      <c r="E11208" t="s">
        <v>711</v>
      </c>
      <c r="G11208" t="e">
        <f>--Blank</f>
        <v>#NAME?</v>
      </c>
    </row>
    <row r="11209" spans="1:7">
      <c r="A11209" t="s">
        <v>20248</v>
      </c>
      <c r="B11209">
        <v>29</v>
      </c>
      <c r="C11209">
        <v>1</v>
      </c>
      <c r="D11209">
        <v>1</v>
      </c>
      <c r="E11209" t="s">
        <v>15</v>
      </c>
      <c r="G11209" t="s">
        <v>16</v>
      </c>
    </row>
    <row r="11210" spans="1:7">
      <c r="A11210" t="s">
        <v>20249</v>
      </c>
      <c r="B11210">
        <v>29</v>
      </c>
      <c r="C11210">
        <v>1</v>
      </c>
      <c r="D11210">
        <v>2</v>
      </c>
      <c r="E11210" t="s">
        <v>15</v>
      </c>
      <c r="G11210" t="s">
        <v>16</v>
      </c>
    </row>
    <row r="11211" spans="1:7">
      <c r="A11211" t="s">
        <v>20250</v>
      </c>
      <c r="B11211">
        <v>29</v>
      </c>
      <c r="C11211">
        <v>1</v>
      </c>
      <c r="D11211">
        <v>3</v>
      </c>
      <c r="E11211" t="s">
        <v>19</v>
      </c>
      <c r="G11211" t="s">
        <v>20</v>
      </c>
    </row>
    <row r="11212" spans="1:7">
      <c r="A11212" t="s">
        <v>20251</v>
      </c>
      <c r="B11212">
        <v>29</v>
      </c>
      <c r="C11212">
        <v>1</v>
      </c>
      <c r="D11212">
        <v>4</v>
      </c>
      <c r="E11212" t="s">
        <v>19</v>
      </c>
      <c r="G11212" t="s">
        <v>20</v>
      </c>
    </row>
    <row r="11213" spans="1:7">
      <c r="A11213" t="s">
        <v>20252</v>
      </c>
      <c r="B11213">
        <v>29</v>
      </c>
      <c r="C11213">
        <v>1</v>
      </c>
      <c r="D11213">
        <v>5</v>
      </c>
      <c r="E11213" t="s">
        <v>23</v>
      </c>
      <c r="G11213" t="s">
        <v>24</v>
      </c>
    </row>
    <row r="11214" spans="1:7">
      <c r="A11214" t="s">
        <v>20253</v>
      </c>
      <c r="B11214">
        <v>29</v>
      </c>
      <c r="C11214">
        <v>1</v>
      </c>
      <c r="D11214">
        <v>6</v>
      </c>
      <c r="E11214" t="s">
        <v>23</v>
      </c>
      <c r="G11214" t="s">
        <v>24</v>
      </c>
    </row>
    <row r="11215" spans="1:7">
      <c r="A11215" t="s">
        <v>20254</v>
      </c>
      <c r="B11215">
        <v>29</v>
      </c>
      <c r="C11215">
        <v>1</v>
      </c>
      <c r="D11215">
        <v>7</v>
      </c>
      <c r="E11215" t="s">
        <v>27</v>
      </c>
      <c r="G11215" t="s">
        <v>28</v>
      </c>
    </row>
    <row r="11216" spans="1:7">
      <c r="A11216" t="s">
        <v>20255</v>
      </c>
      <c r="B11216">
        <v>29</v>
      </c>
      <c r="C11216">
        <v>1</v>
      </c>
      <c r="D11216">
        <v>8</v>
      </c>
      <c r="E11216" t="s">
        <v>27</v>
      </c>
      <c r="G11216" t="s">
        <v>28</v>
      </c>
    </row>
    <row r="11217" spans="1:7">
      <c r="A11217" t="s">
        <v>20256</v>
      </c>
      <c r="B11217">
        <v>29</v>
      </c>
      <c r="C11217">
        <v>1</v>
      </c>
      <c r="D11217">
        <v>9</v>
      </c>
      <c r="E11217" t="s">
        <v>31</v>
      </c>
      <c r="G11217" t="s">
        <v>32</v>
      </c>
    </row>
    <row r="11218" spans="1:7">
      <c r="A11218" t="s">
        <v>20257</v>
      </c>
      <c r="B11218">
        <v>29</v>
      </c>
      <c r="C11218">
        <v>1</v>
      </c>
      <c r="D11218">
        <v>10</v>
      </c>
      <c r="E11218" t="s">
        <v>31</v>
      </c>
      <c r="G11218" t="s">
        <v>32</v>
      </c>
    </row>
    <row r="11219" spans="1:7">
      <c r="A11219" t="s">
        <v>20258</v>
      </c>
      <c r="B11219">
        <v>29</v>
      </c>
      <c r="C11219">
        <v>1</v>
      </c>
      <c r="D11219">
        <v>11</v>
      </c>
      <c r="E11219" t="s">
        <v>35</v>
      </c>
      <c r="G11219" t="s">
        <v>36</v>
      </c>
    </row>
    <row r="11220" spans="1:7">
      <c r="A11220" t="s">
        <v>20259</v>
      </c>
      <c r="B11220">
        <v>29</v>
      </c>
      <c r="C11220">
        <v>1</v>
      </c>
      <c r="D11220">
        <v>12</v>
      </c>
      <c r="E11220" t="s">
        <v>35</v>
      </c>
      <c r="G11220" t="s">
        <v>36</v>
      </c>
    </row>
    <row r="11221" spans="1:7">
      <c r="A11221" t="s">
        <v>20260</v>
      </c>
      <c r="B11221">
        <v>29</v>
      </c>
      <c r="C11221">
        <v>1</v>
      </c>
      <c r="D11221">
        <v>13</v>
      </c>
      <c r="E11221" t="s">
        <v>39</v>
      </c>
      <c r="G11221" t="s">
        <v>40</v>
      </c>
    </row>
    <row r="11222" spans="1:7">
      <c r="A11222" t="s">
        <v>20261</v>
      </c>
      <c r="B11222">
        <v>29</v>
      </c>
      <c r="C11222">
        <v>1</v>
      </c>
      <c r="D11222">
        <v>14</v>
      </c>
      <c r="E11222" t="s">
        <v>39</v>
      </c>
      <c r="G11222" t="s">
        <v>40</v>
      </c>
    </row>
    <row r="11223" spans="1:7">
      <c r="A11223" t="s">
        <v>20262</v>
      </c>
      <c r="B11223">
        <v>29</v>
      </c>
      <c r="C11223">
        <v>1</v>
      </c>
      <c r="D11223">
        <v>15</v>
      </c>
      <c r="E11223" t="s">
        <v>43</v>
      </c>
      <c r="G11223" t="s">
        <v>44</v>
      </c>
    </row>
    <row r="11224" spans="1:7">
      <c r="A11224" t="s">
        <v>20263</v>
      </c>
      <c r="B11224">
        <v>29</v>
      </c>
      <c r="C11224">
        <v>1</v>
      </c>
      <c r="D11224">
        <v>16</v>
      </c>
      <c r="E11224" t="s">
        <v>43</v>
      </c>
      <c r="G11224" t="s">
        <v>44</v>
      </c>
    </row>
    <row r="11225" spans="1:7">
      <c r="A11225" t="s">
        <v>20264</v>
      </c>
      <c r="B11225">
        <v>29</v>
      </c>
      <c r="C11225">
        <v>1</v>
      </c>
      <c r="D11225">
        <v>17</v>
      </c>
      <c r="E11225" t="s">
        <v>47</v>
      </c>
      <c r="G11225" t="s">
        <v>48</v>
      </c>
    </row>
    <row r="11226" spans="1:7">
      <c r="A11226" t="s">
        <v>20265</v>
      </c>
      <c r="B11226">
        <v>29</v>
      </c>
      <c r="C11226">
        <v>1</v>
      </c>
      <c r="D11226">
        <v>18</v>
      </c>
      <c r="E11226" t="s">
        <v>47</v>
      </c>
      <c r="G11226" t="s">
        <v>48</v>
      </c>
    </row>
    <row r="11227" spans="1:7">
      <c r="A11227" t="s">
        <v>20266</v>
      </c>
      <c r="B11227">
        <v>29</v>
      </c>
      <c r="C11227">
        <v>1</v>
      </c>
      <c r="D11227">
        <v>19</v>
      </c>
      <c r="E11227" t="s">
        <v>51</v>
      </c>
      <c r="G11227" t="s">
        <v>52</v>
      </c>
    </row>
    <row r="11228" spans="1:7">
      <c r="A11228" t="s">
        <v>20267</v>
      </c>
      <c r="B11228">
        <v>29</v>
      </c>
      <c r="C11228">
        <v>1</v>
      </c>
      <c r="D11228">
        <v>20</v>
      </c>
      <c r="E11228" t="s">
        <v>51</v>
      </c>
      <c r="G11228" t="s">
        <v>52</v>
      </c>
    </row>
    <row r="11229" spans="1:7">
      <c r="A11229" t="s">
        <v>20268</v>
      </c>
      <c r="B11229">
        <v>29</v>
      </c>
      <c r="C11229">
        <v>2</v>
      </c>
      <c r="D11229">
        <v>1</v>
      </c>
      <c r="E11229" t="s">
        <v>55</v>
      </c>
      <c r="G11229" t="s">
        <v>56</v>
      </c>
    </row>
    <row r="11230" spans="1:7">
      <c r="A11230" t="s">
        <v>20269</v>
      </c>
      <c r="B11230">
        <v>29</v>
      </c>
      <c r="C11230">
        <v>2</v>
      </c>
      <c r="D11230">
        <v>2</v>
      </c>
      <c r="E11230" t="s">
        <v>55</v>
      </c>
      <c r="G11230" t="s">
        <v>56</v>
      </c>
    </row>
    <row r="11231" spans="1:7">
      <c r="A11231" t="s">
        <v>20270</v>
      </c>
      <c r="B11231">
        <v>29</v>
      </c>
      <c r="C11231">
        <v>2</v>
      </c>
      <c r="D11231">
        <v>3</v>
      </c>
      <c r="E11231" t="s">
        <v>59</v>
      </c>
      <c r="G11231" t="s">
        <v>60</v>
      </c>
    </row>
    <row r="11232" spans="1:7">
      <c r="A11232" t="s">
        <v>20271</v>
      </c>
      <c r="B11232">
        <v>29</v>
      </c>
      <c r="C11232">
        <v>2</v>
      </c>
      <c r="D11232">
        <v>4</v>
      </c>
      <c r="E11232" t="s">
        <v>59</v>
      </c>
      <c r="G11232" t="s">
        <v>60</v>
      </c>
    </row>
    <row r="11233" spans="1:7">
      <c r="A11233" t="s">
        <v>20272</v>
      </c>
      <c r="B11233">
        <v>29</v>
      </c>
      <c r="C11233">
        <v>2</v>
      </c>
      <c r="D11233">
        <v>5</v>
      </c>
      <c r="E11233" t="s">
        <v>63</v>
      </c>
      <c r="G11233" t="s">
        <v>64</v>
      </c>
    </row>
    <row r="11234" spans="1:7">
      <c r="A11234" t="s">
        <v>20273</v>
      </c>
      <c r="B11234">
        <v>29</v>
      </c>
      <c r="C11234">
        <v>2</v>
      </c>
      <c r="D11234">
        <v>6</v>
      </c>
      <c r="E11234" t="s">
        <v>63</v>
      </c>
      <c r="G11234" t="s">
        <v>64</v>
      </c>
    </row>
    <row r="11235" spans="1:7">
      <c r="A11235" t="s">
        <v>20274</v>
      </c>
      <c r="B11235">
        <v>29</v>
      </c>
      <c r="C11235">
        <v>2</v>
      </c>
      <c r="D11235">
        <v>7</v>
      </c>
      <c r="E11235" t="s">
        <v>67</v>
      </c>
      <c r="G11235" t="s">
        <v>68</v>
      </c>
    </row>
    <row r="11236" spans="1:7">
      <c r="A11236" t="s">
        <v>20275</v>
      </c>
      <c r="B11236">
        <v>29</v>
      </c>
      <c r="C11236">
        <v>2</v>
      </c>
      <c r="D11236">
        <v>8</v>
      </c>
      <c r="E11236" t="s">
        <v>67</v>
      </c>
      <c r="G11236" t="s">
        <v>68</v>
      </c>
    </row>
    <row r="11237" spans="1:7">
      <c r="A11237" t="s">
        <v>20276</v>
      </c>
      <c r="B11237">
        <v>29</v>
      </c>
      <c r="C11237">
        <v>2</v>
      </c>
      <c r="D11237">
        <v>9</v>
      </c>
      <c r="E11237" t="s">
        <v>71</v>
      </c>
      <c r="G11237" t="s">
        <v>72</v>
      </c>
    </row>
    <row r="11238" spans="1:7">
      <c r="A11238" t="s">
        <v>20277</v>
      </c>
      <c r="B11238">
        <v>29</v>
      </c>
      <c r="C11238">
        <v>2</v>
      </c>
      <c r="D11238">
        <v>10</v>
      </c>
      <c r="E11238" t="s">
        <v>71</v>
      </c>
      <c r="G11238" t="s">
        <v>72</v>
      </c>
    </row>
    <row r="11239" spans="1:7">
      <c r="A11239" t="s">
        <v>20278</v>
      </c>
      <c r="B11239">
        <v>29</v>
      </c>
      <c r="C11239">
        <v>2</v>
      </c>
      <c r="D11239">
        <v>11</v>
      </c>
      <c r="E11239" t="s">
        <v>75</v>
      </c>
      <c r="G11239" t="s">
        <v>76</v>
      </c>
    </row>
    <row r="11240" spans="1:7">
      <c r="A11240" t="s">
        <v>20279</v>
      </c>
      <c r="B11240">
        <v>29</v>
      </c>
      <c r="C11240">
        <v>2</v>
      </c>
      <c r="D11240">
        <v>12</v>
      </c>
      <c r="E11240" t="s">
        <v>75</v>
      </c>
      <c r="G11240" t="s">
        <v>76</v>
      </c>
    </row>
    <row r="11241" spans="1:7">
      <c r="A11241" t="s">
        <v>20280</v>
      </c>
      <c r="B11241">
        <v>29</v>
      </c>
      <c r="C11241">
        <v>2</v>
      </c>
      <c r="D11241">
        <v>13</v>
      </c>
      <c r="E11241" t="s">
        <v>20281</v>
      </c>
      <c r="F11241" t="s">
        <v>20282</v>
      </c>
    </row>
    <row r="11242" spans="1:7">
      <c r="A11242" t="s">
        <v>20283</v>
      </c>
      <c r="B11242">
        <v>29</v>
      </c>
      <c r="C11242">
        <v>2</v>
      </c>
      <c r="D11242">
        <v>14</v>
      </c>
      <c r="E11242" t="s">
        <v>20284</v>
      </c>
      <c r="F11242" t="s">
        <v>20282</v>
      </c>
    </row>
    <row r="11243" spans="1:7">
      <c r="A11243" t="s">
        <v>20285</v>
      </c>
      <c r="B11243">
        <v>29</v>
      </c>
      <c r="C11243">
        <v>2</v>
      </c>
      <c r="D11243">
        <v>15</v>
      </c>
      <c r="E11243" t="s">
        <v>20286</v>
      </c>
      <c r="F11243" t="s">
        <v>20287</v>
      </c>
    </row>
    <row r="11244" spans="1:7">
      <c r="A11244" t="s">
        <v>20288</v>
      </c>
      <c r="B11244">
        <v>29</v>
      </c>
      <c r="C11244">
        <v>2</v>
      </c>
      <c r="D11244">
        <v>16</v>
      </c>
      <c r="E11244" t="s">
        <v>20289</v>
      </c>
      <c r="F11244" t="s">
        <v>20287</v>
      </c>
    </row>
    <row r="11245" spans="1:7">
      <c r="A11245" t="s">
        <v>20290</v>
      </c>
      <c r="B11245">
        <v>29</v>
      </c>
      <c r="C11245">
        <v>2</v>
      </c>
      <c r="D11245">
        <v>17</v>
      </c>
      <c r="E11245" t="s">
        <v>20291</v>
      </c>
      <c r="F11245" t="s">
        <v>20292</v>
      </c>
    </row>
    <row r="11246" spans="1:7">
      <c r="A11246" t="s">
        <v>20293</v>
      </c>
      <c r="B11246">
        <v>29</v>
      </c>
      <c r="C11246">
        <v>2</v>
      </c>
      <c r="D11246">
        <v>18</v>
      </c>
      <c r="E11246" t="s">
        <v>20294</v>
      </c>
      <c r="F11246" t="s">
        <v>20292</v>
      </c>
    </row>
    <row r="11247" spans="1:7">
      <c r="A11247" t="s">
        <v>20295</v>
      </c>
      <c r="B11247">
        <v>29</v>
      </c>
      <c r="C11247">
        <v>2</v>
      </c>
      <c r="D11247">
        <v>19</v>
      </c>
      <c r="E11247" t="s">
        <v>20296</v>
      </c>
      <c r="F11247" t="s">
        <v>20297</v>
      </c>
    </row>
    <row r="11248" spans="1:7">
      <c r="A11248" t="s">
        <v>20298</v>
      </c>
      <c r="B11248">
        <v>29</v>
      </c>
      <c r="C11248">
        <v>2</v>
      </c>
      <c r="D11248">
        <v>20</v>
      </c>
      <c r="E11248" t="s">
        <v>20299</v>
      </c>
      <c r="F11248" t="s">
        <v>20297</v>
      </c>
    </row>
    <row r="11249" spans="1:6">
      <c r="A11249" t="s">
        <v>20300</v>
      </c>
      <c r="B11249">
        <v>29</v>
      </c>
      <c r="C11249">
        <v>3</v>
      </c>
      <c r="D11249">
        <v>1</v>
      </c>
      <c r="E11249" t="s">
        <v>20301</v>
      </c>
      <c r="F11249" t="s">
        <v>20302</v>
      </c>
    </row>
    <row r="11250" spans="1:6">
      <c r="A11250" t="s">
        <v>20303</v>
      </c>
      <c r="B11250">
        <v>29</v>
      </c>
      <c r="C11250">
        <v>3</v>
      </c>
      <c r="D11250">
        <v>2</v>
      </c>
      <c r="E11250" t="s">
        <v>20304</v>
      </c>
      <c r="F11250" t="s">
        <v>20302</v>
      </c>
    </row>
    <row r="11251" spans="1:6">
      <c r="A11251" t="s">
        <v>20305</v>
      </c>
      <c r="B11251">
        <v>29</v>
      </c>
      <c r="C11251">
        <v>3</v>
      </c>
      <c r="D11251">
        <v>3</v>
      </c>
      <c r="E11251" t="s">
        <v>20306</v>
      </c>
      <c r="F11251" t="s">
        <v>20307</v>
      </c>
    </row>
    <row r="11252" spans="1:6">
      <c r="A11252" t="s">
        <v>20308</v>
      </c>
      <c r="B11252">
        <v>29</v>
      </c>
      <c r="C11252">
        <v>3</v>
      </c>
      <c r="D11252">
        <v>4</v>
      </c>
      <c r="E11252" t="s">
        <v>20309</v>
      </c>
      <c r="F11252" t="s">
        <v>20307</v>
      </c>
    </row>
    <row r="11253" spans="1:6">
      <c r="A11253" t="s">
        <v>20310</v>
      </c>
      <c r="B11253">
        <v>29</v>
      </c>
      <c r="C11253">
        <v>3</v>
      </c>
      <c r="D11253">
        <v>5</v>
      </c>
      <c r="E11253" t="s">
        <v>20311</v>
      </c>
      <c r="F11253" t="s">
        <v>20312</v>
      </c>
    </row>
    <row r="11254" spans="1:6">
      <c r="A11254" t="s">
        <v>20313</v>
      </c>
      <c r="B11254">
        <v>29</v>
      </c>
      <c r="C11254">
        <v>3</v>
      </c>
      <c r="D11254">
        <v>6</v>
      </c>
      <c r="E11254" t="s">
        <v>20314</v>
      </c>
      <c r="F11254" t="s">
        <v>20312</v>
      </c>
    </row>
    <row r="11255" spans="1:6">
      <c r="A11255" t="s">
        <v>20315</v>
      </c>
      <c r="B11255">
        <v>29</v>
      </c>
      <c r="C11255">
        <v>3</v>
      </c>
      <c r="D11255">
        <v>7</v>
      </c>
      <c r="E11255" t="s">
        <v>20316</v>
      </c>
      <c r="F11255" t="s">
        <v>20317</v>
      </c>
    </row>
    <row r="11256" spans="1:6">
      <c r="A11256" t="s">
        <v>20318</v>
      </c>
      <c r="B11256">
        <v>29</v>
      </c>
      <c r="C11256">
        <v>3</v>
      </c>
      <c r="D11256">
        <v>8</v>
      </c>
      <c r="E11256" t="s">
        <v>20319</v>
      </c>
      <c r="F11256" t="s">
        <v>20317</v>
      </c>
    </row>
    <row r="11257" spans="1:6">
      <c r="A11257" t="s">
        <v>20320</v>
      </c>
      <c r="B11257">
        <v>29</v>
      </c>
      <c r="C11257">
        <v>3</v>
      </c>
      <c r="D11257">
        <v>9</v>
      </c>
      <c r="E11257" t="s">
        <v>20321</v>
      </c>
      <c r="F11257" t="s">
        <v>20322</v>
      </c>
    </row>
    <row r="11258" spans="1:6">
      <c r="A11258" t="s">
        <v>20323</v>
      </c>
      <c r="B11258">
        <v>29</v>
      </c>
      <c r="C11258">
        <v>3</v>
      </c>
      <c r="D11258">
        <v>10</v>
      </c>
      <c r="E11258" t="s">
        <v>20321</v>
      </c>
      <c r="F11258" t="s">
        <v>20322</v>
      </c>
    </row>
    <row r="11259" spans="1:6">
      <c r="A11259" t="s">
        <v>20324</v>
      </c>
      <c r="B11259">
        <v>29</v>
      </c>
      <c r="C11259">
        <v>3</v>
      </c>
      <c r="D11259">
        <v>11</v>
      </c>
      <c r="E11259" t="s">
        <v>20325</v>
      </c>
      <c r="F11259" t="s">
        <v>20326</v>
      </c>
    </row>
    <row r="11260" spans="1:6">
      <c r="A11260" t="s">
        <v>20327</v>
      </c>
      <c r="B11260">
        <v>29</v>
      </c>
      <c r="C11260">
        <v>3</v>
      </c>
      <c r="D11260">
        <v>12</v>
      </c>
      <c r="E11260" t="s">
        <v>20328</v>
      </c>
      <c r="F11260" t="s">
        <v>20326</v>
      </c>
    </row>
    <row r="11261" spans="1:6">
      <c r="A11261" t="s">
        <v>20329</v>
      </c>
      <c r="B11261">
        <v>29</v>
      </c>
      <c r="C11261">
        <v>3</v>
      </c>
      <c r="D11261">
        <v>13</v>
      </c>
      <c r="E11261" t="s">
        <v>20330</v>
      </c>
      <c r="F11261" t="s">
        <v>20331</v>
      </c>
    </row>
    <row r="11262" spans="1:6">
      <c r="A11262" t="s">
        <v>20332</v>
      </c>
      <c r="B11262">
        <v>29</v>
      </c>
      <c r="C11262">
        <v>3</v>
      </c>
      <c r="D11262">
        <v>14</v>
      </c>
      <c r="E11262" t="s">
        <v>20333</v>
      </c>
      <c r="F11262" t="s">
        <v>20331</v>
      </c>
    </row>
    <row r="11263" spans="1:6">
      <c r="A11263" t="s">
        <v>20334</v>
      </c>
      <c r="B11263">
        <v>29</v>
      </c>
      <c r="C11263">
        <v>3</v>
      </c>
      <c r="D11263">
        <v>15</v>
      </c>
      <c r="E11263" t="s">
        <v>20335</v>
      </c>
      <c r="F11263" t="s">
        <v>20336</v>
      </c>
    </row>
    <row r="11264" spans="1:6">
      <c r="A11264" t="s">
        <v>20337</v>
      </c>
      <c r="B11264">
        <v>29</v>
      </c>
      <c r="C11264">
        <v>3</v>
      </c>
      <c r="D11264">
        <v>16</v>
      </c>
      <c r="E11264" t="s">
        <v>20338</v>
      </c>
      <c r="F11264" t="s">
        <v>20336</v>
      </c>
    </row>
    <row r="11265" spans="1:7">
      <c r="A11265" t="s">
        <v>20339</v>
      </c>
      <c r="B11265">
        <v>29</v>
      </c>
      <c r="C11265">
        <v>3</v>
      </c>
      <c r="D11265">
        <v>17</v>
      </c>
      <c r="E11265" t="s">
        <v>20340</v>
      </c>
      <c r="F11265" t="s">
        <v>20341</v>
      </c>
    </row>
    <row r="11266" spans="1:7">
      <c r="A11266" t="s">
        <v>20342</v>
      </c>
      <c r="B11266">
        <v>29</v>
      </c>
      <c r="C11266">
        <v>3</v>
      </c>
      <c r="D11266">
        <v>18</v>
      </c>
      <c r="E11266" t="s">
        <v>20340</v>
      </c>
      <c r="F11266" t="s">
        <v>20341</v>
      </c>
    </row>
    <row r="11267" spans="1:7">
      <c r="A11267" t="s">
        <v>20343</v>
      </c>
      <c r="B11267">
        <v>29</v>
      </c>
      <c r="C11267">
        <v>3</v>
      </c>
      <c r="D11267">
        <v>19</v>
      </c>
      <c r="E11267" t="s">
        <v>20344</v>
      </c>
      <c r="F11267" t="s">
        <v>20345</v>
      </c>
    </row>
    <row r="11268" spans="1:7">
      <c r="A11268" t="s">
        <v>20346</v>
      </c>
      <c r="B11268">
        <v>29</v>
      </c>
      <c r="C11268">
        <v>3</v>
      </c>
      <c r="D11268">
        <v>20</v>
      </c>
      <c r="E11268" t="s">
        <v>20347</v>
      </c>
      <c r="F11268" t="s">
        <v>20345</v>
      </c>
    </row>
    <row r="11269" spans="1:7">
      <c r="A11269" t="s">
        <v>20348</v>
      </c>
      <c r="B11269">
        <v>29</v>
      </c>
      <c r="C11269">
        <v>4</v>
      </c>
      <c r="D11269">
        <v>1</v>
      </c>
      <c r="E11269" t="s">
        <v>20349</v>
      </c>
      <c r="F11269" t="s">
        <v>20350</v>
      </c>
    </row>
    <row r="11270" spans="1:7">
      <c r="A11270" t="s">
        <v>20351</v>
      </c>
      <c r="B11270">
        <v>29</v>
      </c>
      <c r="C11270">
        <v>4</v>
      </c>
      <c r="D11270">
        <v>2</v>
      </c>
      <c r="E11270" t="s">
        <v>20352</v>
      </c>
      <c r="F11270" t="s">
        <v>20350</v>
      </c>
    </row>
    <row r="11271" spans="1:7">
      <c r="A11271" t="s">
        <v>20353</v>
      </c>
      <c r="B11271">
        <v>29</v>
      </c>
      <c r="C11271">
        <v>4</v>
      </c>
      <c r="D11271">
        <v>3</v>
      </c>
      <c r="E11271" t="s">
        <v>20354</v>
      </c>
      <c r="F11271" t="s">
        <v>20355</v>
      </c>
    </row>
    <row r="11272" spans="1:7">
      <c r="A11272" t="s">
        <v>20356</v>
      </c>
      <c r="B11272">
        <v>29</v>
      </c>
      <c r="C11272">
        <v>4</v>
      </c>
      <c r="D11272">
        <v>4</v>
      </c>
      <c r="E11272" t="s">
        <v>20357</v>
      </c>
      <c r="F11272" t="s">
        <v>20355</v>
      </c>
    </row>
    <row r="11273" spans="1:7">
      <c r="A11273" t="s">
        <v>20358</v>
      </c>
      <c r="B11273">
        <v>29</v>
      </c>
      <c r="C11273">
        <v>4</v>
      </c>
      <c r="D11273">
        <v>5</v>
      </c>
      <c r="E11273" t="s">
        <v>20359</v>
      </c>
      <c r="F11273" t="s">
        <v>20360</v>
      </c>
    </row>
    <row r="11274" spans="1:7">
      <c r="A11274" t="s">
        <v>20361</v>
      </c>
      <c r="B11274">
        <v>29</v>
      </c>
      <c r="C11274">
        <v>4</v>
      </c>
      <c r="D11274">
        <v>6</v>
      </c>
      <c r="E11274" t="s">
        <v>20362</v>
      </c>
      <c r="F11274" t="s">
        <v>20360</v>
      </c>
    </row>
    <row r="11275" spans="1:7">
      <c r="A11275" t="s">
        <v>20363</v>
      </c>
      <c r="B11275">
        <v>29</v>
      </c>
      <c r="C11275">
        <v>4</v>
      </c>
      <c r="D11275">
        <v>7</v>
      </c>
      <c r="E11275" t="s">
        <v>20364</v>
      </c>
      <c r="F11275" t="s">
        <v>20365</v>
      </c>
    </row>
    <row r="11276" spans="1:7">
      <c r="A11276" t="s">
        <v>20366</v>
      </c>
      <c r="B11276">
        <v>29</v>
      </c>
      <c r="C11276">
        <v>4</v>
      </c>
      <c r="D11276">
        <v>8</v>
      </c>
      <c r="E11276" t="s">
        <v>20367</v>
      </c>
      <c r="F11276" t="s">
        <v>20365</v>
      </c>
    </row>
    <row r="11277" spans="1:7">
      <c r="A11277" t="s">
        <v>20368</v>
      </c>
      <c r="B11277">
        <v>29</v>
      </c>
      <c r="C11277">
        <v>4</v>
      </c>
      <c r="D11277">
        <v>9</v>
      </c>
      <c r="E11277" t="s">
        <v>20369</v>
      </c>
      <c r="F11277" t="s">
        <v>20370</v>
      </c>
    </row>
    <row r="11278" spans="1:7">
      <c r="A11278" t="s">
        <v>20371</v>
      </c>
      <c r="B11278">
        <v>29</v>
      </c>
      <c r="C11278">
        <v>4</v>
      </c>
      <c r="D11278">
        <v>10</v>
      </c>
      <c r="E11278" t="s">
        <v>20372</v>
      </c>
      <c r="F11278" t="s">
        <v>20370</v>
      </c>
    </row>
    <row r="11279" spans="1:7">
      <c r="A11279" t="s">
        <v>20373</v>
      </c>
      <c r="B11279">
        <v>29</v>
      </c>
      <c r="C11279">
        <v>4</v>
      </c>
      <c r="D11279">
        <v>11</v>
      </c>
      <c r="E11279" t="s">
        <v>20374</v>
      </c>
      <c r="G11279" t="e">
        <f>--Internal_30505</f>
        <v>#NAME?</v>
      </c>
    </row>
    <row r="11280" spans="1:7">
      <c r="A11280" t="s">
        <v>20375</v>
      </c>
      <c r="B11280">
        <v>29</v>
      </c>
      <c r="C11280">
        <v>4</v>
      </c>
      <c r="D11280">
        <v>12</v>
      </c>
      <c r="E11280" t="s">
        <v>20374</v>
      </c>
      <c r="G11280" t="e">
        <f>--Internal_30505</f>
        <v>#NAME?</v>
      </c>
    </row>
    <row r="11281" spans="1:7">
      <c r="A11281" t="s">
        <v>20376</v>
      </c>
      <c r="B11281">
        <v>29</v>
      </c>
      <c r="C11281">
        <v>4</v>
      </c>
      <c r="D11281">
        <v>13</v>
      </c>
      <c r="E11281" t="s">
        <v>20377</v>
      </c>
      <c r="F11281" t="s">
        <v>20378</v>
      </c>
    </row>
    <row r="11282" spans="1:7">
      <c r="A11282" t="s">
        <v>20379</v>
      </c>
      <c r="B11282">
        <v>29</v>
      </c>
      <c r="C11282">
        <v>4</v>
      </c>
      <c r="D11282">
        <v>14</v>
      </c>
      <c r="E11282" t="s">
        <v>20380</v>
      </c>
      <c r="F11282" t="s">
        <v>20378</v>
      </c>
    </row>
    <row r="11283" spans="1:7">
      <c r="A11283" t="s">
        <v>20381</v>
      </c>
      <c r="B11283">
        <v>29</v>
      </c>
      <c r="C11283">
        <v>4</v>
      </c>
      <c r="D11283">
        <v>15</v>
      </c>
      <c r="E11283" t="s">
        <v>20382</v>
      </c>
      <c r="F11283" t="s">
        <v>20383</v>
      </c>
    </row>
    <row r="11284" spans="1:7">
      <c r="A11284" t="s">
        <v>20384</v>
      </c>
      <c r="B11284">
        <v>29</v>
      </c>
      <c r="C11284">
        <v>4</v>
      </c>
      <c r="D11284">
        <v>16</v>
      </c>
      <c r="E11284" t="s">
        <v>20385</v>
      </c>
      <c r="F11284" t="s">
        <v>20383</v>
      </c>
    </row>
    <row r="11285" spans="1:7">
      <c r="A11285" t="s">
        <v>20386</v>
      </c>
      <c r="B11285">
        <v>29</v>
      </c>
      <c r="C11285">
        <v>4</v>
      </c>
      <c r="D11285">
        <v>17</v>
      </c>
      <c r="E11285" t="s">
        <v>20387</v>
      </c>
      <c r="G11285" t="e">
        <f>--Internal_22464</f>
        <v>#NAME?</v>
      </c>
    </row>
    <row r="11286" spans="1:7">
      <c r="A11286" t="s">
        <v>20388</v>
      </c>
      <c r="B11286">
        <v>29</v>
      </c>
      <c r="C11286">
        <v>4</v>
      </c>
      <c r="D11286">
        <v>18</v>
      </c>
      <c r="E11286" t="s">
        <v>20387</v>
      </c>
      <c r="G11286" t="e">
        <f>--Internal_22464</f>
        <v>#NAME?</v>
      </c>
    </row>
    <row r="11287" spans="1:7">
      <c r="A11287" t="s">
        <v>20389</v>
      </c>
      <c r="B11287">
        <v>29</v>
      </c>
      <c r="C11287">
        <v>4</v>
      </c>
      <c r="D11287">
        <v>19</v>
      </c>
      <c r="E11287" t="s">
        <v>20390</v>
      </c>
      <c r="F11287" t="s">
        <v>20391</v>
      </c>
    </row>
    <row r="11288" spans="1:7">
      <c r="A11288" t="s">
        <v>20392</v>
      </c>
      <c r="B11288">
        <v>29</v>
      </c>
      <c r="C11288">
        <v>4</v>
      </c>
      <c r="D11288">
        <v>20</v>
      </c>
      <c r="E11288" t="s">
        <v>20393</v>
      </c>
      <c r="F11288" t="s">
        <v>20391</v>
      </c>
    </row>
    <row r="11289" spans="1:7">
      <c r="A11289" t="s">
        <v>20394</v>
      </c>
      <c r="B11289">
        <v>29</v>
      </c>
      <c r="C11289">
        <v>5</v>
      </c>
      <c r="D11289">
        <v>1</v>
      </c>
      <c r="E11289" t="s">
        <v>20395</v>
      </c>
      <c r="G11289" t="e">
        <f>--Internal_11075</f>
        <v>#NAME?</v>
      </c>
    </row>
    <row r="11290" spans="1:7">
      <c r="A11290" t="s">
        <v>20396</v>
      </c>
      <c r="B11290">
        <v>29</v>
      </c>
      <c r="C11290">
        <v>5</v>
      </c>
      <c r="D11290">
        <v>2</v>
      </c>
      <c r="E11290" t="s">
        <v>20395</v>
      </c>
      <c r="G11290" t="e">
        <f>--Internal_11075</f>
        <v>#NAME?</v>
      </c>
    </row>
    <row r="11291" spans="1:7">
      <c r="A11291" t="s">
        <v>20397</v>
      </c>
      <c r="B11291">
        <v>29</v>
      </c>
      <c r="C11291">
        <v>5</v>
      </c>
      <c r="D11291">
        <v>3</v>
      </c>
      <c r="E11291" t="s">
        <v>20398</v>
      </c>
      <c r="F11291" t="s">
        <v>20399</v>
      </c>
    </row>
    <row r="11292" spans="1:7">
      <c r="A11292" t="s">
        <v>20400</v>
      </c>
      <c r="B11292">
        <v>29</v>
      </c>
      <c r="C11292">
        <v>5</v>
      </c>
      <c r="D11292">
        <v>4</v>
      </c>
      <c r="E11292" t="s">
        <v>20401</v>
      </c>
      <c r="F11292" t="s">
        <v>20399</v>
      </c>
    </row>
    <row r="11293" spans="1:7">
      <c r="A11293" t="s">
        <v>20402</v>
      </c>
      <c r="B11293">
        <v>29</v>
      </c>
      <c r="C11293">
        <v>5</v>
      </c>
      <c r="D11293">
        <v>5</v>
      </c>
      <c r="E11293" t="s">
        <v>20403</v>
      </c>
      <c r="F11293" t="s">
        <v>20404</v>
      </c>
    </row>
    <row r="11294" spans="1:7">
      <c r="A11294" t="s">
        <v>20405</v>
      </c>
      <c r="B11294">
        <v>29</v>
      </c>
      <c r="C11294">
        <v>5</v>
      </c>
      <c r="D11294">
        <v>6</v>
      </c>
      <c r="E11294" t="s">
        <v>20406</v>
      </c>
      <c r="F11294" t="s">
        <v>20404</v>
      </c>
    </row>
    <row r="11295" spans="1:7">
      <c r="A11295" t="s">
        <v>20407</v>
      </c>
      <c r="B11295">
        <v>29</v>
      </c>
      <c r="C11295">
        <v>5</v>
      </c>
      <c r="D11295">
        <v>7</v>
      </c>
      <c r="E11295" t="s">
        <v>20408</v>
      </c>
      <c r="F11295" t="s">
        <v>20409</v>
      </c>
    </row>
    <row r="11296" spans="1:7">
      <c r="A11296" t="s">
        <v>20410</v>
      </c>
      <c r="B11296">
        <v>29</v>
      </c>
      <c r="C11296">
        <v>5</v>
      </c>
      <c r="D11296">
        <v>8</v>
      </c>
      <c r="E11296" t="s">
        <v>20411</v>
      </c>
      <c r="F11296" t="s">
        <v>20409</v>
      </c>
    </row>
    <row r="11297" spans="1:7">
      <c r="A11297" t="s">
        <v>20412</v>
      </c>
      <c r="B11297">
        <v>29</v>
      </c>
      <c r="C11297">
        <v>5</v>
      </c>
      <c r="D11297">
        <v>9</v>
      </c>
      <c r="E11297" t="s">
        <v>20413</v>
      </c>
      <c r="F11297" t="s">
        <v>20414</v>
      </c>
    </row>
    <row r="11298" spans="1:7">
      <c r="A11298" t="s">
        <v>20415</v>
      </c>
      <c r="B11298">
        <v>29</v>
      </c>
      <c r="C11298">
        <v>5</v>
      </c>
      <c r="D11298">
        <v>10</v>
      </c>
      <c r="E11298" t="s">
        <v>20416</v>
      </c>
      <c r="F11298" t="s">
        <v>20414</v>
      </c>
    </row>
    <row r="11299" spans="1:7">
      <c r="A11299" t="s">
        <v>20417</v>
      </c>
      <c r="B11299">
        <v>29</v>
      </c>
      <c r="C11299">
        <v>5</v>
      </c>
      <c r="D11299">
        <v>11</v>
      </c>
      <c r="E11299" t="s">
        <v>20418</v>
      </c>
      <c r="F11299" t="s">
        <v>20419</v>
      </c>
    </row>
    <row r="11300" spans="1:7">
      <c r="A11300" t="s">
        <v>20420</v>
      </c>
      <c r="B11300">
        <v>29</v>
      </c>
      <c r="C11300">
        <v>5</v>
      </c>
      <c r="D11300">
        <v>12</v>
      </c>
      <c r="E11300" t="s">
        <v>20421</v>
      </c>
      <c r="F11300" t="s">
        <v>20419</v>
      </c>
    </row>
    <row r="11301" spans="1:7">
      <c r="A11301" t="s">
        <v>20422</v>
      </c>
      <c r="B11301">
        <v>29</v>
      </c>
      <c r="C11301">
        <v>5</v>
      </c>
      <c r="D11301">
        <v>13</v>
      </c>
      <c r="E11301" t="s">
        <v>20423</v>
      </c>
      <c r="G11301" t="e">
        <f>--Internal_27566</f>
        <v>#NAME?</v>
      </c>
    </row>
    <row r="11302" spans="1:7">
      <c r="A11302" t="s">
        <v>20424</v>
      </c>
      <c r="B11302">
        <v>29</v>
      </c>
      <c r="C11302">
        <v>5</v>
      </c>
      <c r="D11302">
        <v>14</v>
      </c>
      <c r="E11302" t="s">
        <v>20423</v>
      </c>
      <c r="G11302" t="e">
        <f>--Internal_27566</f>
        <v>#NAME?</v>
      </c>
    </row>
    <row r="11303" spans="1:7">
      <c r="A11303" t="s">
        <v>20425</v>
      </c>
      <c r="B11303">
        <v>29</v>
      </c>
      <c r="C11303">
        <v>5</v>
      </c>
      <c r="D11303">
        <v>15</v>
      </c>
      <c r="E11303" t="s">
        <v>20426</v>
      </c>
      <c r="F11303" t="s">
        <v>20427</v>
      </c>
    </row>
    <row r="11304" spans="1:7">
      <c r="A11304" t="s">
        <v>20428</v>
      </c>
      <c r="B11304">
        <v>29</v>
      </c>
      <c r="C11304">
        <v>5</v>
      </c>
      <c r="D11304">
        <v>16</v>
      </c>
      <c r="E11304" t="s">
        <v>20429</v>
      </c>
      <c r="F11304" t="s">
        <v>20427</v>
      </c>
    </row>
    <row r="11305" spans="1:7">
      <c r="A11305" t="s">
        <v>20430</v>
      </c>
      <c r="B11305">
        <v>29</v>
      </c>
      <c r="C11305">
        <v>5</v>
      </c>
      <c r="D11305">
        <v>17</v>
      </c>
      <c r="E11305" t="s">
        <v>20431</v>
      </c>
      <c r="F11305" t="s">
        <v>20432</v>
      </c>
    </row>
    <row r="11306" spans="1:7">
      <c r="A11306" t="s">
        <v>20433</v>
      </c>
      <c r="B11306">
        <v>29</v>
      </c>
      <c r="C11306">
        <v>5</v>
      </c>
      <c r="D11306">
        <v>18</v>
      </c>
      <c r="E11306" t="s">
        <v>20434</v>
      </c>
      <c r="F11306" t="s">
        <v>20432</v>
      </c>
    </row>
    <row r="11307" spans="1:7">
      <c r="A11307" t="s">
        <v>20435</v>
      </c>
      <c r="B11307">
        <v>29</v>
      </c>
      <c r="C11307">
        <v>5</v>
      </c>
      <c r="D11307">
        <v>19</v>
      </c>
      <c r="E11307" t="s">
        <v>20436</v>
      </c>
      <c r="F11307" t="s">
        <v>20437</v>
      </c>
    </row>
    <row r="11308" spans="1:7">
      <c r="A11308" t="s">
        <v>20438</v>
      </c>
      <c r="B11308">
        <v>29</v>
      </c>
      <c r="C11308">
        <v>5</v>
      </c>
      <c r="D11308">
        <v>20</v>
      </c>
      <c r="E11308" t="s">
        <v>20439</v>
      </c>
      <c r="F11308" t="s">
        <v>20437</v>
      </c>
    </row>
    <row r="11309" spans="1:7">
      <c r="A11309" t="s">
        <v>20440</v>
      </c>
      <c r="B11309">
        <v>29</v>
      </c>
      <c r="C11309">
        <v>6</v>
      </c>
      <c r="D11309">
        <v>1</v>
      </c>
      <c r="E11309" t="s">
        <v>20441</v>
      </c>
      <c r="F11309" t="s">
        <v>20442</v>
      </c>
    </row>
    <row r="11310" spans="1:7">
      <c r="A11310" t="s">
        <v>20443</v>
      </c>
      <c r="B11310">
        <v>29</v>
      </c>
      <c r="C11310">
        <v>6</v>
      </c>
      <c r="D11310">
        <v>2</v>
      </c>
      <c r="E11310" t="s">
        <v>20444</v>
      </c>
      <c r="F11310" t="s">
        <v>20442</v>
      </c>
    </row>
    <row r="11311" spans="1:7">
      <c r="A11311" t="s">
        <v>20445</v>
      </c>
      <c r="B11311">
        <v>29</v>
      </c>
      <c r="C11311">
        <v>6</v>
      </c>
      <c r="D11311">
        <v>3</v>
      </c>
      <c r="E11311" t="s">
        <v>20446</v>
      </c>
      <c r="F11311" t="s">
        <v>20447</v>
      </c>
    </row>
    <row r="11312" spans="1:7">
      <c r="A11312" t="s">
        <v>20448</v>
      </c>
      <c r="B11312">
        <v>29</v>
      </c>
      <c r="C11312">
        <v>6</v>
      </c>
      <c r="D11312">
        <v>4</v>
      </c>
      <c r="E11312" t="s">
        <v>20449</v>
      </c>
      <c r="F11312" t="s">
        <v>20447</v>
      </c>
    </row>
    <row r="11313" spans="1:7">
      <c r="A11313" t="s">
        <v>20450</v>
      </c>
      <c r="B11313">
        <v>29</v>
      </c>
      <c r="C11313">
        <v>6</v>
      </c>
      <c r="D11313">
        <v>5</v>
      </c>
      <c r="E11313" t="s">
        <v>20451</v>
      </c>
      <c r="F11313" t="s">
        <v>20452</v>
      </c>
    </row>
    <row r="11314" spans="1:7">
      <c r="A11314" t="s">
        <v>20453</v>
      </c>
      <c r="B11314">
        <v>29</v>
      </c>
      <c r="C11314">
        <v>6</v>
      </c>
      <c r="D11314">
        <v>6</v>
      </c>
      <c r="E11314" t="s">
        <v>20454</v>
      </c>
      <c r="F11314" t="s">
        <v>20452</v>
      </c>
    </row>
    <row r="11315" spans="1:7">
      <c r="A11315" t="s">
        <v>20455</v>
      </c>
      <c r="B11315">
        <v>29</v>
      </c>
      <c r="C11315">
        <v>6</v>
      </c>
      <c r="D11315">
        <v>7</v>
      </c>
      <c r="E11315" t="s">
        <v>20456</v>
      </c>
      <c r="F11315" t="s">
        <v>20457</v>
      </c>
    </row>
    <row r="11316" spans="1:7">
      <c r="A11316" t="s">
        <v>20458</v>
      </c>
      <c r="B11316">
        <v>29</v>
      </c>
      <c r="C11316">
        <v>6</v>
      </c>
      <c r="D11316">
        <v>8</v>
      </c>
      <c r="E11316" t="s">
        <v>20459</v>
      </c>
      <c r="F11316" t="s">
        <v>20457</v>
      </c>
    </row>
    <row r="11317" spans="1:7">
      <c r="A11317" t="s">
        <v>20460</v>
      </c>
      <c r="B11317">
        <v>29</v>
      </c>
      <c r="C11317">
        <v>6</v>
      </c>
      <c r="D11317">
        <v>9</v>
      </c>
      <c r="E11317" t="s">
        <v>20461</v>
      </c>
      <c r="G11317" t="e">
        <f>--Internal_2177</f>
        <v>#NAME?</v>
      </c>
    </row>
    <row r="11318" spans="1:7">
      <c r="A11318" t="s">
        <v>20462</v>
      </c>
      <c r="B11318">
        <v>29</v>
      </c>
      <c r="C11318">
        <v>6</v>
      </c>
      <c r="D11318">
        <v>10</v>
      </c>
      <c r="E11318" t="s">
        <v>20461</v>
      </c>
      <c r="G11318" t="e">
        <f>--Internal_2177</f>
        <v>#NAME?</v>
      </c>
    </row>
    <row r="11319" spans="1:7">
      <c r="A11319" t="s">
        <v>20463</v>
      </c>
      <c r="B11319">
        <v>29</v>
      </c>
      <c r="C11319">
        <v>6</v>
      </c>
      <c r="D11319">
        <v>11</v>
      </c>
      <c r="E11319" t="s">
        <v>20464</v>
      </c>
      <c r="F11319" t="s">
        <v>20465</v>
      </c>
    </row>
    <row r="11320" spans="1:7">
      <c r="A11320" t="s">
        <v>20466</v>
      </c>
      <c r="B11320">
        <v>29</v>
      </c>
      <c r="C11320">
        <v>6</v>
      </c>
      <c r="D11320">
        <v>12</v>
      </c>
      <c r="E11320" t="s">
        <v>20467</v>
      </c>
      <c r="F11320" t="s">
        <v>20465</v>
      </c>
    </row>
    <row r="11321" spans="1:7">
      <c r="A11321" t="s">
        <v>20468</v>
      </c>
      <c r="B11321">
        <v>29</v>
      </c>
      <c r="C11321">
        <v>6</v>
      </c>
      <c r="D11321">
        <v>13</v>
      </c>
      <c r="E11321" t="s">
        <v>20469</v>
      </c>
      <c r="G11321" t="e">
        <f>--Internal_6338</f>
        <v>#NAME?</v>
      </c>
    </row>
    <row r="11322" spans="1:7">
      <c r="A11322" t="s">
        <v>20470</v>
      </c>
      <c r="B11322">
        <v>29</v>
      </c>
      <c r="C11322">
        <v>6</v>
      </c>
      <c r="D11322">
        <v>14</v>
      </c>
      <c r="E11322" t="s">
        <v>20469</v>
      </c>
      <c r="G11322" t="e">
        <f>--Internal_6338</f>
        <v>#NAME?</v>
      </c>
    </row>
    <row r="11323" spans="1:7">
      <c r="A11323" t="s">
        <v>20471</v>
      </c>
      <c r="B11323">
        <v>29</v>
      </c>
      <c r="C11323">
        <v>6</v>
      </c>
      <c r="D11323">
        <v>15</v>
      </c>
      <c r="E11323" t="s">
        <v>20472</v>
      </c>
      <c r="F11323" t="s">
        <v>20473</v>
      </c>
    </row>
    <row r="11324" spans="1:7">
      <c r="A11324" t="s">
        <v>20474</v>
      </c>
      <c r="B11324">
        <v>29</v>
      </c>
      <c r="C11324">
        <v>6</v>
      </c>
      <c r="D11324">
        <v>16</v>
      </c>
      <c r="E11324" t="s">
        <v>20475</v>
      </c>
      <c r="F11324" t="s">
        <v>20473</v>
      </c>
    </row>
    <row r="11325" spans="1:7">
      <c r="A11325" t="s">
        <v>20476</v>
      </c>
      <c r="B11325">
        <v>29</v>
      </c>
      <c r="C11325">
        <v>6</v>
      </c>
      <c r="D11325">
        <v>17</v>
      </c>
      <c r="E11325" t="s">
        <v>20477</v>
      </c>
      <c r="F11325" t="s">
        <v>20478</v>
      </c>
    </row>
    <row r="11326" spans="1:7">
      <c r="A11326" t="s">
        <v>20479</v>
      </c>
      <c r="B11326">
        <v>29</v>
      </c>
      <c r="C11326">
        <v>6</v>
      </c>
      <c r="D11326">
        <v>18</v>
      </c>
      <c r="E11326" t="s">
        <v>20480</v>
      </c>
      <c r="F11326" t="s">
        <v>20478</v>
      </c>
    </row>
    <row r="11327" spans="1:7">
      <c r="A11327" t="s">
        <v>20481</v>
      </c>
      <c r="B11327">
        <v>29</v>
      </c>
      <c r="C11327">
        <v>6</v>
      </c>
      <c r="D11327">
        <v>19</v>
      </c>
      <c r="E11327" t="s">
        <v>20482</v>
      </c>
      <c r="F11327" t="s">
        <v>20483</v>
      </c>
    </row>
    <row r="11328" spans="1:7">
      <c r="A11328" t="s">
        <v>20484</v>
      </c>
      <c r="B11328">
        <v>29</v>
      </c>
      <c r="C11328">
        <v>6</v>
      </c>
      <c r="D11328">
        <v>20</v>
      </c>
      <c r="E11328" t="s">
        <v>20485</v>
      </c>
      <c r="F11328" t="s">
        <v>20483</v>
      </c>
    </row>
    <row r="11329" spans="1:7">
      <c r="A11329" t="s">
        <v>20486</v>
      </c>
      <c r="B11329">
        <v>29</v>
      </c>
      <c r="C11329">
        <v>7</v>
      </c>
      <c r="D11329">
        <v>1</v>
      </c>
      <c r="E11329" t="s">
        <v>20487</v>
      </c>
      <c r="F11329" t="s">
        <v>20488</v>
      </c>
    </row>
    <row r="11330" spans="1:7">
      <c r="A11330" t="s">
        <v>20489</v>
      </c>
      <c r="B11330">
        <v>29</v>
      </c>
      <c r="C11330">
        <v>7</v>
      </c>
      <c r="D11330">
        <v>2</v>
      </c>
      <c r="E11330" t="s">
        <v>20490</v>
      </c>
      <c r="F11330" t="s">
        <v>20488</v>
      </c>
    </row>
    <row r="11331" spans="1:7">
      <c r="A11331" t="s">
        <v>20491</v>
      </c>
      <c r="B11331">
        <v>29</v>
      </c>
      <c r="C11331">
        <v>7</v>
      </c>
      <c r="D11331">
        <v>3</v>
      </c>
      <c r="E11331" t="s">
        <v>20492</v>
      </c>
      <c r="G11331" t="e">
        <f>--Internal_5241</f>
        <v>#NAME?</v>
      </c>
    </row>
    <row r="11332" spans="1:7">
      <c r="A11332" t="s">
        <v>20493</v>
      </c>
      <c r="B11332">
        <v>29</v>
      </c>
      <c r="C11332">
        <v>7</v>
      </c>
      <c r="D11332">
        <v>4</v>
      </c>
      <c r="E11332" t="s">
        <v>20492</v>
      </c>
      <c r="G11332" t="e">
        <f>--Internal_5241</f>
        <v>#NAME?</v>
      </c>
    </row>
    <row r="11333" spans="1:7">
      <c r="A11333" t="s">
        <v>20494</v>
      </c>
      <c r="B11333">
        <v>29</v>
      </c>
      <c r="C11333">
        <v>7</v>
      </c>
      <c r="D11333">
        <v>5</v>
      </c>
      <c r="E11333" t="s">
        <v>20495</v>
      </c>
      <c r="F11333" t="s">
        <v>20496</v>
      </c>
    </row>
    <row r="11334" spans="1:7">
      <c r="A11334" t="s">
        <v>20497</v>
      </c>
      <c r="B11334">
        <v>29</v>
      </c>
      <c r="C11334">
        <v>7</v>
      </c>
      <c r="D11334">
        <v>6</v>
      </c>
      <c r="E11334" t="s">
        <v>20498</v>
      </c>
      <c r="F11334" t="s">
        <v>20496</v>
      </c>
    </row>
    <row r="11335" spans="1:7">
      <c r="A11335" t="s">
        <v>20499</v>
      </c>
      <c r="B11335">
        <v>29</v>
      </c>
      <c r="C11335">
        <v>7</v>
      </c>
      <c r="D11335">
        <v>7</v>
      </c>
      <c r="E11335" t="s">
        <v>20500</v>
      </c>
      <c r="F11335" t="s">
        <v>20501</v>
      </c>
    </row>
    <row r="11336" spans="1:7">
      <c r="A11336" t="s">
        <v>20502</v>
      </c>
      <c r="B11336">
        <v>29</v>
      </c>
      <c r="C11336">
        <v>7</v>
      </c>
      <c r="D11336">
        <v>8</v>
      </c>
      <c r="E11336" t="s">
        <v>20503</v>
      </c>
      <c r="F11336" t="s">
        <v>20501</v>
      </c>
    </row>
    <row r="11337" spans="1:7">
      <c r="A11337" t="s">
        <v>20504</v>
      </c>
      <c r="B11337">
        <v>29</v>
      </c>
      <c r="C11337">
        <v>7</v>
      </c>
      <c r="D11337">
        <v>9</v>
      </c>
      <c r="E11337" t="s">
        <v>20505</v>
      </c>
      <c r="F11337" t="s">
        <v>20506</v>
      </c>
    </row>
    <row r="11338" spans="1:7">
      <c r="A11338" t="s">
        <v>20507</v>
      </c>
      <c r="B11338">
        <v>29</v>
      </c>
      <c r="C11338">
        <v>7</v>
      </c>
      <c r="D11338">
        <v>10</v>
      </c>
      <c r="E11338" t="s">
        <v>20508</v>
      </c>
      <c r="F11338" t="s">
        <v>20506</v>
      </c>
    </row>
    <row r="11339" spans="1:7">
      <c r="A11339" t="s">
        <v>20509</v>
      </c>
      <c r="B11339">
        <v>29</v>
      </c>
      <c r="C11339">
        <v>7</v>
      </c>
      <c r="D11339">
        <v>11</v>
      </c>
      <c r="E11339" t="s">
        <v>20510</v>
      </c>
      <c r="G11339" t="e">
        <f>--Internal_278328</f>
        <v>#NAME?</v>
      </c>
    </row>
    <row r="11340" spans="1:7">
      <c r="A11340" t="s">
        <v>20511</v>
      </c>
      <c r="B11340">
        <v>29</v>
      </c>
      <c r="C11340">
        <v>7</v>
      </c>
      <c r="D11340">
        <v>12</v>
      </c>
      <c r="E11340" t="s">
        <v>20510</v>
      </c>
      <c r="G11340" t="e">
        <f>--Internal_278328</f>
        <v>#NAME?</v>
      </c>
    </row>
    <row r="11341" spans="1:7">
      <c r="A11341" t="s">
        <v>20512</v>
      </c>
      <c r="B11341">
        <v>29</v>
      </c>
      <c r="C11341">
        <v>7</v>
      </c>
      <c r="D11341">
        <v>13</v>
      </c>
      <c r="E11341" t="s">
        <v>20513</v>
      </c>
      <c r="F11341" t="s">
        <v>20514</v>
      </c>
    </row>
    <row r="11342" spans="1:7">
      <c r="A11342" t="s">
        <v>20515</v>
      </c>
      <c r="B11342">
        <v>29</v>
      </c>
      <c r="C11342">
        <v>7</v>
      </c>
      <c r="D11342">
        <v>14</v>
      </c>
      <c r="E11342" t="s">
        <v>20516</v>
      </c>
      <c r="F11342" t="s">
        <v>20514</v>
      </c>
    </row>
    <row r="11343" spans="1:7">
      <c r="A11343" t="s">
        <v>20517</v>
      </c>
      <c r="B11343">
        <v>29</v>
      </c>
      <c r="C11343">
        <v>7</v>
      </c>
      <c r="D11343">
        <v>15</v>
      </c>
      <c r="E11343" t="s">
        <v>20518</v>
      </c>
      <c r="F11343" t="s">
        <v>20519</v>
      </c>
    </row>
    <row r="11344" spans="1:7">
      <c r="A11344" t="s">
        <v>20520</v>
      </c>
      <c r="B11344">
        <v>29</v>
      </c>
      <c r="C11344">
        <v>7</v>
      </c>
      <c r="D11344">
        <v>16</v>
      </c>
      <c r="E11344" t="s">
        <v>20521</v>
      </c>
      <c r="F11344" t="s">
        <v>20519</v>
      </c>
    </row>
    <row r="11345" spans="1:7">
      <c r="A11345" t="s">
        <v>20522</v>
      </c>
      <c r="B11345">
        <v>29</v>
      </c>
      <c r="C11345">
        <v>7</v>
      </c>
      <c r="D11345">
        <v>17</v>
      </c>
      <c r="E11345" t="s">
        <v>20523</v>
      </c>
      <c r="F11345" t="s">
        <v>20524</v>
      </c>
    </row>
    <row r="11346" spans="1:7">
      <c r="A11346" t="s">
        <v>20525</v>
      </c>
      <c r="B11346">
        <v>29</v>
      </c>
      <c r="C11346">
        <v>7</v>
      </c>
      <c r="D11346">
        <v>18</v>
      </c>
      <c r="E11346" t="s">
        <v>20526</v>
      </c>
      <c r="F11346" t="s">
        <v>20524</v>
      </c>
    </row>
    <row r="11347" spans="1:7">
      <c r="A11347" t="s">
        <v>20527</v>
      </c>
      <c r="B11347">
        <v>29</v>
      </c>
      <c r="C11347">
        <v>7</v>
      </c>
      <c r="D11347">
        <v>19</v>
      </c>
      <c r="E11347" t="s">
        <v>20528</v>
      </c>
      <c r="F11347" t="s">
        <v>20529</v>
      </c>
    </row>
    <row r="11348" spans="1:7">
      <c r="A11348" t="s">
        <v>20530</v>
      </c>
      <c r="B11348">
        <v>29</v>
      </c>
      <c r="C11348">
        <v>7</v>
      </c>
      <c r="D11348">
        <v>20</v>
      </c>
      <c r="E11348" t="s">
        <v>20531</v>
      </c>
      <c r="F11348" t="s">
        <v>20529</v>
      </c>
    </row>
    <row r="11349" spans="1:7">
      <c r="A11349" t="s">
        <v>20532</v>
      </c>
      <c r="B11349">
        <v>29</v>
      </c>
      <c r="C11349">
        <v>8</v>
      </c>
      <c r="D11349">
        <v>1</v>
      </c>
      <c r="E11349" t="s">
        <v>20533</v>
      </c>
      <c r="G11349" t="e">
        <f>--Internal_10869</f>
        <v>#NAME?</v>
      </c>
    </row>
    <row r="11350" spans="1:7">
      <c r="A11350" t="s">
        <v>20534</v>
      </c>
      <c r="B11350">
        <v>29</v>
      </c>
      <c r="C11350">
        <v>8</v>
      </c>
      <c r="D11350">
        <v>2</v>
      </c>
      <c r="E11350" t="s">
        <v>20533</v>
      </c>
      <c r="G11350" t="e">
        <f>--Internal_10869</f>
        <v>#NAME?</v>
      </c>
    </row>
    <row r="11351" spans="1:7">
      <c r="A11351" t="s">
        <v>20535</v>
      </c>
      <c r="B11351">
        <v>29</v>
      </c>
      <c r="C11351">
        <v>8</v>
      </c>
      <c r="D11351">
        <v>3</v>
      </c>
      <c r="E11351" t="s">
        <v>20536</v>
      </c>
      <c r="F11351" t="s">
        <v>20537</v>
      </c>
    </row>
    <row r="11352" spans="1:7">
      <c r="A11352" t="s">
        <v>20538</v>
      </c>
      <c r="B11352">
        <v>29</v>
      </c>
      <c r="C11352">
        <v>8</v>
      </c>
      <c r="D11352">
        <v>4</v>
      </c>
      <c r="E11352" t="s">
        <v>20539</v>
      </c>
      <c r="F11352" t="s">
        <v>20537</v>
      </c>
    </row>
    <row r="11353" spans="1:7">
      <c r="A11353" t="s">
        <v>20540</v>
      </c>
      <c r="B11353">
        <v>29</v>
      </c>
      <c r="C11353">
        <v>8</v>
      </c>
      <c r="D11353">
        <v>5</v>
      </c>
      <c r="E11353" t="s">
        <v>20541</v>
      </c>
      <c r="G11353" t="e">
        <f>--Internal_8137</f>
        <v>#NAME?</v>
      </c>
    </row>
    <row r="11354" spans="1:7">
      <c r="A11354" t="s">
        <v>20542</v>
      </c>
      <c r="B11354">
        <v>29</v>
      </c>
      <c r="C11354">
        <v>8</v>
      </c>
      <c r="D11354">
        <v>6</v>
      </c>
      <c r="E11354" t="s">
        <v>20541</v>
      </c>
      <c r="G11354" t="e">
        <f>--Internal_8137</f>
        <v>#NAME?</v>
      </c>
    </row>
    <row r="11355" spans="1:7">
      <c r="A11355" t="s">
        <v>20543</v>
      </c>
      <c r="B11355">
        <v>29</v>
      </c>
      <c r="C11355">
        <v>8</v>
      </c>
      <c r="D11355">
        <v>7</v>
      </c>
      <c r="E11355" t="s">
        <v>20544</v>
      </c>
      <c r="F11355" t="s">
        <v>20545</v>
      </c>
    </row>
    <row r="11356" spans="1:7">
      <c r="A11356" t="s">
        <v>20546</v>
      </c>
      <c r="B11356">
        <v>29</v>
      </c>
      <c r="C11356">
        <v>8</v>
      </c>
      <c r="D11356">
        <v>8</v>
      </c>
      <c r="E11356" t="s">
        <v>20547</v>
      </c>
      <c r="F11356" t="s">
        <v>20545</v>
      </c>
    </row>
    <row r="11357" spans="1:7">
      <c r="A11357" t="s">
        <v>20548</v>
      </c>
      <c r="B11357">
        <v>29</v>
      </c>
      <c r="C11357">
        <v>8</v>
      </c>
      <c r="D11357">
        <v>9</v>
      </c>
      <c r="E11357" t="s">
        <v>20549</v>
      </c>
      <c r="F11357" t="s">
        <v>20550</v>
      </c>
    </row>
    <row r="11358" spans="1:7">
      <c r="A11358" t="s">
        <v>20551</v>
      </c>
      <c r="B11358">
        <v>29</v>
      </c>
      <c r="C11358">
        <v>8</v>
      </c>
      <c r="D11358">
        <v>10</v>
      </c>
      <c r="E11358" t="s">
        <v>20552</v>
      </c>
      <c r="F11358" t="s">
        <v>20550</v>
      </c>
    </row>
    <row r="11359" spans="1:7">
      <c r="A11359" t="s">
        <v>20553</v>
      </c>
      <c r="B11359">
        <v>29</v>
      </c>
      <c r="C11359">
        <v>8</v>
      </c>
      <c r="D11359">
        <v>11</v>
      </c>
      <c r="E11359" t="s">
        <v>20554</v>
      </c>
      <c r="F11359" t="s">
        <v>20555</v>
      </c>
    </row>
    <row r="11360" spans="1:7">
      <c r="A11360" t="s">
        <v>20556</v>
      </c>
      <c r="B11360">
        <v>29</v>
      </c>
      <c r="C11360">
        <v>8</v>
      </c>
      <c r="D11360">
        <v>12</v>
      </c>
      <c r="E11360" t="s">
        <v>20557</v>
      </c>
      <c r="F11360" t="s">
        <v>20555</v>
      </c>
    </row>
    <row r="11361" spans="1:6">
      <c r="A11361" t="s">
        <v>20558</v>
      </c>
      <c r="B11361">
        <v>29</v>
      </c>
      <c r="C11361">
        <v>8</v>
      </c>
      <c r="D11361">
        <v>13</v>
      </c>
      <c r="E11361" t="s">
        <v>20559</v>
      </c>
      <c r="F11361" t="s">
        <v>20560</v>
      </c>
    </row>
    <row r="11362" spans="1:6">
      <c r="A11362" t="s">
        <v>20561</v>
      </c>
      <c r="B11362">
        <v>29</v>
      </c>
      <c r="C11362">
        <v>8</v>
      </c>
      <c r="D11362">
        <v>14</v>
      </c>
      <c r="E11362" t="s">
        <v>20562</v>
      </c>
      <c r="F11362" t="s">
        <v>20560</v>
      </c>
    </row>
    <row r="11363" spans="1:6">
      <c r="A11363" t="s">
        <v>20563</v>
      </c>
      <c r="B11363">
        <v>29</v>
      </c>
      <c r="C11363">
        <v>8</v>
      </c>
      <c r="D11363">
        <v>15</v>
      </c>
      <c r="E11363" t="s">
        <v>20564</v>
      </c>
      <c r="F11363" t="s">
        <v>20565</v>
      </c>
    </row>
    <row r="11364" spans="1:6">
      <c r="A11364" t="s">
        <v>20566</v>
      </c>
      <c r="B11364">
        <v>29</v>
      </c>
      <c r="C11364">
        <v>8</v>
      </c>
      <c r="D11364">
        <v>16</v>
      </c>
      <c r="E11364" t="s">
        <v>20567</v>
      </c>
      <c r="F11364" t="s">
        <v>20565</v>
      </c>
    </row>
    <row r="11365" spans="1:6">
      <c r="A11365" t="s">
        <v>20568</v>
      </c>
      <c r="B11365">
        <v>29</v>
      </c>
      <c r="C11365">
        <v>8</v>
      </c>
      <c r="D11365">
        <v>17</v>
      </c>
      <c r="E11365" t="s">
        <v>20569</v>
      </c>
      <c r="F11365" t="s">
        <v>20570</v>
      </c>
    </row>
    <row r="11366" spans="1:6">
      <c r="A11366" t="s">
        <v>20571</v>
      </c>
      <c r="B11366">
        <v>29</v>
      </c>
      <c r="C11366">
        <v>8</v>
      </c>
      <c r="D11366">
        <v>18</v>
      </c>
      <c r="E11366" t="s">
        <v>20572</v>
      </c>
      <c r="F11366" t="s">
        <v>20570</v>
      </c>
    </row>
    <row r="11367" spans="1:6">
      <c r="A11367" t="s">
        <v>20573</v>
      </c>
      <c r="B11367">
        <v>29</v>
      </c>
      <c r="C11367">
        <v>8</v>
      </c>
      <c r="D11367">
        <v>19</v>
      </c>
      <c r="E11367" t="s">
        <v>20574</v>
      </c>
      <c r="F11367" t="s">
        <v>20575</v>
      </c>
    </row>
    <row r="11368" spans="1:6">
      <c r="A11368" t="s">
        <v>20576</v>
      </c>
      <c r="B11368">
        <v>29</v>
      </c>
      <c r="C11368">
        <v>8</v>
      </c>
      <c r="D11368">
        <v>20</v>
      </c>
      <c r="E11368" t="s">
        <v>20577</v>
      </c>
      <c r="F11368" t="s">
        <v>20575</v>
      </c>
    </row>
    <row r="11369" spans="1:6">
      <c r="A11369" t="s">
        <v>20578</v>
      </c>
      <c r="B11369">
        <v>29</v>
      </c>
      <c r="C11369">
        <v>9</v>
      </c>
      <c r="D11369">
        <v>1</v>
      </c>
      <c r="E11369" t="s">
        <v>20579</v>
      </c>
      <c r="F11369" t="s">
        <v>20580</v>
      </c>
    </row>
    <row r="11370" spans="1:6">
      <c r="A11370" t="s">
        <v>20581</v>
      </c>
      <c r="B11370">
        <v>29</v>
      </c>
      <c r="C11370">
        <v>9</v>
      </c>
      <c r="D11370">
        <v>2</v>
      </c>
      <c r="E11370" t="s">
        <v>20582</v>
      </c>
      <c r="F11370" t="s">
        <v>20580</v>
      </c>
    </row>
    <row r="11371" spans="1:6">
      <c r="A11371" t="s">
        <v>20583</v>
      </c>
      <c r="B11371">
        <v>29</v>
      </c>
      <c r="C11371">
        <v>9</v>
      </c>
      <c r="D11371">
        <v>3</v>
      </c>
      <c r="E11371" t="s">
        <v>20584</v>
      </c>
      <c r="F11371" t="s">
        <v>20585</v>
      </c>
    </row>
    <row r="11372" spans="1:6">
      <c r="A11372" t="s">
        <v>20586</v>
      </c>
      <c r="B11372">
        <v>29</v>
      </c>
      <c r="C11372">
        <v>9</v>
      </c>
      <c r="D11372">
        <v>4</v>
      </c>
      <c r="E11372" t="s">
        <v>20587</v>
      </c>
      <c r="F11372" t="s">
        <v>20585</v>
      </c>
    </row>
    <row r="11373" spans="1:6">
      <c r="A11373" t="s">
        <v>20588</v>
      </c>
      <c r="B11373">
        <v>29</v>
      </c>
      <c r="C11373">
        <v>9</v>
      </c>
      <c r="D11373">
        <v>5</v>
      </c>
      <c r="E11373" t="s">
        <v>20589</v>
      </c>
      <c r="F11373" t="s">
        <v>20590</v>
      </c>
    </row>
    <row r="11374" spans="1:6">
      <c r="A11374" t="s">
        <v>20591</v>
      </c>
      <c r="B11374">
        <v>29</v>
      </c>
      <c r="C11374">
        <v>9</v>
      </c>
      <c r="D11374">
        <v>6</v>
      </c>
      <c r="E11374" t="s">
        <v>20592</v>
      </c>
      <c r="F11374" t="s">
        <v>20590</v>
      </c>
    </row>
    <row r="11375" spans="1:6">
      <c r="A11375" t="s">
        <v>20593</v>
      </c>
      <c r="B11375">
        <v>29</v>
      </c>
      <c r="C11375">
        <v>9</v>
      </c>
      <c r="D11375">
        <v>7</v>
      </c>
      <c r="E11375" t="s">
        <v>20594</v>
      </c>
      <c r="F11375" t="s">
        <v>20595</v>
      </c>
    </row>
    <row r="11376" spans="1:6">
      <c r="A11376" t="s">
        <v>20596</v>
      </c>
      <c r="B11376">
        <v>29</v>
      </c>
      <c r="C11376">
        <v>9</v>
      </c>
      <c r="D11376">
        <v>8</v>
      </c>
      <c r="E11376" t="s">
        <v>20597</v>
      </c>
      <c r="F11376" t="s">
        <v>20595</v>
      </c>
    </row>
    <row r="11377" spans="1:6">
      <c r="A11377" t="s">
        <v>20598</v>
      </c>
      <c r="B11377">
        <v>29</v>
      </c>
      <c r="C11377">
        <v>9</v>
      </c>
      <c r="D11377">
        <v>9</v>
      </c>
      <c r="E11377" t="s">
        <v>20599</v>
      </c>
      <c r="F11377" t="s">
        <v>20600</v>
      </c>
    </row>
    <row r="11378" spans="1:6">
      <c r="A11378" t="s">
        <v>20601</v>
      </c>
      <c r="B11378">
        <v>29</v>
      </c>
      <c r="C11378">
        <v>9</v>
      </c>
      <c r="D11378">
        <v>10</v>
      </c>
      <c r="E11378" t="s">
        <v>20602</v>
      </c>
      <c r="F11378" t="s">
        <v>20600</v>
      </c>
    </row>
    <row r="11379" spans="1:6">
      <c r="A11379" t="s">
        <v>20603</v>
      </c>
      <c r="B11379">
        <v>29</v>
      </c>
      <c r="C11379">
        <v>9</v>
      </c>
      <c r="D11379">
        <v>11</v>
      </c>
      <c r="E11379" t="s">
        <v>20604</v>
      </c>
      <c r="F11379" t="s">
        <v>20605</v>
      </c>
    </row>
    <row r="11380" spans="1:6">
      <c r="A11380" t="s">
        <v>20606</v>
      </c>
      <c r="B11380">
        <v>29</v>
      </c>
      <c r="C11380">
        <v>9</v>
      </c>
      <c r="D11380">
        <v>12</v>
      </c>
      <c r="E11380" t="s">
        <v>20607</v>
      </c>
      <c r="F11380" t="s">
        <v>20605</v>
      </c>
    </row>
    <row r="11381" spans="1:6">
      <c r="A11381" t="s">
        <v>20608</v>
      </c>
      <c r="B11381">
        <v>29</v>
      </c>
      <c r="C11381">
        <v>9</v>
      </c>
      <c r="D11381">
        <v>13</v>
      </c>
      <c r="E11381" t="s">
        <v>20609</v>
      </c>
      <c r="F11381" t="s">
        <v>20610</v>
      </c>
    </row>
    <row r="11382" spans="1:6">
      <c r="A11382" t="s">
        <v>20611</v>
      </c>
      <c r="B11382">
        <v>29</v>
      </c>
      <c r="C11382">
        <v>9</v>
      </c>
      <c r="D11382">
        <v>14</v>
      </c>
      <c r="E11382" t="s">
        <v>20612</v>
      </c>
      <c r="F11382" t="s">
        <v>20610</v>
      </c>
    </row>
    <row r="11383" spans="1:6">
      <c r="A11383" t="s">
        <v>20613</v>
      </c>
      <c r="B11383">
        <v>29</v>
      </c>
      <c r="C11383">
        <v>9</v>
      </c>
      <c r="D11383">
        <v>15</v>
      </c>
      <c r="E11383" t="s">
        <v>20614</v>
      </c>
      <c r="F11383" t="s">
        <v>20615</v>
      </c>
    </row>
    <row r="11384" spans="1:6">
      <c r="A11384" t="s">
        <v>20616</v>
      </c>
      <c r="B11384">
        <v>29</v>
      </c>
      <c r="C11384">
        <v>9</v>
      </c>
      <c r="D11384">
        <v>16</v>
      </c>
      <c r="E11384" t="s">
        <v>20617</v>
      </c>
      <c r="F11384" t="s">
        <v>20615</v>
      </c>
    </row>
    <row r="11385" spans="1:6">
      <c r="A11385" t="s">
        <v>20618</v>
      </c>
      <c r="B11385">
        <v>29</v>
      </c>
      <c r="C11385">
        <v>9</v>
      </c>
      <c r="D11385">
        <v>17</v>
      </c>
      <c r="E11385" t="s">
        <v>20619</v>
      </c>
      <c r="F11385" t="s">
        <v>20620</v>
      </c>
    </row>
    <row r="11386" spans="1:6">
      <c r="A11386" t="s">
        <v>20621</v>
      </c>
      <c r="B11386">
        <v>29</v>
      </c>
      <c r="C11386">
        <v>9</v>
      </c>
      <c r="D11386">
        <v>18</v>
      </c>
      <c r="E11386" t="s">
        <v>20622</v>
      </c>
      <c r="F11386" t="s">
        <v>20620</v>
      </c>
    </row>
    <row r="11387" spans="1:6">
      <c r="A11387" t="s">
        <v>20623</v>
      </c>
      <c r="B11387">
        <v>29</v>
      </c>
      <c r="C11387">
        <v>9</v>
      </c>
      <c r="D11387">
        <v>19</v>
      </c>
      <c r="E11387" t="s">
        <v>20624</v>
      </c>
      <c r="F11387" t="s">
        <v>20625</v>
      </c>
    </row>
    <row r="11388" spans="1:6">
      <c r="A11388" t="s">
        <v>20626</v>
      </c>
      <c r="B11388">
        <v>29</v>
      </c>
      <c r="C11388">
        <v>9</v>
      </c>
      <c r="D11388">
        <v>20</v>
      </c>
      <c r="E11388" t="s">
        <v>20627</v>
      </c>
      <c r="F11388" t="s">
        <v>20625</v>
      </c>
    </row>
    <row r="11389" spans="1:6">
      <c r="A11389" t="s">
        <v>20628</v>
      </c>
      <c r="B11389">
        <v>29</v>
      </c>
      <c r="C11389">
        <v>10</v>
      </c>
      <c r="D11389">
        <v>1</v>
      </c>
      <c r="E11389" t="s">
        <v>20629</v>
      </c>
      <c r="F11389" t="s">
        <v>20630</v>
      </c>
    </row>
    <row r="11390" spans="1:6">
      <c r="A11390" t="s">
        <v>20631</v>
      </c>
      <c r="B11390">
        <v>29</v>
      </c>
      <c r="C11390">
        <v>10</v>
      </c>
      <c r="D11390">
        <v>2</v>
      </c>
      <c r="E11390" t="s">
        <v>20632</v>
      </c>
      <c r="F11390" t="s">
        <v>20630</v>
      </c>
    </row>
    <row r="11391" spans="1:6">
      <c r="A11391" t="s">
        <v>20633</v>
      </c>
      <c r="B11391">
        <v>29</v>
      </c>
      <c r="C11391">
        <v>10</v>
      </c>
      <c r="D11391">
        <v>3</v>
      </c>
      <c r="E11391" t="s">
        <v>20634</v>
      </c>
      <c r="F11391" t="s">
        <v>20635</v>
      </c>
    </row>
    <row r="11392" spans="1:6">
      <c r="A11392" t="s">
        <v>20636</v>
      </c>
      <c r="B11392">
        <v>29</v>
      </c>
      <c r="C11392">
        <v>10</v>
      </c>
      <c r="D11392">
        <v>4</v>
      </c>
      <c r="E11392" t="s">
        <v>20637</v>
      </c>
      <c r="F11392" t="s">
        <v>20635</v>
      </c>
    </row>
    <row r="11393" spans="1:6">
      <c r="A11393" t="s">
        <v>20638</v>
      </c>
      <c r="B11393">
        <v>29</v>
      </c>
      <c r="C11393">
        <v>10</v>
      </c>
      <c r="D11393">
        <v>5</v>
      </c>
      <c r="E11393" t="s">
        <v>20639</v>
      </c>
      <c r="F11393" t="s">
        <v>20640</v>
      </c>
    </row>
    <row r="11394" spans="1:6">
      <c r="A11394" t="s">
        <v>20641</v>
      </c>
      <c r="B11394">
        <v>29</v>
      </c>
      <c r="C11394">
        <v>10</v>
      </c>
      <c r="D11394">
        <v>6</v>
      </c>
      <c r="E11394" t="s">
        <v>20642</v>
      </c>
      <c r="F11394" t="s">
        <v>20640</v>
      </c>
    </row>
    <row r="11395" spans="1:6">
      <c r="A11395" t="s">
        <v>20643</v>
      </c>
      <c r="B11395">
        <v>29</v>
      </c>
      <c r="C11395">
        <v>10</v>
      </c>
      <c r="D11395">
        <v>7</v>
      </c>
      <c r="E11395" t="s">
        <v>20644</v>
      </c>
      <c r="F11395" t="s">
        <v>20645</v>
      </c>
    </row>
    <row r="11396" spans="1:6">
      <c r="A11396" t="s">
        <v>20646</v>
      </c>
      <c r="B11396">
        <v>29</v>
      </c>
      <c r="C11396">
        <v>10</v>
      </c>
      <c r="D11396">
        <v>8</v>
      </c>
      <c r="E11396" t="s">
        <v>20647</v>
      </c>
      <c r="F11396" t="s">
        <v>20645</v>
      </c>
    </row>
    <row r="11397" spans="1:6">
      <c r="A11397" t="s">
        <v>20648</v>
      </c>
      <c r="B11397">
        <v>29</v>
      </c>
      <c r="C11397">
        <v>10</v>
      </c>
      <c r="D11397">
        <v>9</v>
      </c>
      <c r="E11397" t="s">
        <v>20649</v>
      </c>
      <c r="F11397" t="s">
        <v>20650</v>
      </c>
    </row>
    <row r="11398" spans="1:6">
      <c r="A11398" t="s">
        <v>20651</v>
      </c>
      <c r="B11398">
        <v>29</v>
      </c>
      <c r="C11398">
        <v>10</v>
      </c>
      <c r="D11398">
        <v>10</v>
      </c>
      <c r="E11398" t="s">
        <v>20652</v>
      </c>
      <c r="F11398" t="s">
        <v>20650</v>
      </c>
    </row>
    <row r="11399" spans="1:6">
      <c r="A11399" t="s">
        <v>20653</v>
      </c>
      <c r="B11399">
        <v>29</v>
      </c>
      <c r="C11399">
        <v>10</v>
      </c>
      <c r="D11399">
        <v>11</v>
      </c>
      <c r="E11399" t="s">
        <v>20654</v>
      </c>
      <c r="F11399" t="s">
        <v>20655</v>
      </c>
    </row>
    <row r="11400" spans="1:6">
      <c r="A11400" t="s">
        <v>20656</v>
      </c>
      <c r="B11400">
        <v>29</v>
      </c>
      <c r="C11400">
        <v>10</v>
      </c>
      <c r="D11400">
        <v>12</v>
      </c>
      <c r="E11400" t="s">
        <v>20657</v>
      </c>
      <c r="F11400" t="s">
        <v>20655</v>
      </c>
    </row>
    <row r="11401" spans="1:6">
      <c r="A11401" t="s">
        <v>20658</v>
      </c>
      <c r="B11401">
        <v>29</v>
      </c>
      <c r="C11401">
        <v>10</v>
      </c>
      <c r="D11401">
        <v>13</v>
      </c>
      <c r="E11401" t="s">
        <v>20659</v>
      </c>
      <c r="F11401" t="s">
        <v>20660</v>
      </c>
    </row>
    <row r="11402" spans="1:6">
      <c r="A11402" t="s">
        <v>20661</v>
      </c>
      <c r="B11402">
        <v>29</v>
      </c>
      <c r="C11402">
        <v>10</v>
      </c>
      <c r="D11402">
        <v>14</v>
      </c>
      <c r="E11402" t="s">
        <v>20662</v>
      </c>
      <c r="F11402" t="s">
        <v>20660</v>
      </c>
    </row>
    <row r="11403" spans="1:6">
      <c r="A11403" t="s">
        <v>20663</v>
      </c>
      <c r="B11403">
        <v>29</v>
      </c>
      <c r="C11403">
        <v>10</v>
      </c>
      <c r="D11403">
        <v>15</v>
      </c>
      <c r="E11403" t="s">
        <v>20664</v>
      </c>
      <c r="F11403" t="s">
        <v>20665</v>
      </c>
    </row>
    <row r="11404" spans="1:6">
      <c r="A11404" t="s">
        <v>20666</v>
      </c>
      <c r="B11404">
        <v>29</v>
      </c>
      <c r="C11404">
        <v>10</v>
      </c>
      <c r="D11404">
        <v>16</v>
      </c>
      <c r="E11404" t="s">
        <v>20667</v>
      </c>
      <c r="F11404" t="s">
        <v>20665</v>
      </c>
    </row>
    <row r="11405" spans="1:6">
      <c r="A11405" t="s">
        <v>20668</v>
      </c>
      <c r="B11405">
        <v>29</v>
      </c>
      <c r="C11405">
        <v>10</v>
      </c>
      <c r="D11405">
        <v>17</v>
      </c>
      <c r="E11405" t="s">
        <v>20669</v>
      </c>
      <c r="F11405" t="s">
        <v>20670</v>
      </c>
    </row>
    <row r="11406" spans="1:6">
      <c r="A11406" t="s">
        <v>20671</v>
      </c>
      <c r="B11406">
        <v>29</v>
      </c>
      <c r="C11406">
        <v>10</v>
      </c>
      <c r="D11406">
        <v>18</v>
      </c>
      <c r="E11406" t="s">
        <v>20672</v>
      </c>
      <c r="F11406" t="s">
        <v>20670</v>
      </c>
    </row>
    <row r="11407" spans="1:6">
      <c r="A11407" t="s">
        <v>20673</v>
      </c>
      <c r="B11407">
        <v>29</v>
      </c>
      <c r="C11407">
        <v>10</v>
      </c>
      <c r="D11407">
        <v>19</v>
      </c>
      <c r="E11407" t="s">
        <v>20674</v>
      </c>
      <c r="F11407" t="s">
        <v>20675</v>
      </c>
    </row>
    <row r="11408" spans="1:6">
      <c r="A11408" t="s">
        <v>20676</v>
      </c>
      <c r="B11408">
        <v>29</v>
      </c>
      <c r="C11408">
        <v>10</v>
      </c>
      <c r="D11408">
        <v>20</v>
      </c>
      <c r="E11408" t="s">
        <v>20677</v>
      </c>
      <c r="F11408" t="s">
        <v>20675</v>
      </c>
    </row>
    <row r="11409" spans="1:6">
      <c r="A11409" t="s">
        <v>20678</v>
      </c>
      <c r="B11409">
        <v>29</v>
      </c>
      <c r="C11409">
        <v>11</v>
      </c>
      <c r="D11409">
        <v>1</v>
      </c>
      <c r="E11409" t="s">
        <v>20679</v>
      </c>
      <c r="F11409" t="s">
        <v>20680</v>
      </c>
    </row>
    <row r="11410" spans="1:6">
      <c r="A11410" t="s">
        <v>20681</v>
      </c>
      <c r="B11410">
        <v>29</v>
      </c>
      <c r="C11410">
        <v>11</v>
      </c>
      <c r="D11410">
        <v>2</v>
      </c>
      <c r="E11410" t="s">
        <v>20682</v>
      </c>
      <c r="F11410" t="s">
        <v>20680</v>
      </c>
    </row>
    <row r="11411" spans="1:6">
      <c r="A11411" t="s">
        <v>20683</v>
      </c>
      <c r="B11411">
        <v>29</v>
      </c>
      <c r="C11411">
        <v>11</v>
      </c>
      <c r="D11411">
        <v>3</v>
      </c>
      <c r="E11411" t="s">
        <v>20684</v>
      </c>
      <c r="F11411" t="s">
        <v>20685</v>
      </c>
    </row>
    <row r="11412" spans="1:6">
      <c r="A11412" t="s">
        <v>20686</v>
      </c>
      <c r="B11412">
        <v>29</v>
      </c>
      <c r="C11412">
        <v>11</v>
      </c>
      <c r="D11412">
        <v>4</v>
      </c>
      <c r="E11412" t="s">
        <v>20687</v>
      </c>
      <c r="F11412" t="s">
        <v>20685</v>
      </c>
    </row>
    <row r="11413" spans="1:6">
      <c r="A11413" t="s">
        <v>20688</v>
      </c>
      <c r="B11413">
        <v>29</v>
      </c>
      <c r="C11413">
        <v>11</v>
      </c>
      <c r="D11413">
        <v>5</v>
      </c>
      <c r="E11413" t="s">
        <v>20689</v>
      </c>
      <c r="F11413" t="s">
        <v>20690</v>
      </c>
    </row>
    <row r="11414" spans="1:6">
      <c r="A11414" t="s">
        <v>20691</v>
      </c>
      <c r="B11414">
        <v>29</v>
      </c>
      <c r="C11414">
        <v>11</v>
      </c>
      <c r="D11414">
        <v>6</v>
      </c>
      <c r="E11414" t="s">
        <v>20692</v>
      </c>
      <c r="F11414" t="s">
        <v>20690</v>
      </c>
    </row>
    <row r="11415" spans="1:6">
      <c r="A11415" t="s">
        <v>20693</v>
      </c>
      <c r="B11415">
        <v>29</v>
      </c>
      <c r="C11415">
        <v>11</v>
      </c>
      <c r="D11415">
        <v>7</v>
      </c>
      <c r="E11415" t="s">
        <v>20694</v>
      </c>
      <c r="F11415" t="s">
        <v>20695</v>
      </c>
    </row>
    <row r="11416" spans="1:6">
      <c r="A11416" t="s">
        <v>20696</v>
      </c>
      <c r="B11416">
        <v>29</v>
      </c>
      <c r="C11416">
        <v>11</v>
      </c>
      <c r="D11416">
        <v>8</v>
      </c>
      <c r="E11416" t="s">
        <v>20697</v>
      </c>
      <c r="F11416" t="s">
        <v>20695</v>
      </c>
    </row>
    <row r="11417" spans="1:6">
      <c r="A11417" t="s">
        <v>20698</v>
      </c>
      <c r="B11417">
        <v>29</v>
      </c>
      <c r="C11417">
        <v>11</v>
      </c>
      <c r="D11417">
        <v>9</v>
      </c>
      <c r="E11417" t="s">
        <v>20699</v>
      </c>
      <c r="F11417" t="s">
        <v>20700</v>
      </c>
    </row>
    <row r="11418" spans="1:6">
      <c r="A11418" t="s">
        <v>20701</v>
      </c>
      <c r="B11418">
        <v>29</v>
      </c>
      <c r="C11418">
        <v>11</v>
      </c>
      <c r="D11418">
        <v>10</v>
      </c>
      <c r="E11418" t="s">
        <v>20702</v>
      </c>
      <c r="F11418" t="s">
        <v>20700</v>
      </c>
    </row>
    <row r="11419" spans="1:6">
      <c r="A11419" t="s">
        <v>20703</v>
      </c>
      <c r="B11419">
        <v>29</v>
      </c>
      <c r="C11419">
        <v>11</v>
      </c>
      <c r="D11419">
        <v>11</v>
      </c>
      <c r="E11419" t="s">
        <v>20704</v>
      </c>
      <c r="F11419" t="s">
        <v>20705</v>
      </c>
    </row>
    <row r="11420" spans="1:6">
      <c r="A11420" t="s">
        <v>20706</v>
      </c>
      <c r="B11420">
        <v>29</v>
      </c>
      <c r="C11420">
        <v>11</v>
      </c>
      <c r="D11420">
        <v>12</v>
      </c>
      <c r="E11420" t="s">
        <v>20707</v>
      </c>
      <c r="F11420" t="s">
        <v>20705</v>
      </c>
    </row>
    <row r="11421" spans="1:6">
      <c r="A11421" t="s">
        <v>20708</v>
      </c>
      <c r="B11421">
        <v>29</v>
      </c>
      <c r="C11421">
        <v>11</v>
      </c>
      <c r="D11421">
        <v>13</v>
      </c>
      <c r="E11421" t="s">
        <v>20709</v>
      </c>
      <c r="F11421" t="s">
        <v>20710</v>
      </c>
    </row>
    <row r="11422" spans="1:6">
      <c r="A11422" t="s">
        <v>20711</v>
      </c>
      <c r="B11422">
        <v>29</v>
      </c>
      <c r="C11422">
        <v>11</v>
      </c>
      <c r="D11422">
        <v>14</v>
      </c>
      <c r="E11422" t="s">
        <v>20712</v>
      </c>
      <c r="F11422" t="s">
        <v>20710</v>
      </c>
    </row>
    <row r="11423" spans="1:6">
      <c r="A11423" t="s">
        <v>20713</v>
      </c>
      <c r="B11423">
        <v>29</v>
      </c>
      <c r="C11423">
        <v>11</v>
      </c>
      <c r="D11423">
        <v>15</v>
      </c>
      <c r="E11423" t="s">
        <v>20714</v>
      </c>
      <c r="F11423" t="s">
        <v>20715</v>
      </c>
    </row>
    <row r="11424" spans="1:6">
      <c r="A11424" t="s">
        <v>20716</v>
      </c>
      <c r="B11424">
        <v>29</v>
      </c>
      <c r="C11424">
        <v>11</v>
      </c>
      <c r="D11424">
        <v>16</v>
      </c>
      <c r="E11424" t="s">
        <v>20717</v>
      </c>
      <c r="F11424" t="s">
        <v>20715</v>
      </c>
    </row>
    <row r="11425" spans="1:7">
      <c r="A11425" t="s">
        <v>20718</v>
      </c>
      <c r="B11425">
        <v>29</v>
      </c>
      <c r="C11425">
        <v>11</v>
      </c>
      <c r="D11425">
        <v>17</v>
      </c>
      <c r="E11425" t="s">
        <v>20719</v>
      </c>
      <c r="F11425" t="s">
        <v>20720</v>
      </c>
    </row>
    <row r="11426" spans="1:7">
      <c r="A11426" t="s">
        <v>20721</v>
      </c>
      <c r="B11426">
        <v>29</v>
      </c>
      <c r="C11426">
        <v>11</v>
      </c>
      <c r="D11426">
        <v>18</v>
      </c>
      <c r="E11426" t="s">
        <v>20722</v>
      </c>
      <c r="F11426" t="s">
        <v>20720</v>
      </c>
    </row>
    <row r="11427" spans="1:7">
      <c r="A11427" t="s">
        <v>20723</v>
      </c>
      <c r="B11427">
        <v>29</v>
      </c>
      <c r="C11427">
        <v>11</v>
      </c>
      <c r="D11427">
        <v>19</v>
      </c>
      <c r="E11427" t="s">
        <v>20724</v>
      </c>
      <c r="F11427" t="s">
        <v>20725</v>
      </c>
    </row>
    <row r="11428" spans="1:7">
      <c r="A11428" t="s">
        <v>20726</v>
      </c>
      <c r="B11428">
        <v>29</v>
      </c>
      <c r="C11428">
        <v>11</v>
      </c>
      <c r="D11428">
        <v>20</v>
      </c>
      <c r="E11428" t="s">
        <v>20727</v>
      </c>
      <c r="F11428" t="s">
        <v>20725</v>
      </c>
    </row>
    <row r="11429" spans="1:7">
      <c r="A11429" t="s">
        <v>20728</v>
      </c>
      <c r="B11429">
        <v>29</v>
      </c>
      <c r="C11429">
        <v>12</v>
      </c>
      <c r="D11429">
        <v>1</v>
      </c>
      <c r="E11429" t="s">
        <v>20729</v>
      </c>
      <c r="F11429" t="s">
        <v>20730</v>
      </c>
    </row>
    <row r="11430" spans="1:7">
      <c r="A11430" t="s">
        <v>20731</v>
      </c>
      <c r="B11430">
        <v>29</v>
      </c>
      <c r="C11430">
        <v>12</v>
      </c>
      <c r="D11430">
        <v>2</v>
      </c>
      <c r="E11430" t="s">
        <v>20732</v>
      </c>
      <c r="F11430" t="s">
        <v>20730</v>
      </c>
    </row>
    <row r="11431" spans="1:7">
      <c r="A11431" t="s">
        <v>20733</v>
      </c>
      <c r="B11431">
        <v>29</v>
      </c>
      <c r="C11431">
        <v>12</v>
      </c>
      <c r="D11431">
        <v>3</v>
      </c>
      <c r="E11431" t="s">
        <v>20734</v>
      </c>
      <c r="F11431" t="s">
        <v>20735</v>
      </c>
    </row>
    <row r="11432" spans="1:7">
      <c r="A11432" t="s">
        <v>20736</v>
      </c>
      <c r="B11432">
        <v>29</v>
      </c>
      <c r="C11432">
        <v>12</v>
      </c>
      <c r="D11432">
        <v>4</v>
      </c>
      <c r="E11432" t="s">
        <v>20737</v>
      </c>
      <c r="F11432" t="s">
        <v>20735</v>
      </c>
    </row>
    <row r="11433" spans="1:7">
      <c r="A11433" t="s">
        <v>20738</v>
      </c>
      <c r="B11433">
        <v>29</v>
      </c>
      <c r="C11433">
        <v>12</v>
      </c>
      <c r="D11433">
        <v>5</v>
      </c>
      <c r="E11433" t="s">
        <v>591</v>
      </c>
      <c r="G11433" t="e">
        <f>--Empty</f>
        <v>#NAME?</v>
      </c>
    </row>
    <row r="11434" spans="1:7">
      <c r="A11434" t="s">
        <v>20739</v>
      </c>
      <c r="B11434">
        <v>29</v>
      </c>
      <c r="C11434">
        <v>12</v>
      </c>
      <c r="D11434">
        <v>6</v>
      </c>
      <c r="E11434" t="s">
        <v>591</v>
      </c>
      <c r="G11434" t="e">
        <f>--Empty</f>
        <v>#NAME?</v>
      </c>
    </row>
    <row r="11435" spans="1:7">
      <c r="A11435" t="s">
        <v>20740</v>
      </c>
      <c r="B11435">
        <v>29</v>
      </c>
      <c r="C11435">
        <v>12</v>
      </c>
      <c r="D11435">
        <v>7</v>
      </c>
      <c r="E11435" t="s">
        <v>591</v>
      </c>
      <c r="G11435" t="e">
        <f>--Empty</f>
        <v>#NAME?</v>
      </c>
    </row>
    <row r="11436" spans="1:7">
      <c r="A11436" t="s">
        <v>20741</v>
      </c>
      <c r="B11436">
        <v>29</v>
      </c>
      <c r="C11436">
        <v>12</v>
      </c>
      <c r="D11436">
        <v>8</v>
      </c>
      <c r="E11436" t="s">
        <v>591</v>
      </c>
      <c r="G11436" t="e">
        <f>--Empty</f>
        <v>#NAME?</v>
      </c>
    </row>
    <row r="11437" spans="1:7">
      <c r="A11437" t="s">
        <v>20742</v>
      </c>
      <c r="B11437">
        <v>29</v>
      </c>
      <c r="C11437">
        <v>12</v>
      </c>
      <c r="D11437">
        <v>9</v>
      </c>
      <c r="E11437" t="s">
        <v>591</v>
      </c>
      <c r="G11437" t="e">
        <f>--Empty</f>
        <v>#NAME?</v>
      </c>
    </row>
    <row r="11438" spans="1:7">
      <c r="A11438" t="s">
        <v>20743</v>
      </c>
      <c r="B11438">
        <v>29</v>
      </c>
      <c r="C11438">
        <v>12</v>
      </c>
      <c r="D11438">
        <v>10</v>
      </c>
      <c r="E11438" t="s">
        <v>591</v>
      </c>
      <c r="G11438" t="e">
        <f>--Empty</f>
        <v>#NAME?</v>
      </c>
    </row>
    <row r="11439" spans="1:7">
      <c r="A11439" t="s">
        <v>20744</v>
      </c>
      <c r="B11439">
        <v>29</v>
      </c>
      <c r="C11439">
        <v>12</v>
      </c>
      <c r="D11439">
        <v>11</v>
      </c>
      <c r="E11439" t="s">
        <v>591</v>
      </c>
      <c r="G11439" t="e">
        <f>--Empty</f>
        <v>#NAME?</v>
      </c>
    </row>
    <row r="11440" spans="1:7">
      <c r="A11440" t="s">
        <v>20745</v>
      </c>
      <c r="B11440">
        <v>29</v>
      </c>
      <c r="C11440">
        <v>12</v>
      </c>
      <c r="D11440">
        <v>12</v>
      </c>
      <c r="E11440" t="s">
        <v>591</v>
      </c>
      <c r="G11440" t="e">
        <f>--Empty</f>
        <v>#NAME?</v>
      </c>
    </row>
    <row r="11441" spans="1:6">
      <c r="A11441" t="s">
        <v>20746</v>
      </c>
      <c r="B11441">
        <v>29</v>
      </c>
      <c r="C11441">
        <v>12</v>
      </c>
      <c r="D11441">
        <v>13</v>
      </c>
      <c r="E11441" t="s">
        <v>20747</v>
      </c>
      <c r="F11441" t="s">
        <v>20748</v>
      </c>
    </row>
    <row r="11442" spans="1:6">
      <c r="A11442" t="s">
        <v>20749</v>
      </c>
      <c r="B11442">
        <v>29</v>
      </c>
      <c r="C11442">
        <v>12</v>
      </c>
      <c r="D11442">
        <v>14</v>
      </c>
      <c r="E11442" t="s">
        <v>20750</v>
      </c>
      <c r="F11442" t="s">
        <v>20748</v>
      </c>
    </row>
    <row r="11443" spans="1:6">
      <c r="A11443" t="s">
        <v>20751</v>
      </c>
      <c r="B11443">
        <v>29</v>
      </c>
      <c r="C11443">
        <v>12</v>
      </c>
      <c r="D11443">
        <v>15</v>
      </c>
      <c r="E11443" t="s">
        <v>20752</v>
      </c>
      <c r="F11443" t="s">
        <v>20753</v>
      </c>
    </row>
    <row r="11444" spans="1:6">
      <c r="A11444" t="s">
        <v>20754</v>
      </c>
      <c r="B11444">
        <v>29</v>
      </c>
      <c r="C11444">
        <v>12</v>
      </c>
      <c r="D11444">
        <v>16</v>
      </c>
      <c r="E11444" t="s">
        <v>20755</v>
      </c>
      <c r="F11444" t="s">
        <v>20753</v>
      </c>
    </row>
    <row r="11445" spans="1:6">
      <c r="A11445" t="s">
        <v>20756</v>
      </c>
      <c r="B11445">
        <v>29</v>
      </c>
      <c r="C11445">
        <v>12</v>
      </c>
      <c r="D11445">
        <v>17</v>
      </c>
      <c r="E11445" t="s">
        <v>20757</v>
      </c>
      <c r="F11445" t="s">
        <v>20758</v>
      </c>
    </row>
    <row r="11446" spans="1:6">
      <c r="A11446" t="s">
        <v>20759</v>
      </c>
      <c r="B11446">
        <v>29</v>
      </c>
      <c r="C11446">
        <v>12</v>
      </c>
      <c r="D11446">
        <v>18</v>
      </c>
      <c r="E11446" t="s">
        <v>20760</v>
      </c>
      <c r="F11446" t="s">
        <v>20758</v>
      </c>
    </row>
    <row r="11447" spans="1:6">
      <c r="A11447" t="s">
        <v>20761</v>
      </c>
      <c r="B11447">
        <v>29</v>
      </c>
      <c r="C11447">
        <v>12</v>
      </c>
      <c r="D11447">
        <v>19</v>
      </c>
      <c r="E11447" t="s">
        <v>20762</v>
      </c>
      <c r="F11447" t="s">
        <v>20763</v>
      </c>
    </row>
    <row r="11448" spans="1:6">
      <c r="A11448" t="s">
        <v>20764</v>
      </c>
      <c r="B11448">
        <v>29</v>
      </c>
      <c r="C11448">
        <v>12</v>
      </c>
      <c r="D11448">
        <v>20</v>
      </c>
      <c r="E11448" t="s">
        <v>20765</v>
      </c>
      <c r="F11448" t="s">
        <v>20763</v>
      </c>
    </row>
    <row r="11449" spans="1:6">
      <c r="A11449" t="s">
        <v>20766</v>
      </c>
      <c r="B11449">
        <v>29</v>
      </c>
      <c r="C11449">
        <v>13</v>
      </c>
      <c r="D11449">
        <v>1</v>
      </c>
      <c r="E11449" t="s">
        <v>20767</v>
      </c>
      <c r="F11449" t="s">
        <v>20768</v>
      </c>
    </row>
    <row r="11450" spans="1:6">
      <c r="A11450" t="s">
        <v>20769</v>
      </c>
      <c r="B11450">
        <v>29</v>
      </c>
      <c r="C11450">
        <v>13</v>
      </c>
      <c r="D11450">
        <v>2</v>
      </c>
      <c r="E11450" t="s">
        <v>20770</v>
      </c>
      <c r="F11450" t="s">
        <v>20768</v>
      </c>
    </row>
    <row r="11451" spans="1:6">
      <c r="A11451" t="s">
        <v>20771</v>
      </c>
      <c r="B11451">
        <v>29</v>
      </c>
      <c r="C11451">
        <v>13</v>
      </c>
      <c r="D11451">
        <v>3</v>
      </c>
      <c r="E11451" t="s">
        <v>20772</v>
      </c>
      <c r="F11451" t="s">
        <v>20773</v>
      </c>
    </row>
    <row r="11452" spans="1:6">
      <c r="A11452" t="s">
        <v>20774</v>
      </c>
      <c r="B11452">
        <v>29</v>
      </c>
      <c r="C11452">
        <v>13</v>
      </c>
      <c r="D11452">
        <v>4</v>
      </c>
      <c r="E11452" t="s">
        <v>20775</v>
      </c>
      <c r="F11452" t="s">
        <v>20773</v>
      </c>
    </row>
    <row r="11453" spans="1:6">
      <c r="A11453" t="s">
        <v>20776</v>
      </c>
      <c r="B11453">
        <v>29</v>
      </c>
      <c r="C11453">
        <v>13</v>
      </c>
      <c r="D11453">
        <v>5</v>
      </c>
      <c r="E11453" t="s">
        <v>20777</v>
      </c>
      <c r="F11453" t="s">
        <v>20778</v>
      </c>
    </row>
    <row r="11454" spans="1:6">
      <c r="A11454" t="s">
        <v>20779</v>
      </c>
      <c r="B11454">
        <v>29</v>
      </c>
      <c r="C11454">
        <v>13</v>
      </c>
      <c r="D11454">
        <v>6</v>
      </c>
      <c r="E11454" t="s">
        <v>20780</v>
      </c>
      <c r="F11454" t="s">
        <v>20778</v>
      </c>
    </row>
    <row r="11455" spans="1:6">
      <c r="A11455" t="s">
        <v>20781</v>
      </c>
      <c r="B11455">
        <v>29</v>
      </c>
      <c r="C11455">
        <v>13</v>
      </c>
      <c r="D11455">
        <v>7</v>
      </c>
      <c r="E11455" t="s">
        <v>20782</v>
      </c>
      <c r="F11455" t="s">
        <v>20783</v>
      </c>
    </row>
    <row r="11456" spans="1:6">
      <c r="A11456" t="s">
        <v>20784</v>
      </c>
      <c r="B11456">
        <v>29</v>
      </c>
      <c r="C11456">
        <v>13</v>
      </c>
      <c r="D11456">
        <v>8</v>
      </c>
      <c r="E11456" t="s">
        <v>20785</v>
      </c>
      <c r="F11456" t="s">
        <v>20783</v>
      </c>
    </row>
    <row r="11457" spans="1:6">
      <c r="A11457" t="s">
        <v>20786</v>
      </c>
      <c r="B11457">
        <v>29</v>
      </c>
      <c r="C11457">
        <v>13</v>
      </c>
      <c r="D11457">
        <v>9</v>
      </c>
      <c r="E11457" t="s">
        <v>20787</v>
      </c>
      <c r="F11457" t="s">
        <v>20788</v>
      </c>
    </row>
    <row r="11458" spans="1:6">
      <c r="A11458" t="s">
        <v>20789</v>
      </c>
      <c r="B11458">
        <v>29</v>
      </c>
      <c r="C11458">
        <v>13</v>
      </c>
      <c r="D11458">
        <v>10</v>
      </c>
      <c r="E11458" t="s">
        <v>20790</v>
      </c>
      <c r="F11458" t="s">
        <v>20788</v>
      </c>
    </row>
    <row r="11459" spans="1:6">
      <c r="A11459" t="s">
        <v>20791</v>
      </c>
      <c r="B11459">
        <v>29</v>
      </c>
      <c r="C11459">
        <v>13</v>
      </c>
      <c r="D11459">
        <v>11</v>
      </c>
      <c r="E11459" t="s">
        <v>20792</v>
      </c>
      <c r="F11459" t="s">
        <v>20793</v>
      </c>
    </row>
    <row r="11460" spans="1:6">
      <c r="A11460" t="s">
        <v>20794</v>
      </c>
      <c r="B11460">
        <v>29</v>
      </c>
      <c r="C11460">
        <v>13</v>
      </c>
      <c r="D11460">
        <v>12</v>
      </c>
      <c r="E11460" t="s">
        <v>20795</v>
      </c>
      <c r="F11460" t="s">
        <v>20793</v>
      </c>
    </row>
    <row r="11461" spans="1:6">
      <c r="A11461" t="s">
        <v>20796</v>
      </c>
      <c r="B11461">
        <v>29</v>
      </c>
      <c r="C11461">
        <v>13</v>
      </c>
      <c r="D11461">
        <v>13</v>
      </c>
      <c r="E11461" t="s">
        <v>20797</v>
      </c>
      <c r="F11461" t="s">
        <v>20798</v>
      </c>
    </row>
    <row r="11462" spans="1:6">
      <c r="A11462" t="s">
        <v>20799</v>
      </c>
      <c r="B11462">
        <v>29</v>
      </c>
      <c r="C11462">
        <v>13</v>
      </c>
      <c r="D11462">
        <v>14</v>
      </c>
      <c r="E11462" t="s">
        <v>20800</v>
      </c>
      <c r="F11462" t="s">
        <v>20798</v>
      </c>
    </row>
    <row r="11463" spans="1:6">
      <c r="A11463" t="s">
        <v>20801</v>
      </c>
      <c r="B11463">
        <v>29</v>
      </c>
      <c r="C11463">
        <v>13</v>
      </c>
      <c r="D11463">
        <v>15</v>
      </c>
      <c r="E11463" t="s">
        <v>20802</v>
      </c>
      <c r="F11463" t="s">
        <v>20803</v>
      </c>
    </row>
    <row r="11464" spans="1:6">
      <c r="A11464" t="s">
        <v>20804</v>
      </c>
      <c r="B11464">
        <v>29</v>
      </c>
      <c r="C11464">
        <v>13</v>
      </c>
      <c r="D11464">
        <v>16</v>
      </c>
      <c r="E11464" t="s">
        <v>20805</v>
      </c>
      <c r="F11464" t="s">
        <v>20803</v>
      </c>
    </row>
    <row r="11465" spans="1:6">
      <c r="A11465" t="s">
        <v>20806</v>
      </c>
      <c r="B11465">
        <v>29</v>
      </c>
      <c r="C11465">
        <v>13</v>
      </c>
      <c r="D11465">
        <v>17</v>
      </c>
      <c r="E11465" t="s">
        <v>20807</v>
      </c>
      <c r="F11465" t="s">
        <v>20808</v>
      </c>
    </row>
    <row r="11466" spans="1:6">
      <c r="A11466" t="s">
        <v>20809</v>
      </c>
      <c r="B11466">
        <v>29</v>
      </c>
      <c r="C11466">
        <v>13</v>
      </c>
      <c r="D11466">
        <v>18</v>
      </c>
      <c r="E11466" t="s">
        <v>20810</v>
      </c>
      <c r="F11466" t="s">
        <v>20808</v>
      </c>
    </row>
    <row r="11467" spans="1:6">
      <c r="A11467" t="s">
        <v>20811</v>
      </c>
      <c r="B11467">
        <v>29</v>
      </c>
      <c r="C11467">
        <v>13</v>
      </c>
      <c r="D11467">
        <v>19</v>
      </c>
      <c r="E11467" t="s">
        <v>20812</v>
      </c>
      <c r="F11467" t="s">
        <v>20813</v>
      </c>
    </row>
    <row r="11468" spans="1:6">
      <c r="A11468" t="s">
        <v>20814</v>
      </c>
      <c r="B11468">
        <v>29</v>
      </c>
      <c r="C11468">
        <v>13</v>
      </c>
      <c r="D11468">
        <v>20</v>
      </c>
      <c r="E11468" t="s">
        <v>20815</v>
      </c>
      <c r="F11468" t="s">
        <v>20813</v>
      </c>
    </row>
    <row r="11469" spans="1:6">
      <c r="A11469" t="s">
        <v>20816</v>
      </c>
      <c r="B11469">
        <v>29</v>
      </c>
      <c r="C11469">
        <v>14</v>
      </c>
      <c r="D11469">
        <v>1</v>
      </c>
      <c r="E11469" t="s">
        <v>20817</v>
      </c>
      <c r="F11469" t="s">
        <v>20818</v>
      </c>
    </row>
    <row r="11470" spans="1:6">
      <c r="A11470" t="s">
        <v>20819</v>
      </c>
      <c r="B11470">
        <v>29</v>
      </c>
      <c r="C11470">
        <v>14</v>
      </c>
      <c r="D11470">
        <v>2</v>
      </c>
      <c r="E11470" t="s">
        <v>20820</v>
      </c>
      <c r="F11470" t="s">
        <v>20818</v>
      </c>
    </row>
    <row r="11471" spans="1:6">
      <c r="A11471" t="s">
        <v>20821</v>
      </c>
      <c r="B11471">
        <v>29</v>
      </c>
      <c r="C11471">
        <v>14</v>
      </c>
      <c r="D11471">
        <v>3</v>
      </c>
      <c r="E11471" t="s">
        <v>20822</v>
      </c>
      <c r="F11471" t="s">
        <v>20823</v>
      </c>
    </row>
    <row r="11472" spans="1:6">
      <c r="A11472" t="s">
        <v>20824</v>
      </c>
      <c r="B11472">
        <v>29</v>
      </c>
      <c r="C11472">
        <v>14</v>
      </c>
      <c r="D11472">
        <v>4</v>
      </c>
      <c r="E11472" t="s">
        <v>20825</v>
      </c>
      <c r="F11472" t="s">
        <v>20823</v>
      </c>
    </row>
    <row r="11473" spans="1:7">
      <c r="A11473" t="s">
        <v>20826</v>
      </c>
      <c r="B11473">
        <v>29</v>
      </c>
      <c r="C11473">
        <v>14</v>
      </c>
      <c r="D11473">
        <v>5</v>
      </c>
      <c r="E11473" t="s">
        <v>20827</v>
      </c>
      <c r="F11473" t="s">
        <v>20828</v>
      </c>
    </row>
    <row r="11474" spans="1:7">
      <c r="A11474" t="s">
        <v>20829</v>
      </c>
      <c r="B11474">
        <v>29</v>
      </c>
      <c r="C11474">
        <v>14</v>
      </c>
      <c r="D11474">
        <v>6</v>
      </c>
      <c r="E11474" t="s">
        <v>20830</v>
      </c>
      <c r="F11474" t="s">
        <v>20828</v>
      </c>
    </row>
    <row r="11475" spans="1:7">
      <c r="A11475" t="s">
        <v>20831</v>
      </c>
      <c r="B11475">
        <v>29</v>
      </c>
      <c r="C11475">
        <v>14</v>
      </c>
      <c r="D11475">
        <v>7</v>
      </c>
      <c r="E11475" t="s">
        <v>20832</v>
      </c>
      <c r="F11475" t="s">
        <v>20833</v>
      </c>
    </row>
    <row r="11476" spans="1:7">
      <c r="A11476" t="s">
        <v>20834</v>
      </c>
      <c r="B11476">
        <v>29</v>
      </c>
      <c r="C11476">
        <v>14</v>
      </c>
      <c r="D11476">
        <v>8</v>
      </c>
      <c r="E11476" t="s">
        <v>20835</v>
      </c>
      <c r="F11476" t="s">
        <v>20833</v>
      </c>
    </row>
    <row r="11477" spans="1:7">
      <c r="A11477" t="s">
        <v>20836</v>
      </c>
      <c r="B11477">
        <v>29</v>
      </c>
      <c r="C11477">
        <v>14</v>
      </c>
      <c r="D11477">
        <v>9</v>
      </c>
      <c r="E11477" t="s">
        <v>20837</v>
      </c>
      <c r="F11477" t="s">
        <v>20838</v>
      </c>
    </row>
    <row r="11478" spans="1:7">
      <c r="A11478" t="s">
        <v>20839</v>
      </c>
      <c r="B11478">
        <v>29</v>
      </c>
      <c r="C11478">
        <v>14</v>
      </c>
      <c r="D11478">
        <v>10</v>
      </c>
      <c r="E11478" t="s">
        <v>20840</v>
      </c>
      <c r="F11478" t="s">
        <v>20838</v>
      </c>
    </row>
    <row r="11479" spans="1:7">
      <c r="A11479" t="s">
        <v>20841</v>
      </c>
      <c r="B11479">
        <v>29</v>
      </c>
      <c r="C11479">
        <v>14</v>
      </c>
      <c r="D11479">
        <v>11</v>
      </c>
      <c r="E11479" t="s">
        <v>20842</v>
      </c>
      <c r="F11479" t="s">
        <v>20843</v>
      </c>
    </row>
    <row r="11480" spans="1:7">
      <c r="A11480" t="s">
        <v>20844</v>
      </c>
      <c r="B11480">
        <v>29</v>
      </c>
      <c r="C11480">
        <v>14</v>
      </c>
      <c r="D11480">
        <v>12</v>
      </c>
      <c r="E11480" t="s">
        <v>20845</v>
      </c>
      <c r="F11480" t="s">
        <v>20843</v>
      </c>
    </row>
    <row r="11481" spans="1:7">
      <c r="A11481" t="s">
        <v>20846</v>
      </c>
      <c r="B11481">
        <v>29</v>
      </c>
      <c r="C11481">
        <v>14</v>
      </c>
      <c r="D11481">
        <v>13</v>
      </c>
      <c r="E11481" t="s">
        <v>15</v>
      </c>
      <c r="G11481" t="s">
        <v>16</v>
      </c>
    </row>
    <row r="11482" spans="1:7">
      <c r="A11482" t="s">
        <v>20847</v>
      </c>
      <c r="B11482">
        <v>29</v>
      </c>
      <c r="C11482">
        <v>14</v>
      </c>
      <c r="D11482">
        <v>14</v>
      </c>
      <c r="E11482" t="s">
        <v>15</v>
      </c>
      <c r="G11482" t="s">
        <v>16</v>
      </c>
    </row>
    <row r="11483" spans="1:7">
      <c r="A11483" t="s">
        <v>20848</v>
      </c>
      <c r="B11483">
        <v>29</v>
      </c>
      <c r="C11483">
        <v>14</v>
      </c>
      <c r="D11483">
        <v>15</v>
      </c>
      <c r="E11483" t="s">
        <v>660</v>
      </c>
      <c r="G11483" t="s">
        <v>661</v>
      </c>
    </row>
    <row r="11484" spans="1:7">
      <c r="A11484" t="s">
        <v>20849</v>
      </c>
      <c r="B11484">
        <v>29</v>
      </c>
      <c r="C11484">
        <v>14</v>
      </c>
      <c r="D11484">
        <v>16</v>
      </c>
      <c r="E11484" t="s">
        <v>660</v>
      </c>
      <c r="G11484" t="s">
        <v>661</v>
      </c>
    </row>
    <row r="11485" spans="1:7">
      <c r="A11485" t="s">
        <v>20850</v>
      </c>
      <c r="B11485">
        <v>29</v>
      </c>
      <c r="C11485">
        <v>14</v>
      </c>
      <c r="D11485">
        <v>17</v>
      </c>
      <c r="E11485" t="s">
        <v>664</v>
      </c>
      <c r="G11485" t="s">
        <v>665</v>
      </c>
    </row>
    <row r="11486" spans="1:7">
      <c r="A11486" t="s">
        <v>20851</v>
      </c>
      <c r="B11486">
        <v>29</v>
      </c>
      <c r="C11486">
        <v>14</v>
      </c>
      <c r="D11486">
        <v>18</v>
      </c>
      <c r="E11486" t="s">
        <v>664</v>
      </c>
      <c r="G11486" t="s">
        <v>665</v>
      </c>
    </row>
    <row r="11487" spans="1:7">
      <c r="A11487" t="s">
        <v>20852</v>
      </c>
      <c r="B11487">
        <v>29</v>
      </c>
      <c r="C11487">
        <v>14</v>
      </c>
      <c r="D11487">
        <v>19</v>
      </c>
      <c r="E11487" t="s">
        <v>668</v>
      </c>
      <c r="G11487" t="s">
        <v>669</v>
      </c>
    </row>
    <row r="11488" spans="1:7">
      <c r="A11488" t="s">
        <v>20853</v>
      </c>
      <c r="B11488">
        <v>29</v>
      </c>
      <c r="C11488">
        <v>14</v>
      </c>
      <c r="D11488">
        <v>20</v>
      </c>
      <c r="E11488" t="s">
        <v>668</v>
      </c>
      <c r="G11488" t="s">
        <v>669</v>
      </c>
    </row>
    <row r="11489" spans="1:7">
      <c r="A11489" t="s">
        <v>20854</v>
      </c>
      <c r="B11489">
        <v>29</v>
      </c>
      <c r="C11489">
        <v>15</v>
      </c>
      <c r="D11489">
        <v>1</v>
      </c>
      <c r="E11489" t="s">
        <v>672</v>
      </c>
      <c r="G11489" t="e">
        <f>--Buffer</f>
        <v>#NAME?</v>
      </c>
    </row>
    <row r="11490" spans="1:7">
      <c r="A11490" t="s">
        <v>20855</v>
      </c>
      <c r="B11490">
        <v>29</v>
      </c>
      <c r="C11490">
        <v>15</v>
      </c>
      <c r="D11490">
        <v>2</v>
      </c>
      <c r="E11490" t="s">
        <v>672</v>
      </c>
      <c r="G11490" t="e">
        <f>--Buffer</f>
        <v>#NAME?</v>
      </c>
    </row>
    <row r="11491" spans="1:7">
      <c r="A11491" t="s">
        <v>20856</v>
      </c>
      <c r="B11491">
        <v>29</v>
      </c>
      <c r="C11491">
        <v>15</v>
      </c>
      <c r="D11491">
        <v>3</v>
      </c>
      <c r="E11491" t="s">
        <v>675</v>
      </c>
      <c r="G11491" t="s">
        <v>676</v>
      </c>
    </row>
    <row r="11492" spans="1:7">
      <c r="A11492" t="s">
        <v>20857</v>
      </c>
      <c r="B11492">
        <v>29</v>
      </c>
      <c r="C11492">
        <v>15</v>
      </c>
      <c r="D11492">
        <v>4</v>
      </c>
      <c r="E11492" t="s">
        <v>675</v>
      </c>
      <c r="G11492" t="s">
        <v>676</v>
      </c>
    </row>
    <row r="11493" spans="1:7">
      <c r="A11493" t="s">
        <v>20858</v>
      </c>
      <c r="B11493">
        <v>29</v>
      </c>
      <c r="C11493">
        <v>15</v>
      </c>
      <c r="D11493">
        <v>5</v>
      </c>
      <c r="E11493" t="s">
        <v>679</v>
      </c>
      <c r="G11493" t="s">
        <v>680</v>
      </c>
    </row>
    <row r="11494" spans="1:7">
      <c r="A11494" t="s">
        <v>20859</v>
      </c>
      <c r="B11494">
        <v>29</v>
      </c>
      <c r="C11494">
        <v>15</v>
      </c>
      <c r="D11494">
        <v>6</v>
      </c>
      <c r="E11494" t="s">
        <v>679</v>
      </c>
      <c r="G11494" t="s">
        <v>680</v>
      </c>
    </row>
    <row r="11495" spans="1:7">
      <c r="A11495" t="s">
        <v>20860</v>
      </c>
      <c r="B11495">
        <v>29</v>
      </c>
      <c r="C11495">
        <v>15</v>
      </c>
      <c r="D11495">
        <v>7</v>
      </c>
      <c r="E11495" t="s">
        <v>683</v>
      </c>
      <c r="G11495" t="s">
        <v>684</v>
      </c>
    </row>
    <row r="11496" spans="1:7">
      <c r="A11496" t="s">
        <v>20861</v>
      </c>
      <c r="B11496">
        <v>29</v>
      </c>
      <c r="C11496">
        <v>15</v>
      </c>
      <c r="D11496">
        <v>8</v>
      </c>
      <c r="E11496" t="s">
        <v>683</v>
      </c>
      <c r="G11496" t="s">
        <v>684</v>
      </c>
    </row>
    <row r="11497" spans="1:7">
      <c r="A11497" t="s">
        <v>20862</v>
      </c>
      <c r="B11497">
        <v>29</v>
      </c>
      <c r="C11497">
        <v>15</v>
      </c>
      <c r="D11497">
        <v>9</v>
      </c>
      <c r="E11497" t="s">
        <v>672</v>
      </c>
      <c r="G11497" t="e">
        <f>--Buffer</f>
        <v>#NAME?</v>
      </c>
    </row>
    <row r="11498" spans="1:7">
      <c r="A11498" t="s">
        <v>20863</v>
      </c>
      <c r="B11498">
        <v>29</v>
      </c>
      <c r="C11498">
        <v>15</v>
      </c>
      <c r="D11498">
        <v>10</v>
      </c>
      <c r="E11498" t="s">
        <v>672</v>
      </c>
      <c r="G11498" t="e">
        <f>--Buffer</f>
        <v>#NAME?</v>
      </c>
    </row>
    <row r="11499" spans="1:7">
      <c r="A11499" t="s">
        <v>20864</v>
      </c>
      <c r="B11499">
        <v>29</v>
      </c>
      <c r="C11499">
        <v>15</v>
      </c>
      <c r="D11499">
        <v>11</v>
      </c>
      <c r="E11499" t="s">
        <v>672</v>
      </c>
      <c r="G11499" t="e">
        <f>--Buffer</f>
        <v>#NAME?</v>
      </c>
    </row>
    <row r="11500" spans="1:7">
      <c r="A11500" t="s">
        <v>20865</v>
      </c>
      <c r="B11500">
        <v>29</v>
      </c>
      <c r="C11500">
        <v>15</v>
      </c>
      <c r="D11500">
        <v>12</v>
      </c>
      <c r="E11500" t="s">
        <v>672</v>
      </c>
      <c r="G11500" t="e">
        <f>--Buffer</f>
        <v>#NAME?</v>
      </c>
    </row>
    <row r="11501" spans="1:7">
      <c r="A11501" t="s">
        <v>20866</v>
      </c>
      <c r="B11501">
        <v>29</v>
      </c>
      <c r="C11501">
        <v>15</v>
      </c>
      <c r="D11501">
        <v>13</v>
      </c>
      <c r="E11501" t="s">
        <v>672</v>
      </c>
      <c r="G11501" t="e">
        <f>--Buffer</f>
        <v>#NAME?</v>
      </c>
    </row>
    <row r="11502" spans="1:7">
      <c r="A11502" t="s">
        <v>20867</v>
      </c>
      <c r="B11502">
        <v>29</v>
      </c>
      <c r="C11502">
        <v>15</v>
      </c>
      <c r="D11502">
        <v>14</v>
      </c>
      <c r="E11502" t="s">
        <v>672</v>
      </c>
      <c r="G11502" t="e">
        <f>--Buffer</f>
        <v>#NAME?</v>
      </c>
    </row>
    <row r="11503" spans="1:7">
      <c r="A11503" t="s">
        <v>20868</v>
      </c>
      <c r="B11503">
        <v>29</v>
      </c>
      <c r="C11503">
        <v>15</v>
      </c>
      <c r="D11503">
        <v>15</v>
      </c>
      <c r="E11503" t="s">
        <v>672</v>
      </c>
      <c r="G11503" t="e">
        <f>--Buffer</f>
        <v>#NAME?</v>
      </c>
    </row>
    <row r="11504" spans="1:7">
      <c r="A11504" t="s">
        <v>20869</v>
      </c>
      <c r="B11504">
        <v>29</v>
      </c>
      <c r="C11504">
        <v>15</v>
      </c>
      <c r="D11504">
        <v>16</v>
      </c>
      <c r="E11504" t="s">
        <v>672</v>
      </c>
      <c r="G11504" t="e">
        <f>--Buffer</f>
        <v>#NAME?</v>
      </c>
    </row>
    <row r="11505" spans="1:7">
      <c r="A11505" t="s">
        <v>20870</v>
      </c>
      <c r="B11505">
        <v>29</v>
      </c>
      <c r="C11505">
        <v>15</v>
      </c>
      <c r="D11505">
        <v>17</v>
      </c>
      <c r="E11505" t="s">
        <v>695</v>
      </c>
      <c r="G11505" t="s">
        <v>696</v>
      </c>
    </row>
    <row r="11506" spans="1:7">
      <c r="A11506" t="s">
        <v>20871</v>
      </c>
      <c r="B11506">
        <v>29</v>
      </c>
      <c r="C11506">
        <v>15</v>
      </c>
      <c r="D11506">
        <v>18</v>
      </c>
      <c r="E11506" t="s">
        <v>695</v>
      </c>
      <c r="G11506" t="s">
        <v>696</v>
      </c>
    </row>
    <row r="11507" spans="1:7">
      <c r="A11507" t="s">
        <v>20872</v>
      </c>
      <c r="B11507">
        <v>29</v>
      </c>
      <c r="C11507">
        <v>15</v>
      </c>
      <c r="D11507">
        <v>19</v>
      </c>
      <c r="E11507" t="s">
        <v>699</v>
      </c>
      <c r="G11507" t="s">
        <v>700</v>
      </c>
    </row>
    <row r="11508" spans="1:7">
      <c r="A11508" t="s">
        <v>20873</v>
      </c>
      <c r="B11508">
        <v>29</v>
      </c>
      <c r="C11508">
        <v>15</v>
      </c>
      <c r="D11508">
        <v>20</v>
      </c>
      <c r="E11508" t="s">
        <v>699</v>
      </c>
      <c r="G11508" t="s">
        <v>700</v>
      </c>
    </row>
    <row r="11509" spans="1:7">
      <c r="A11509" t="s">
        <v>20874</v>
      </c>
      <c r="B11509">
        <v>29</v>
      </c>
      <c r="C11509">
        <v>16</v>
      </c>
      <c r="D11509">
        <v>1</v>
      </c>
      <c r="E11509" t="s">
        <v>703</v>
      </c>
      <c r="G11509" t="s">
        <v>704</v>
      </c>
    </row>
    <row r="11510" spans="1:7">
      <c r="A11510" t="s">
        <v>20875</v>
      </c>
      <c r="B11510">
        <v>29</v>
      </c>
      <c r="C11510">
        <v>16</v>
      </c>
      <c r="D11510">
        <v>2</v>
      </c>
      <c r="E11510" t="s">
        <v>703</v>
      </c>
      <c r="G11510" t="s">
        <v>704</v>
      </c>
    </row>
    <row r="11511" spans="1:7">
      <c r="A11511" t="s">
        <v>20876</v>
      </c>
      <c r="B11511">
        <v>29</v>
      </c>
      <c r="C11511">
        <v>16</v>
      </c>
      <c r="D11511">
        <v>3</v>
      </c>
      <c r="E11511" t="s">
        <v>707</v>
      </c>
      <c r="G11511" t="s">
        <v>708</v>
      </c>
    </row>
    <row r="11512" spans="1:7">
      <c r="A11512" t="s">
        <v>20877</v>
      </c>
      <c r="B11512">
        <v>29</v>
      </c>
      <c r="C11512">
        <v>16</v>
      </c>
      <c r="D11512">
        <v>4</v>
      </c>
      <c r="E11512" t="s">
        <v>707</v>
      </c>
      <c r="G11512" t="s">
        <v>708</v>
      </c>
    </row>
    <row r="11513" spans="1:7">
      <c r="A11513" t="s">
        <v>20878</v>
      </c>
      <c r="B11513">
        <v>29</v>
      </c>
      <c r="C11513">
        <v>16</v>
      </c>
      <c r="D11513">
        <v>5</v>
      </c>
      <c r="E11513" t="s">
        <v>711</v>
      </c>
      <c r="G11513" t="e">
        <f>--Blank</f>
        <v>#NAME?</v>
      </c>
    </row>
    <row r="11514" spans="1:7">
      <c r="A11514" t="s">
        <v>20879</v>
      </c>
      <c r="B11514">
        <v>29</v>
      </c>
      <c r="C11514">
        <v>16</v>
      </c>
      <c r="D11514">
        <v>6</v>
      </c>
      <c r="E11514" t="s">
        <v>711</v>
      </c>
      <c r="G11514" t="e">
        <f>--Blank</f>
        <v>#NAME?</v>
      </c>
    </row>
    <row r="11515" spans="1:7">
      <c r="A11515" t="s">
        <v>20880</v>
      </c>
      <c r="B11515">
        <v>29</v>
      </c>
      <c r="C11515">
        <v>16</v>
      </c>
      <c r="D11515">
        <v>7</v>
      </c>
      <c r="E11515" t="s">
        <v>711</v>
      </c>
      <c r="G11515" t="e">
        <f>--Blank</f>
        <v>#NAME?</v>
      </c>
    </row>
    <row r="11516" spans="1:7">
      <c r="A11516" t="s">
        <v>20881</v>
      </c>
      <c r="B11516">
        <v>29</v>
      </c>
      <c r="C11516">
        <v>16</v>
      </c>
      <c r="D11516">
        <v>8</v>
      </c>
      <c r="E11516" t="s">
        <v>711</v>
      </c>
      <c r="G11516" t="e">
        <f>--Blank</f>
        <v>#NAME?</v>
      </c>
    </row>
    <row r="11517" spans="1:7">
      <c r="A11517" t="s">
        <v>20882</v>
      </c>
      <c r="B11517">
        <v>29</v>
      </c>
      <c r="C11517">
        <v>16</v>
      </c>
      <c r="D11517">
        <v>9</v>
      </c>
      <c r="E11517" t="s">
        <v>711</v>
      </c>
      <c r="G11517" t="e">
        <f>--Blank</f>
        <v>#NAME?</v>
      </c>
    </row>
    <row r="11518" spans="1:7">
      <c r="A11518" t="s">
        <v>20883</v>
      </c>
      <c r="B11518">
        <v>29</v>
      </c>
      <c r="C11518">
        <v>16</v>
      </c>
      <c r="D11518">
        <v>10</v>
      </c>
      <c r="E11518" t="s">
        <v>711</v>
      </c>
      <c r="G11518" t="e">
        <f>--Blank</f>
        <v>#NAME?</v>
      </c>
    </row>
    <row r="11519" spans="1:7">
      <c r="A11519" t="s">
        <v>20884</v>
      </c>
      <c r="B11519">
        <v>29</v>
      </c>
      <c r="C11519">
        <v>16</v>
      </c>
      <c r="D11519">
        <v>11</v>
      </c>
      <c r="E11519" t="s">
        <v>711</v>
      </c>
      <c r="G11519" t="e">
        <f>--Blank</f>
        <v>#NAME?</v>
      </c>
    </row>
    <row r="11520" spans="1:7">
      <c r="A11520" t="s">
        <v>20885</v>
      </c>
      <c r="B11520">
        <v>29</v>
      </c>
      <c r="C11520">
        <v>16</v>
      </c>
      <c r="D11520">
        <v>12</v>
      </c>
      <c r="E11520" t="s">
        <v>711</v>
      </c>
      <c r="G11520" t="e">
        <f>--Blank</f>
        <v>#NAME?</v>
      </c>
    </row>
    <row r="11521" spans="1:7">
      <c r="A11521" t="s">
        <v>20886</v>
      </c>
      <c r="B11521">
        <v>29</v>
      </c>
      <c r="C11521">
        <v>16</v>
      </c>
      <c r="D11521">
        <v>13</v>
      </c>
      <c r="E11521" t="s">
        <v>711</v>
      </c>
      <c r="G11521" t="e">
        <f>--Blank</f>
        <v>#NAME?</v>
      </c>
    </row>
    <row r="11522" spans="1:7">
      <c r="A11522" t="s">
        <v>20887</v>
      </c>
      <c r="B11522">
        <v>29</v>
      </c>
      <c r="C11522">
        <v>16</v>
      </c>
      <c r="D11522">
        <v>14</v>
      </c>
      <c r="E11522" t="s">
        <v>711</v>
      </c>
      <c r="G11522" t="e">
        <f>--Blank</f>
        <v>#NAME?</v>
      </c>
    </row>
    <row r="11523" spans="1:7">
      <c r="A11523" t="s">
        <v>20888</v>
      </c>
      <c r="B11523">
        <v>29</v>
      </c>
      <c r="C11523">
        <v>16</v>
      </c>
      <c r="D11523">
        <v>15</v>
      </c>
      <c r="E11523" t="s">
        <v>711</v>
      </c>
      <c r="G11523" t="e">
        <f>--Blank</f>
        <v>#NAME?</v>
      </c>
    </row>
    <row r="11524" spans="1:7">
      <c r="A11524" t="s">
        <v>20889</v>
      </c>
      <c r="B11524">
        <v>29</v>
      </c>
      <c r="C11524">
        <v>16</v>
      </c>
      <c r="D11524">
        <v>16</v>
      </c>
      <c r="E11524" t="s">
        <v>711</v>
      </c>
      <c r="G11524" t="e">
        <f>--Blank</f>
        <v>#NAME?</v>
      </c>
    </row>
    <row r="11525" spans="1:7">
      <c r="A11525" t="s">
        <v>20890</v>
      </c>
      <c r="B11525">
        <v>29</v>
      </c>
      <c r="C11525">
        <v>16</v>
      </c>
      <c r="D11525">
        <v>17</v>
      </c>
      <c r="E11525" t="s">
        <v>711</v>
      </c>
      <c r="G11525" t="e">
        <f>--Blank</f>
        <v>#NAME?</v>
      </c>
    </row>
    <row r="11526" spans="1:7">
      <c r="A11526" t="s">
        <v>20891</v>
      </c>
      <c r="B11526">
        <v>29</v>
      </c>
      <c r="C11526">
        <v>16</v>
      </c>
      <c r="D11526">
        <v>18</v>
      </c>
      <c r="E11526" t="s">
        <v>711</v>
      </c>
      <c r="G11526" t="e">
        <f>--Blank</f>
        <v>#NAME?</v>
      </c>
    </row>
    <row r="11527" spans="1:7">
      <c r="A11527" t="s">
        <v>20892</v>
      </c>
      <c r="B11527">
        <v>29</v>
      </c>
      <c r="C11527">
        <v>16</v>
      </c>
      <c r="D11527">
        <v>19</v>
      </c>
      <c r="E11527" t="s">
        <v>711</v>
      </c>
      <c r="G11527" t="e">
        <f>--Blank</f>
        <v>#NAME?</v>
      </c>
    </row>
    <row r="11528" spans="1:7">
      <c r="A11528" t="s">
        <v>20893</v>
      </c>
      <c r="B11528">
        <v>29</v>
      </c>
      <c r="C11528">
        <v>16</v>
      </c>
      <c r="D11528">
        <v>20</v>
      </c>
      <c r="E11528" t="s">
        <v>711</v>
      </c>
      <c r="G11528" t="e">
        <f>--Blank</f>
        <v>#NAME?</v>
      </c>
    </row>
    <row r="11529" spans="1:7">
      <c r="A11529" t="s">
        <v>20894</v>
      </c>
      <c r="B11529">
        <v>29</v>
      </c>
      <c r="C11529">
        <v>17</v>
      </c>
      <c r="D11529">
        <v>1</v>
      </c>
      <c r="E11529" t="s">
        <v>711</v>
      </c>
      <c r="G11529" t="e">
        <f>--Blank</f>
        <v>#NAME?</v>
      </c>
    </row>
    <row r="11530" spans="1:7">
      <c r="A11530" t="s">
        <v>20895</v>
      </c>
      <c r="B11530">
        <v>29</v>
      </c>
      <c r="C11530">
        <v>17</v>
      </c>
      <c r="D11530">
        <v>2</v>
      </c>
      <c r="E11530" t="s">
        <v>711</v>
      </c>
      <c r="G11530" t="e">
        <f>--Blank</f>
        <v>#NAME?</v>
      </c>
    </row>
    <row r="11531" spans="1:7">
      <c r="A11531" t="s">
        <v>20896</v>
      </c>
      <c r="B11531">
        <v>29</v>
      </c>
      <c r="C11531">
        <v>17</v>
      </c>
      <c r="D11531">
        <v>3</v>
      </c>
      <c r="E11531" t="s">
        <v>711</v>
      </c>
      <c r="G11531" t="e">
        <f>--Blank</f>
        <v>#NAME?</v>
      </c>
    </row>
    <row r="11532" spans="1:7">
      <c r="A11532" t="s">
        <v>20897</v>
      </c>
      <c r="B11532">
        <v>29</v>
      </c>
      <c r="C11532">
        <v>17</v>
      </c>
      <c r="D11532">
        <v>4</v>
      </c>
      <c r="E11532" t="s">
        <v>711</v>
      </c>
      <c r="G11532" t="e">
        <f>--Blank</f>
        <v>#NAME?</v>
      </c>
    </row>
    <row r="11533" spans="1:7">
      <c r="A11533" t="s">
        <v>20898</v>
      </c>
      <c r="B11533">
        <v>29</v>
      </c>
      <c r="C11533">
        <v>17</v>
      </c>
      <c r="D11533">
        <v>5</v>
      </c>
      <c r="E11533" t="s">
        <v>711</v>
      </c>
      <c r="G11533" t="e">
        <f>--Blank</f>
        <v>#NAME?</v>
      </c>
    </row>
    <row r="11534" spans="1:7">
      <c r="A11534" t="s">
        <v>20899</v>
      </c>
      <c r="B11534">
        <v>29</v>
      </c>
      <c r="C11534">
        <v>17</v>
      </c>
      <c r="D11534">
        <v>6</v>
      </c>
      <c r="E11534" t="s">
        <v>711</v>
      </c>
      <c r="G11534" t="e">
        <f>--Blank</f>
        <v>#NAME?</v>
      </c>
    </row>
    <row r="11535" spans="1:7">
      <c r="A11535" t="s">
        <v>20900</v>
      </c>
      <c r="B11535">
        <v>29</v>
      </c>
      <c r="C11535">
        <v>17</v>
      </c>
      <c r="D11535">
        <v>7</v>
      </c>
      <c r="E11535" t="s">
        <v>711</v>
      </c>
      <c r="G11535" t="e">
        <f>--Blank</f>
        <v>#NAME?</v>
      </c>
    </row>
    <row r="11536" spans="1:7">
      <c r="A11536" t="s">
        <v>20901</v>
      </c>
      <c r="B11536">
        <v>29</v>
      </c>
      <c r="C11536">
        <v>17</v>
      </c>
      <c r="D11536">
        <v>8</v>
      </c>
      <c r="E11536" t="s">
        <v>711</v>
      </c>
      <c r="G11536" t="e">
        <f>--Blank</f>
        <v>#NAME?</v>
      </c>
    </row>
    <row r="11537" spans="1:7">
      <c r="A11537" t="s">
        <v>20902</v>
      </c>
      <c r="B11537">
        <v>29</v>
      </c>
      <c r="C11537">
        <v>17</v>
      </c>
      <c r="D11537">
        <v>9</v>
      </c>
      <c r="E11537" t="s">
        <v>711</v>
      </c>
      <c r="G11537" t="e">
        <f>--Blank</f>
        <v>#NAME?</v>
      </c>
    </row>
    <row r="11538" spans="1:7">
      <c r="A11538" t="s">
        <v>20903</v>
      </c>
      <c r="B11538">
        <v>29</v>
      </c>
      <c r="C11538">
        <v>17</v>
      </c>
      <c r="D11538">
        <v>10</v>
      </c>
      <c r="E11538" t="s">
        <v>711</v>
      </c>
      <c r="G11538" t="e">
        <f>--Blank</f>
        <v>#NAME?</v>
      </c>
    </row>
    <row r="11539" spans="1:7">
      <c r="A11539" t="s">
        <v>20904</v>
      </c>
      <c r="B11539">
        <v>29</v>
      </c>
      <c r="C11539">
        <v>17</v>
      </c>
      <c r="D11539">
        <v>11</v>
      </c>
      <c r="E11539" t="s">
        <v>711</v>
      </c>
      <c r="G11539" t="e">
        <f>--Blank</f>
        <v>#NAME?</v>
      </c>
    </row>
    <row r="11540" spans="1:7">
      <c r="A11540" t="s">
        <v>20905</v>
      </c>
      <c r="B11540">
        <v>29</v>
      </c>
      <c r="C11540">
        <v>17</v>
      </c>
      <c r="D11540">
        <v>12</v>
      </c>
      <c r="E11540" t="s">
        <v>711</v>
      </c>
      <c r="G11540" t="e">
        <f>--Blank</f>
        <v>#NAME?</v>
      </c>
    </row>
    <row r="11541" spans="1:7">
      <c r="A11541" t="s">
        <v>20906</v>
      </c>
      <c r="B11541">
        <v>29</v>
      </c>
      <c r="C11541">
        <v>17</v>
      </c>
      <c r="D11541">
        <v>13</v>
      </c>
      <c r="E11541" t="s">
        <v>711</v>
      </c>
      <c r="G11541" t="e">
        <f>--Blank</f>
        <v>#NAME?</v>
      </c>
    </row>
    <row r="11542" spans="1:7">
      <c r="A11542" t="s">
        <v>20907</v>
      </c>
      <c r="B11542">
        <v>29</v>
      </c>
      <c r="C11542">
        <v>17</v>
      </c>
      <c r="D11542">
        <v>14</v>
      </c>
      <c r="E11542" t="s">
        <v>711</v>
      </c>
      <c r="G11542" t="e">
        <f>--Blank</f>
        <v>#NAME?</v>
      </c>
    </row>
    <row r="11543" spans="1:7">
      <c r="A11543" t="s">
        <v>20908</v>
      </c>
      <c r="B11543">
        <v>29</v>
      </c>
      <c r="C11543">
        <v>17</v>
      </c>
      <c r="D11543">
        <v>15</v>
      </c>
      <c r="E11543" t="s">
        <v>711</v>
      </c>
      <c r="G11543" t="e">
        <f>--Blank</f>
        <v>#NAME?</v>
      </c>
    </row>
    <row r="11544" spans="1:7">
      <c r="A11544" t="s">
        <v>20909</v>
      </c>
      <c r="B11544">
        <v>29</v>
      </c>
      <c r="C11544">
        <v>17</v>
      </c>
      <c r="D11544">
        <v>16</v>
      </c>
      <c r="E11544" t="s">
        <v>711</v>
      </c>
      <c r="G11544" t="e">
        <f>--Blank</f>
        <v>#NAME?</v>
      </c>
    </row>
    <row r="11545" spans="1:7">
      <c r="A11545" t="s">
        <v>20910</v>
      </c>
      <c r="B11545">
        <v>29</v>
      </c>
      <c r="C11545">
        <v>17</v>
      </c>
      <c r="D11545">
        <v>17</v>
      </c>
      <c r="E11545" t="s">
        <v>711</v>
      </c>
      <c r="G11545" t="e">
        <f>--Blank</f>
        <v>#NAME?</v>
      </c>
    </row>
    <row r="11546" spans="1:7">
      <c r="A11546" t="s">
        <v>20911</v>
      </c>
      <c r="B11546">
        <v>29</v>
      </c>
      <c r="C11546">
        <v>17</v>
      </c>
      <c r="D11546">
        <v>18</v>
      </c>
      <c r="E11546" t="s">
        <v>711</v>
      </c>
      <c r="G11546" t="e">
        <f>--Blank</f>
        <v>#NAME?</v>
      </c>
    </row>
    <row r="11547" spans="1:7">
      <c r="A11547" t="s">
        <v>20912</v>
      </c>
      <c r="B11547">
        <v>29</v>
      </c>
      <c r="C11547">
        <v>17</v>
      </c>
      <c r="D11547">
        <v>19</v>
      </c>
      <c r="E11547" t="s">
        <v>711</v>
      </c>
      <c r="G11547" t="e">
        <f>--Blank</f>
        <v>#NAME?</v>
      </c>
    </row>
    <row r="11548" spans="1:7">
      <c r="A11548" t="s">
        <v>20913</v>
      </c>
      <c r="B11548">
        <v>29</v>
      </c>
      <c r="C11548">
        <v>17</v>
      </c>
      <c r="D11548">
        <v>20</v>
      </c>
      <c r="E11548" t="s">
        <v>711</v>
      </c>
      <c r="G11548" t="e">
        <f>--Blank</f>
        <v>#NAME?</v>
      </c>
    </row>
    <row r="11549" spans="1:7">
      <c r="A11549" t="s">
        <v>20914</v>
      </c>
      <c r="B11549">
        <v>29</v>
      </c>
      <c r="C11549">
        <v>18</v>
      </c>
      <c r="D11549">
        <v>1</v>
      </c>
      <c r="E11549" t="s">
        <v>711</v>
      </c>
      <c r="G11549" t="e">
        <f>--Blank</f>
        <v>#NAME?</v>
      </c>
    </row>
    <row r="11550" spans="1:7">
      <c r="A11550" t="s">
        <v>20915</v>
      </c>
      <c r="B11550">
        <v>29</v>
      </c>
      <c r="C11550">
        <v>18</v>
      </c>
      <c r="D11550">
        <v>2</v>
      </c>
      <c r="E11550" t="s">
        <v>711</v>
      </c>
      <c r="G11550" t="e">
        <f>--Blank</f>
        <v>#NAME?</v>
      </c>
    </row>
    <row r="11551" spans="1:7">
      <c r="A11551" t="s">
        <v>20916</v>
      </c>
      <c r="B11551">
        <v>29</v>
      </c>
      <c r="C11551">
        <v>18</v>
      </c>
      <c r="D11551">
        <v>3</v>
      </c>
      <c r="E11551" t="s">
        <v>711</v>
      </c>
      <c r="G11551" t="e">
        <f>--Blank</f>
        <v>#NAME?</v>
      </c>
    </row>
    <row r="11552" spans="1:7">
      <c r="A11552" t="s">
        <v>20917</v>
      </c>
      <c r="B11552">
        <v>29</v>
      </c>
      <c r="C11552">
        <v>18</v>
      </c>
      <c r="D11552">
        <v>4</v>
      </c>
      <c r="E11552" t="s">
        <v>711</v>
      </c>
      <c r="G11552" t="e">
        <f>--Blank</f>
        <v>#NAME?</v>
      </c>
    </row>
    <row r="11553" spans="1:7">
      <c r="A11553" t="s">
        <v>20918</v>
      </c>
      <c r="B11553">
        <v>29</v>
      </c>
      <c r="C11553">
        <v>18</v>
      </c>
      <c r="D11553">
        <v>5</v>
      </c>
      <c r="E11553" t="s">
        <v>711</v>
      </c>
      <c r="G11553" t="e">
        <f>--Blank</f>
        <v>#NAME?</v>
      </c>
    </row>
    <row r="11554" spans="1:7">
      <c r="A11554" t="s">
        <v>20919</v>
      </c>
      <c r="B11554">
        <v>29</v>
      </c>
      <c r="C11554">
        <v>18</v>
      </c>
      <c r="D11554">
        <v>6</v>
      </c>
      <c r="E11554" t="s">
        <v>711</v>
      </c>
      <c r="G11554" t="e">
        <f>--Blank</f>
        <v>#NAME?</v>
      </c>
    </row>
    <row r="11555" spans="1:7">
      <c r="A11555" t="s">
        <v>20920</v>
      </c>
      <c r="B11555">
        <v>29</v>
      </c>
      <c r="C11555">
        <v>18</v>
      </c>
      <c r="D11555">
        <v>7</v>
      </c>
      <c r="E11555" t="s">
        <v>711</v>
      </c>
      <c r="G11555" t="e">
        <f>--Blank</f>
        <v>#NAME?</v>
      </c>
    </row>
    <row r="11556" spans="1:7">
      <c r="A11556" t="s">
        <v>20921</v>
      </c>
      <c r="B11556">
        <v>29</v>
      </c>
      <c r="C11556">
        <v>18</v>
      </c>
      <c r="D11556">
        <v>8</v>
      </c>
      <c r="E11556" t="s">
        <v>711</v>
      </c>
      <c r="G11556" t="e">
        <f>--Blank</f>
        <v>#NAME?</v>
      </c>
    </row>
    <row r="11557" spans="1:7">
      <c r="A11557" t="s">
        <v>20922</v>
      </c>
      <c r="B11557">
        <v>29</v>
      </c>
      <c r="C11557">
        <v>18</v>
      </c>
      <c r="D11557">
        <v>9</v>
      </c>
      <c r="E11557" t="s">
        <v>711</v>
      </c>
      <c r="G11557" t="e">
        <f>--Blank</f>
        <v>#NAME?</v>
      </c>
    </row>
    <row r="11558" spans="1:7">
      <c r="A11558" t="s">
        <v>20923</v>
      </c>
      <c r="B11558">
        <v>29</v>
      </c>
      <c r="C11558">
        <v>18</v>
      </c>
      <c r="D11558">
        <v>10</v>
      </c>
      <c r="E11558" t="s">
        <v>711</v>
      </c>
      <c r="G11558" t="e">
        <f>--Blank</f>
        <v>#NAME?</v>
      </c>
    </row>
    <row r="11559" spans="1:7">
      <c r="A11559" t="s">
        <v>20924</v>
      </c>
      <c r="B11559">
        <v>29</v>
      </c>
      <c r="C11559">
        <v>18</v>
      </c>
      <c r="D11559">
        <v>11</v>
      </c>
      <c r="E11559" t="s">
        <v>711</v>
      </c>
      <c r="G11559" t="e">
        <f>--Blank</f>
        <v>#NAME?</v>
      </c>
    </row>
    <row r="11560" spans="1:7">
      <c r="A11560" t="s">
        <v>20925</v>
      </c>
      <c r="B11560">
        <v>29</v>
      </c>
      <c r="C11560">
        <v>18</v>
      </c>
      <c r="D11560">
        <v>12</v>
      </c>
      <c r="E11560" t="s">
        <v>711</v>
      </c>
      <c r="G11560" t="e">
        <f>--Blank</f>
        <v>#NAME?</v>
      </c>
    </row>
    <row r="11561" spans="1:7">
      <c r="A11561" t="s">
        <v>20926</v>
      </c>
      <c r="B11561">
        <v>29</v>
      </c>
      <c r="C11561">
        <v>18</v>
      </c>
      <c r="D11561">
        <v>13</v>
      </c>
      <c r="E11561" t="s">
        <v>711</v>
      </c>
      <c r="G11561" t="e">
        <f>--Blank</f>
        <v>#NAME?</v>
      </c>
    </row>
    <row r="11562" spans="1:7">
      <c r="A11562" t="s">
        <v>20927</v>
      </c>
      <c r="B11562">
        <v>29</v>
      </c>
      <c r="C11562">
        <v>18</v>
      </c>
      <c r="D11562">
        <v>14</v>
      </c>
      <c r="E11562" t="s">
        <v>711</v>
      </c>
      <c r="G11562" t="e">
        <f>--Blank</f>
        <v>#NAME?</v>
      </c>
    </row>
    <row r="11563" spans="1:7">
      <c r="A11563" t="s">
        <v>20928</v>
      </c>
      <c r="B11563">
        <v>29</v>
      </c>
      <c r="C11563">
        <v>18</v>
      </c>
      <c r="D11563">
        <v>15</v>
      </c>
      <c r="E11563" t="s">
        <v>711</v>
      </c>
      <c r="G11563" t="e">
        <f>--Blank</f>
        <v>#NAME?</v>
      </c>
    </row>
    <row r="11564" spans="1:7">
      <c r="A11564" t="s">
        <v>20929</v>
      </c>
      <c r="B11564">
        <v>29</v>
      </c>
      <c r="C11564">
        <v>18</v>
      </c>
      <c r="D11564">
        <v>16</v>
      </c>
      <c r="E11564" t="s">
        <v>711</v>
      </c>
      <c r="G11564" t="e">
        <f>--Blank</f>
        <v>#NAME?</v>
      </c>
    </row>
    <row r="11565" spans="1:7">
      <c r="A11565" t="s">
        <v>20930</v>
      </c>
      <c r="B11565">
        <v>29</v>
      </c>
      <c r="C11565">
        <v>18</v>
      </c>
      <c r="D11565">
        <v>17</v>
      </c>
      <c r="E11565" t="s">
        <v>711</v>
      </c>
      <c r="G11565" t="e">
        <f>--Blank</f>
        <v>#NAME?</v>
      </c>
    </row>
    <row r="11566" spans="1:7">
      <c r="A11566" t="s">
        <v>20931</v>
      </c>
      <c r="B11566">
        <v>29</v>
      </c>
      <c r="C11566">
        <v>18</v>
      </c>
      <c r="D11566">
        <v>18</v>
      </c>
      <c r="E11566" t="s">
        <v>711</v>
      </c>
      <c r="G11566" t="e">
        <f>--Blank</f>
        <v>#NAME?</v>
      </c>
    </row>
    <row r="11567" spans="1:7">
      <c r="A11567" t="s">
        <v>20932</v>
      </c>
      <c r="B11567">
        <v>29</v>
      </c>
      <c r="C11567">
        <v>18</v>
      </c>
      <c r="D11567">
        <v>19</v>
      </c>
      <c r="E11567" t="s">
        <v>711</v>
      </c>
      <c r="G11567" t="e">
        <f>--Blank</f>
        <v>#NAME?</v>
      </c>
    </row>
    <row r="11568" spans="1:7">
      <c r="A11568" t="s">
        <v>20933</v>
      </c>
      <c r="B11568">
        <v>29</v>
      </c>
      <c r="C11568">
        <v>18</v>
      </c>
      <c r="D11568">
        <v>20</v>
      </c>
      <c r="E11568" t="s">
        <v>711</v>
      </c>
      <c r="G11568" t="e">
        <f>--Blank</f>
        <v>#NAME?</v>
      </c>
    </row>
    <row r="11569" spans="1:7">
      <c r="A11569" t="s">
        <v>20934</v>
      </c>
      <c r="B11569">
        <v>29</v>
      </c>
      <c r="C11569">
        <v>19</v>
      </c>
      <c r="D11569">
        <v>1</v>
      </c>
      <c r="E11569" t="s">
        <v>711</v>
      </c>
      <c r="G11569" t="e">
        <f>--Blank</f>
        <v>#NAME?</v>
      </c>
    </row>
    <row r="11570" spans="1:7">
      <c r="A11570" t="s">
        <v>20935</v>
      </c>
      <c r="B11570">
        <v>29</v>
      </c>
      <c r="C11570">
        <v>19</v>
      </c>
      <c r="D11570">
        <v>2</v>
      </c>
      <c r="E11570" t="s">
        <v>711</v>
      </c>
      <c r="G11570" t="e">
        <f>--Blank</f>
        <v>#NAME?</v>
      </c>
    </row>
    <row r="11571" spans="1:7">
      <c r="A11571" t="s">
        <v>20936</v>
      </c>
      <c r="B11571">
        <v>29</v>
      </c>
      <c r="C11571">
        <v>19</v>
      </c>
      <c r="D11571">
        <v>3</v>
      </c>
      <c r="E11571" t="s">
        <v>711</v>
      </c>
      <c r="G11571" t="e">
        <f>--Blank</f>
        <v>#NAME?</v>
      </c>
    </row>
    <row r="11572" spans="1:7">
      <c r="A11572" t="s">
        <v>20937</v>
      </c>
      <c r="B11572">
        <v>29</v>
      </c>
      <c r="C11572">
        <v>19</v>
      </c>
      <c r="D11572">
        <v>4</v>
      </c>
      <c r="E11572" t="s">
        <v>711</v>
      </c>
      <c r="G11572" t="e">
        <f>--Blank</f>
        <v>#NAME?</v>
      </c>
    </row>
    <row r="11573" spans="1:7">
      <c r="A11573" t="s">
        <v>20938</v>
      </c>
      <c r="B11573">
        <v>29</v>
      </c>
      <c r="C11573">
        <v>19</v>
      </c>
      <c r="D11573">
        <v>5</v>
      </c>
      <c r="E11573" t="s">
        <v>711</v>
      </c>
      <c r="G11573" t="e">
        <f>--Blank</f>
        <v>#NAME?</v>
      </c>
    </row>
    <row r="11574" spans="1:7">
      <c r="A11574" t="s">
        <v>20939</v>
      </c>
      <c r="B11574">
        <v>29</v>
      </c>
      <c r="C11574">
        <v>19</v>
      </c>
      <c r="D11574">
        <v>6</v>
      </c>
      <c r="E11574" t="s">
        <v>711</v>
      </c>
      <c r="G11574" t="e">
        <f>--Blank</f>
        <v>#NAME?</v>
      </c>
    </row>
    <row r="11575" spans="1:7">
      <c r="A11575" t="s">
        <v>20940</v>
      </c>
      <c r="B11575">
        <v>29</v>
      </c>
      <c r="C11575">
        <v>19</v>
      </c>
      <c r="D11575">
        <v>7</v>
      </c>
      <c r="E11575" t="s">
        <v>711</v>
      </c>
      <c r="G11575" t="e">
        <f>--Blank</f>
        <v>#NAME?</v>
      </c>
    </row>
    <row r="11576" spans="1:7">
      <c r="A11576" t="s">
        <v>20941</v>
      </c>
      <c r="B11576">
        <v>29</v>
      </c>
      <c r="C11576">
        <v>19</v>
      </c>
      <c r="D11576">
        <v>8</v>
      </c>
      <c r="E11576" t="s">
        <v>711</v>
      </c>
      <c r="G11576" t="e">
        <f>--Blank</f>
        <v>#NAME?</v>
      </c>
    </row>
    <row r="11577" spans="1:7">
      <c r="A11577" t="s">
        <v>20942</v>
      </c>
      <c r="B11577">
        <v>29</v>
      </c>
      <c r="C11577">
        <v>19</v>
      </c>
      <c r="D11577">
        <v>9</v>
      </c>
      <c r="E11577" t="s">
        <v>711</v>
      </c>
      <c r="G11577" t="e">
        <f>--Blank</f>
        <v>#NAME?</v>
      </c>
    </row>
    <row r="11578" spans="1:7">
      <c r="A11578" t="s">
        <v>20943</v>
      </c>
      <c r="B11578">
        <v>29</v>
      </c>
      <c r="C11578">
        <v>19</v>
      </c>
      <c r="D11578">
        <v>10</v>
      </c>
      <c r="E11578" t="s">
        <v>711</v>
      </c>
      <c r="G11578" t="e">
        <f>--Blank</f>
        <v>#NAME?</v>
      </c>
    </row>
    <row r="11579" spans="1:7">
      <c r="A11579" t="s">
        <v>20944</v>
      </c>
      <c r="B11579">
        <v>29</v>
      </c>
      <c r="C11579">
        <v>19</v>
      </c>
      <c r="D11579">
        <v>11</v>
      </c>
      <c r="E11579" t="s">
        <v>711</v>
      </c>
      <c r="G11579" t="e">
        <f>--Blank</f>
        <v>#NAME?</v>
      </c>
    </row>
    <row r="11580" spans="1:7">
      <c r="A11580" t="s">
        <v>20945</v>
      </c>
      <c r="B11580">
        <v>29</v>
      </c>
      <c r="C11580">
        <v>19</v>
      </c>
      <c r="D11580">
        <v>12</v>
      </c>
      <c r="E11580" t="s">
        <v>711</v>
      </c>
      <c r="G11580" t="e">
        <f>--Blank</f>
        <v>#NAME?</v>
      </c>
    </row>
    <row r="11581" spans="1:7">
      <c r="A11581" t="s">
        <v>20946</v>
      </c>
      <c r="B11581">
        <v>29</v>
      </c>
      <c r="C11581">
        <v>19</v>
      </c>
      <c r="D11581">
        <v>13</v>
      </c>
      <c r="E11581" t="s">
        <v>711</v>
      </c>
      <c r="G11581" t="e">
        <f>--Blank</f>
        <v>#NAME?</v>
      </c>
    </row>
    <row r="11582" spans="1:7">
      <c r="A11582" t="s">
        <v>20947</v>
      </c>
      <c r="B11582">
        <v>29</v>
      </c>
      <c r="C11582">
        <v>19</v>
      </c>
      <c r="D11582">
        <v>14</v>
      </c>
      <c r="E11582" t="s">
        <v>711</v>
      </c>
      <c r="G11582" t="e">
        <f>--Blank</f>
        <v>#NAME?</v>
      </c>
    </row>
    <row r="11583" spans="1:7">
      <c r="A11583" t="s">
        <v>20948</v>
      </c>
      <c r="B11583">
        <v>29</v>
      </c>
      <c r="C11583">
        <v>19</v>
      </c>
      <c r="D11583">
        <v>15</v>
      </c>
      <c r="E11583" t="s">
        <v>711</v>
      </c>
      <c r="G11583" t="e">
        <f>--Blank</f>
        <v>#NAME?</v>
      </c>
    </row>
    <row r="11584" spans="1:7">
      <c r="A11584" t="s">
        <v>20949</v>
      </c>
      <c r="B11584">
        <v>29</v>
      </c>
      <c r="C11584">
        <v>19</v>
      </c>
      <c r="D11584">
        <v>16</v>
      </c>
      <c r="E11584" t="s">
        <v>711</v>
      </c>
      <c r="G11584" t="e">
        <f>--Blank</f>
        <v>#NAME?</v>
      </c>
    </row>
    <row r="11585" spans="1:7">
      <c r="A11585" t="s">
        <v>20950</v>
      </c>
      <c r="B11585">
        <v>29</v>
      </c>
      <c r="C11585">
        <v>19</v>
      </c>
      <c r="D11585">
        <v>17</v>
      </c>
      <c r="E11585" t="s">
        <v>711</v>
      </c>
      <c r="G11585" t="e">
        <f>--Blank</f>
        <v>#NAME?</v>
      </c>
    </row>
    <row r="11586" spans="1:7">
      <c r="A11586" t="s">
        <v>20951</v>
      </c>
      <c r="B11586">
        <v>29</v>
      </c>
      <c r="C11586">
        <v>19</v>
      </c>
      <c r="D11586">
        <v>18</v>
      </c>
      <c r="E11586" t="s">
        <v>711</v>
      </c>
      <c r="G11586" t="e">
        <f>--Blank</f>
        <v>#NAME?</v>
      </c>
    </row>
    <row r="11587" spans="1:7">
      <c r="A11587" t="s">
        <v>20952</v>
      </c>
      <c r="B11587">
        <v>29</v>
      </c>
      <c r="C11587">
        <v>19</v>
      </c>
      <c r="D11587">
        <v>19</v>
      </c>
      <c r="E11587" t="s">
        <v>711</v>
      </c>
      <c r="G11587" t="e">
        <f>--Blank</f>
        <v>#NAME?</v>
      </c>
    </row>
    <row r="11588" spans="1:7">
      <c r="A11588" t="s">
        <v>20953</v>
      </c>
      <c r="B11588">
        <v>29</v>
      </c>
      <c r="C11588">
        <v>19</v>
      </c>
      <c r="D11588">
        <v>20</v>
      </c>
      <c r="E11588" t="s">
        <v>711</v>
      </c>
      <c r="G11588" t="e">
        <f>--Blank</f>
        <v>#NAME?</v>
      </c>
    </row>
    <row r="11589" spans="1:7">
      <c r="A11589" t="s">
        <v>20954</v>
      </c>
      <c r="B11589">
        <v>29</v>
      </c>
      <c r="C11589">
        <v>20</v>
      </c>
      <c r="D11589">
        <v>1</v>
      </c>
      <c r="E11589" t="s">
        <v>711</v>
      </c>
      <c r="G11589" t="e">
        <f>--Blank</f>
        <v>#NAME?</v>
      </c>
    </row>
    <row r="11590" spans="1:7">
      <c r="A11590" t="s">
        <v>20955</v>
      </c>
      <c r="B11590">
        <v>29</v>
      </c>
      <c r="C11590">
        <v>20</v>
      </c>
      <c r="D11590">
        <v>2</v>
      </c>
      <c r="E11590" t="s">
        <v>711</v>
      </c>
      <c r="G11590" t="e">
        <f>--Blank</f>
        <v>#NAME?</v>
      </c>
    </row>
    <row r="11591" spans="1:7">
      <c r="A11591" t="s">
        <v>20956</v>
      </c>
      <c r="B11591">
        <v>29</v>
      </c>
      <c r="C11591">
        <v>20</v>
      </c>
      <c r="D11591">
        <v>3</v>
      </c>
      <c r="E11591" t="s">
        <v>711</v>
      </c>
      <c r="G11591" t="e">
        <f>--Blank</f>
        <v>#NAME?</v>
      </c>
    </row>
    <row r="11592" spans="1:7">
      <c r="A11592" t="s">
        <v>20957</v>
      </c>
      <c r="B11592">
        <v>29</v>
      </c>
      <c r="C11592">
        <v>20</v>
      </c>
      <c r="D11592">
        <v>4</v>
      </c>
      <c r="E11592" t="s">
        <v>711</v>
      </c>
      <c r="G11592" t="e">
        <f>--Blank</f>
        <v>#NAME?</v>
      </c>
    </row>
    <row r="11593" spans="1:7">
      <c r="A11593" t="s">
        <v>20958</v>
      </c>
      <c r="B11593">
        <v>29</v>
      </c>
      <c r="C11593">
        <v>20</v>
      </c>
      <c r="D11593">
        <v>5</v>
      </c>
      <c r="E11593" t="s">
        <v>711</v>
      </c>
      <c r="G11593" t="e">
        <f>--Blank</f>
        <v>#NAME?</v>
      </c>
    </row>
    <row r="11594" spans="1:7">
      <c r="A11594" t="s">
        <v>20959</v>
      </c>
      <c r="B11594">
        <v>29</v>
      </c>
      <c r="C11594">
        <v>20</v>
      </c>
      <c r="D11594">
        <v>6</v>
      </c>
      <c r="E11594" t="s">
        <v>711</v>
      </c>
      <c r="G11594" t="e">
        <f>--Blank</f>
        <v>#NAME?</v>
      </c>
    </row>
    <row r="11595" spans="1:7">
      <c r="A11595" t="s">
        <v>20960</v>
      </c>
      <c r="B11595">
        <v>29</v>
      </c>
      <c r="C11595">
        <v>20</v>
      </c>
      <c r="D11595">
        <v>7</v>
      </c>
      <c r="E11595" t="s">
        <v>711</v>
      </c>
      <c r="G11595" t="e">
        <f>--Blank</f>
        <v>#NAME?</v>
      </c>
    </row>
    <row r="11596" spans="1:7">
      <c r="A11596" t="s">
        <v>20961</v>
      </c>
      <c r="B11596">
        <v>29</v>
      </c>
      <c r="C11596">
        <v>20</v>
      </c>
      <c r="D11596">
        <v>8</v>
      </c>
      <c r="E11596" t="s">
        <v>711</v>
      </c>
      <c r="G11596" t="e">
        <f>--Blank</f>
        <v>#NAME?</v>
      </c>
    </row>
    <row r="11597" spans="1:7">
      <c r="A11597" t="s">
        <v>20962</v>
      </c>
      <c r="B11597">
        <v>29</v>
      </c>
      <c r="C11597">
        <v>20</v>
      </c>
      <c r="D11597">
        <v>9</v>
      </c>
      <c r="E11597" t="s">
        <v>711</v>
      </c>
      <c r="G11597" t="e">
        <f>--Blank</f>
        <v>#NAME?</v>
      </c>
    </row>
    <row r="11598" spans="1:7">
      <c r="A11598" t="s">
        <v>20963</v>
      </c>
      <c r="B11598">
        <v>29</v>
      </c>
      <c r="C11598">
        <v>20</v>
      </c>
      <c r="D11598">
        <v>10</v>
      </c>
      <c r="E11598" t="s">
        <v>711</v>
      </c>
      <c r="G11598" t="e">
        <f>--Blank</f>
        <v>#NAME?</v>
      </c>
    </row>
    <row r="11599" spans="1:7">
      <c r="A11599" t="s">
        <v>20964</v>
      </c>
      <c r="B11599">
        <v>29</v>
      </c>
      <c r="C11599">
        <v>20</v>
      </c>
      <c r="D11599">
        <v>11</v>
      </c>
      <c r="E11599" t="s">
        <v>711</v>
      </c>
      <c r="G11599" t="e">
        <f>--Blank</f>
        <v>#NAME?</v>
      </c>
    </row>
    <row r="11600" spans="1:7">
      <c r="A11600" t="s">
        <v>20965</v>
      </c>
      <c r="B11600">
        <v>29</v>
      </c>
      <c r="C11600">
        <v>20</v>
      </c>
      <c r="D11600">
        <v>12</v>
      </c>
      <c r="E11600" t="s">
        <v>711</v>
      </c>
      <c r="G11600" t="e">
        <f>--Blank</f>
        <v>#NAME?</v>
      </c>
    </row>
    <row r="11601" spans="1:7">
      <c r="A11601" t="s">
        <v>20966</v>
      </c>
      <c r="B11601">
        <v>29</v>
      </c>
      <c r="C11601">
        <v>20</v>
      </c>
      <c r="D11601">
        <v>13</v>
      </c>
      <c r="E11601" t="s">
        <v>711</v>
      </c>
      <c r="G11601" t="e">
        <f>--Blank</f>
        <v>#NAME?</v>
      </c>
    </row>
    <row r="11602" spans="1:7">
      <c r="A11602" t="s">
        <v>20967</v>
      </c>
      <c r="B11602">
        <v>29</v>
      </c>
      <c r="C11602">
        <v>20</v>
      </c>
      <c r="D11602">
        <v>14</v>
      </c>
      <c r="E11602" t="s">
        <v>711</v>
      </c>
      <c r="G11602" t="e">
        <f>--Blank</f>
        <v>#NAME?</v>
      </c>
    </row>
    <row r="11603" spans="1:7">
      <c r="A11603" t="s">
        <v>20968</v>
      </c>
      <c r="B11603">
        <v>29</v>
      </c>
      <c r="C11603">
        <v>20</v>
      </c>
      <c r="D11603">
        <v>15</v>
      </c>
      <c r="E11603" t="s">
        <v>711</v>
      </c>
      <c r="G11603" t="e">
        <f>--Blank</f>
        <v>#NAME?</v>
      </c>
    </row>
    <row r="11604" spans="1:7">
      <c r="A11604" t="s">
        <v>20969</v>
      </c>
      <c r="B11604">
        <v>29</v>
      </c>
      <c r="C11604">
        <v>20</v>
      </c>
      <c r="D11604">
        <v>16</v>
      </c>
      <c r="E11604" t="s">
        <v>711</v>
      </c>
      <c r="G11604" t="e">
        <f>--Blank</f>
        <v>#NAME?</v>
      </c>
    </row>
    <row r="11605" spans="1:7">
      <c r="A11605" t="s">
        <v>20970</v>
      </c>
      <c r="B11605">
        <v>29</v>
      </c>
      <c r="C11605">
        <v>20</v>
      </c>
      <c r="D11605">
        <v>17</v>
      </c>
      <c r="E11605" t="s">
        <v>711</v>
      </c>
      <c r="G11605" t="e">
        <f>--Blank</f>
        <v>#NAME?</v>
      </c>
    </row>
    <row r="11606" spans="1:7">
      <c r="A11606" t="s">
        <v>20971</v>
      </c>
      <c r="B11606">
        <v>29</v>
      </c>
      <c r="C11606">
        <v>20</v>
      </c>
      <c r="D11606">
        <v>18</v>
      </c>
      <c r="E11606" t="s">
        <v>711</v>
      </c>
      <c r="G11606" t="e">
        <f>--Blank</f>
        <v>#NAME?</v>
      </c>
    </row>
    <row r="11607" spans="1:7">
      <c r="A11607" t="s">
        <v>20972</v>
      </c>
      <c r="B11607">
        <v>29</v>
      </c>
      <c r="C11607">
        <v>20</v>
      </c>
      <c r="D11607">
        <v>19</v>
      </c>
      <c r="E11607" t="s">
        <v>711</v>
      </c>
      <c r="G11607" t="e">
        <f>--Blank</f>
        <v>#NAME?</v>
      </c>
    </row>
    <row r="11608" spans="1:7">
      <c r="A11608" t="s">
        <v>20973</v>
      </c>
      <c r="B11608">
        <v>29</v>
      </c>
      <c r="C11608">
        <v>20</v>
      </c>
      <c r="D11608">
        <v>20</v>
      </c>
      <c r="E11608" t="s">
        <v>711</v>
      </c>
      <c r="G11608" t="e">
        <f>--Blank</f>
        <v>#NAME?</v>
      </c>
    </row>
    <row r="11609" spans="1:7">
      <c r="A11609" t="s">
        <v>20974</v>
      </c>
      <c r="B11609">
        <v>30</v>
      </c>
      <c r="C11609">
        <v>1</v>
      </c>
      <c r="D11609">
        <v>1</v>
      </c>
      <c r="E11609" t="s">
        <v>15</v>
      </c>
      <c r="G11609" t="s">
        <v>16</v>
      </c>
    </row>
    <row r="11610" spans="1:7">
      <c r="A11610" t="s">
        <v>20975</v>
      </c>
      <c r="B11610">
        <v>30</v>
      </c>
      <c r="C11610">
        <v>1</v>
      </c>
      <c r="D11610">
        <v>2</v>
      </c>
      <c r="E11610" t="s">
        <v>15</v>
      </c>
      <c r="G11610" t="s">
        <v>16</v>
      </c>
    </row>
    <row r="11611" spans="1:7">
      <c r="A11611" t="s">
        <v>20976</v>
      </c>
      <c r="B11611">
        <v>30</v>
      </c>
      <c r="C11611">
        <v>1</v>
      </c>
      <c r="D11611">
        <v>3</v>
      </c>
      <c r="E11611" t="s">
        <v>19</v>
      </c>
      <c r="G11611" t="s">
        <v>20</v>
      </c>
    </row>
    <row r="11612" spans="1:7">
      <c r="A11612" t="s">
        <v>20977</v>
      </c>
      <c r="B11612">
        <v>30</v>
      </c>
      <c r="C11612">
        <v>1</v>
      </c>
      <c r="D11612">
        <v>4</v>
      </c>
      <c r="E11612" t="s">
        <v>19</v>
      </c>
      <c r="G11612" t="s">
        <v>20</v>
      </c>
    </row>
    <row r="11613" spans="1:7">
      <c r="A11613" t="s">
        <v>20978</v>
      </c>
      <c r="B11613">
        <v>30</v>
      </c>
      <c r="C11613">
        <v>1</v>
      </c>
      <c r="D11613">
        <v>5</v>
      </c>
      <c r="E11613" t="s">
        <v>23</v>
      </c>
      <c r="G11613" t="s">
        <v>24</v>
      </c>
    </row>
    <row r="11614" spans="1:7">
      <c r="A11614" t="s">
        <v>20979</v>
      </c>
      <c r="B11614">
        <v>30</v>
      </c>
      <c r="C11614">
        <v>1</v>
      </c>
      <c r="D11614">
        <v>6</v>
      </c>
      <c r="E11614" t="s">
        <v>23</v>
      </c>
      <c r="G11614" t="s">
        <v>24</v>
      </c>
    </row>
    <row r="11615" spans="1:7">
      <c r="A11615" t="s">
        <v>20980</v>
      </c>
      <c r="B11615">
        <v>30</v>
      </c>
      <c r="C11615">
        <v>1</v>
      </c>
      <c r="D11615">
        <v>7</v>
      </c>
      <c r="E11615" t="s">
        <v>27</v>
      </c>
      <c r="G11615" t="s">
        <v>28</v>
      </c>
    </row>
    <row r="11616" spans="1:7">
      <c r="A11616" t="s">
        <v>20981</v>
      </c>
      <c r="B11616">
        <v>30</v>
      </c>
      <c r="C11616">
        <v>1</v>
      </c>
      <c r="D11616">
        <v>8</v>
      </c>
      <c r="E11616" t="s">
        <v>27</v>
      </c>
      <c r="G11616" t="s">
        <v>28</v>
      </c>
    </row>
    <row r="11617" spans="1:7">
      <c r="A11617" t="s">
        <v>20982</v>
      </c>
      <c r="B11617">
        <v>30</v>
      </c>
      <c r="C11617">
        <v>1</v>
      </c>
      <c r="D11617">
        <v>9</v>
      </c>
      <c r="E11617" t="s">
        <v>31</v>
      </c>
      <c r="G11617" t="s">
        <v>32</v>
      </c>
    </row>
    <row r="11618" spans="1:7">
      <c r="A11618" t="s">
        <v>20983</v>
      </c>
      <c r="B11618">
        <v>30</v>
      </c>
      <c r="C11618">
        <v>1</v>
      </c>
      <c r="D11618">
        <v>10</v>
      </c>
      <c r="E11618" t="s">
        <v>31</v>
      </c>
      <c r="G11618" t="s">
        <v>32</v>
      </c>
    </row>
    <row r="11619" spans="1:7">
      <c r="A11619" t="s">
        <v>20984</v>
      </c>
      <c r="B11619">
        <v>30</v>
      </c>
      <c r="C11619">
        <v>1</v>
      </c>
      <c r="D11619">
        <v>11</v>
      </c>
      <c r="E11619" t="s">
        <v>35</v>
      </c>
      <c r="G11619" t="s">
        <v>36</v>
      </c>
    </row>
    <row r="11620" spans="1:7">
      <c r="A11620" t="s">
        <v>20985</v>
      </c>
      <c r="B11620">
        <v>30</v>
      </c>
      <c r="C11620">
        <v>1</v>
      </c>
      <c r="D11620">
        <v>12</v>
      </c>
      <c r="E11620" t="s">
        <v>35</v>
      </c>
      <c r="G11620" t="s">
        <v>36</v>
      </c>
    </row>
    <row r="11621" spans="1:7">
      <c r="A11621" t="s">
        <v>20986</v>
      </c>
      <c r="B11621">
        <v>30</v>
      </c>
      <c r="C11621">
        <v>1</v>
      </c>
      <c r="D11621">
        <v>13</v>
      </c>
      <c r="E11621" t="s">
        <v>39</v>
      </c>
      <c r="G11621" t="s">
        <v>40</v>
      </c>
    </row>
    <row r="11622" spans="1:7">
      <c r="A11622" t="s">
        <v>20987</v>
      </c>
      <c r="B11622">
        <v>30</v>
      </c>
      <c r="C11622">
        <v>1</v>
      </c>
      <c r="D11622">
        <v>14</v>
      </c>
      <c r="E11622" t="s">
        <v>39</v>
      </c>
      <c r="G11622" t="s">
        <v>40</v>
      </c>
    </row>
    <row r="11623" spans="1:7">
      <c r="A11623" t="s">
        <v>20988</v>
      </c>
      <c r="B11623">
        <v>30</v>
      </c>
      <c r="C11623">
        <v>1</v>
      </c>
      <c r="D11623">
        <v>15</v>
      </c>
      <c r="E11623" t="s">
        <v>43</v>
      </c>
      <c r="G11623" t="s">
        <v>44</v>
      </c>
    </row>
    <row r="11624" spans="1:7">
      <c r="A11624" t="s">
        <v>20989</v>
      </c>
      <c r="B11624">
        <v>30</v>
      </c>
      <c r="C11624">
        <v>1</v>
      </c>
      <c r="D11624">
        <v>16</v>
      </c>
      <c r="E11624" t="s">
        <v>43</v>
      </c>
      <c r="G11624" t="s">
        <v>44</v>
      </c>
    </row>
    <row r="11625" spans="1:7">
      <c r="A11625" t="s">
        <v>20990</v>
      </c>
      <c r="B11625">
        <v>30</v>
      </c>
      <c r="C11625">
        <v>1</v>
      </c>
      <c r="D11625">
        <v>17</v>
      </c>
      <c r="E11625" t="s">
        <v>47</v>
      </c>
      <c r="G11625" t="s">
        <v>48</v>
      </c>
    </row>
    <row r="11626" spans="1:7">
      <c r="A11626" t="s">
        <v>20991</v>
      </c>
      <c r="B11626">
        <v>30</v>
      </c>
      <c r="C11626">
        <v>1</v>
      </c>
      <c r="D11626">
        <v>18</v>
      </c>
      <c r="E11626" t="s">
        <v>47</v>
      </c>
      <c r="G11626" t="s">
        <v>48</v>
      </c>
    </row>
    <row r="11627" spans="1:7">
      <c r="A11627" t="s">
        <v>20992</v>
      </c>
      <c r="B11627">
        <v>30</v>
      </c>
      <c r="C11627">
        <v>1</v>
      </c>
      <c r="D11627">
        <v>19</v>
      </c>
      <c r="E11627" t="s">
        <v>51</v>
      </c>
      <c r="G11627" t="s">
        <v>52</v>
      </c>
    </row>
    <row r="11628" spans="1:7">
      <c r="A11628" t="s">
        <v>20993</v>
      </c>
      <c r="B11628">
        <v>30</v>
      </c>
      <c r="C11628">
        <v>1</v>
      </c>
      <c r="D11628">
        <v>20</v>
      </c>
      <c r="E11628" t="s">
        <v>51</v>
      </c>
      <c r="G11628" t="s">
        <v>52</v>
      </c>
    </row>
    <row r="11629" spans="1:7">
      <c r="A11629" t="s">
        <v>20994</v>
      </c>
      <c r="B11629">
        <v>30</v>
      </c>
      <c r="C11629">
        <v>2</v>
      </c>
      <c r="D11629">
        <v>1</v>
      </c>
      <c r="E11629" t="s">
        <v>55</v>
      </c>
      <c r="G11629" t="s">
        <v>56</v>
      </c>
    </row>
    <row r="11630" spans="1:7">
      <c r="A11630" t="s">
        <v>20995</v>
      </c>
      <c r="B11630">
        <v>30</v>
      </c>
      <c r="C11630">
        <v>2</v>
      </c>
      <c r="D11630">
        <v>2</v>
      </c>
      <c r="E11630" t="s">
        <v>55</v>
      </c>
      <c r="G11630" t="s">
        <v>56</v>
      </c>
    </row>
    <row r="11631" spans="1:7">
      <c r="A11631" t="s">
        <v>20996</v>
      </c>
      <c r="B11631">
        <v>30</v>
      </c>
      <c r="C11631">
        <v>2</v>
      </c>
      <c r="D11631">
        <v>3</v>
      </c>
      <c r="E11631" t="s">
        <v>59</v>
      </c>
      <c r="G11631" t="s">
        <v>60</v>
      </c>
    </row>
    <row r="11632" spans="1:7">
      <c r="A11632" t="s">
        <v>20997</v>
      </c>
      <c r="B11632">
        <v>30</v>
      </c>
      <c r="C11632">
        <v>2</v>
      </c>
      <c r="D11632">
        <v>4</v>
      </c>
      <c r="E11632" t="s">
        <v>59</v>
      </c>
      <c r="G11632" t="s">
        <v>60</v>
      </c>
    </row>
    <row r="11633" spans="1:7">
      <c r="A11633" t="s">
        <v>20998</v>
      </c>
      <c r="B11633">
        <v>30</v>
      </c>
      <c r="C11633">
        <v>2</v>
      </c>
      <c r="D11633">
        <v>5</v>
      </c>
      <c r="E11633" t="s">
        <v>63</v>
      </c>
      <c r="G11633" t="s">
        <v>64</v>
      </c>
    </row>
    <row r="11634" spans="1:7">
      <c r="A11634" t="s">
        <v>20999</v>
      </c>
      <c r="B11634">
        <v>30</v>
      </c>
      <c r="C11634">
        <v>2</v>
      </c>
      <c r="D11634">
        <v>6</v>
      </c>
      <c r="E11634" t="s">
        <v>63</v>
      </c>
      <c r="G11634" t="s">
        <v>64</v>
      </c>
    </row>
    <row r="11635" spans="1:7">
      <c r="A11635" t="s">
        <v>21000</v>
      </c>
      <c r="B11635">
        <v>30</v>
      </c>
      <c r="C11635">
        <v>2</v>
      </c>
      <c r="D11635">
        <v>7</v>
      </c>
      <c r="E11635" t="s">
        <v>67</v>
      </c>
      <c r="G11635" t="s">
        <v>68</v>
      </c>
    </row>
    <row r="11636" spans="1:7">
      <c r="A11636" t="s">
        <v>21001</v>
      </c>
      <c r="B11636">
        <v>30</v>
      </c>
      <c r="C11636">
        <v>2</v>
      </c>
      <c r="D11636">
        <v>8</v>
      </c>
      <c r="E11636" t="s">
        <v>67</v>
      </c>
      <c r="G11636" t="s">
        <v>68</v>
      </c>
    </row>
    <row r="11637" spans="1:7">
      <c r="A11637" t="s">
        <v>21002</v>
      </c>
      <c r="B11637">
        <v>30</v>
      </c>
      <c r="C11637">
        <v>2</v>
      </c>
      <c r="D11637">
        <v>9</v>
      </c>
      <c r="E11637" t="s">
        <v>71</v>
      </c>
      <c r="G11637" t="s">
        <v>72</v>
      </c>
    </row>
    <row r="11638" spans="1:7">
      <c r="A11638" t="s">
        <v>21003</v>
      </c>
      <c r="B11638">
        <v>30</v>
      </c>
      <c r="C11638">
        <v>2</v>
      </c>
      <c r="D11638">
        <v>10</v>
      </c>
      <c r="E11638" t="s">
        <v>71</v>
      </c>
      <c r="G11638" t="s">
        <v>72</v>
      </c>
    </row>
    <row r="11639" spans="1:7">
      <c r="A11639" t="s">
        <v>21004</v>
      </c>
      <c r="B11639">
        <v>30</v>
      </c>
      <c r="C11639">
        <v>2</v>
      </c>
      <c r="D11639">
        <v>11</v>
      </c>
      <c r="E11639" t="s">
        <v>75</v>
      </c>
      <c r="G11639" t="s">
        <v>76</v>
      </c>
    </row>
    <row r="11640" spans="1:7">
      <c r="A11640" t="s">
        <v>21005</v>
      </c>
      <c r="B11640">
        <v>30</v>
      </c>
      <c r="C11640">
        <v>2</v>
      </c>
      <c r="D11640">
        <v>12</v>
      </c>
      <c r="E11640" t="s">
        <v>75</v>
      </c>
      <c r="G11640" t="s">
        <v>76</v>
      </c>
    </row>
    <row r="11641" spans="1:7">
      <c r="A11641" t="s">
        <v>21006</v>
      </c>
      <c r="B11641">
        <v>30</v>
      </c>
      <c r="C11641">
        <v>2</v>
      </c>
      <c r="D11641">
        <v>13</v>
      </c>
      <c r="E11641" t="s">
        <v>21007</v>
      </c>
      <c r="F11641" t="s">
        <v>21008</v>
      </c>
    </row>
    <row r="11642" spans="1:7">
      <c r="A11642" t="s">
        <v>21009</v>
      </c>
      <c r="B11642">
        <v>30</v>
      </c>
      <c r="C11642">
        <v>2</v>
      </c>
      <c r="D11642">
        <v>14</v>
      </c>
      <c r="E11642" t="s">
        <v>21010</v>
      </c>
      <c r="F11642" t="s">
        <v>21008</v>
      </c>
    </row>
    <row r="11643" spans="1:7">
      <c r="A11643" t="s">
        <v>21011</v>
      </c>
      <c r="B11643">
        <v>30</v>
      </c>
      <c r="C11643">
        <v>2</v>
      </c>
      <c r="D11643">
        <v>15</v>
      </c>
      <c r="E11643" t="s">
        <v>21012</v>
      </c>
      <c r="F11643" t="s">
        <v>21013</v>
      </c>
    </row>
    <row r="11644" spans="1:7">
      <c r="A11644" t="s">
        <v>21014</v>
      </c>
      <c r="B11644">
        <v>30</v>
      </c>
      <c r="C11644">
        <v>2</v>
      </c>
      <c r="D11644">
        <v>16</v>
      </c>
      <c r="E11644" t="s">
        <v>21015</v>
      </c>
      <c r="F11644" t="s">
        <v>21013</v>
      </c>
    </row>
    <row r="11645" spans="1:7">
      <c r="A11645" t="s">
        <v>21016</v>
      </c>
      <c r="B11645">
        <v>30</v>
      </c>
      <c r="C11645">
        <v>2</v>
      </c>
      <c r="D11645">
        <v>17</v>
      </c>
      <c r="E11645" t="s">
        <v>21017</v>
      </c>
      <c r="F11645" t="s">
        <v>21018</v>
      </c>
    </row>
    <row r="11646" spans="1:7">
      <c r="A11646" t="s">
        <v>21019</v>
      </c>
      <c r="B11646">
        <v>30</v>
      </c>
      <c r="C11646">
        <v>2</v>
      </c>
      <c r="D11646">
        <v>18</v>
      </c>
      <c r="E11646" t="s">
        <v>21020</v>
      </c>
      <c r="F11646" t="s">
        <v>21018</v>
      </c>
    </row>
    <row r="11647" spans="1:7">
      <c r="A11647" t="s">
        <v>21021</v>
      </c>
      <c r="B11647">
        <v>30</v>
      </c>
      <c r="C11647">
        <v>2</v>
      </c>
      <c r="D11647">
        <v>19</v>
      </c>
      <c r="E11647" t="s">
        <v>21022</v>
      </c>
      <c r="F11647" t="s">
        <v>21023</v>
      </c>
    </row>
    <row r="11648" spans="1:7">
      <c r="A11648" t="s">
        <v>21024</v>
      </c>
      <c r="B11648">
        <v>30</v>
      </c>
      <c r="C11648">
        <v>2</v>
      </c>
      <c r="D11648">
        <v>20</v>
      </c>
      <c r="E11648" t="s">
        <v>21025</v>
      </c>
      <c r="F11648" t="s">
        <v>21023</v>
      </c>
    </row>
    <row r="11649" spans="1:6">
      <c r="A11649" t="s">
        <v>21026</v>
      </c>
      <c r="B11649">
        <v>30</v>
      </c>
      <c r="C11649">
        <v>3</v>
      </c>
      <c r="D11649">
        <v>1</v>
      </c>
      <c r="E11649" t="s">
        <v>21027</v>
      </c>
      <c r="F11649" t="s">
        <v>21028</v>
      </c>
    </row>
    <row r="11650" spans="1:6">
      <c r="A11650" t="s">
        <v>21029</v>
      </c>
      <c r="B11650">
        <v>30</v>
      </c>
      <c r="C11650">
        <v>3</v>
      </c>
      <c r="D11650">
        <v>2</v>
      </c>
      <c r="E11650" t="s">
        <v>21030</v>
      </c>
      <c r="F11650" t="s">
        <v>21028</v>
      </c>
    </row>
    <row r="11651" spans="1:6">
      <c r="A11651" t="s">
        <v>21031</v>
      </c>
      <c r="B11651">
        <v>30</v>
      </c>
      <c r="C11651">
        <v>3</v>
      </c>
      <c r="D11651">
        <v>3</v>
      </c>
      <c r="E11651" t="s">
        <v>21032</v>
      </c>
      <c r="F11651" t="s">
        <v>21033</v>
      </c>
    </row>
    <row r="11652" spans="1:6">
      <c r="A11652" t="s">
        <v>21034</v>
      </c>
      <c r="B11652">
        <v>30</v>
      </c>
      <c r="C11652">
        <v>3</v>
      </c>
      <c r="D11652">
        <v>4</v>
      </c>
      <c r="E11652" t="s">
        <v>21035</v>
      </c>
      <c r="F11652" t="s">
        <v>21033</v>
      </c>
    </row>
    <row r="11653" spans="1:6">
      <c r="A11653" t="s">
        <v>21036</v>
      </c>
      <c r="B11653">
        <v>30</v>
      </c>
      <c r="C11653">
        <v>3</v>
      </c>
      <c r="D11653">
        <v>5</v>
      </c>
      <c r="E11653" t="s">
        <v>21037</v>
      </c>
      <c r="F11653" t="s">
        <v>21038</v>
      </c>
    </row>
    <row r="11654" spans="1:6">
      <c r="A11654" t="s">
        <v>21039</v>
      </c>
      <c r="B11654">
        <v>30</v>
      </c>
      <c r="C11654">
        <v>3</v>
      </c>
      <c r="D11654">
        <v>6</v>
      </c>
      <c r="E11654" t="s">
        <v>21040</v>
      </c>
      <c r="F11654" t="s">
        <v>21038</v>
      </c>
    </row>
    <row r="11655" spans="1:6">
      <c r="A11655" t="s">
        <v>21041</v>
      </c>
      <c r="B11655">
        <v>30</v>
      </c>
      <c r="C11655">
        <v>3</v>
      </c>
      <c r="D11655">
        <v>7</v>
      </c>
      <c r="E11655" t="s">
        <v>21042</v>
      </c>
      <c r="F11655" t="s">
        <v>21043</v>
      </c>
    </row>
    <row r="11656" spans="1:6">
      <c r="A11656" t="s">
        <v>21044</v>
      </c>
      <c r="B11656">
        <v>30</v>
      </c>
      <c r="C11656">
        <v>3</v>
      </c>
      <c r="D11656">
        <v>8</v>
      </c>
      <c r="E11656" t="s">
        <v>21045</v>
      </c>
      <c r="F11656" t="s">
        <v>21043</v>
      </c>
    </row>
    <row r="11657" spans="1:6">
      <c r="A11657" t="s">
        <v>21046</v>
      </c>
      <c r="B11657">
        <v>30</v>
      </c>
      <c r="C11657">
        <v>3</v>
      </c>
      <c r="D11657">
        <v>9</v>
      </c>
      <c r="E11657" t="s">
        <v>21047</v>
      </c>
      <c r="F11657" t="s">
        <v>21048</v>
      </c>
    </row>
    <row r="11658" spans="1:6">
      <c r="A11658" t="s">
        <v>21049</v>
      </c>
      <c r="B11658">
        <v>30</v>
      </c>
      <c r="C11658">
        <v>3</v>
      </c>
      <c r="D11658">
        <v>10</v>
      </c>
      <c r="E11658" t="s">
        <v>21050</v>
      </c>
      <c r="F11658" t="s">
        <v>21048</v>
      </c>
    </row>
    <row r="11659" spans="1:6">
      <c r="A11659" t="s">
        <v>21051</v>
      </c>
      <c r="B11659">
        <v>30</v>
      </c>
      <c r="C11659">
        <v>3</v>
      </c>
      <c r="D11659">
        <v>11</v>
      </c>
      <c r="E11659" t="s">
        <v>21052</v>
      </c>
      <c r="F11659" t="s">
        <v>21053</v>
      </c>
    </row>
    <row r="11660" spans="1:6">
      <c r="A11660" t="s">
        <v>21054</v>
      </c>
      <c r="B11660">
        <v>30</v>
      </c>
      <c r="C11660">
        <v>3</v>
      </c>
      <c r="D11660">
        <v>12</v>
      </c>
      <c r="E11660" t="s">
        <v>21055</v>
      </c>
      <c r="F11660" t="s">
        <v>21053</v>
      </c>
    </row>
    <row r="11661" spans="1:6">
      <c r="A11661" t="s">
        <v>21056</v>
      </c>
      <c r="B11661">
        <v>30</v>
      </c>
      <c r="C11661">
        <v>3</v>
      </c>
      <c r="D11661">
        <v>13</v>
      </c>
      <c r="E11661" t="s">
        <v>21057</v>
      </c>
      <c r="F11661" t="s">
        <v>21058</v>
      </c>
    </row>
    <row r="11662" spans="1:6">
      <c r="A11662" t="s">
        <v>21059</v>
      </c>
      <c r="B11662">
        <v>30</v>
      </c>
      <c r="C11662">
        <v>3</v>
      </c>
      <c r="D11662">
        <v>14</v>
      </c>
      <c r="E11662" t="s">
        <v>21060</v>
      </c>
      <c r="F11662" t="s">
        <v>21058</v>
      </c>
    </row>
    <row r="11663" spans="1:6">
      <c r="A11663" t="s">
        <v>21061</v>
      </c>
      <c r="B11663">
        <v>30</v>
      </c>
      <c r="C11663">
        <v>3</v>
      </c>
      <c r="D11663">
        <v>15</v>
      </c>
      <c r="E11663" t="s">
        <v>21062</v>
      </c>
      <c r="F11663" t="s">
        <v>21063</v>
      </c>
    </row>
    <row r="11664" spans="1:6">
      <c r="A11664" t="s">
        <v>21064</v>
      </c>
      <c r="B11664">
        <v>30</v>
      </c>
      <c r="C11664">
        <v>3</v>
      </c>
      <c r="D11664">
        <v>16</v>
      </c>
      <c r="E11664" t="s">
        <v>21065</v>
      </c>
      <c r="F11664" t="s">
        <v>21063</v>
      </c>
    </row>
    <row r="11665" spans="1:7">
      <c r="A11665" t="s">
        <v>21066</v>
      </c>
      <c r="B11665">
        <v>30</v>
      </c>
      <c r="C11665">
        <v>3</v>
      </c>
      <c r="D11665">
        <v>17</v>
      </c>
      <c r="E11665" t="s">
        <v>21067</v>
      </c>
      <c r="F11665" t="s">
        <v>21068</v>
      </c>
    </row>
    <row r="11666" spans="1:7">
      <c r="A11666" t="s">
        <v>21069</v>
      </c>
      <c r="B11666">
        <v>30</v>
      </c>
      <c r="C11666">
        <v>3</v>
      </c>
      <c r="D11666">
        <v>18</v>
      </c>
      <c r="E11666" t="s">
        <v>21070</v>
      </c>
      <c r="F11666" t="s">
        <v>21068</v>
      </c>
    </row>
    <row r="11667" spans="1:7">
      <c r="A11667" t="s">
        <v>21071</v>
      </c>
      <c r="B11667">
        <v>30</v>
      </c>
      <c r="C11667">
        <v>3</v>
      </c>
      <c r="D11667">
        <v>19</v>
      </c>
      <c r="E11667" t="s">
        <v>21072</v>
      </c>
      <c r="F11667" t="s">
        <v>21073</v>
      </c>
    </row>
    <row r="11668" spans="1:7">
      <c r="A11668" t="s">
        <v>21074</v>
      </c>
      <c r="B11668">
        <v>30</v>
      </c>
      <c r="C11668">
        <v>3</v>
      </c>
      <c r="D11668">
        <v>20</v>
      </c>
      <c r="E11668" t="s">
        <v>21075</v>
      </c>
      <c r="F11668" t="s">
        <v>21073</v>
      </c>
    </row>
    <row r="11669" spans="1:7">
      <c r="A11669" t="s">
        <v>21076</v>
      </c>
      <c r="B11669">
        <v>30</v>
      </c>
      <c r="C11669">
        <v>4</v>
      </c>
      <c r="D11669">
        <v>1</v>
      </c>
      <c r="E11669" t="s">
        <v>21077</v>
      </c>
      <c r="F11669" t="s">
        <v>21078</v>
      </c>
    </row>
    <row r="11670" spans="1:7">
      <c r="A11670" t="s">
        <v>21079</v>
      </c>
      <c r="B11670">
        <v>30</v>
      </c>
      <c r="C11670">
        <v>4</v>
      </c>
      <c r="D11670">
        <v>2</v>
      </c>
      <c r="E11670" t="s">
        <v>21080</v>
      </c>
      <c r="F11670" t="s">
        <v>21078</v>
      </c>
    </row>
    <row r="11671" spans="1:7">
      <c r="A11671" t="s">
        <v>21081</v>
      </c>
      <c r="B11671">
        <v>30</v>
      </c>
      <c r="C11671">
        <v>4</v>
      </c>
      <c r="D11671">
        <v>3</v>
      </c>
      <c r="E11671" t="s">
        <v>21082</v>
      </c>
      <c r="F11671" t="s">
        <v>21083</v>
      </c>
    </row>
    <row r="11672" spans="1:7">
      <c r="A11672" t="s">
        <v>21084</v>
      </c>
      <c r="B11672">
        <v>30</v>
      </c>
      <c r="C11672">
        <v>4</v>
      </c>
      <c r="D11672">
        <v>4</v>
      </c>
      <c r="E11672" t="s">
        <v>21085</v>
      </c>
      <c r="F11672" t="s">
        <v>21083</v>
      </c>
    </row>
    <row r="11673" spans="1:7">
      <c r="A11673" t="s">
        <v>21086</v>
      </c>
      <c r="B11673">
        <v>30</v>
      </c>
      <c r="C11673">
        <v>4</v>
      </c>
      <c r="D11673">
        <v>5</v>
      </c>
      <c r="E11673" t="s">
        <v>21087</v>
      </c>
      <c r="G11673" t="e">
        <f>--Internal_9564</f>
        <v>#NAME?</v>
      </c>
    </row>
    <row r="11674" spans="1:7">
      <c r="A11674" t="s">
        <v>21088</v>
      </c>
      <c r="B11674">
        <v>30</v>
      </c>
      <c r="C11674">
        <v>4</v>
      </c>
      <c r="D11674">
        <v>6</v>
      </c>
      <c r="E11674" t="s">
        <v>21087</v>
      </c>
      <c r="G11674" t="e">
        <f>--Internal_9564</f>
        <v>#NAME?</v>
      </c>
    </row>
    <row r="11675" spans="1:7">
      <c r="A11675" t="s">
        <v>21089</v>
      </c>
      <c r="B11675">
        <v>30</v>
      </c>
      <c r="C11675">
        <v>4</v>
      </c>
      <c r="D11675">
        <v>7</v>
      </c>
      <c r="E11675" t="s">
        <v>21090</v>
      </c>
      <c r="F11675" t="s">
        <v>21091</v>
      </c>
    </row>
    <row r="11676" spans="1:7">
      <c r="A11676" t="s">
        <v>21092</v>
      </c>
      <c r="B11676">
        <v>30</v>
      </c>
      <c r="C11676">
        <v>4</v>
      </c>
      <c r="D11676">
        <v>8</v>
      </c>
      <c r="E11676" t="s">
        <v>21093</v>
      </c>
      <c r="F11676" t="s">
        <v>21091</v>
      </c>
    </row>
    <row r="11677" spans="1:7">
      <c r="A11677" t="s">
        <v>21094</v>
      </c>
      <c r="B11677">
        <v>30</v>
      </c>
      <c r="C11677">
        <v>4</v>
      </c>
      <c r="D11677">
        <v>9</v>
      </c>
      <c r="E11677" t="s">
        <v>21095</v>
      </c>
      <c r="F11677" t="s">
        <v>21096</v>
      </c>
    </row>
    <row r="11678" spans="1:7">
      <c r="A11678" t="s">
        <v>21097</v>
      </c>
      <c r="B11678">
        <v>30</v>
      </c>
      <c r="C11678">
        <v>4</v>
      </c>
      <c r="D11678">
        <v>10</v>
      </c>
      <c r="E11678" t="s">
        <v>21098</v>
      </c>
      <c r="F11678" t="s">
        <v>21096</v>
      </c>
    </row>
    <row r="11679" spans="1:7">
      <c r="A11679" t="s">
        <v>21099</v>
      </c>
      <c r="B11679">
        <v>30</v>
      </c>
      <c r="C11679">
        <v>4</v>
      </c>
      <c r="D11679">
        <v>11</v>
      </c>
      <c r="E11679" t="s">
        <v>21100</v>
      </c>
      <c r="F11679" t="s">
        <v>21101</v>
      </c>
    </row>
    <row r="11680" spans="1:7">
      <c r="A11680" t="s">
        <v>21102</v>
      </c>
      <c r="B11680">
        <v>30</v>
      </c>
      <c r="C11680">
        <v>4</v>
      </c>
      <c r="D11680">
        <v>12</v>
      </c>
      <c r="E11680" t="s">
        <v>21103</v>
      </c>
      <c r="F11680" t="s">
        <v>21101</v>
      </c>
    </row>
    <row r="11681" spans="1:7">
      <c r="A11681" t="s">
        <v>21104</v>
      </c>
      <c r="B11681">
        <v>30</v>
      </c>
      <c r="C11681">
        <v>4</v>
      </c>
      <c r="D11681">
        <v>13</v>
      </c>
      <c r="E11681" t="s">
        <v>21105</v>
      </c>
      <c r="F11681" t="s">
        <v>21106</v>
      </c>
    </row>
    <row r="11682" spans="1:7">
      <c r="A11682" t="s">
        <v>21107</v>
      </c>
      <c r="B11682">
        <v>30</v>
      </c>
      <c r="C11682">
        <v>4</v>
      </c>
      <c r="D11682">
        <v>14</v>
      </c>
      <c r="E11682" t="s">
        <v>21108</v>
      </c>
      <c r="F11682" t="s">
        <v>21106</v>
      </c>
    </row>
    <row r="11683" spans="1:7">
      <c r="A11683" t="s">
        <v>21109</v>
      </c>
      <c r="B11683">
        <v>30</v>
      </c>
      <c r="C11683">
        <v>4</v>
      </c>
      <c r="D11683">
        <v>15</v>
      </c>
      <c r="E11683" t="s">
        <v>21110</v>
      </c>
      <c r="F11683" t="s">
        <v>21111</v>
      </c>
    </row>
    <row r="11684" spans="1:7">
      <c r="A11684" t="s">
        <v>21112</v>
      </c>
      <c r="B11684">
        <v>30</v>
      </c>
      <c r="C11684">
        <v>4</v>
      </c>
      <c r="D11684">
        <v>16</v>
      </c>
      <c r="E11684" t="s">
        <v>21113</v>
      </c>
      <c r="F11684" t="s">
        <v>21111</v>
      </c>
    </row>
    <row r="11685" spans="1:7">
      <c r="A11685" t="s">
        <v>21114</v>
      </c>
      <c r="B11685">
        <v>30</v>
      </c>
      <c r="C11685">
        <v>4</v>
      </c>
      <c r="D11685">
        <v>17</v>
      </c>
      <c r="E11685" t="s">
        <v>21115</v>
      </c>
      <c r="F11685" t="s">
        <v>21116</v>
      </c>
    </row>
    <row r="11686" spans="1:7">
      <c r="A11686" t="s">
        <v>21117</v>
      </c>
      <c r="B11686">
        <v>30</v>
      </c>
      <c r="C11686">
        <v>4</v>
      </c>
      <c r="D11686">
        <v>18</v>
      </c>
      <c r="E11686" t="s">
        <v>21118</v>
      </c>
      <c r="F11686" t="s">
        <v>21116</v>
      </c>
    </row>
    <row r="11687" spans="1:7">
      <c r="A11687" t="s">
        <v>21119</v>
      </c>
      <c r="B11687">
        <v>30</v>
      </c>
      <c r="C11687">
        <v>4</v>
      </c>
      <c r="D11687">
        <v>19</v>
      </c>
      <c r="E11687" t="s">
        <v>21120</v>
      </c>
      <c r="F11687" t="s">
        <v>21121</v>
      </c>
    </row>
    <row r="11688" spans="1:7">
      <c r="A11688" t="s">
        <v>21122</v>
      </c>
      <c r="B11688">
        <v>30</v>
      </c>
      <c r="C11688">
        <v>4</v>
      </c>
      <c r="D11688">
        <v>20</v>
      </c>
      <c r="E11688" t="s">
        <v>21123</v>
      </c>
      <c r="F11688" t="s">
        <v>21121</v>
      </c>
    </row>
    <row r="11689" spans="1:7">
      <c r="A11689" t="s">
        <v>21124</v>
      </c>
      <c r="B11689">
        <v>30</v>
      </c>
      <c r="C11689">
        <v>5</v>
      </c>
      <c r="D11689">
        <v>1</v>
      </c>
      <c r="E11689" t="s">
        <v>21125</v>
      </c>
      <c r="F11689" t="s">
        <v>21126</v>
      </c>
    </row>
    <row r="11690" spans="1:7">
      <c r="A11690" t="s">
        <v>21127</v>
      </c>
      <c r="B11690">
        <v>30</v>
      </c>
      <c r="C11690">
        <v>5</v>
      </c>
      <c r="D11690">
        <v>2</v>
      </c>
      <c r="E11690" t="s">
        <v>21128</v>
      </c>
      <c r="F11690" t="s">
        <v>21126</v>
      </c>
    </row>
    <row r="11691" spans="1:7">
      <c r="A11691" t="s">
        <v>21129</v>
      </c>
      <c r="B11691">
        <v>30</v>
      </c>
      <c r="C11691">
        <v>5</v>
      </c>
      <c r="D11691">
        <v>3</v>
      </c>
      <c r="E11691" t="s">
        <v>21130</v>
      </c>
      <c r="G11691" t="e">
        <f>--Internal_7752</f>
        <v>#NAME?</v>
      </c>
    </row>
    <row r="11692" spans="1:7">
      <c r="A11692" t="s">
        <v>21131</v>
      </c>
      <c r="B11692">
        <v>30</v>
      </c>
      <c r="C11692">
        <v>5</v>
      </c>
      <c r="D11692">
        <v>4</v>
      </c>
      <c r="E11692" t="s">
        <v>21130</v>
      </c>
      <c r="G11692" t="e">
        <f>--Internal_7752</f>
        <v>#NAME?</v>
      </c>
    </row>
    <row r="11693" spans="1:7">
      <c r="A11693" t="s">
        <v>21132</v>
      </c>
      <c r="B11693">
        <v>30</v>
      </c>
      <c r="C11693">
        <v>5</v>
      </c>
      <c r="D11693">
        <v>5</v>
      </c>
      <c r="E11693" t="s">
        <v>21133</v>
      </c>
      <c r="F11693" t="s">
        <v>21134</v>
      </c>
    </row>
    <row r="11694" spans="1:7">
      <c r="A11694" t="s">
        <v>21135</v>
      </c>
      <c r="B11694">
        <v>30</v>
      </c>
      <c r="C11694">
        <v>5</v>
      </c>
      <c r="D11694">
        <v>6</v>
      </c>
      <c r="E11694" t="s">
        <v>21136</v>
      </c>
      <c r="F11694" t="s">
        <v>21134</v>
      </c>
    </row>
    <row r="11695" spans="1:7">
      <c r="A11695" t="s">
        <v>21137</v>
      </c>
      <c r="B11695">
        <v>30</v>
      </c>
      <c r="C11695">
        <v>5</v>
      </c>
      <c r="D11695">
        <v>7</v>
      </c>
      <c r="E11695" t="s">
        <v>21138</v>
      </c>
      <c r="G11695" t="e">
        <f>--Internal_28599</f>
        <v>#NAME?</v>
      </c>
    </row>
    <row r="11696" spans="1:7">
      <c r="A11696" t="s">
        <v>21139</v>
      </c>
      <c r="B11696">
        <v>30</v>
      </c>
      <c r="C11696">
        <v>5</v>
      </c>
      <c r="D11696">
        <v>8</v>
      </c>
      <c r="E11696" t="s">
        <v>21138</v>
      </c>
      <c r="G11696" t="e">
        <f>--Internal_28599</f>
        <v>#NAME?</v>
      </c>
    </row>
    <row r="11697" spans="1:7">
      <c r="A11697" t="s">
        <v>21140</v>
      </c>
      <c r="B11697">
        <v>30</v>
      </c>
      <c r="C11697">
        <v>5</v>
      </c>
      <c r="D11697">
        <v>9</v>
      </c>
      <c r="E11697" t="s">
        <v>21141</v>
      </c>
      <c r="F11697" t="s">
        <v>21142</v>
      </c>
    </row>
    <row r="11698" spans="1:7">
      <c r="A11698" t="s">
        <v>21143</v>
      </c>
      <c r="B11698">
        <v>30</v>
      </c>
      <c r="C11698">
        <v>5</v>
      </c>
      <c r="D11698">
        <v>10</v>
      </c>
      <c r="E11698" t="s">
        <v>21144</v>
      </c>
      <c r="F11698" t="s">
        <v>21142</v>
      </c>
    </row>
    <row r="11699" spans="1:7">
      <c r="A11699" t="s">
        <v>21145</v>
      </c>
      <c r="B11699">
        <v>30</v>
      </c>
      <c r="C11699">
        <v>5</v>
      </c>
      <c r="D11699">
        <v>11</v>
      </c>
      <c r="E11699" t="s">
        <v>21146</v>
      </c>
      <c r="F11699" t="s">
        <v>21147</v>
      </c>
    </row>
    <row r="11700" spans="1:7">
      <c r="A11700" t="s">
        <v>21148</v>
      </c>
      <c r="B11700">
        <v>30</v>
      </c>
      <c r="C11700">
        <v>5</v>
      </c>
      <c r="D11700">
        <v>12</v>
      </c>
      <c r="E11700" t="s">
        <v>21149</v>
      </c>
      <c r="F11700" t="s">
        <v>21147</v>
      </c>
    </row>
    <row r="11701" spans="1:7">
      <c r="A11701" t="s">
        <v>21150</v>
      </c>
      <c r="B11701">
        <v>30</v>
      </c>
      <c r="C11701">
        <v>5</v>
      </c>
      <c r="D11701">
        <v>13</v>
      </c>
      <c r="E11701" t="s">
        <v>21151</v>
      </c>
      <c r="F11701" t="s">
        <v>21152</v>
      </c>
    </row>
    <row r="11702" spans="1:7">
      <c r="A11702" t="s">
        <v>21153</v>
      </c>
      <c r="B11702">
        <v>30</v>
      </c>
      <c r="C11702">
        <v>5</v>
      </c>
      <c r="D11702">
        <v>14</v>
      </c>
      <c r="E11702" t="s">
        <v>21154</v>
      </c>
      <c r="F11702" t="s">
        <v>21152</v>
      </c>
    </row>
    <row r="11703" spans="1:7">
      <c r="A11703" t="s">
        <v>21155</v>
      </c>
      <c r="B11703">
        <v>30</v>
      </c>
      <c r="C11703">
        <v>5</v>
      </c>
      <c r="D11703">
        <v>15</v>
      </c>
      <c r="E11703" t="s">
        <v>21156</v>
      </c>
      <c r="F11703" t="s">
        <v>21157</v>
      </c>
    </row>
    <row r="11704" spans="1:7">
      <c r="A11704" t="s">
        <v>21158</v>
      </c>
      <c r="B11704">
        <v>30</v>
      </c>
      <c r="C11704">
        <v>5</v>
      </c>
      <c r="D11704">
        <v>16</v>
      </c>
      <c r="E11704" t="s">
        <v>21159</v>
      </c>
      <c r="F11704" t="s">
        <v>21157</v>
      </c>
    </row>
    <row r="11705" spans="1:7">
      <c r="A11705" t="s">
        <v>21160</v>
      </c>
      <c r="B11705">
        <v>30</v>
      </c>
      <c r="C11705">
        <v>5</v>
      </c>
      <c r="D11705">
        <v>17</v>
      </c>
      <c r="E11705" t="s">
        <v>21161</v>
      </c>
      <c r="F11705" t="s">
        <v>21162</v>
      </c>
    </row>
    <row r="11706" spans="1:7">
      <c r="A11706" t="s">
        <v>21163</v>
      </c>
      <c r="B11706">
        <v>30</v>
      </c>
      <c r="C11706">
        <v>5</v>
      </c>
      <c r="D11706">
        <v>18</v>
      </c>
      <c r="E11706" t="s">
        <v>21164</v>
      </c>
      <c r="F11706" t="s">
        <v>21162</v>
      </c>
    </row>
    <row r="11707" spans="1:7">
      <c r="A11707" t="s">
        <v>21165</v>
      </c>
      <c r="B11707">
        <v>30</v>
      </c>
      <c r="C11707">
        <v>5</v>
      </c>
      <c r="D11707">
        <v>19</v>
      </c>
      <c r="E11707" t="s">
        <v>21166</v>
      </c>
      <c r="F11707" t="s">
        <v>21167</v>
      </c>
    </row>
    <row r="11708" spans="1:7">
      <c r="A11708" t="s">
        <v>21168</v>
      </c>
      <c r="B11708">
        <v>30</v>
      </c>
      <c r="C11708">
        <v>5</v>
      </c>
      <c r="D11708">
        <v>20</v>
      </c>
      <c r="E11708" t="s">
        <v>21169</v>
      </c>
      <c r="F11708" t="s">
        <v>21167</v>
      </c>
    </row>
    <row r="11709" spans="1:7">
      <c r="A11709" t="s">
        <v>21170</v>
      </c>
      <c r="B11709">
        <v>30</v>
      </c>
      <c r="C11709">
        <v>6</v>
      </c>
      <c r="D11709">
        <v>1</v>
      </c>
      <c r="E11709" t="s">
        <v>591</v>
      </c>
      <c r="G11709" t="e">
        <f>--Empty</f>
        <v>#NAME?</v>
      </c>
    </row>
    <row r="11710" spans="1:7">
      <c r="A11710" t="s">
        <v>21171</v>
      </c>
      <c r="B11710">
        <v>30</v>
      </c>
      <c r="C11710">
        <v>6</v>
      </c>
      <c r="D11710">
        <v>2</v>
      </c>
      <c r="E11710" t="s">
        <v>591</v>
      </c>
      <c r="G11710" t="e">
        <f>--Empty</f>
        <v>#NAME?</v>
      </c>
    </row>
    <row r="11711" spans="1:7">
      <c r="A11711" t="s">
        <v>21172</v>
      </c>
      <c r="B11711">
        <v>30</v>
      </c>
      <c r="C11711">
        <v>6</v>
      </c>
      <c r="D11711">
        <v>3</v>
      </c>
      <c r="E11711" t="s">
        <v>591</v>
      </c>
      <c r="G11711" t="e">
        <f>--Empty</f>
        <v>#NAME?</v>
      </c>
    </row>
    <row r="11712" spans="1:7">
      <c r="A11712" t="s">
        <v>21173</v>
      </c>
      <c r="B11712">
        <v>30</v>
      </c>
      <c r="C11712">
        <v>6</v>
      </c>
      <c r="D11712">
        <v>4</v>
      </c>
      <c r="E11712" t="s">
        <v>591</v>
      </c>
      <c r="G11712" t="e">
        <f>--Empty</f>
        <v>#NAME?</v>
      </c>
    </row>
    <row r="11713" spans="1:7">
      <c r="A11713" t="s">
        <v>21174</v>
      </c>
      <c r="B11713">
        <v>30</v>
      </c>
      <c r="C11713">
        <v>6</v>
      </c>
      <c r="D11713">
        <v>5</v>
      </c>
      <c r="E11713" t="s">
        <v>21175</v>
      </c>
      <c r="F11713" t="s">
        <v>21176</v>
      </c>
    </row>
    <row r="11714" spans="1:7">
      <c r="A11714" t="s">
        <v>21177</v>
      </c>
      <c r="B11714">
        <v>30</v>
      </c>
      <c r="C11714">
        <v>6</v>
      </c>
      <c r="D11714">
        <v>6</v>
      </c>
      <c r="E11714" t="s">
        <v>21178</v>
      </c>
      <c r="F11714" t="s">
        <v>21176</v>
      </c>
    </row>
    <row r="11715" spans="1:7">
      <c r="A11715" t="s">
        <v>21179</v>
      </c>
      <c r="B11715">
        <v>30</v>
      </c>
      <c r="C11715">
        <v>6</v>
      </c>
      <c r="D11715">
        <v>7</v>
      </c>
      <c r="E11715" t="s">
        <v>21180</v>
      </c>
      <c r="F11715" t="s">
        <v>21181</v>
      </c>
    </row>
    <row r="11716" spans="1:7">
      <c r="A11716" t="s">
        <v>21182</v>
      </c>
      <c r="B11716">
        <v>30</v>
      </c>
      <c r="C11716">
        <v>6</v>
      </c>
      <c r="D11716">
        <v>8</v>
      </c>
      <c r="E11716" t="s">
        <v>21183</v>
      </c>
      <c r="F11716" t="s">
        <v>21181</v>
      </c>
    </row>
    <row r="11717" spans="1:7">
      <c r="A11717" t="s">
        <v>21184</v>
      </c>
      <c r="B11717">
        <v>30</v>
      </c>
      <c r="C11717">
        <v>6</v>
      </c>
      <c r="D11717">
        <v>9</v>
      </c>
      <c r="E11717" t="s">
        <v>591</v>
      </c>
      <c r="G11717" t="e">
        <f>--Empty</f>
        <v>#NAME?</v>
      </c>
    </row>
    <row r="11718" spans="1:7">
      <c r="A11718" t="s">
        <v>21185</v>
      </c>
      <c r="B11718">
        <v>30</v>
      </c>
      <c r="C11718">
        <v>6</v>
      </c>
      <c r="D11718">
        <v>10</v>
      </c>
      <c r="E11718" t="s">
        <v>591</v>
      </c>
      <c r="G11718" t="e">
        <f>--Empty</f>
        <v>#NAME?</v>
      </c>
    </row>
    <row r="11719" spans="1:7">
      <c r="A11719" t="s">
        <v>21186</v>
      </c>
      <c r="B11719">
        <v>30</v>
      </c>
      <c r="C11719">
        <v>6</v>
      </c>
      <c r="D11719">
        <v>11</v>
      </c>
      <c r="E11719" t="s">
        <v>591</v>
      </c>
      <c r="G11719" t="e">
        <f>--Empty</f>
        <v>#NAME?</v>
      </c>
    </row>
    <row r="11720" spans="1:7">
      <c r="A11720" t="s">
        <v>21187</v>
      </c>
      <c r="B11720">
        <v>30</v>
      </c>
      <c r="C11720">
        <v>6</v>
      </c>
      <c r="D11720">
        <v>12</v>
      </c>
      <c r="E11720" t="s">
        <v>591</v>
      </c>
      <c r="G11720" t="e">
        <f>--Empty</f>
        <v>#NAME?</v>
      </c>
    </row>
    <row r="11721" spans="1:7">
      <c r="A11721" t="s">
        <v>21188</v>
      </c>
      <c r="B11721">
        <v>30</v>
      </c>
      <c r="C11721">
        <v>6</v>
      </c>
      <c r="D11721">
        <v>13</v>
      </c>
      <c r="E11721" t="s">
        <v>21189</v>
      </c>
      <c r="F11721" t="s">
        <v>21190</v>
      </c>
    </row>
    <row r="11722" spans="1:7">
      <c r="A11722" t="s">
        <v>21191</v>
      </c>
      <c r="B11722">
        <v>30</v>
      </c>
      <c r="C11722">
        <v>6</v>
      </c>
      <c r="D11722">
        <v>14</v>
      </c>
      <c r="E11722" t="s">
        <v>21192</v>
      </c>
      <c r="F11722" t="s">
        <v>21190</v>
      </c>
    </row>
    <row r="11723" spans="1:7">
      <c r="A11723" t="s">
        <v>21193</v>
      </c>
      <c r="B11723">
        <v>30</v>
      </c>
      <c r="C11723">
        <v>6</v>
      </c>
      <c r="D11723">
        <v>15</v>
      </c>
      <c r="E11723" t="s">
        <v>21194</v>
      </c>
      <c r="F11723" t="s">
        <v>21195</v>
      </c>
    </row>
    <row r="11724" spans="1:7">
      <c r="A11724" t="s">
        <v>21196</v>
      </c>
      <c r="B11724">
        <v>30</v>
      </c>
      <c r="C11724">
        <v>6</v>
      </c>
      <c r="D11724">
        <v>16</v>
      </c>
      <c r="E11724" t="s">
        <v>21197</v>
      </c>
      <c r="F11724" t="s">
        <v>21195</v>
      </c>
    </row>
    <row r="11725" spans="1:7">
      <c r="A11725" t="s">
        <v>21198</v>
      </c>
      <c r="B11725">
        <v>30</v>
      </c>
      <c r="C11725">
        <v>6</v>
      </c>
      <c r="D11725">
        <v>17</v>
      </c>
      <c r="E11725" t="s">
        <v>21199</v>
      </c>
      <c r="F11725" t="s">
        <v>21200</v>
      </c>
    </row>
    <row r="11726" spans="1:7">
      <c r="A11726" t="s">
        <v>21201</v>
      </c>
      <c r="B11726">
        <v>30</v>
      </c>
      <c r="C11726">
        <v>6</v>
      </c>
      <c r="D11726">
        <v>18</v>
      </c>
      <c r="E11726" t="s">
        <v>21202</v>
      </c>
      <c r="F11726" t="s">
        <v>21200</v>
      </c>
    </row>
    <row r="11727" spans="1:7">
      <c r="A11727" t="s">
        <v>21203</v>
      </c>
      <c r="B11727">
        <v>30</v>
      </c>
      <c r="C11727">
        <v>6</v>
      </c>
      <c r="D11727">
        <v>19</v>
      </c>
      <c r="E11727" t="s">
        <v>21204</v>
      </c>
      <c r="F11727" t="s">
        <v>21205</v>
      </c>
    </row>
    <row r="11728" spans="1:7">
      <c r="A11728" t="s">
        <v>21206</v>
      </c>
      <c r="B11728">
        <v>30</v>
      </c>
      <c r="C11728">
        <v>6</v>
      </c>
      <c r="D11728">
        <v>20</v>
      </c>
      <c r="E11728" t="s">
        <v>21207</v>
      </c>
      <c r="F11728" t="s">
        <v>21205</v>
      </c>
    </row>
    <row r="11729" spans="1:6">
      <c r="A11729" t="s">
        <v>21208</v>
      </c>
      <c r="B11729">
        <v>30</v>
      </c>
      <c r="C11729">
        <v>7</v>
      </c>
      <c r="D11729">
        <v>1</v>
      </c>
      <c r="E11729" t="s">
        <v>21209</v>
      </c>
      <c r="F11729" t="s">
        <v>21210</v>
      </c>
    </row>
    <row r="11730" spans="1:6">
      <c r="A11730" t="s">
        <v>21211</v>
      </c>
      <c r="B11730">
        <v>30</v>
      </c>
      <c r="C11730">
        <v>7</v>
      </c>
      <c r="D11730">
        <v>2</v>
      </c>
      <c r="E11730" t="s">
        <v>21212</v>
      </c>
      <c r="F11730" t="s">
        <v>21210</v>
      </c>
    </row>
    <row r="11731" spans="1:6">
      <c r="A11731" t="s">
        <v>21213</v>
      </c>
      <c r="B11731">
        <v>30</v>
      </c>
      <c r="C11731">
        <v>7</v>
      </c>
      <c r="D11731">
        <v>3</v>
      </c>
      <c r="E11731" t="s">
        <v>21214</v>
      </c>
      <c r="F11731" t="s">
        <v>21215</v>
      </c>
    </row>
    <row r="11732" spans="1:6">
      <c r="A11732" t="s">
        <v>21216</v>
      </c>
      <c r="B11732">
        <v>30</v>
      </c>
      <c r="C11732">
        <v>7</v>
      </c>
      <c r="D11732">
        <v>4</v>
      </c>
      <c r="E11732" t="s">
        <v>21217</v>
      </c>
      <c r="F11732" t="s">
        <v>21215</v>
      </c>
    </row>
    <row r="11733" spans="1:6">
      <c r="A11733" t="s">
        <v>21218</v>
      </c>
      <c r="B11733">
        <v>30</v>
      </c>
      <c r="C11733">
        <v>7</v>
      </c>
      <c r="D11733">
        <v>5</v>
      </c>
      <c r="E11733" t="s">
        <v>21219</v>
      </c>
      <c r="F11733" t="s">
        <v>21220</v>
      </c>
    </row>
    <row r="11734" spans="1:6">
      <c r="A11734" t="s">
        <v>21221</v>
      </c>
      <c r="B11734">
        <v>30</v>
      </c>
      <c r="C11734">
        <v>7</v>
      </c>
      <c r="D11734">
        <v>6</v>
      </c>
      <c r="E11734" t="s">
        <v>21222</v>
      </c>
      <c r="F11734" t="s">
        <v>21220</v>
      </c>
    </row>
    <row r="11735" spans="1:6">
      <c r="A11735" t="s">
        <v>21223</v>
      </c>
      <c r="B11735">
        <v>30</v>
      </c>
      <c r="C11735">
        <v>7</v>
      </c>
      <c r="D11735">
        <v>7</v>
      </c>
      <c r="E11735" t="s">
        <v>21224</v>
      </c>
      <c r="F11735" t="s">
        <v>21225</v>
      </c>
    </row>
    <row r="11736" spans="1:6">
      <c r="A11736" t="s">
        <v>21226</v>
      </c>
      <c r="B11736">
        <v>30</v>
      </c>
      <c r="C11736">
        <v>7</v>
      </c>
      <c r="D11736">
        <v>8</v>
      </c>
      <c r="E11736" t="s">
        <v>21227</v>
      </c>
      <c r="F11736" t="s">
        <v>21225</v>
      </c>
    </row>
    <row r="11737" spans="1:6">
      <c r="A11737" t="s">
        <v>21228</v>
      </c>
      <c r="B11737">
        <v>30</v>
      </c>
      <c r="C11737">
        <v>7</v>
      </c>
      <c r="D11737">
        <v>9</v>
      </c>
      <c r="E11737" t="s">
        <v>21229</v>
      </c>
      <c r="F11737" t="s">
        <v>21230</v>
      </c>
    </row>
    <row r="11738" spans="1:6">
      <c r="A11738" t="s">
        <v>21231</v>
      </c>
      <c r="B11738">
        <v>30</v>
      </c>
      <c r="C11738">
        <v>7</v>
      </c>
      <c r="D11738">
        <v>10</v>
      </c>
      <c r="E11738" t="s">
        <v>21232</v>
      </c>
      <c r="F11738" t="s">
        <v>21230</v>
      </c>
    </row>
    <row r="11739" spans="1:6">
      <c r="A11739" t="s">
        <v>21233</v>
      </c>
      <c r="B11739">
        <v>30</v>
      </c>
      <c r="C11739">
        <v>7</v>
      </c>
      <c r="D11739">
        <v>11</v>
      </c>
      <c r="E11739" t="s">
        <v>21234</v>
      </c>
      <c r="F11739" t="s">
        <v>21235</v>
      </c>
    </row>
    <row r="11740" spans="1:6">
      <c r="A11740" t="s">
        <v>21236</v>
      </c>
      <c r="B11740">
        <v>30</v>
      </c>
      <c r="C11740">
        <v>7</v>
      </c>
      <c r="D11740">
        <v>12</v>
      </c>
      <c r="E11740" t="s">
        <v>21237</v>
      </c>
      <c r="F11740" t="s">
        <v>21235</v>
      </c>
    </row>
    <row r="11741" spans="1:6">
      <c r="A11741" t="s">
        <v>21238</v>
      </c>
      <c r="B11741">
        <v>30</v>
      </c>
      <c r="C11741">
        <v>7</v>
      </c>
      <c r="D11741">
        <v>13</v>
      </c>
      <c r="E11741" t="s">
        <v>21239</v>
      </c>
      <c r="F11741" t="s">
        <v>21240</v>
      </c>
    </row>
    <row r="11742" spans="1:6">
      <c r="A11742" t="s">
        <v>21241</v>
      </c>
      <c r="B11742">
        <v>30</v>
      </c>
      <c r="C11742">
        <v>7</v>
      </c>
      <c r="D11742">
        <v>14</v>
      </c>
      <c r="E11742" t="s">
        <v>21242</v>
      </c>
      <c r="F11742" t="s">
        <v>21240</v>
      </c>
    </row>
    <row r="11743" spans="1:6">
      <c r="A11743" t="s">
        <v>21243</v>
      </c>
      <c r="B11743">
        <v>30</v>
      </c>
      <c r="C11743">
        <v>7</v>
      </c>
      <c r="D11743">
        <v>15</v>
      </c>
      <c r="E11743" t="s">
        <v>21244</v>
      </c>
      <c r="F11743" t="s">
        <v>21245</v>
      </c>
    </row>
    <row r="11744" spans="1:6">
      <c r="A11744" t="s">
        <v>21246</v>
      </c>
      <c r="B11744">
        <v>30</v>
      </c>
      <c r="C11744">
        <v>7</v>
      </c>
      <c r="D11744">
        <v>16</v>
      </c>
      <c r="E11744" t="s">
        <v>21247</v>
      </c>
      <c r="F11744" t="s">
        <v>21245</v>
      </c>
    </row>
    <row r="11745" spans="1:7">
      <c r="A11745" t="s">
        <v>21248</v>
      </c>
      <c r="B11745">
        <v>30</v>
      </c>
      <c r="C11745">
        <v>7</v>
      </c>
      <c r="D11745">
        <v>17</v>
      </c>
      <c r="E11745" t="s">
        <v>21249</v>
      </c>
      <c r="F11745" t="s">
        <v>21250</v>
      </c>
    </row>
    <row r="11746" spans="1:7">
      <c r="A11746" t="s">
        <v>21251</v>
      </c>
      <c r="B11746">
        <v>30</v>
      </c>
      <c r="C11746">
        <v>7</v>
      </c>
      <c r="D11746">
        <v>18</v>
      </c>
      <c r="E11746" t="s">
        <v>21252</v>
      </c>
      <c r="F11746" t="s">
        <v>21250</v>
      </c>
    </row>
    <row r="11747" spans="1:7">
      <c r="A11747" t="s">
        <v>21253</v>
      </c>
      <c r="B11747">
        <v>30</v>
      </c>
      <c r="C11747">
        <v>7</v>
      </c>
      <c r="D11747">
        <v>19</v>
      </c>
      <c r="E11747" t="s">
        <v>21254</v>
      </c>
      <c r="F11747" t="s">
        <v>21255</v>
      </c>
    </row>
    <row r="11748" spans="1:7">
      <c r="A11748" t="s">
        <v>21256</v>
      </c>
      <c r="B11748">
        <v>30</v>
      </c>
      <c r="C11748">
        <v>7</v>
      </c>
      <c r="D11748">
        <v>20</v>
      </c>
      <c r="E11748" t="s">
        <v>21257</v>
      </c>
      <c r="F11748" t="s">
        <v>21255</v>
      </c>
    </row>
    <row r="11749" spans="1:7">
      <c r="A11749" t="s">
        <v>21258</v>
      </c>
      <c r="B11749">
        <v>30</v>
      </c>
      <c r="C11749">
        <v>8</v>
      </c>
      <c r="D11749">
        <v>1</v>
      </c>
      <c r="E11749" t="s">
        <v>21259</v>
      </c>
      <c r="F11749" t="s">
        <v>21260</v>
      </c>
    </row>
    <row r="11750" spans="1:7">
      <c r="A11750" t="s">
        <v>21261</v>
      </c>
      <c r="B11750">
        <v>30</v>
      </c>
      <c r="C11750">
        <v>8</v>
      </c>
      <c r="D11750">
        <v>2</v>
      </c>
      <c r="E11750" t="s">
        <v>21262</v>
      </c>
      <c r="F11750" t="s">
        <v>21260</v>
      </c>
    </row>
    <row r="11751" spans="1:7">
      <c r="A11751" t="s">
        <v>21263</v>
      </c>
      <c r="B11751">
        <v>30</v>
      </c>
      <c r="C11751">
        <v>8</v>
      </c>
      <c r="D11751">
        <v>3</v>
      </c>
      <c r="E11751" t="s">
        <v>21264</v>
      </c>
      <c r="G11751" t="e">
        <f>--Internal_24728</f>
        <v>#NAME?</v>
      </c>
    </row>
    <row r="11752" spans="1:7">
      <c r="A11752" t="s">
        <v>21265</v>
      </c>
      <c r="B11752">
        <v>30</v>
      </c>
      <c r="C11752">
        <v>8</v>
      </c>
      <c r="D11752">
        <v>4</v>
      </c>
      <c r="E11752" t="s">
        <v>21264</v>
      </c>
      <c r="G11752" t="e">
        <f>--Internal_24728</f>
        <v>#NAME?</v>
      </c>
    </row>
    <row r="11753" spans="1:7">
      <c r="A11753" t="s">
        <v>21266</v>
      </c>
      <c r="B11753">
        <v>30</v>
      </c>
      <c r="C11753">
        <v>8</v>
      </c>
      <c r="D11753">
        <v>5</v>
      </c>
      <c r="E11753" t="s">
        <v>21267</v>
      </c>
      <c r="F11753" t="s">
        <v>21268</v>
      </c>
    </row>
    <row r="11754" spans="1:7">
      <c r="A11754" t="s">
        <v>21269</v>
      </c>
      <c r="B11754">
        <v>30</v>
      </c>
      <c r="C11754">
        <v>8</v>
      </c>
      <c r="D11754">
        <v>6</v>
      </c>
      <c r="E11754" t="s">
        <v>21270</v>
      </c>
      <c r="F11754" t="s">
        <v>21268</v>
      </c>
    </row>
    <row r="11755" spans="1:7">
      <c r="A11755" t="s">
        <v>21271</v>
      </c>
      <c r="B11755">
        <v>30</v>
      </c>
      <c r="C11755">
        <v>8</v>
      </c>
      <c r="D11755">
        <v>7</v>
      </c>
      <c r="E11755" t="s">
        <v>21272</v>
      </c>
      <c r="F11755" t="s">
        <v>21273</v>
      </c>
    </row>
    <row r="11756" spans="1:7">
      <c r="A11756" t="s">
        <v>21274</v>
      </c>
      <c r="B11756">
        <v>30</v>
      </c>
      <c r="C11756">
        <v>8</v>
      </c>
      <c r="D11756">
        <v>8</v>
      </c>
      <c r="E11756" t="s">
        <v>21275</v>
      </c>
      <c r="F11756" t="s">
        <v>21273</v>
      </c>
    </row>
    <row r="11757" spans="1:7">
      <c r="A11757" t="s">
        <v>21276</v>
      </c>
      <c r="B11757">
        <v>30</v>
      </c>
      <c r="C11757">
        <v>8</v>
      </c>
      <c r="D11757">
        <v>9</v>
      </c>
      <c r="E11757" t="s">
        <v>21277</v>
      </c>
      <c r="F11757" t="s">
        <v>20813</v>
      </c>
    </row>
    <row r="11758" spans="1:7">
      <c r="A11758" t="s">
        <v>21278</v>
      </c>
      <c r="B11758">
        <v>30</v>
      </c>
      <c r="C11758">
        <v>8</v>
      </c>
      <c r="D11758">
        <v>10</v>
      </c>
      <c r="E11758" t="s">
        <v>21279</v>
      </c>
      <c r="F11758" t="s">
        <v>20813</v>
      </c>
    </row>
    <row r="11759" spans="1:7">
      <c r="A11759" t="s">
        <v>21280</v>
      </c>
      <c r="B11759">
        <v>30</v>
      </c>
      <c r="C11759">
        <v>8</v>
      </c>
      <c r="D11759">
        <v>11</v>
      </c>
      <c r="E11759" t="s">
        <v>21281</v>
      </c>
      <c r="F11759" t="s">
        <v>21282</v>
      </c>
    </row>
    <row r="11760" spans="1:7">
      <c r="A11760" t="s">
        <v>21283</v>
      </c>
      <c r="B11760">
        <v>30</v>
      </c>
      <c r="C11760">
        <v>8</v>
      </c>
      <c r="D11760">
        <v>12</v>
      </c>
      <c r="E11760" t="s">
        <v>21284</v>
      </c>
      <c r="F11760" t="s">
        <v>21282</v>
      </c>
    </row>
    <row r="11761" spans="1:7">
      <c r="A11761" t="s">
        <v>21285</v>
      </c>
      <c r="B11761">
        <v>30</v>
      </c>
      <c r="C11761">
        <v>8</v>
      </c>
      <c r="D11761">
        <v>13</v>
      </c>
      <c r="E11761" t="s">
        <v>21286</v>
      </c>
      <c r="G11761" t="e">
        <f>--Internal_27180</f>
        <v>#NAME?</v>
      </c>
    </row>
    <row r="11762" spans="1:7">
      <c r="A11762" t="s">
        <v>21287</v>
      </c>
      <c r="B11762">
        <v>30</v>
      </c>
      <c r="C11762">
        <v>8</v>
      </c>
      <c r="D11762">
        <v>14</v>
      </c>
      <c r="E11762" t="s">
        <v>21286</v>
      </c>
      <c r="G11762" t="e">
        <f>--Internal_27180</f>
        <v>#NAME?</v>
      </c>
    </row>
    <row r="11763" spans="1:7">
      <c r="A11763" t="s">
        <v>21288</v>
      </c>
      <c r="B11763">
        <v>30</v>
      </c>
      <c r="C11763">
        <v>8</v>
      </c>
      <c r="D11763">
        <v>15</v>
      </c>
      <c r="E11763" t="s">
        <v>21289</v>
      </c>
      <c r="F11763" t="s">
        <v>21290</v>
      </c>
    </row>
    <row r="11764" spans="1:7">
      <c r="A11764" t="s">
        <v>21291</v>
      </c>
      <c r="B11764">
        <v>30</v>
      </c>
      <c r="C11764">
        <v>8</v>
      </c>
      <c r="D11764">
        <v>16</v>
      </c>
      <c r="E11764" t="s">
        <v>21292</v>
      </c>
      <c r="F11764" t="s">
        <v>21290</v>
      </c>
    </row>
    <row r="11765" spans="1:7">
      <c r="A11765" t="s">
        <v>21293</v>
      </c>
      <c r="B11765">
        <v>30</v>
      </c>
      <c r="C11765">
        <v>8</v>
      </c>
      <c r="D11765">
        <v>17</v>
      </c>
      <c r="E11765" t="s">
        <v>21294</v>
      </c>
      <c r="F11765" t="s">
        <v>21295</v>
      </c>
    </row>
    <row r="11766" spans="1:7">
      <c r="A11766" t="s">
        <v>21296</v>
      </c>
      <c r="B11766">
        <v>30</v>
      </c>
      <c r="C11766">
        <v>8</v>
      </c>
      <c r="D11766">
        <v>18</v>
      </c>
      <c r="E11766" t="s">
        <v>21297</v>
      </c>
      <c r="F11766" t="s">
        <v>21295</v>
      </c>
    </row>
    <row r="11767" spans="1:7">
      <c r="A11767" t="s">
        <v>21298</v>
      </c>
      <c r="B11767">
        <v>30</v>
      </c>
      <c r="C11767">
        <v>8</v>
      </c>
      <c r="D11767">
        <v>19</v>
      </c>
      <c r="E11767" t="s">
        <v>21299</v>
      </c>
      <c r="F11767" t="s">
        <v>21300</v>
      </c>
    </row>
    <row r="11768" spans="1:7">
      <c r="A11768" t="s">
        <v>21301</v>
      </c>
      <c r="B11768">
        <v>30</v>
      </c>
      <c r="C11768">
        <v>8</v>
      </c>
      <c r="D11768">
        <v>20</v>
      </c>
      <c r="E11768" t="s">
        <v>21302</v>
      </c>
      <c r="F11768" t="s">
        <v>21300</v>
      </c>
    </row>
    <row r="11769" spans="1:7">
      <c r="A11769" t="s">
        <v>21303</v>
      </c>
      <c r="B11769">
        <v>30</v>
      </c>
      <c r="C11769">
        <v>9</v>
      </c>
      <c r="D11769">
        <v>1</v>
      </c>
      <c r="E11769" t="s">
        <v>21304</v>
      </c>
      <c r="F11769" t="s">
        <v>21305</v>
      </c>
    </row>
    <row r="11770" spans="1:7">
      <c r="A11770" t="s">
        <v>21306</v>
      </c>
      <c r="B11770">
        <v>30</v>
      </c>
      <c r="C11770">
        <v>9</v>
      </c>
      <c r="D11770">
        <v>2</v>
      </c>
      <c r="E11770" t="s">
        <v>21307</v>
      </c>
      <c r="F11770" t="s">
        <v>21305</v>
      </c>
    </row>
    <row r="11771" spans="1:7">
      <c r="A11771" t="s">
        <v>21308</v>
      </c>
      <c r="B11771">
        <v>30</v>
      </c>
      <c r="C11771">
        <v>9</v>
      </c>
      <c r="D11771">
        <v>3</v>
      </c>
      <c r="E11771" t="s">
        <v>21309</v>
      </c>
      <c r="F11771" t="s">
        <v>21310</v>
      </c>
    </row>
    <row r="11772" spans="1:7">
      <c r="A11772" t="s">
        <v>21311</v>
      </c>
      <c r="B11772">
        <v>30</v>
      </c>
      <c r="C11772">
        <v>9</v>
      </c>
      <c r="D11772">
        <v>4</v>
      </c>
      <c r="E11772" t="s">
        <v>21312</v>
      </c>
      <c r="F11772" t="s">
        <v>21310</v>
      </c>
    </row>
    <row r="11773" spans="1:7">
      <c r="A11773" t="s">
        <v>21313</v>
      </c>
      <c r="B11773">
        <v>30</v>
      </c>
      <c r="C11773">
        <v>9</v>
      </c>
      <c r="D11773">
        <v>5</v>
      </c>
      <c r="E11773" t="s">
        <v>21314</v>
      </c>
      <c r="F11773" t="s">
        <v>21315</v>
      </c>
    </row>
    <row r="11774" spans="1:7">
      <c r="A11774" t="s">
        <v>21316</v>
      </c>
      <c r="B11774">
        <v>30</v>
      </c>
      <c r="C11774">
        <v>9</v>
      </c>
      <c r="D11774">
        <v>6</v>
      </c>
      <c r="E11774" t="s">
        <v>21317</v>
      </c>
      <c r="F11774" t="s">
        <v>21315</v>
      </c>
    </row>
    <row r="11775" spans="1:7">
      <c r="A11775" t="s">
        <v>21318</v>
      </c>
      <c r="B11775">
        <v>30</v>
      </c>
      <c r="C11775">
        <v>9</v>
      </c>
      <c r="D11775">
        <v>7</v>
      </c>
      <c r="E11775" t="s">
        <v>21319</v>
      </c>
      <c r="F11775" t="s">
        <v>21320</v>
      </c>
    </row>
    <row r="11776" spans="1:7">
      <c r="A11776" t="s">
        <v>21321</v>
      </c>
      <c r="B11776">
        <v>30</v>
      </c>
      <c r="C11776">
        <v>9</v>
      </c>
      <c r="D11776">
        <v>8</v>
      </c>
      <c r="E11776" t="s">
        <v>21322</v>
      </c>
      <c r="F11776" t="s">
        <v>21320</v>
      </c>
    </row>
    <row r="11777" spans="1:6">
      <c r="A11777" t="s">
        <v>21323</v>
      </c>
      <c r="B11777">
        <v>30</v>
      </c>
      <c r="C11777">
        <v>9</v>
      </c>
      <c r="D11777">
        <v>9</v>
      </c>
      <c r="E11777" t="s">
        <v>21324</v>
      </c>
      <c r="F11777" t="s">
        <v>21325</v>
      </c>
    </row>
    <row r="11778" spans="1:6">
      <c r="A11778" t="s">
        <v>21326</v>
      </c>
      <c r="B11778">
        <v>30</v>
      </c>
      <c r="C11778">
        <v>9</v>
      </c>
      <c r="D11778">
        <v>10</v>
      </c>
      <c r="E11778" t="s">
        <v>21327</v>
      </c>
      <c r="F11778" t="s">
        <v>21325</v>
      </c>
    </row>
    <row r="11779" spans="1:6">
      <c r="A11779" t="s">
        <v>21328</v>
      </c>
      <c r="B11779">
        <v>30</v>
      </c>
      <c r="C11779">
        <v>9</v>
      </c>
      <c r="D11779">
        <v>11</v>
      </c>
      <c r="E11779" t="s">
        <v>21329</v>
      </c>
      <c r="F11779" t="s">
        <v>21330</v>
      </c>
    </row>
    <row r="11780" spans="1:6">
      <c r="A11780" t="s">
        <v>21331</v>
      </c>
      <c r="B11780">
        <v>30</v>
      </c>
      <c r="C11780">
        <v>9</v>
      </c>
      <c r="D11780">
        <v>12</v>
      </c>
      <c r="E11780" t="s">
        <v>21332</v>
      </c>
      <c r="F11780" t="s">
        <v>21330</v>
      </c>
    </row>
    <row r="11781" spans="1:6">
      <c r="A11781" t="s">
        <v>21333</v>
      </c>
      <c r="B11781">
        <v>30</v>
      </c>
      <c r="C11781">
        <v>9</v>
      </c>
      <c r="D11781">
        <v>13</v>
      </c>
      <c r="E11781" t="s">
        <v>21334</v>
      </c>
      <c r="F11781" t="s">
        <v>21335</v>
      </c>
    </row>
    <row r="11782" spans="1:6">
      <c r="A11782" t="s">
        <v>21336</v>
      </c>
      <c r="B11782">
        <v>30</v>
      </c>
      <c r="C11782">
        <v>9</v>
      </c>
      <c r="D11782">
        <v>14</v>
      </c>
      <c r="E11782" t="s">
        <v>21337</v>
      </c>
      <c r="F11782" t="s">
        <v>21335</v>
      </c>
    </row>
    <row r="11783" spans="1:6">
      <c r="A11783" t="s">
        <v>21338</v>
      </c>
      <c r="B11783">
        <v>30</v>
      </c>
      <c r="C11783">
        <v>9</v>
      </c>
      <c r="D11783">
        <v>15</v>
      </c>
      <c r="E11783" t="s">
        <v>21339</v>
      </c>
      <c r="F11783" t="s">
        <v>21340</v>
      </c>
    </row>
    <row r="11784" spans="1:6">
      <c r="A11784" t="s">
        <v>21341</v>
      </c>
      <c r="B11784">
        <v>30</v>
      </c>
      <c r="C11784">
        <v>9</v>
      </c>
      <c r="D11784">
        <v>16</v>
      </c>
      <c r="E11784" t="s">
        <v>21342</v>
      </c>
      <c r="F11784" t="s">
        <v>21340</v>
      </c>
    </row>
    <row r="11785" spans="1:6">
      <c r="A11785" t="s">
        <v>21343</v>
      </c>
      <c r="B11785">
        <v>30</v>
      </c>
      <c r="C11785">
        <v>9</v>
      </c>
      <c r="D11785">
        <v>17</v>
      </c>
      <c r="E11785" t="s">
        <v>21344</v>
      </c>
      <c r="F11785" t="s">
        <v>21345</v>
      </c>
    </row>
    <row r="11786" spans="1:6">
      <c r="A11786" t="s">
        <v>21346</v>
      </c>
      <c r="B11786">
        <v>30</v>
      </c>
      <c r="C11786">
        <v>9</v>
      </c>
      <c r="D11786">
        <v>18</v>
      </c>
      <c r="E11786" t="s">
        <v>21347</v>
      </c>
      <c r="F11786" t="s">
        <v>21345</v>
      </c>
    </row>
    <row r="11787" spans="1:6">
      <c r="A11787" t="s">
        <v>21348</v>
      </c>
      <c r="B11787">
        <v>30</v>
      </c>
      <c r="C11787">
        <v>9</v>
      </c>
      <c r="D11787">
        <v>19</v>
      </c>
      <c r="E11787" t="s">
        <v>21349</v>
      </c>
      <c r="F11787" t="s">
        <v>21350</v>
      </c>
    </row>
    <row r="11788" spans="1:6">
      <c r="A11788" t="s">
        <v>21351</v>
      </c>
      <c r="B11788">
        <v>30</v>
      </c>
      <c r="C11788">
        <v>9</v>
      </c>
      <c r="D11788">
        <v>20</v>
      </c>
      <c r="E11788" t="s">
        <v>21352</v>
      </c>
      <c r="F11788" t="s">
        <v>21350</v>
      </c>
    </row>
    <row r="11789" spans="1:6">
      <c r="A11789" t="s">
        <v>21353</v>
      </c>
      <c r="B11789">
        <v>30</v>
      </c>
      <c r="C11789">
        <v>10</v>
      </c>
      <c r="D11789">
        <v>1</v>
      </c>
      <c r="E11789" t="s">
        <v>21354</v>
      </c>
      <c r="F11789" t="s">
        <v>21355</v>
      </c>
    </row>
    <row r="11790" spans="1:6">
      <c r="A11790" t="s">
        <v>21356</v>
      </c>
      <c r="B11790">
        <v>30</v>
      </c>
      <c r="C11790">
        <v>10</v>
      </c>
      <c r="D11790">
        <v>2</v>
      </c>
      <c r="E11790" t="s">
        <v>21357</v>
      </c>
      <c r="F11790" t="s">
        <v>21355</v>
      </c>
    </row>
    <row r="11791" spans="1:6">
      <c r="A11791" t="s">
        <v>21358</v>
      </c>
      <c r="B11791">
        <v>30</v>
      </c>
      <c r="C11791">
        <v>10</v>
      </c>
      <c r="D11791">
        <v>3</v>
      </c>
      <c r="E11791" t="s">
        <v>21359</v>
      </c>
      <c r="F11791" t="s">
        <v>21360</v>
      </c>
    </row>
    <row r="11792" spans="1:6">
      <c r="A11792" t="s">
        <v>21361</v>
      </c>
      <c r="B11792">
        <v>30</v>
      </c>
      <c r="C11792">
        <v>10</v>
      </c>
      <c r="D11792">
        <v>4</v>
      </c>
      <c r="E11792" t="s">
        <v>21362</v>
      </c>
      <c r="F11792" t="s">
        <v>21360</v>
      </c>
    </row>
    <row r="11793" spans="1:6">
      <c r="A11793" t="s">
        <v>21363</v>
      </c>
      <c r="B11793">
        <v>30</v>
      </c>
      <c r="C11793">
        <v>10</v>
      </c>
      <c r="D11793">
        <v>5</v>
      </c>
      <c r="E11793" t="s">
        <v>21364</v>
      </c>
      <c r="F11793" t="s">
        <v>21365</v>
      </c>
    </row>
    <row r="11794" spans="1:6">
      <c r="A11794" t="s">
        <v>21366</v>
      </c>
      <c r="B11794">
        <v>30</v>
      </c>
      <c r="C11794">
        <v>10</v>
      </c>
      <c r="D11794">
        <v>6</v>
      </c>
      <c r="E11794" t="s">
        <v>21367</v>
      </c>
      <c r="F11794" t="s">
        <v>21365</v>
      </c>
    </row>
    <row r="11795" spans="1:6">
      <c r="A11795" t="s">
        <v>21368</v>
      </c>
      <c r="B11795">
        <v>30</v>
      </c>
      <c r="C11795">
        <v>10</v>
      </c>
      <c r="D11795">
        <v>7</v>
      </c>
      <c r="E11795" t="s">
        <v>21369</v>
      </c>
      <c r="F11795" t="s">
        <v>21370</v>
      </c>
    </row>
    <row r="11796" spans="1:6">
      <c r="A11796" t="s">
        <v>21371</v>
      </c>
      <c r="B11796">
        <v>30</v>
      </c>
      <c r="C11796">
        <v>10</v>
      </c>
      <c r="D11796">
        <v>8</v>
      </c>
      <c r="E11796" t="s">
        <v>21372</v>
      </c>
      <c r="F11796" t="s">
        <v>21370</v>
      </c>
    </row>
    <row r="11797" spans="1:6">
      <c r="A11797" t="s">
        <v>21373</v>
      </c>
      <c r="B11797">
        <v>30</v>
      </c>
      <c r="C11797">
        <v>10</v>
      </c>
      <c r="D11797">
        <v>9</v>
      </c>
      <c r="E11797" t="s">
        <v>21374</v>
      </c>
      <c r="F11797" t="s">
        <v>21375</v>
      </c>
    </row>
    <row r="11798" spans="1:6">
      <c r="A11798" t="s">
        <v>21376</v>
      </c>
      <c r="B11798">
        <v>30</v>
      </c>
      <c r="C11798">
        <v>10</v>
      </c>
      <c r="D11798">
        <v>10</v>
      </c>
      <c r="E11798" t="s">
        <v>21377</v>
      </c>
      <c r="F11798" t="s">
        <v>21375</v>
      </c>
    </row>
    <row r="11799" spans="1:6">
      <c r="A11799" t="s">
        <v>21378</v>
      </c>
      <c r="B11799">
        <v>30</v>
      </c>
      <c r="C11799">
        <v>10</v>
      </c>
      <c r="D11799">
        <v>11</v>
      </c>
      <c r="E11799" t="s">
        <v>21379</v>
      </c>
      <c r="F11799" t="s">
        <v>21380</v>
      </c>
    </row>
    <row r="11800" spans="1:6">
      <c r="A11800" t="s">
        <v>21381</v>
      </c>
      <c r="B11800">
        <v>30</v>
      </c>
      <c r="C11800">
        <v>10</v>
      </c>
      <c r="D11800">
        <v>12</v>
      </c>
      <c r="E11800" t="s">
        <v>21382</v>
      </c>
      <c r="F11800" t="s">
        <v>21380</v>
      </c>
    </row>
    <row r="11801" spans="1:6">
      <c r="A11801" t="s">
        <v>21383</v>
      </c>
      <c r="B11801">
        <v>30</v>
      </c>
      <c r="C11801">
        <v>10</v>
      </c>
      <c r="D11801">
        <v>13</v>
      </c>
      <c r="E11801" t="s">
        <v>21384</v>
      </c>
      <c r="F11801" t="s">
        <v>21385</v>
      </c>
    </row>
    <row r="11802" spans="1:6">
      <c r="A11802" t="s">
        <v>21386</v>
      </c>
      <c r="B11802">
        <v>30</v>
      </c>
      <c r="C11802">
        <v>10</v>
      </c>
      <c r="D11802">
        <v>14</v>
      </c>
      <c r="E11802" t="s">
        <v>21387</v>
      </c>
      <c r="F11802" t="s">
        <v>21385</v>
      </c>
    </row>
    <row r="11803" spans="1:6">
      <c r="A11803" t="s">
        <v>21388</v>
      </c>
      <c r="B11803">
        <v>30</v>
      </c>
      <c r="C11803">
        <v>10</v>
      </c>
      <c r="D11803">
        <v>15</v>
      </c>
      <c r="E11803" t="s">
        <v>21389</v>
      </c>
      <c r="F11803" t="s">
        <v>21390</v>
      </c>
    </row>
    <row r="11804" spans="1:6">
      <c r="A11804" t="s">
        <v>21391</v>
      </c>
      <c r="B11804">
        <v>30</v>
      </c>
      <c r="C11804">
        <v>10</v>
      </c>
      <c r="D11804">
        <v>16</v>
      </c>
      <c r="E11804" t="s">
        <v>21392</v>
      </c>
      <c r="F11804" t="s">
        <v>21390</v>
      </c>
    </row>
    <row r="11805" spans="1:6">
      <c r="A11805" t="s">
        <v>21393</v>
      </c>
      <c r="B11805">
        <v>30</v>
      </c>
      <c r="C11805">
        <v>10</v>
      </c>
      <c r="D11805">
        <v>17</v>
      </c>
      <c r="E11805" t="s">
        <v>21394</v>
      </c>
      <c r="F11805" t="s">
        <v>21395</v>
      </c>
    </row>
    <row r="11806" spans="1:6">
      <c r="A11806" t="s">
        <v>21396</v>
      </c>
      <c r="B11806">
        <v>30</v>
      </c>
      <c r="C11806">
        <v>10</v>
      </c>
      <c r="D11806">
        <v>18</v>
      </c>
      <c r="E11806" t="s">
        <v>21397</v>
      </c>
      <c r="F11806" t="s">
        <v>21395</v>
      </c>
    </row>
    <row r="11807" spans="1:6">
      <c r="A11807" t="s">
        <v>21398</v>
      </c>
      <c r="B11807">
        <v>30</v>
      </c>
      <c r="C11807">
        <v>10</v>
      </c>
      <c r="D11807">
        <v>19</v>
      </c>
      <c r="E11807" t="s">
        <v>21399</v>
      </c>
      <c r="F11807" t="s">
        <v>21400</v>
      </c>
    </row>
    <row r="11808" spans="1:6">
      <c r="A11808" t="s">
        <v>21401</v>
      </c>
      <c r="B11808">
        <v>30</v>
      </c>
      <c r="C11808">
        <v>10</v>
      </c>
      <c r="D11808">
        <v>20</v>
      </c>
      <c r="E11808" t="s">
        <v>21402</v>
      </c>
      <c r="F11808" t="s">
        <v>21400</v>
      </c>
    </row>
    <row r="11809" spans="1:6">
      <c r="A11809" t="s">
        <v>21403</v>
      </c>
      <c r="B11809">
        <v>30</v>
      </c>
      <c r="C11809">
        <v>11</v>
      </c>
      <c r="D11809">
        <v>1</v>
      </c>
      <c r="E11809" t="s">
        <v>21404</v>
      </c>
      <c r="F11809" t="s">
        <v>21405</v>
      </c>
    </row>
    <row r="11810" spans="1:6">
      <c r="A11810" t="s">
        <v>21406</v>
      </c>
      <c r="B11810">
        <v>30</v>
      </c>
      <c r="C11810">
        <v>11</v>
      </c>
      <c r="D11810">
        <v>2</v>
      </c>
      <c r="E11810" t="s">
        <v>21407</v>
      </c>
      <c r="F11810" t="s">
        <v>21405</v>
      </c>
    </row>
    <row r="11811" spans="1:6">
      <c r="A11811" t="s">
        <v>21408</v>
      </c>
      <c r="B11811">
        <v>30</v>
      </c>
      <c r="C11811">
        <v>11</v>
      </c>
      <c r="D11811">
        <v>3</v>
      </c>
      <c r="E11811" t="s">
        <v>21409</v>
      </c>
      <c r="F11811" t="s">
        <v>21410</v>
      </c>
    </row>
    <row r="11812" spans="1:6">
      <c r="A11812" t="s">
        <v>21411</v>
      </c>
      <c r="B11812">
        <v>30</v>
      </c>
      <c r="C11812">
        <v>11</v>
      </c>
      <c r="D11812">
        <v>4</v>
      </c>
      <c r="E11812" t="s">
        <v>21412</v>
      </c>
      <c r="F11812" t="s">
        <v>21410</v>
      </c>
    </row>
    <row r="11813" spans="1:6">
      <c r="A11813" t="s">
        <v>21413</v>
      </c>
      <c r="B11813">
        <v>30</v>
      </c>
      <c r="C11813">
        <v>11</v>
      </c>
      <c r="D11813">
        <v>5</v>
      </c>
      <c r="E11813" t="s">
        <v>21414</v>
      </c>
      <c r="F11813" t="s">
        <v>21415</v>
      </c>
    </row>
    <row r="11814" spans="1:6">
      <c r="A11814" t="s">
        <v>21416</v>
      </c>
      <c r="B11814">
        <v>30</v>
      </c>
      <c r="C11814">
        <v>11</v>
      </c>
      <c r="D11814">
        <v>6</v>
      </c>
      <c r="E11814" t="s">
        <v>21417</v>
      </c>
      <c r="F11814" t="s">
        <v>21415</v>
      </c>
    </row>
    <row r="11815" spans="1:6">
      <c r="A11815" t="s">
        <v>21418</v>
      </c>
      <c r="B11815">
        <v>30</v>
      </c>
      <c r="C11815">
        <v>11</v>
      </c>
      <c r="D11815">
        <v>7</v>
      </c>
      <c r="E11815" t="s">
        <v>21419</v>
      </c>
      <c r="F11815" t="s">
        <v>21420</v>
      </c>
    </row>
    <row r="11816" spans="1:6">
      <c r="A11816" t="s">
        <v>21421</v>
      </c>
      <c r="B11816">
        <v>30</v>
      </c>
      <c r="C11816">
        <v>11</v>
      </c>
      <c r="D11816">
        <v>8</v>
      </c>
      <c r="E11816" t="s">
        <v>21422</v>
      </c>
      <c r="F11816" t="s">
        <v>21420</v>
      </c>
    </row>
    <row r="11817" spans="1:6">
      <c r="A11817" t="s">
        <v>21423</v>
      </c>
      <c r="B11817">
        <v>30</v>
      </c>
      <c r="C11817">
        <v>11</v>
      </c>
      <c r="D11817">
        <v>9</v>
      </c>
      <c r="E11817" t="s">
        <v>21424</v>
      </c>
      <c r="F11817" t="s">
        <v>21425</v>
      </c>
    </row>
    <row r="11818" spans="1:6">
      <c r="A11818" t="s">
        <v>21426</v>
      </c>
      <c r="B11818">
        <v>30</v>
      </c>
      <c r="C11818">
        <v>11</v>
      </c>
      <c r="D11818">
        <v>10</v>
      </c>
      <c r="E11818" t="s">
        <v>21427</v>
      </c>
      <c r="F11818" t="s">
        <v>21425</v>
      </c>
    </row>
    <row r="11819" spans="1:6">
      <c r="A11819" t="s">
        <v>21428</v>
      </c>
      <c r="B11819">
        <v>30</v>
      </c>
      <c r="C11819">
        <v>11</v>
      </c>
      <c r="D11819">
        <v>11</v>
      </c>
      <c r="E11819" t="s">
        <v>21429</v>
      </c>
      <c r="F11819" t="s">
        <v>21430</v>
      </c>
    </row>
    <row r="11820" spans="1:6">
      <c r="A11820" t="s">
        <v>21431</v>
      </c>
      <c r="B11820">
        <v>30</v>
      </c>
      <c r="C11820">
        <v>11</v>
      </c>
      <c r="D11820">
        <v>12</v>
      </c>
      <c r="E11820" t="s">
        <v>21432</v>
      </c>
      <c r="F11820" t="s">
        <v>21430</v>
      </c>
    </row>
    <row r="11821" spans="1:6">
      <c r="A11821" t="s">
        <v>21433</v>
      </c>
      <c r="B11821">
        <v>30</v>
      </c>
      <c r="C11821">
        <v>11</v>
      </c>
      <c r="D11821">
        <v>13</v>
      </c>
      <c r="E11821" t="s">
        <v>21434</v>
      </c>
      <c r="F11821" t="s">
        <v>21435</v>
      </c>
    </row>
    <row r="11822" spans="1:6">
      <c r="A11822" t="s">
        <v>21436</v>
      </c>
      <c r="B11822">
        <v>30</v>
      </c>
      <c r="C11822">
        <v>11</v>
      </c>
      <c r="D11822">
        <v>14</v>
      </c>
      <c r="E11822" t="s">
        <v>21437</v>
      </c>
      <c r="F11822" t="s">
        <v>21435</v>
      </c>
    </row>
    <row r="11823" spans="1:6">
      <c r="A11823" t="s">
        <v>21438</v>
      </c>
      <c r="B11823">
        <v>30</v>
      </c>
      <c r="C11823">
        <v>11</v>
      </c>
      <c r="D11823">
        <v>15</v>
      </c>
      <c r="E11823" t="s">
        <v>21439</v>
      </c>
      <c r="F11823" t="s">
        <v>21440</v>
      </c>
    </row>
    <row r="11824" spans="1:6">
      <c r="A11824" t="s">
        <v>21441</v>
      </c>
      <c r="B11824">
        <v>30</v>
      </c>
      <c r="C11824">
        <v>11</v>
      </c>
      <c r="D11824">
        <v>16</v>
      </c>
      <c r="E11824" t="s">
        <v>21442</v>
      </c>
      <c r="F11824" t="s">
        <v>21440</v>
      </c>
    </row>
    <row r="11825" spans="1:6">
      <c r="A11825" t="s">
        <v>21443</v>
      </c>
      <c r="B11825">
        <v>30</v>
      </c>
      <c r="C11825">
        <v>11</v>
      </c>
      <c r="D11825">
        <v>17</v>
      </c>
      <c r="E11825" t="s">
        <v>21444</v>
      </c>
      <c r="F11825" t="s">
        <v>21445</v>
      </c>
    </row>
    <row r="11826" spans="1:6">
      <c r="A11826" t="s">
        <v>21446</v>
      </c>
      <c r="B11826">
        <v>30</v>
      </c>
      <c r="C11826">
        <v>11</v>
      </c>
      <c r="D11826">
        <v>18</v>
      </c>
      <c r="E11826" t="s">
        <v>21447</v>
      </c>
      <c r="F11826" t="s">
        <v>21445</v>
      </c>
    </row>
    <row r="11827" spans="1:6">
      <c r="A11827" t="s">
        <v>21448</v>
      </c>
      <c r="B11827">
        <v>30</v>
      </c>
      <c r="C11827">
        <v>11</v>
      </c>
      <c r="D11827">
        <v>19</v>
      </c>
      <c r="E11827" t="s">
        <v>21449</v>
      </c>
      <c r="F11827" t="s">
        <v>21450</v>
      </c>
    </row>
    <row r="11828" spans="1:6">
      <c r="A11828" t="s">
        <v>21451</v>
      </c>
      <c r="B11828">
        <v>30</v>
      </c>
      <c r="C11828">
        <v>11</v>
      </c>
      <c r="D11828">
        <v>20</v>
      </c>
      <c r="E11828" t="s">
        <v>21452</v>
      </c>
      <c r="F11828" t="s">
        <v>21450</v>
      </c>
    </row>
    <row r="11829" spans="1:6">
      <c r="A11829" t="s">
        <v>21453</v>
      </c>
      <c r="B11829">
        <v>30</v>
      </c>
      <c r="C11829">
        <v>12</v>
      </c>
      <c r="D11829">
        <v>1</v>
      </c>
      <c r="E11829" t="s">
        <v>21454</v>
      </c>
      <c r="F11829" t="s">
        <v>21455</v>
      </c>
    </row>
    <row r="11830" spans="1:6">
      <c r="A11830" t="s">
        <v>21456</v>
      </c>
      <c r="B11830">
        <v>30</v>
      </c>
      <c r="C11830">
        <v>12</v>
      </c>
      <c r="D11830">
        <v>2</v>
      </c>
      <c r="E11830" t="s">
        <v>21457</v>
      </c>
      <c r="F11830" t="s">
        <v>21455</v>
      </c>
    </row>
    <row r="11831" spans="1:6">
      <c r="A11831" t="s">
        <v>21458</v>
      </c>
      <c r="B11831">
        <v>30</v>
      </c>
      <c r="C11831">
        <v>12</v>
      </c>
      <c r="D11831">
        <v>3</v>
      </c>
      <c r="E11831" t="s">
        <v>21459</v>
      </c>
      <c r="F11831" t="s">
        <v>21460</v>
      </c>
    </row>
    <row r="11832" spans="1:6">
      <c r="A11832" t="s">
        <v>21461</v>
      </c>
      <c r="B11832">
        <v>30</v>
      </c>
      <c r="C11832">
        <v>12</v>
      </c>
      <c r="D11832">
        <v>4</v>
      </c>
      <c r="E11832" t="s">
        <v>21462</v>
      </c>
      <c r="F11832" t="s">
        <v>21460</v>
      </c>
    </row>
    <row r="11833" spans="1:6">
      <c r="A11833" t="s">
        <v>21463</v>
      </c>
      <c r="B11833">
        <v>30</v>
      </c>
      <c r="C11833">
        <v>12</v>
      </c>
      <c r="D11833">
        <v>5</v>
      </c>
      <c r="E11833" t="s">
        <v>21464</v>
      </c>
      <c r="F11833" t="s">
        <v>21465</v>
      </c>
    </row>
    <row r="11834" spans="1:6">
      <c r="A11834" t="s">
        <v>21466</v>
      </c>
      <c r="B11834">
        <v>30</v>
      </c>
      <c r="C11834">
        <v>12</v>
      </c>
      <c r="D11834">
        <v>6</v>
      </c>
      <c r="E11834" t="s">
        <v>21467</v>
      </c>
      <c r="F11834" t="s">
        <v>21465</v>
      </c>
    </row>
    <row r="11835" spans="1:6">
      <c r="A11835" t="s">
        <v>21468</v>
      </c>
      <c r="B11835">
        <v>30</v>
      </c>
      <c r="C11835">
        <v>12</v>
      </c>
      <c r="D11835">
        <v>7</v>
      </c>
      <c r="E11835" t="s">
        <v>21469</v>
      </c>
      <c r="F11835" t="s">
        <v>21470</v>
      </c>
    </row>
    <row r="11836" spans="1:6">
      <c r="A11836" t="s">
        <v>21471</v>
      </c>
      <c r="B11836">
        <v>30</v>
      </c>
      <c r="C11836">
        <v>12</v>
      </c>
      <c r="D11836">
        <v>8</v>
      </c>
      <c r="E11836" t="s">
        <v>21472</v>
      </c>
      <c r="F11836" t="s">
        <v>21470</v>
      </c>
    </row>
    <row r="11837" spans="1:6">
      <c r="A11837" t="s">
        <v>21473</v>
      </c>
      <c r="B11837">
        <v>30</v>
      </c>
      <c r="C11837">
        <v>12</v>
      </c>
      <c r="D11837">
        <v>9</v>
      </c>
      <c r="E11837" t="s">
        <v>21474</v>
      </c>
      <c r="F11837" t="s">
        <v>21475</v>
      </c>
    </row>
    <row r="11838" spans="1:6">
      <c r="A11838" t="s">
        <v>21476</v>
      </c>
      <c r="B11838">
        <v>30</v>
      </c>
      <c r="C11838">
        <v>12</v>
      </c>
      <c r="D11838">
        <v>10</v>
      </c>
      <c r="E11838" t="s">
        <v>21477</v>
      </c>
      <c r="F11838" t="s">
        <v>21475</v>
      </c>
    </row>
    <row r="11839" spans="1:6">
      <c r="A11839" t="s">
        <v>21478</v>
      </c>
      <c r="B11839">
        <v>30</v>
      </c>
      <c r="C11839">
        <v>12</v>
      </c>
      <c r="D11839">
        <v>11</v>
      </c>
      <c r="E11839" t="s">
        <v>21479</v>
      </c>
      <c r="F11839" t="s">
        <v>21480</v>
      </c>
    </row>
    <row r="11840" spans="1:6">
      <c r="A11840" t="s">
        <v>21481</v>
      </c>
      <c r="B11840">
        <v>30</v>
      </c>
      <c r="C11840">
        <v>12</v>
      </c>
      <c r="D11840">
        <v>12</v>
      </c>
      <c r="E11840" t="s">
        <v>21482</v>
      </c>
      <c r="F11840" t="s">
        <v>21480</v>
      </c>
    </row>
    <row r="11841" spans="1:7">
      <c r="A11841" t="s">
        <v>21483</v>
      </c>
      <c r="B11841">
        <v>30</v>
      </c>
      <c r="C11841">
        <v>12</v>
      </c>
      <c r="D11841">
        <v>13</v>
      </c>
      <c r="E11841" t="s">
        <v>21484</v>
      </c>
      <c r="F11841" t="s">
        <v>21485</v>
      </c>
    </row>
    <row r="11842" spans="1:7">
      <c r="A11842" t="s">
        <v>21486</v>
      </c>
      <c r="B11842">
        <v>30</v>
      </c>
      <c r="C11842">
        <v>12</v>
      </c>
      <c r="D11842">
        <v>14</v>
      </c>
      <c r="E11842" t="s">
        <v>21487</v>
      </c>
      <c r="F11842" t="s">
        <v>21485</v>
      </c>
    </row>
    <row r="11843" spans="1:7">
      <c r="A11843" t="s">
        <v>21488</v>
      </c>
      <c r="B11843">
        <v>30</v>
      </c>
      <c r="C11843">
        <v>12</v>
      </c>
      <c r="D11843">
        <v>15</v>
      </c>
      <c r="E11843" t="s">
        <v>21489</v>
      </c>
      <c r="F11843" t="s">
        <v>21490</v>
      </c>
    </row>
    <row r="11844" spans="1:7">
      <c r="A11844" t="s">
        <v>21491</v>
      </c>
      <c r="B11844">
        <v>30</v>
      </c>
      <c r="C11844">
        <v>12</v>
      </c>
      <c r="D11844">
        <v>16</v>
      </c>
      <c r="E11844" t="s">
        <v>21492</v>
      </c>
      <c r="F11844" t="s">
        <v>21490</v>
      </c>
    </row>
    <row r="11845" spans="1:7">
      <c r="A11845" t="s">
        <v>21493</v>
      </c>
      <c r="B11845">
        <v>30</v>
      </c>
      <c r="C11845">
        <v>12</v>
      </c>
      <c r="D11845">
        <v>17</v>
      </c>
      <c r="E11845" t="s">
        <v>21494</v>
      </c>
      <c r="F11845" t="s">
        <v>21495</v>
      </c>
    </row>
    <row r="11846" spans="1:7">
      <c r="A11846" t="s">
        <v>21496</v>
      </c>
      <c r="B11846">
        <v>30</v>
      </c>
      <c r="C11846">
        <v>12</v>
      </c>
      <c r="D11846">
        <v>18</v>
      </c>
      <c r="E11846" t="s">
        <v>21497</v>
      </c>
      <c r="F11846" t="s">
        <v>21495</v>
      </c>
    </row>
    <row r="11847" spans="1:7">
      <c r="A11847" t="s">
        <v>21498</v>
      </c>
      <c r="B11847">
        <v>30</v>
      </c>
      <c r="C11847">
        <v>12</v>
      </c>
      <c r="D11847">
        <v>19</v>
      </c>
      <c r="E11847" t="s">
        <v>21499</v>
      </c>
      <c r="F11847" t="s">
        <v>21500</v>
      </c>
    </row>
    <row r="11848" spans="1:7">
      <c r="A11848" t="s">
        <v>21501</v>
      </c>
      <c r="B11848">
        <v>30</v>
      </c>
      <c r="C11848">
        <v>12</v>
      </c>
      <c r="D11848">
        <v>20</v>
      </c>
      <c r="E11848" t="s">
        <v>21502</v>
      </c>
      <c r="F11848" t="s">
        <v>21500</v>
      </c>
    </row>
    <row r="11849" spans="1:7">
      <c r="A11849" t="s">
        <v>21503</v>
      </c>
      <c r="B11849">
        <v>30</v>
      </c>
      <c r="C11849">
        <v>13</v>
      </c>
      <c r="D11849">
        <v>1</v>
      </c>
      <c r="E11849" t="s">
        <v>591</v>
      </c>
      <c r="G11849" t="e">
        <f>--Empty</f>
        <v>#NAME?</v>
      </c>
    </row>
    <row r="11850" spans="1:7">
      <c r="A11850" t="s">
        <v>21504</v>
      </c>
      <c r="B11850">
        <v>30</v>
      </c>
      <c r="C11850">
        <v>13</v>
      </c>
      <c r="D11850">
        <v>2</v>
      </c>
      <c r="E11850" t="s">
        <v>591</v>
      </c>
      <c r="G11850" t="e">
        <f>--Empty</f>
        <v>#NAME?</v>
      </c>
    </row>
    <row r="11851" spans="1:7">
      <c r="A11851" t="s">
        <v>21505</v>
      </c>
      <c r="B11851">
        <v>30</v>
      </c>
      <c r="C11851">
        <v>13</v>
      </c>
      <c r="D11851">
        <v>3</v>
      </c>
      <c r="E11851" t="s">
        <v>591</v>
      </c>
      <c r="G11851" t="e">
        <f>--Empty</f>
        <v>#NAME?</v>
      </c>
    </row>
    <row r="11852" spans="1:7">
      <c r="A11852" t="s">
        <v>21506</v>
      </c>
      <c r="B11852">
        <v>30</v>
      </c>
      <c r="C11852">
        <v>13</v>
      </c>
      <c r="D11852">
        <v>4</v>
      </c>
      <c r="E11852" t="s">
        <v>591</v>
      </c>
      <c r="G11852" t="e">
        <f>--Empty</f>
        <v>#NAME?</v>
      </c>
    </row>
    <row r="11853" spans="1:7">
      <c r="A11853" t="s">
        <v>21507</v>
      </c>
      <c r="B11853">
        <v>30</v>
      </c>
      <c r="C11853">
        <v>13</v>
      </c>
      <c r="D11853">
        <v>5</v>
      </c>
      <c r="E11853" t="s">
        <v>591</v>
      </c>
      <c r="G11853" t="e">
        <f>--Empty</f>
        <v>#NAME?</v>
      </c>
    </row>
    <row r="11854" spans="1:7">
      <c r="A11854" t="s">
        <v>21508</v>
      </c>
      <c r="B11854">
        <v>30</v>
      </c>
      <c r="C11854">
        <v>13</v>
      </c>
      <c r="D11854">
        <v>6</v>
      </c>
      <c r="E11854" t="s">
        <v>591</v>
      </c>
      <c r="G11854" t="e">
        <f>--Empty</f>
        <v>#NAME?</v>
      </c>
    </row>
    <row r="11855" spans="1:7">
      <c r="A11855" t="s">
        <v>21509</v>
      </c>
      <c r="B11855">
        <v>30</v>
      </c>
      <c r="C11855">
        <v>13</v>
      </c>
      <c r="D11855">
        <v>7</v>
      </c>
      <c r="E11855" t="s">
        <v>591</v>
      </c>
      <c r="G11855" t="e">
        <f>--Empty</f>
        <v>#NAME?</v>
      </c>
    </row>
    <row r="11856" spans="1:7">
      <c r="A11856" t="s">
        <v>21510</v>
      </c>
      <c r="B11856">
        <v>30</v>
      </c>
      <c r="C11856">
        <v>13</v>
      </c>
      <c r="D11856">
        <v>8</v>
      </c>
      <c r="E11856" t="s">
        <v>591</v>
      </c>
      <c r="G11856" t="e">
        <f>--Empty</f>
        <v>#NAME?</v>
      </c>
    </row>
    <row r="11857" spans="1:7">
      <c r="A11857" t="s">
        <v>21511</v>
      </c>
      <c r="B11857">
        <v>30</v>
      </c>
      <c r="C11857">
        <v>13</v>
      </c>
      <c r="D11857">
        <v>9</v>
      </c>
      <c r="E11857" t="s">
        <v>21512</v>
      </c>
      <c r="F11857" t="s">
        <v>21513</v>
      </c>
    </row>
    <row r="11858" spans="1:7">
      <c r="A11858" t="s">
        <v>21514</v>
      </c>
      <c r="B11858">
        <v>30</v>
      </c>
      <c r="C11858">
        <v>13</v>
      </c>
      <c r="D11858">
        <v>10</v>
      </c>
      <c r="E11858" t="s">
        <v>21515</v>
      </c>
      <c r="F11858" t="s">
        <v>21513</v>
      </c>
    </row>
    <row r="11859" spans="1:7">
      <c r="A11859" t="s">
        <v>21516</v>
      </c>
      <c r="B11859">
        <v>30</v>
      </c>
      <c r="C11859">
        <v>13</v>
      </c>
      <c r="D11859">
        <v>11</v>
      </c>
      <c r="E11859" t="s">
        <v>21517</v>
      </c>
      <c r="F11859" t="s">
        <v>1357</v>
      </c>
    </row>
    <row r="11860" spans="1:7">
      <c r="A11860" t="s">
        <v>21518</v>
      </c>
      <c r="B11860">
        <v>30</v>
      </c>
      <c r="C11860">
        <v>13</v>
      </c>
      <c r="D11860">
        <v>12</v>
      </c>
      <c r="E11860" t="s">
        <v>21519</v>
      </c>
      <c r="F11860" t="s">
        <v>1357</v>
      </c>
    </row>
    <row r="11861" spans="1:7">
      <c r="A11861" t="s">
        <v>21520</v>
      </c>
      <c r="B11861">
        <v>30</v>
      </c>
      <c r="C11861">
        <v>13</v>
      </c>
      <c r="D11861">
        <v>13</v>
      </c>
      <c r="E11861" t="s">
        <v>21521</v>
      </c>
      <c r="F11861" t="s">
        <v>2811</v>
      </c>
    </row>
    <row r="11862" spans="1:7">
      <c r="A11862" t="s">
        <v>21522</v>
      </c>
      <c r="B11862">
        <v>30</v>
      </c>
      <c r="C11862">
        <v>13</v>
      </c>
      <c r="D11862">
        <v>14</v>
      </c>
      <c r="E11862" t="s">
        <v>21523</v>
      </c>
      <c r="F11862" t="s">
        <v>2811</v>
      </c>
    </row>
    <row r="11863" spans="1:7">
      <c r="A11863" t="s">
        <v>21524</v>
      </c>
      <c r="B11863">
        <v>30</v>
      </c>
      <c r="C11863">
        <v>13</v>
      </c>
      <c r="D11863">
        <v>15</v>
      </c>
      <c r="E11863" t="s">
        <v>21525</v>
      </c>
      <c r="F11863" t="s">
        <v>21526</v>
      </c>
    </row>
    <row r="11864" spans="1:7">
      <c r="A11864" t="s">
        <v>21527</v>
      </c>
      <c r="B11864">
        <v>30</v>
      </c>
      <c r="C11864">
        <v>13</v>
      </c>
      <c r="D11864">
        <v>16</v>
      </c>
      <c r="E11864" t="s">
        <v>21528</v>
      </c>
      <c r="F11864" t="s">
        <v>21526</v>
      </c>
    </row>
    <row r="11865" spans="1:7">
      <c r="A11865" t="s">
        <v>21529</v>
      </c>
      <c r="B11865">
        <v>30</v>
      </c>
      <c r="C11865">
        <v>13</v>
      </c>
      <c r="D11865">
        <v>17</v>
      </c>
      <c r="E11865" t="s">
        <v>591</v>
      </c>
      <c r="G11865" t="e">
        <f>--Empty</f>
        <v>#NAME?</v>
      </c>
    </row>
    <row r="11866" spans="1:7">
      <c r="A11866" t="s">
        <v>21530</v>
      </c>
      <c r="B11866">
        <v>30</v>
      </c>
      <c r="C11866">
        <v>13</v>
      </c>
      <c r="D11866">
        <v>18</v>
      </c>
      <c r="E11866" t="s">
        <v>591</v>
      </c>
      <c r="G11866" t="e">
        <f>--Empty</f>
        <v>#NAME?</v>
      </c>
    </row>
    <row r="11867" spans="1:7">
      <c r="A11867" t="s">
        <v>21531</v>
      </c>
      <c r="B11867">
        <v>30</v>
      </c>
      <c r="C11867">
        <v>13</v>
      </c>
      <c r="D11867">
        <v>19</v>
      </c>
      <c r="E11867" t="s">
        <v>591</v>
      </c>
      <c r="G11867" t="e">
        <f>--Empty</f>
        <v>#NAME?</v>
      </c>
    </row>
    <row r="11868" spans="1:7">
      <c r="A11868" t="s">
        <v>21532</v>
      </c>
      <c r="B11868">
        <v>30</v>
      </c>
      <c r="C11868">
        <v>13</v>
      </c>
      <c r="D11868">
        <v>20</v>
      </c>
      <c r="E11868" t="s">
        <v>591</v>
      </c>
      <c r="G11868" t="e">
        <f>--Empty</f>
        <v>#NAME?</v>
      </c>
    </row>
    <row r="11869" spans="1:7">
      <c r="A11869" t="s">
        <v>21533</v>
      </c>
      <c r="B11869">
        <v>30</v>
      </c>
      <c r="C11869">
        <v>14</v>
      </c>
      <c r="D11869">
        <v>1</v>
      </c>
      <c r="E11869" t="s">
        <v>591</v>
      </c>
      <c r="G11869" t="e">
        <f>--Empty</f>
        <v>#NAME?</v>
      </c>
    </row>
    <row r="11870" spans="1:7">
      <c r="A11870" t="s">
        <v>21534</v>
      </c>
      <c r="B11870">
        <v>30</v>
      </c>
      <c r="C11870">
        <v>14</v>
      </c>
      <c r="D11870">
        <v>2</v>
      </c>
      <c r="E11870" t="s">
        <v>591</v>
      </c>
      <c r="G11870" t="e">
        <f>--Empty</f>
        <v>#NAME?</v>
      </c>
    </row>
    <row r="11871" spans="1:7">
      <c r="A11871" t="s">
        <v>21535</v>
      </c>
      <c r="B11871">
        <v>30</v>
      </c>
      <c r="C11871">
        <v>14</v>
      </c>
      <c r="D11871">
        <v>3</v>
      </c>
      <c r="E11871" t="s">
        <v>591</v>
      </c>
      <c r="G11871" t="e">
        <f>--Empty</f>
        <v>#NAME?</v>
      </c>
    </row>
    <row r="11872" spans="1:7">
      <c r="A11872" t="s">
        <v>21536</v>
      </c>
      <c r="B11872">
        <v>30</v>
      </c>
      <c r="C11872">
        <v>14</v>
      </c>
      <c r="D11872">
        <v>4</v>
      </c>
      <c r="E11872" t="s">
        <v>591</v>
      </c>
      <c r="G11872" t="e">
        <f>--Empty</f>
        <v>#NAME?</v>
      </c>
    </row>
    <row r="11873" spans="1:7">
      <c r="A11873" t="s">
        <v>21537</v>
      </c>
      <c r="B11873">
        <v>30</v>
      </c>
      <c r="C11873">
        <v>14</v>
      </c>
      <c r="D11873">
        <v>5</v>
      </c>
      <c r="E11873" t="s">
        <v>21538</v>
      </c>
      <c r="F11873" t="s">
        <v>21539</v>
      </c>
    </row>
    <row r="11874" spans="1:7">
      <c r="A11874" t="s">
        <v>21540</v>
      </c>
      <c r="B11874">
        <v>30</v>
      </c>
      <c r="C11874">
        <v>14</v>
      </c>
      <c r="D11874">
        <v>6</v>
      </c>
      <c r="E11874" t="s">
        <v>21541</v>
      </c>
      <c r="F11874" t="s">
        <v>21539</v>
      </c>
    </row>
    <row r="11875" spans="1:7">
      <c r="A11875" t="s">
        <v>21542</v>
      </c>
      <c r="B11875">
        <v>30</v>
      </c>
      <c r="C11875">
        <v>14</v>
      </c>
      <c r="D11875">
        <v>7</v>
      </c>
      <c r="E11875" t="s">
        <v>21543</v>
      </c>
      <c r="F11875" t="s">
        <v>21544</v>
      </c>
    </row>
    <row r="11876" spans="1:7">
      <c r="A11876" t="s">
        <v>21545</v>
      </c>
      <c r="B11876">
        <v>30</v>
      </c>
      <c r="C11876">
        <v>14</v>
      </c>
      <c r="D11876">
        <v>8</v>
      </c>
      <c r="E11876" t="s">
        <v>21546</v>
      </c>
      <c r="F11876" t="s">
        <v>21544</v>
      </c>
    </row>
    <row r="11877" spans="1:7">
      <c r="A11877" t="s">
        <v>21547</v>
      </c>
      <c r="B11877">
        <v>30</v>
      </c>
      <c r="C11877">
        <v>14</v>
      </c>
      <c r="D11877">
        <v>9</v>
      </c>
      <c r="E11877" t="s">
        <v>21548</v>
      </c>
      <c r="F11877" t="s">
        <v>21549</v>
      </c>
    </row>
    <row r="11878" spans="1:7">
      <c r="A11878" t="s">
        <v>21550</v>
      </c>
      <c r="B11878">
        <v>30</v>
      </c>
      <c r="C11878">
        <v>14</v>
      </c>
      <c r="D11878">
        <v>10</v>
      </c>
      <c r="E11878" t="s">
        <v>21551</v>
      </c>
      <c r="F11878" t="s">
        <v>21549</v>
      </c>
    </row>
    <row r="11879" spans="1:7">
      <c r="A11879" t="s">
        <v>21552</v>
      </c>
      <c r="B11879">
        <v>30</v>
      </c>
      <c r="C11879">
        <v>14</v>
      </c>
      <c r="D11879">
        <v>11</v>
      </c>
      <c r="E11879" t="s">
        <v>21553</v>
      </c>
      <c r="F11879" t="s">
        <v>21554</v>
      </c>
    </row>
    <row r="11880" spans="1:7">
      <c r="A11880" t="s">
        <v>21555</v>
      </c>
      <c r="B11880">
        <v>30</v>
      </c>
      <c r="C11880">
        <v>14</v>
      </c>
      <c r="D11880">
        <v>12</v>
      </c>
      <c r="E11880" t="s">
        <v>21556</v>
      </c>
      <c r="F11880" t="s">
        <v>21554</v>
      </c>
    </row>
    <row r="11881" spans="1:7">
      <c r="A11881" t="s">
        <v>21557</v>
      </c>
      <c r="B11881">
        <v>30</v>
      </c>
      <c r="C11881">
        <v>14</v>
      </c>
      <c r="D11881">
        <v>13</v>
      </c>
      <c r="E11881" t="s">
        <v>15</v>
      </c>
      <c r="G11881" t="s">
        <v>16</v>
      </c>
    </row>
    <row r="11882" spans="1:7">
      <c r="A11882" t="s">
        <v>21558</v>
      </c>
      <c r="B11882">
        <v>30</v>
      </c>
      <c r="C11882">
        <v>14</v>
      </c>
      <c r="D11882">
        <v>14</v>
      </c>
      <c r="E11882" t="s">
        <v>15</v>
      </c>
      <c r="G11882" t="s">
        <v>16</v>
      </c>
    </row>
    <row r="11883" spans="1:7">
      <c r="A11883" t="s">
        <v>21559</v>
      </c>
      <c r="B11883">
        <v>30</v>
      </c>
      <c r="C11883">
        <v>14</v>
      </c>
      <c r="D11883">
        <v>15</v>
      </c>
      <c r="E11883" t="s">
        <v>660</v>
      </c>
      <c r="G11883" t="s">
        <v>661</v>
      </c>
    </row>
    <row r="11884" spans="1:7">
      <c r="A11884" t="s">
        <v>21560</v>
      </c>
      <c r="B11884">
        <v>30</v>
      </c>
      <c r="C11884">
        <v>14</v>
      </c>
      <c r="D11884">
        <v>16</v>
      </c>
      <c r="E11884" t="s">
        <v>660</v>
      </c>
      <c r="G11884" t="s">
        <v>661</v>
      </c>
    </row>
    <row r="11885" spans="1:7">
      <c r="A11885" t="s">
        <v>21561</v>
      </c>
      <c r="B11885">
        <v>30</v>
      </c>
      <c r="C11885">
        <v>14</v>
      </c>
      <c r="D11885">
        <v>17</v>
      </c>
      <c r="E11885" t="s">
        <v>664</v>
      </c>
      <c r="G11885" t="s">
        <v>665</v>
      </c>
    </row>
    <row r="11886" spans="1:7">
      <c r="A11886" t="s">
        <v>21562</v>
      </c>
      <c r="B11886">
        <v>30</v>
      </c>
      <c r="C11886">
        <v>14</v>
      </c>
      <c r="D11886">
        <v>18</v>
      </c>
      <c r="E11886" t="s">
        <v>664</v>
      </c>
      <c r="G11886" t="s">
        <v>665</v>
      </c>
    </row>
    <row r="11887" spans="1:7">
      <c r="A11887" t="s">
        <v>21563</v>
      </c>
      <c r="B11887">
        <v>30</v>
      </c>
      <c r="C11887">
        <v>14</v>
      </c>
      <c r="D11887">
        <v>19</v>
      </c>
      <c r="E11887" t="s">
        <v>668</v>
      </c>
      <c r="G11887" t="s">
        <v>669</v>
      </c>
    </row>
    <row r="11888" spans="1:7">
      <c r="A11888" t="s">
        <v>21564</v>
      </c>
      <c r="B11888">
        <v>30</v>
      </c>
      <c r="C11888">
        <v>14</v>
      </c>
      <c r="D11888">
        <v>20</v>
      </c>
      <c r="E11888" t="s">
        <v>668</v>
      </c>
      <c r="G11888" t="s">
        <v>669</v>
      </c>
    </row>
    <row r="11889" spans="1:7">
      <c r="A11889" t="s">
        <v>21565</v>
      </c>
      <c r="B11889">
        <v>30</v>
      </c>
      <c r="C11889">
        <v>15</v>
      </c>
      <c r="D11889">
        <v>1</v>
      </c>
      <c r="E11889" t="s">
        <v>672</v>
      </c>
      <c r="G11889" t="e">
        <f>--Buffer</f>
        <v>#NAME?</v>
      </c>
    </row>
    <row r="11890" spans="1:7">
      <c r="A11890" t="s">
        <v>21566</v>
      </c>
      <c r="B11890">
        <v>30</v>
      </c>
      <c r="C11890">
        <v>15</v>
      </c>
      <c r="D11890">
        <v>2</v>
      </c>
      <c r="E11890" t="s">
        <v>672</v>
      </c>
      <c r="G11890" t="e">
        <f>--Buffer</f>
        <v>#NAME?</v>
      </c>
    </row>
    <row r="11891" spans="1:7">
      <c r="A11891" t="s">
        <v>21567</v>
      </c>
      <c r="B11891">
        <v>30</v>
      </c>
      <c r="C11891">
        <v>15</v>
      </c>
      <c r="D11891">
        <v>3</v>
      </c>
      <c r="E11891" t="s">
        <v>675</v>
      </c>
      <c r="G11891" t="s">
        <v>676</v>
      </c>
    </row>
    <row r="11892" spans="1:7">
      <c r="A11892" t="s">
        <v>21568</v>
      </c>
      <c r="B11892">
        <v>30</v>
      </c>
      <c r="C11892">
        <v>15</v>
      </c>
      <c r="D11892">
        <v>4</v>
      </c>
      <c r="E11892" t="s">
        <v>675</v>
      </c>
      <c r="G11892" t="s">
        <v>676</v>
      </c>
    </row>
    <row r="11893" spans="1:7">
      <c r="A11893" t="s">
        <v>21569</v>
      </c>
      <c r="B11893">
        <v>30</v>
      </c>
      <c r="C11893">
        <v>15</v>
      </c>
      <c r="D11893">
        <v>5</v>
      </c>
      <c r="E11893" t="s">
        <v>679</v>
      </c>
      <c r="G11893" t="s">
        <v>680</v>
      </c>
    </row>
    <row r="11894" spans="1:7">
      <c r="A11894" t="s">
        <v>21570</v>
      </c>
      <c r="B11894">
        <v>30</v>
      </c>
      <c r="C11894">
        <v>15</v>
      </c>
      <c r="D11894">
        <v>6</v>
      </c>
      <c r="E11894" t="s">
        <v>679</v>
      </c>
      <c r="G11894" t="s">
        <v>680</v>
      </c>
    </row>
    <row r="11895" spans="1:7">
      <c r="A11895" t="s">
        <v>21571</v>
      </c>
      <c r="B11895">
        <v>30</v>
      </c>
      <c r="C11895">
        <v>15</v>
      </c>
      <c r="D11895">
        <v>7</v>
      </c>
      <c r="E11895" t="s">
        <v>683</v>
      </c>
      <c r="G11895" t="s">
        <v>684</v>
      </c>
    </row>
    <row r="11896" spans="1:7">
      <c r="A11896" t="s">
        <v>21572</v>
      </c>
      <c r="B11896">
        <v>30</v>
      </c>
      <c r="C11896">
        <v>15</v>
      </c>
      <c r="D11896">
        <v>8</v>
      </c>
      <c r="E11896" t="s">
        <v>683</v>
      </c>
      <c r="G11896" t="s">
        <v>684</v>
      </c>
    </row>
    <row r="11897" spans="1:7">
      <c r="A11897" t="s">
        <v>21573</v>
      </c>
      <c r="B11897">
        <v>30</v>
      </c>
      <c r="C11897">
        <v>15</v>
      </c>
      <c r="D11897">
        <v>9</v>
      </c>
      <c r="E11897" t="s">
        <v>672</v>
      </c>
      <c r="G11897" t="e">
        <f>--Buffer</f>
        <v>#NAME?</v>
      </c>
    </row>
    <row r="11898" spans="1:7">
      <c r="A11898" t="s">
        <v>21574</v>
      </c>
      <c r="B11898">
        <v>30</v>
      </c>
      <c r="C11898">
        <v>15</v>
      </c>
      <c r="D11898">
        <v>10</v>
      </c>
      <c r="E11898" t="s">
        <v>672</v>
      </c>
      <c r="G11898" t="e">
        <f>--Buffer</f>
        <v>#NAME?</v>
      </c>
    </row>
    <row r="11899" spans="1:7">
      <c r="A11899" t="s">
        <v>21575</v>
      </c>
      <c r="B11899">
        <v>30</v>
      </c>
      <c r="C11899">
        <v>15</v>
      </c>
      <c r="D11899">
        <v>11</v>
      </c>
      <c r="E11899" t="s">
        <v>672</v>
      </c>
      <c r="G11899" t="e">
        <f>--Buffer</f>
        <v>#NAME?</v>
      </c>
    </row>
    <row r="11900" spans="1:7">
      <c r="A11900" t="s">
        <v>21576</v>
      </c>
      <c r="B11900">
        <v>30</v>
      </c>
      <c r="C11900">
        <v>15</v>
      </c>
      <c r="D11900">
        <v>12</v>
      </c>
      <c r="E11900" t="s">
        <v>672</v>
      </c>
      <c r="G11900" t="e">
        <f>--Buffer</f>
        <v>#NAME?</v>
      </c>
    </row>
    <row r="11901" spans="1:7">
      <c r="A11901" t="s">
        <v>21577</v>
      </c>
      <c r="B11901">
        <v>30</v>
      </c>
      <c r="C11901">
        <v>15</v>
      </c>
      <c r="D11901">
        <v>13</v>
      </c>
      <c r="E11901" t="s">
        <v>672</v>
      </c>
      <c r="G11901" t="e">
        <f>--Buffer</f>
        <v>#NAME?</v>
      </c>
    </row>
    <row r="11902" spans="1:7">
      <c r="A11902" t="s">
        <v>21578</v>
      </c>
      <c r="B11902">
        <v>30</v>
      </c>
      <c r="C11902">
        <v>15</v>
      </c>
      <c r="D11902">
        <v>14</v>
      </c>
      <c r="E11902" t="s">
        <v>672</v>
      </c>
      <c r="G11902" t="e">
        <f>--Buffer</f>
        <v>#NAME?</v>
      </c>
    </row>
    <row r="11903" spans="1:7">
      <c r="A11903" t="s">
        <v>21579</v>
      </c>
      <c r="B11903">
        <v>30</v>
      </c>
      <c r="C11903">
        <v>15</v>
      </c>
      <c r="D11903">
        <v>15</v>
      </c>
      <c r="E11903" t="s">
        <v>672</v>
      </c>
      <c r="G11903" t="e">
        <f>--Buffer</f>
        <v>#NAME?</v>
      </c>
    </row>
    <row r="11904" spans="1:7">
      <c r="A11904" t="s">
        <v>21580</v>
      </c>
      <c r="B11904">
        <v>30</v>
      </c>
      <c r="C11904">
        <v>15</v>
      </c>
      <c r="D11904">
        <v>16</v>
      </c>
      <c r="E11904" t="s">
        <v>672</v>
      </c>
      <c r="G11904" t="e">
        <f>--Buffer</f>
        <v>#NAME?</v>
      </c>
    </row>
    <row r="11905" spans="1:7">
      <c r="A11905" t="s">
        <v>21581</v>
      </c>
      <c r="B11905">
        <v>30</v>
      </c>
      <c r="C11905">
        <v>15</v>
      </c>
      <c r="D11905">
        <v>17</v>
      </c>
      <c r="E11905" t="s">
        <v>695</v>
      </c>
      <c r="G11905" t="s">
        <v>696</v>
      </c>
    </row>
    <row r="11906" spans="1:7">
      <c r="A11906" t="s">
        <v>21582</v>
      </c>
      <c r="B11906">
        <v>30</v>
      </c>
      <c r="C11906">
        <v>15</v>
      </c>
      <c r="D11906">
        <v>18</v>
      </c>
      <c r="E11906" t="s">
        <v>695</v>
      </c>
      <c r="G11906" t="s">
        <v>696</v>
      </c>
    </row>
    <row r="11907" spans="1:7">
      <c r="A11907" t="s">
        <v>21583</v>
      </c>
      <c r="B11907">
        <v>30</v>
      </c>
      <c r="C11907">
        <v>15</v>
      </c>
      <c r="D11907">
        <v>19</v>
      </c>
      <c r="E11907" t="s">
        <v>699</v>
      </c>
      <c r="G11907" t="s">
        <v>700</v>
      </c>
    </row>
    <row r="11908" spans="1:7">
      <c r="A11908" t="s">
        <v>21584</v>
      </c>
      <c r="B11908">
        <v>30</v>
      </c>
      <c r="C11908">
        <v>15</v>
      </c>
      <c r="D11908">
        <v>20</v>
      </c>
      <c r="E11908" t="s">
        <v>699</v>
      </c>
      <c r="G11908" t="s">
        <v>700</v>
      </c>
    </row>
    <row r="11909" spans="1:7">
      <c r="A11909" t="s">
        <v>21585</v>
      </c>
      <c r="B11909">
        <v>30</v>
      </c>
      <c r="C11909">
        <v>16</v>
      </c>
      <c r="D11909">
        <v>1</v>
      </c>
      <c r="E11909" t="s">
        <v>703</v>
      </c>
      <c r="G11909" t="s">
        <v>704</v>
      </c>
    </row>
    <row r="11910" spans="1:7">
      <c r="A11910" t="s">
        <v>21586</v>
      </c>
      <c r="B11910">
        <v>30</v>
      </c>
      <c r="C11910">
        <v>16</v>
      </c>
      <c r="D11910">
        <v>2</v>
      </c>
      <c r="E11910" t="s">
        <v>703</v>
      </c>
      <c r="G11910" t="s">
        <v>704</v>
      </c>
    </row>
    <row r="11911" spans="1:7">
      <c r="A11911" t="s">
        <v>21587</v>
      </c>
      <c r="B11911">
        <v>30</v>
      </c>
      <c r="C11911">
        <v>16</v>
      </c>
      <c r="D11911">
        <v>3</v>
      </c>
      <c r="E11911" t="s">
        <v>707</v>
      </c>
      <c r="G11911" t="s">
        <v>708</v>
      </c>
    </row>
    <row r="11912" spans="1:7">
      <c r="A11912" t="s">
        <v>21588</v>
      </c>
      <c r="B11912">
        <v>30</v>
      </c>
      <c r="C11912">
        <v>16</v>
      </c>
      <c r="D11912">
        <v>4</v>
      </c>
      <c r="E11912" t="s">
        <v>707</v>
      </c>
      <c r="G11912" t="s">
        <v>708</v>
      </c>
    </row>
    <row r="11913" spans="1:7">
      <c r="A11913" t="s">
        <v>21589</v>
      </c>
      <c r="B11913">
        <v>30</v>
      </c>
      <c r="C11913">
        <v>16</v>
      </c>
      <c r="D11913">
        <v>5</v>
      </c>
      <c r="E11913" t="s">
        <v>711</v>
      </c>
      <c r="G11913" t="e">
        <f>--Blank</f>
        <v>#NAME?</v>
      </c>
    </row>
    <row r="11914" spans="1:7">
      <c r="A11914" t="s">
        <v>21590</v>
      </c>
      <c r="B11914">
        <v>30</v>
      </c>
      <c r="C11914">
        <v>16</v>
      </c>
      <c r="D11914">
        <v>6</v>
      </c>
      <c r="E11914" t="s">
        <v>711</v>
      </c>
      <c r="G11914" t="e">
        <f>--Blank</f>
        <v>#NAME?</v>
      </c>
    </row>
    <row r="11915" spans="1:7">
      <c r="A11915" t="s">
        <v>21591</v>
      </c>
      <c r="B11915">
        <v>30</v>
      </c>
      <c r="C11915">
        <v>16</v>
      </c>
      <c r="D11915">
        <v>7</v>
      </c>
      <c r="E11915" t="s">
        <v>711</v>
      </c>
      <c r="G11915" t="e">
        <f>--Blank</f>
        <v>#NAME?</v>
      </c>
    </row>
    <row r="11916" spans="1:7">
      <c r="A11916" t="s">
        <v>21592</v>
      </c>
      <c r="B11916">
        <v>30</v>
      </c>
      <c r="C11916">
        <v>16</v>
      </c>
      <c r="D11916">
        <v>8</v>
      </c>
      <c r="E11916" t="s">
        <v>711</v>
      </c>
      <c r="G11916" t="e">
        <f>--Blank</f>
        <v>#NAME?</v>
      </c>
    </row>
    <row r="11917" spans="1:7">
      <c r="A11917" t="s">
        <v>21593</v>
      </c>
      <c r="B11917">
        <v>30</v>
      </c>
      <c r="C11917">
        <v>16</v>
      </c>
      <c r="D11917">
        <v>9</v>
      </c>
      <c r="E11917" t="s">
        <v>711</v>
      </c>
      <c r="G11917" t="e">
        <f>--Blank</f>
        <v>#NAME?</v>
      </c>
    </row>
    <row r="11918" spans="1:7">
      <c r="A11918" t="s">
        <v>21594</v>
      </c>
      <c r="B11918">
        <v>30</v>
      </c>
      <c r="C11918">
        <v>16</v>
      </c>
      <c r="D11918">
        <v>10</v>
      </c>
      <c r="E11918" t="s">
        <v>711</v>
      </c>
      <c r="G11918" t="e">
        <f>--Blank</f>
        <v>#NAME?</v>
      </c>
    </row>
    <row r="11919" spans="1:7">
      <c r="A11919" t="s">
        <v>21595</v>
      </c>
      <c r="B11919">
        <v>30</v>
      </c>
      <c r="C11919">
        <v>16</v>
      </c>
      <c r="D11919">
        <v>11</v>
      </c>
      <c r="E11919" t="s">
        <v>711</v>
      </c>
      <c r="G11919" t="e">
        <f>--Blank</f>
        <v>#NAME?</v>
      </c>
    </row>
    <row r="11920" spans="1:7">
      <c r="A11920" t="s">
        <v>21596</v>
      </c>
      <c r="B11920">
        <v>30</v>
      </c>
      <c r="C11920">
        <v>16</v>
      </c>
      <c r="D11920">
        <v>12</v>
      </c>
      <c r="E11920" t="s">
        <v>711</v>
      </c>
      <c r="G11920" t="e">
        <f>--Blank</f>
        <v>#NAME?</v>
      </c>
    </row>
    <row r="11921" spans="1:7">
      <c r="A11921" t="s">
        <v>21597</v>
      </c>
      <c r="B11921">
        <v>30</v>
      </c>
      <c r="C11921">
        <v>16</v>
      </c>
      <c r="D11921">
        <v>13</v>
      </c>
      <c r="E11921" t="s">
        <v>711</v>
      </c>
      <c r="G11921" t="e">
        <f>--Blank</f>
        <v>#NAME?</v>
      </c>
    </row>
    <row r="11922" spans="1:7">
      <c r="A11922" t="s">
        <v>21598</v>
      </c>
      <c r="B11922">
        <v>30</v>
      </c>
      <c r="C11922">
        <v>16</v>
      </c>
      <c r="D11922">
        <v>14</v>
      </c>
      <c r="E11922" t="s">
        <v>711</v>
      </c>
      <c r="G11922" t="e">
        <f>--Blank</f>
        <v>#NAME?</v>
      </c>
    </row>
    <row r="11923" spans="1:7">
      <c r="A11923" t="s">
        <v>21599</v>
      </c>
      <c r="B11923">
        <v>30</v>
      </c>
      <c r="C11923">
        <v>16</v>
      </c>
      <c r="D11923">
        <v>15</v>
      </c>
      <c r="E11923" t="s">
        <v>711</v>
      </c>
      <c r="G11923" t="e">
        <f>--Blank</f>
        <v>#NAME?</v>
      </c>
    </row>
    <row r="11924" spans="1:7">
      <c r="A11924" t="s">
        <v>21600</v>
      </c>
      <c r="B11924">
        <v>30</v>
      </c>
      <c r="C11924">
        <v>16</v>
      </c>
      <c r="D11924">
        <v>16</v>
      </c>
      <c r="E11924" t="s">
        <v>711</v>
      </c>
      <c r="G11924" t="e">
        <f>--Blank</f>
        <v>#NAME?</v>
      </c>
    </row>
    <row r="11925" spans="1:7">
      <c r="A11925" t="s">
        <v>21601</v>
      </c>
      <c r="B11925">
        <v>30</v>
      </c>
      <c r="C11925">
        <v>16</v>
      </c>
      <c r="D11925">
        <v>17</v>
      </c>
      <c r="E11925" t="s">
        <v>711</v>
      </c>
      <c r="G11925" t="e">
        <f>--Blank</f>
        <v>#NAME?</v>
      </c>
    </row>
    <row r="11926" spans="1:7">
      <c r="A11926" t="s">
        <v>21602</v>
      </c>
      <c r="B11926">
        <v>30</v>
      </c>
      <c r="C11926">
        <v>16</v>
      </c>
      <c r="D11926">
        <v>18</v>
      </c>
      <c r="E11926" t="s">
        <v>711</v>
      </c>
      <c r="G11926" t="e">
        <f>--Blank</f>
        <v>#NAME?</v>
      </c>
    </row>
    <row r="11927" spans="1:7">
      <c r="A11927" t="s">
        <v>21603</v>
      </c>
      <c r="B11927">
        <v>30</v>
      </c>
      <c r="C11927">
        <v>16</v>
      </c>
      <c r="D11927">
        <v>19</v>
      </c>
      <c r="E11927" t="s">
        <v>711</v>
      </c>
      <c r="G11927" t="e">
        <f>--Blank</f>
        <v>#NAME?</v>
      </c>
    </row>
    <row r="11928" spans="1:7">
      <c r="A11928" t="s">
        <v>21604</v>
      </c>
      <c r="B11928">
        <v>30</v>
      </c>
      <c r="C11928">
        <v>16</v>
      </c>
      <c r="D11928">
        <v>20</v>
      </c>
      <c r="E11928" t="s">
        <v>711</v>
      </c>
      <c r="G11928" t="e">
        <f>--Blank</f>
        <v>#NAME?</v>
      </c>
    </row>
    <row r="11929" spans="1:7">
      <c r="A11929" t="s">
        <v>21605</v>
      </c>
      <c r="B11929">
        <v>30</v>
      </c>
      <c r="C11929">
        <v>17</v>
      </c>
      <c r="D11929">
        <v>1</v>
      </c>
      <c r="E11929" t="s">
        <v>711</v>
      </c>
      <c r="G11929" t="e">
        <f>--Blank</f>
        <v>#NAME?</v>
      </c>
    </row>
    <row r="11930" spans="1:7">
      <c r="A11930" t="s">
        <v>21606</v>
      </c>
      <c r="B11930">
        <v>30</v>
      </c>
      <c r="C11930">
        <v>17</v>
      </c>
      <c r="D11930">
        <v>2</v>
      </c>
      <c r="E11930" t="s">
        <v>711</v>
      </c>
      <c r="G11930" t="e">
        <f>--Blank</f>
        <v>#NAME?</v>
      </c>
    </row>
    <row r="11931" spans="1:7">
      <c r="A11931" t="s">
        <v>21607</v>
      </c>
      <c r="B11931">
        <v>30</v>
      </c>
      <c r="C11931">
        <v>17</v>
      </c>
      <c r="D11931">
        <v>3</v>
      </c>
      <c r="E11931" t="s">
        <v>711</v>
      </c>
      <c r="G11931" t="e">
        <f>--Blank</f>
        <v>#NAME?</v>
      </c>
    </row>
    <row r="11932" spans="1:7">
      <c r="A11932" t="s">
        <v>21608</v>
      </c>
      <c r="B11932">
        <v>30</v>
      </c>
      <c r="C11932">
        <v>17</v>
      </c>
      <c r="D11932">
        <v>4</v>
      </c>
      <c r="E11932" t="s">
        <v>711</v>
      </c>
      <c r="G11932" t="e">
        <f>--Blank</f>
        <v>#NAME?</v>
      </c>
    </row>
    <row r="11933" spans="1:7">
      <c r="A11933" t="s">
        <v>21609</v>
      </c>
      <c r="B11933">
        <v>30</v>
      </c>
      <c r="C11933">
        <v>17</v>
      </c>
      <c r="D11933">
        <v>5</v>
      </c>
      <c r="E11933" t="s">
        <v>711</v>
      </c>
      <c r="G11933" t="e">
        <f>--Blank</f>
        <v>#NAME?</v>
      </c>
    </row>
    <row r="11934" spans="1:7">
      <c r="A11934" t="s">
        <v>21610</v>
      </c>
      <c r="B11934">
        <v>30</v>
      </c>
      <c r="C11934">
        <v>17</v>
      </c>
      <c r="D11934">
        <v>6</v>
      </c>
      <c r="E11934" t="s">
        <v>711</v>
      </c>
      <c r="G11934" t="e">
        <f>--Blank</f>
        <v>#NAME?</v>
      </c>
    </row>
    <row r="11935" spans="1:7">
      <c r="A11935" t="s">
        <v>21611</v>
      </c>
      <c r="B11935">
        <v>30</v>
      </c>
      <c r="C11935">
        <v>17</v>
      </c>
      <c r="D11935">
        <v>7</v>
      </c>
      <c r="E11935" t="s">
        <v>711</v>
      </c>
      <c r="G11935" t="e">
        <f>--Blank</f>
        <v>#NAME?</v>
      </c>
    </row>
    <row r="11936" spans="1:7">
      <c r="A11936" t="s">
        <v>21612</v>
      </c>
      <c r="B11936">
        <v>30</v>
      </c>
      <c r="C11936">
        <v>17</v>
      </c>
      <c r="D11936">
        <v>8</v>
      </c>
      <c r="E11936" t="s">
        <v>711</v>
      </c>
      <c r="G11936" t="e">
        <f>--Blank</f>
        <v>#NAME?</v>
      </c>
    </row>
    <row r="11937" spans="1:7">
      <c r="A11937" t="s">
        <v>21613</v>
      </c>
      <c r="B11937">
        <v>30</v>
      </c>
      <c r="C11937">
        <v>17</v>
      </c>
      <c r="D11937">
        <v>9</v>
      </c>
      <c r="E11937" t="s">
        <v>711</v>
      </c>
      <c r="G11937" t="e">
        <f>--Blank</f>
        <v>#NAME?</v>
      </c>
    </row>
    <row r="11938" spans="1:7">
      <c r="A11938" t="s">
        <v>21614</v>
      </c>
      <c r="B11938">
        <v>30</v>
      </c>
      <c r="C11938">
        <v>17</v>
      </c>
      <c r="D11938">
        <v>10</v>
      </c>
      <c r="E11938" t="s">
        <v>711</v>
      </c>
      <c r="G11938" t="e">
        <f>--Blank</f>
        <v>#NAME?</v>
      </c>
    </row>
    <row r="11939" spans="1:7">
      <c r="A11939" t="s">
        <v>21615</v>
      </c>
      <c r="B11939">
        <v>30</v>
      </c>
      <c r="C11939">
        <v>17</v>
      </c>
      <c r="D11939">
        <v>11</v>
      </c>
      <c r="E11939" t="s">
        <v>711</v>
      </c>
      <c r="G11939" t="e">
        <f>--Blank</f>
        <v>#NAME?</v>
      </c>
    </row>
    <row r="11940" spans="1:7">
      <c r="A11940" t="s">
        <v>21616</v>
      </c>
      <c r="B11940">
        <v>30</v>
      </c>
      <c r="C11940">
        <v>17</v>
      </c>
      <c r="D11940">
        <v>12</v>
      </c>
      <c r="E11940" t="s">
        <v>711</v>
      </c>
      <c r="G11940" t="e">
        <f>--Blank</f>
        <v>#NAME?</v>
      </c>
    </row>
    <row r="11941" spans="1:7">
      <c r="A11941" t="s">
        <v>21617</v>
      </c>
      <c r="B11941">
        <v>30</v>
      </c>
      <c r="C11941">
        <v>17</v>
      </c>
      <c r="D11941">
        <v>13</v>
      </c>
      <c r="E11941" t="s">
        <v>711</v>
      </c>
      <c r="G11941" t="e">
        <f>--Blank</f>
        <v>#NAME?</v>
      </c>
    </row>
    <row r="11942" spans="1:7">
      <c r="A11942" t="s">
        <v>21618</v>
      </c>
      <c r="B11942">
        <v>30</v>
      </c>
      <c r="C11942">
        <v>17</v>
      </c>
      <c r="D11942">
        <v>14</v>
      </c>
      <c r="E11942" t="s">
        <v>711</v>
      </c>
      <c r="G11942" t="e">
        <f>--Blank</f>
        <v>#NAME?</v>
      </c>
    </row>
    <row r="11943" spans="1:7">
      <c r="A11943" t="s">
        <v>21619</v>
      </c>
      <c r="B11943">
        <v>30</v>
      </c>
      <c r="C11943">
        <v>17</v>
      </c>
      <c r="D11943">
        <v>15</v>
      </c>
      <c r="E11943" t="s">
        <v>711</v>
      </c>
      <c r="G11943" t="e">
        <f>--Blank</f>
        <v>#NAME?</v>
      </c>
    </row>
    <row r="11944" spans="1:7">
      <c r="A11944" t="s">
        <v>21620</v>
      </c>
      <c r="B11944">
        <v>30</v>
      </c>
      <c r="C11944">
        <v>17</v>
      </c>
      <c r="D11944">
        <v>16</v>
      </c>
      <c r="E11944" t="s">
        <v>711</v>
      </c>
      <c r="G11944" t="e">
        <f>--Blank</f>
        <v>#NAME?</v>
      </c>
    </row>
    <row r="11945" spans="1:7">
      <c r="A11945" t="s">
        <v>21621</v>
      </c>
      <c r="B11945">
        <v>30</v>
      </c>
      <c r="C11945">
        <v>17</v>
      </c>
      <c r="D11945">
        <v>17</v>
      </c>
      <c r="E11945" t="s">
        <v>711</v>
      </c>
      <c r="G11945" t="e">
        <f>--Blank</f>
        <v>#NAME?</v>
      </c>
    </row>
    <row r="11946" spans="1:7">
      <c r="A11946" t="s">
        <v>21622</v>
      </c>
      <c r="B11946">
        <v>30</v>
      </c>
      <c r="C11946">
        <v>17</v>
      </c>
      <c r="D11946">
        <v>18</v>
      </c>
      <c r="E11946" t="s">
        <v>711</v>
      </c>
      <c r="G11946" t="e">
        <f>--Blank</f>
        <v>#NAME?</v>
      </c>
    </row>
    <row r="11947" spans="1:7">
      <c r="A11947" t="s">
        <v>21623</v>
      </c>
      <c r="B11947">
        <v>30</v>
      </c>
      <c r="C11947">
        <v>17</v>
      </c>
      <c r="D11947">
        <v>19</v>
      </c>
      <c r="E11947" t="s">
        <v>711</v>
      </c>
      <c r="G11947" t="e">
        <f>--Blank</f>
        <v>#NAME?</v>
      </c>
    </row>
    <row r="11948" spans="1:7">
      <c r="A11948" t="s">
        <v>21624</v>
      </c>
      <c r="B11948">
        <v>30</v>
      </c>
      <c r="C11948">
        <v>17</v>
      </c>
      <c r="D11948">
        <v>20</v>
      </c>
      <c r="E11948" t="s">
        <v>711</v>
      </c>
      <c r="G11948" t="e">
        <f>--Blank</f>
        <v>#NAME?</v>
      </c>
    </row>
    <row r="11949" spans="1:7">
      <c r="A11949" t="s">
        <v>21625</v>
      </c>
      <c r="B11949">
        <v>30</v>
      </c>
      <c r="C11949">
        <v>18</v>
      </c>
      <c r="D11949">
        <v>1</v>
      </c>
      <c r="E11949" t="s">
        <v>711</v>
      </c>
      <c r="G11949" t="e">
        <f>--Blank</f>
        <v>#NAME?</v>
      </c>
    </row>
    <row r="11950" spans="1:7">
      <c r="A11950" t="s">
        <v>21626</v>
      </c>
      <c r="B11950">
        <v>30</v>
      </c>
      <c r="C11950">
        <v>18</v>
      </c>
      <c r="D11950">
        <v>2</v>
      </c>
      <c r="E11950" t="s">
        <v>711</v>
      </c>
      <c r="G11950" t="e">
        <f>--Blank</f>
        <v>#NAME?</v>
      </c>
    </row>
    <row r="11951" spans="1:7">
      <c r="A11951" t="s">
        <v>21627</v>
      </c>
      <c r="B11951">
        <v>30</v>
      </c>
      <c r="C11951">
        <v>18</v>
      </c>
      <c r="D11951">
        <v>3</v>
      </c>
      <c r="E11951" t="s">
        <v>711</v>
      </c>
      <c r="G11951" t="e">
        <f>--Blank</f>
        <v>#NAME?</v>
      </c>
    </row>
    <row r="11952" spans="1:7">
      <c r="A11952" t="s">
        <v>21628</v>
      </c>
      <c r="B11952">
        <v>30</v>
      </c>
      <c r="C11952">
        <v>18</v>
      </c>
      <c r="D11952">
        <v>4</v>
      </c>
      <c r="E11952" t="s">
        <v>711</v>
      </c>
      <c r="G11952" t="e">
        <f>--Blank</f>
        <v>#NAME?</v>
      </c>
    </row>
    <row r="11953" spans="1:7">
      <c r="A11953" t="s">
        <v>21629</v>
      </c>
      <c r="B11953">
        <v>30</v>
      </c>
      <c r="C11953">
        <v>18</v>
      </c>
      <c r="D11953">
        <v>5</v>
      </c>
      <c r="E11953" t="s">
        <v>711</v>
      </c>
      <c r="G11953" t="e">
        <f>--Blank</f>
        <v>#NAME?</v>
      </c>
    </row>
    <row r="11954" spans="1:7">
      <c r="A11954" t="s">
        <v>21630</v>
      </c>
      <c r="B11954">
        <v>30</v>
      </c>
      <c r="C11954">
        <v>18</v>
      </c>
      <c r="D11954">
        <v>6</v>
      </c>
      <c r="E11954" t="s">
        <v>711</v>
      </c>
      <c r="G11954" t="e">
        <f>--Blank</f>
        <v>#NAME?</v>
      </c>
    </row>
    <row r="11955" spans="1:7">
      <c r="A11955" t="s">
        <v>21631</v>
      </c>
      <c r="B11955">
        <v>30</v>
      </c>
      <c r="C11955">
        <v>18</v>
      </c>
      <c r="D11955">
        <v>7</v>
      </c>
      <c r="E11955" t="s">
        <v>711</v>
      </c>
      <c r="G11955" t="e">
        <f>--Blank</f>
        <v>#NAME?</v>
      </c>
    </row>
    <row r="11956" spans="1:7">
      <c r="A11956" t="s">
        <v>21632</v>
      </c>
      <c r="B11956">
        <v>30</v>
      </c>
      <c r="C11956">
        <v>18</v>
      </c>
      <c r="D11956">
        <v>8</v>
      </c>
      <c r="E11956" t="s">
        <v>711</v>
      </c>
      <c r="G11956" t="e">
        <f>--Blank</f>
        <v>#NAME?</v>
      </c>
    </row>
    <row r="11957" spans="1:7">
      <c r="A11957" t="s">
        <v>21633</v>
      </c>
      <c r="B11957">
        <v>30</v>
      </c>
      <c r="C11957">
        <v>18</v>
      </c>
      <c r="D11957">
        <v>9</v>
      </c>
      <c r="E11957" t="s">
        <v>711</v>
      </c>
      <c r="G11957" t="e">
        <f>--Blank</f>
        <v>#NAME?</v>
      </c>
    </row>
    <row r="11958" spans="1:7">
      <c r="A11958" t="s">
        <v>21634</v>
      </c>
      <c r="B11958">
        <v>30</v>
      </c>
      <c r="C11958">
        <v>18</v>
      </c>
      <c r="D11958">
        <v>10</v>
      </c>
      <c r="E11958" t="s">
        <v>711</v>
      </c>
      <c r="G11958" t="e">
        <f>--Blank</f>
        <v>#NAME?</v>
      </c>
    </row>
    <row r="11959" spans="1:7">
      <c r="A11959" t="s">
        <v>21635</v>
      </c>
      <c r="B11959">
        <v>30</v>
      </c>
      <c r="C11959">
        <v>18</v>
      </c>
      <c r="D11959">
        <v>11</v>
      </c>
      <c r="E11959" t="s">
        <v>711</v>
      </c>
      <c r="G11959" t="e">
        <f>--Blank</f>
        <v>#NAME?</v>
      </c>
    </row>
    <row r="11960" spans="1:7">
      <c r="A11960" t="s">
        <v>21636</v>
      </c>
      <c r="B11960">
        <v>30</v>
      </c>
      <c r="C11960">
        <v>18</v>
      </c>
      <c r="D11960">
        <v>12</v>
      </c>
      <c r="E11960" t="s">
        <v>711</v>
      </c>
      <c r="G11960" t="e">
        <f>--Blank</f>
        <v>#NAME?</v>
      </c>
    </row>
    <row r="11961" spans="1:7">
      <c r="A11961" t="s">
        <v>21637</v>
      </c>
      <c r="B11961">
        <v>30</v>
      </c>
      <c r="C11961">
        <v>18</v>
      </c>
      <c r="D11961">
        <v>13</v>
      </c>
      <c r="E11961" t="s">
        <v>711</v>
      </c>
      <c r="G11961" t="e">
        <f>--Blank</f>
        <v>#NAME?</v>
      </c>
    </row>
    <row r="11962" spans="1:7">
      <c r="A11962" t="s">
        <v>21638</v>
      </c>
      <c r="B11962">
        <v>30</v>
      </c>
      <c r="C11962">
        <v>18</v>
      </c>
      <c r="D11962">
        <v>14</v>
      </c>
      <c r="E11962" t="s">
        <v>711</v>
      </c>
      <c r="G11962" t="e">
        <f>--Blank</f>
        <v>#NAME?</v>
      </c>
    </row>
    <row r="11963" spans="1:7">
      <c r="A11963" t="s">
        <v>21639</v>
      </c>
      <c r="B11963">
        <v>30</v>
      </c>
      <c r="C11963">
        <v>18</v>
      </c>
      <c r="D11963">
        <v>15</v>
      </c>
      <c r="E11963" t="s">
        <v>711</v>
      </c>
      <c r="G11963" t="e">
        <f>--Blank</f>
        <v>#NAME?</v>
      </c>
    </row>
    <row r="11964" spans="1:7">
      <c r="A11964" t="s">
        <v>21640</v>
      </c>
      <c r="B11964">
        <v>30</v>
      </c>
      <c r="C11964">
        <v>18</v>
      </c>
      <c r="D11964">
        <v>16</v>
      </c>
      <c r="E11964" t="s">
        <v>711</v>
      </c>
      <c r="G11964" t="e">
        <f>--Blank</f>
        <v>#NAME?</v>
      </c>
    </row>
    <row r="11965" spans="1:7">
      <c r="A11965" t="s">
        <v>21641</v>
      </c>
      <c r="B11965">
        <v>30</v>
      </c>
      <c r="C11965">
        <v>18</v>
      </c>
      <c r="D11965">
        <v>17</v>
      </c>
      <c r="E11965" t="s">
        <v>711</v>
      </c>
      <c r="G11965" t="e">
        <f>--Blank</f>
        <v>#NAME?</v>
      </c>
    </row>
    <row r="11966" spans="1:7">
      <c r="A11966" t="s">
        <v>21642</v>
      </c>
      <c r="B11966">
        <v>30</v>
      </c>
      <c r="C11966">
        <v>18</v>
      </c>
      <c r="D11966">
        <v>18</v>
      </c>
      <c r="E11966" t="s">
        <v>711</v>
      </c>
      <c r="G11966" t="e">
        <f>--Blank</f>
        <v>#NAME?</v>
      </c>
    </row>
    <row r="11967" spans="1:7">
      <c r="A11967" t="s">
        <v>21643</v>
      </c>
      <c r="B11967">
        <v>30</v>
      </c>
      <c r="C11967">
        <v>18</v>
      </c>
      <c r="D11967">
        <v>19</v>
      </c>
      <c r="E11967" t="s">
        <v>711</v>
      </c>
      <c r="G11967" t="e">
        <f>--Blank</f>
        <v>#NAME?</v>
      </c>
    </row>
    <row r="11968" spans="1:7">
      <c r="A11968" t="s">
        <v>21644</v>
      </c>
      <c r="B11968">
        <v>30</v>
      </c>
      <c r="C11968">
        <v>18</v>
      </c>
      <c r="D11968">
        <v>20</v>
      </c>
      <c r="E11968" t="s">
        <v>711</v>
      </c>
      <c r="G11968" t="e">
        <f>--Blank</f>
        <v>#NAME?</v>
      </c>
    </row>
    <row r="11969" spans="1:7">
      <c r="A11969" t="s">
        <v>21645</v>
      </c>
      <c r="B11969">
        <v>30</v>
      </c>
      <c r="C11969">
        <v>19</v>
      </c>
      <c r="D11969">
        <v>1</v>
      </c>
      <c r="E11969" t="s">
        <v>711</v>
      </c>
      <c r="G11969" t="e">
        <f>--Blank</f>
        <v>#NAME?</v>
      </c>
    </row>
    <row r="11970" spans="1:7">
      <c r="A11970" t="s">
        <v>21646</v>
      </c>
      <c r="B11970">
        <v>30</v>
      </c>
      <c r="C11970">
        <v>19</v>
      </c>
      <c r="D11970">
        <v>2</v>
      </c>
      <c r="E11970" t="s">
        <v>711</v>
      </c>
      <c r="G11970" t="e">
        <f>--Blank</f>
        <v>#NAME?</v>
      </c>
    </row>
    <row r="11971" spans="1:7">
      <c r="A11971" t="s">
        <v>21647</v>
      </c>
      <c r="B11971">
        <v>30</v>
      </c>
      <c r="C11971">
        <v>19</v>
      </c>
      <c r="D11971">
        <v>3</v>
      </c>
      <c r="E11971" t="s">
        <v>711</v>
      </c>
      <c r="G11971" t="e">
        <f>--Blank</f>
        <v>#NAME?</v>
      </c>
    </row>
    <row r="11972" spans="1:7">
      <c r="A11972" t="s">
        <v>21648</v>
      </c>
      <c r="B11972">
        <v>30</v>
      </c>
      <c r="C11972">
        <v>19</v>
      </c>
      <c r="D11972">
        <v>4</v>
      </c>
      <c r="E11972" t="s">
        <v>711</v>
      </c>
      <c r="G11972" t="e">
        <f>--Blank</f>
        <v>#NAME?</v>
      </c>
    </row>
    <row r="11973" spans="1:7">
      <c r="A11973" t="s">
        <v>21649</v>
      </c>
      <c r="B11973">
        <v>30</v>
      </c>
      <c r="C11973">
        <v>19</v>
      </c>
      <c r="D11973">
        <v>5</v>
      </c>
      <c r="E11973" t="s">
        <v>711</v>
      </c>
      <c r="G11973" t="e">
        <f>--Blank</f>
        <v>#NAME?</v>
      </c>
    </row>
    <row r="11974" spans="1:7">
      <c r="A11974" t="s">
        <v>21650</v>
      </c>
      <c r="B11974">
        <v>30</v>
      </c>
      <c r="C11974">
        <v>19</v>
      </c>
      <c r="D11974">
        <v>6</v>
      </c>
      <c r="E11974" t="s">
        <v>711</v>
      </c>
      <c r="G11974" t="e">
        <f>--Blank</f>
        <v>#NAME?</v>
      </c>
    </row>
    <row r="11975" spans="1:7">
      <c r="A11975" t="s">
        <v>21651</v>
      </c>
      <c r="B11975">
        <v>30</v>
      </c>
      <c r="C11975">
        <v>19</v>
      </c>
      <c r="D11975">
        <v>7</v>
      </c>
      <c r="E11975" t="s">
        <v>711</v>
      </c>
      <c r="G11975" t="e">
        <f>--Blank</f>
        <v>#NAME?</v>
      </c>
    </row>
    <row r="11976" spans="1:7">
      <c r="A11976" t="s">
        <v>21652</v>
      </c>
      <c r="B11976">
        <v>30</v>
      </c>
      <c r="C11976">
        <v>19</v>
      </c>
      <c r="D11976">
        <v>8</v>
      </c>
      <c r="E11976" t="s">
        <v>711</v>
      </c>
      <c r="G11976" t="e">
        <f>--Blank</f>
        <v>#NAME?</v>
      </c>
    </row>
    <row r="11977" spans="1:7">
      <c r="A11977" t="s">
        <v>21653</v>
      </c>
      <c r="B11977">
        <v>30</v>
      </c>
      <c r="C11977">
        <v>19</v>
      </c>
      <c r="D11977">
        <v>9</v>
      </c>
      <c r="E11977" t="s">
        <v>711</v>
      </c>
      <c r="G11977" t="e">
        <f>--Blank</f>
        <v>#NAME?</v>
      </c>
    </row>
    <row r="11978" spans="1:7">
      <c r="A11978" t="s">
        <v>21654</v>
      </c>
      <c r="B11978">
        <v>30</v>
      </c>
      <c r="C11978">
        <v>19</v>
      </c>
      <c r="D11978">
        <v>10</v>
      </c>
      <c r="E11978" t="s">
        <v>711</v>
      </c>
      <c r="G11978" t="e">
        <f>--Blank</f>
        <v>#NAME?</v>
      </c>
    </row>
    <row r="11979" spans="1:7">
      <c r="A11979" t="s">
        <v>21655</v>
      </c>
      <c r="B11979">
        <v>30</v>
      </c>
      <c r="C11979">
        <v>19</v>
      </c>
      <c r="D11979">
        <v>11</v>
      </c>
      <c r="E11979" t="s">
        <v>711</v>
      </c>
      <c r="G11979" t="e">
        <f>--Blank</f>
        <v>#NAME?</v>
      </c>
    </row>
    <row r="11980" spans="1:7">
      <c r="A11980" t="s">
        <v>21656</v>
      </c>
      <c r="B11980">
        <v>30</v>
      </c>
      <c r="C11980">
        <v>19</v>
      </c>
      <c r="D11980">
        <v>12</v>
      </c>
      <c r="E11980" t="s">
        <v>711</v>
      </c>
      <c r="G11980" t="e">
        <f>--Blank</f>
        <v>#NAME?</v>
      </c>
    </row>
    <row r="11981" spans="1:7">
      <c r="A11981" t="s">
        <v>21657</v>
      </c>
      <c r="B11981">
        <v>30</v>
      </c>
      <c r="C11981">
        <v>19</v>
      </c>
      <c r="D11981">
        <v>13</v>
      </c>
      <c r="E11981" t="s">
        <v>711</v>
      </c>
      <c r="G11981" t="e">
        <f>--Blank</f>
        <v>#NAME?</v>
      </c>
    </row>
    <row r="11982" spans="1:7">
      <c r="A11982" t="s">
        <v>21658</v>
      </c>
      <c r="B11982">
        <v>30</v>
      </c>
      <c r="C11982">
        <v>19</v>
      </c>
      <c r="D11982">
        <v>14</v>
      </c>
      <c r="E11982" t="s">
        <v>711</v>
      </c>
      <c r="G11982" t="e">
        <f>--Blank</f>
        <v>#NAME?</v>
      </c>
    </row>
    <row r="11983" spans="1:7">
      <c r="A11983" t="s">
        <v>21659</v>
      </c>
      <c r="B11983">
        <v>30</v>
      </c>
      <c r="C11983">
        <v>19</v>
      </c>
      <c r="D11983">
        <v>15</v>
      </c>
      <c r="E11983" t="s">
        <v>711</v>
      </c>
      <c r="G11983" t="e">
        <f>--Blank</f>
        <v>#NAME?</v>
      </c>
    </row>
    <row r="11984" spans="1:7">
      <c r="A11984" t="s">
        <v>21660</v>
      </c>
      <c r="B11984">
        <v>30</v>
      </c>
      <c r="C11984">
        <v>19</v>
      </c>
      <c r="D11984">
        <v>16</v>
      </c>
      <c r="E11984" t="s">
        <v>711</v>
      </c>
      <c r="G11984" t="e">
        <f>--Blank</f>
        <v>#NAME?</v>
      </c>
    </row>
    <row r="11985" spans="1:7">
      <c r="A11985" t="s">
        <v>21661</v>
      </c>
      <c r="B11985">
        <v>30</v>
      </c>
      <c r="C11985">
        <v>19</v>
      </c>
      <c r="D11985">
        <v>17</v>
      </c>
      <c r="E11985" t="s">
        <v>711</v>
      </c>
      <c r="G11985" t="e">
        <f>--Blank</f>
        <v>#NAME?</v>
      </c>
    </row>
    <row r="11986" spans="1:7">
      <c r="A11986" t="s">
        <v>21662</v>
      </c>
      <c r="B11986">
        <v>30</v>
      </c>
      <c r="C11986">
        <v>19</v>
      </c>
      <c r="D11986">
        <v>18</v>
      </c>
      <c r="E11986" t="s">
        <v>711</v>
      </c>
      <c r="G11986" t="e">
        <f>--Blank</f>
        <v>#NAME?</v>
      </c>
    </row>
    <row r="11987" spans="1:7">
      <c r="A11987" t="s">
        <v>21663</v>
      </c>
      <c r="B11987">
        <v>30</v>
      </c>
      <c r="C11987">
        <v>19</v>
      </c>
      <c r="D11987">
        <v>19</v>
      </c>
      <c r="E11987" t="s">
        <v>711</v>
      </c>
      <c r="G11987" t="e">
        <f>--Blank</f>
        <v>#NAME?</v>
      </c>
    </row>
    <row r="11988" spans="1:7">
      <c r="A11988" t="s">
        <v>21664</v>
      </c>
      <c r="B11988">
        <v>30</v>
      </c>
      <c r="C11988">
        <v>19</v>
      </c>
      <c r="D11988">
        <v>20</v>
      </c>
      <c r="E11988" t="s">
        <v>711</v>
      </c>
      <c r="G11988" t="e">
        <f>--Blank</f>
        <v>#NAME?</v>
      </c>
    </row>
    <row r="11989" spans="1:7">
      <c r="A11989" t="s">
        <v>21665</v>
      </c>
      <c r="B11989">
        <v>30</v>
      </c>
      <c r="C11989">
        <v>20</v>
      </c>
      <c r="D11989">
        <v>1</v>
      </c>
      <c r="E11989" t="s">
        <v>711</v>
      </c>
      <c r="G11989" t="e">
        <f>--Blank</f>
        <v>#NAME?</v>
      </c>
    </row>
    <row r="11990" spans="1:7">
      <c r="A11990" t="s">
        <v>21666</v>
      </c>
      <c r="B11990">
        <v>30</v>
      </c>
      <c r="C11990">
        <v>20</v>
      </c>
      <c r="D11990">
        <v>2</v>
      </c>
      <c r="E11990" t="s">
        <v>711</v>
      </c>
      <c r="G11990" t="e">
        <f>--Blank</f>
        <v>#NAME?</v>
      </c>
    </row>
    <row r="11991" spans="1:7">
      <c r="A11991" t="s">
        <v>21667</v>
      </c>
      <c r="B11991">
        <v>30</v>
      </c>
      <c r="C11991">
        <v>20</v>
      </c>
      <c r="D11991">
        <v>3</v>
      </c>
      <c r="E11991" t="s">
        <v>711</v>
      </c>
      <c r="G11991" t="e">
        <f>--Blank</f>
        <v>#NAME?</v>
      </c>
    </row>
    <row r="11992" spans="1:7">
      <c r="A11992" t="s">
        <v>21668</v>
      </c>
      <c r="B11992">
        <v>30</v>
      </c>
      <c r="C11992">
        <v>20</v>
      </c>
      <c r="D11992">
        <v>4</v>
      </c>
      <c r="E11992" t="s">
        <v>711</v>
      </c>
      <c r="G11992" t="e">
        <f>--Blank</f>
        <v>#NAME?</v>
      </c>
    </row>
    <row r="11993" spans="1:7">
      <c r="A11993" t="s">
        <v>21669</v>
      </c>
      <c r="B11993">
        <v>30</v>
      </c>
      <c r="C11993">
        <v>20</v>
      </c>
      <c r="D11993">
        <v>5</v>
      </c>
      <c r="E11993" t="s">
        <v>711</v>
      </c>
      <c r="G11993" t="e">
        <f>--Blank</f>
        <v>#NAME?</v>
      </c>
    </row>
    <row r="11994" spans="1:7">
      <c r="A11994" t="s">
        <v>21670</v>
      </c>
      <c r="B11994">
        <v>30</v>
      </c>
      <c r="C11994">
        <v>20</v>
      </c>
      <c r="D11994">
        <v>6</v>
      </c>
      <c r="E11994" t="s">
        <v>711</v>
      </c>
      <c r="G11994" t="e">
        <f>--Blank</f>
        <v>#NAME?</v>
      </c>
    </row>
    <row r="11995" spans="1:7">
      <c r="A11995" t="s">
        <v>21671</v>
      </c>
      <c r="B11995">
        <v>30</v>
      </c>
      <c r="C11995">
        <v>20</v>
      </c>
      <c r="D11995">
        <v>7</v>
      </c>
      <c r="E11995" t="s">
        <v>711</v>
      </c>
      <c r="G11995" t="e">
        <f>--Blank</f>
        <v>#NAME?</v>
      </c>
    </row>
    <row r="11996" spans="1:7">
      <c r="A11996" t="s">
        <v>21672</v>
      </c>
      <c r="B11996">
        <v>30</v>
      </c>
      <c r="C11996">
        <v>20</v>
      </c>
      <c r="D11996">
        <v>8</v>
      </c>
      <c r="E11996" t="s">
        <v>711</v>
      </c>
      <c r="G11996" t="e">
        <f>--Blank</f>
        <v>#NAME?</v>
      </c>
    </row>
    <row r="11997" spans="1:7">
      <c r="A11997" t="s">
        <v>21673</v>
      </c>
      <c r="B11997">
        <v>30</v>
      </c>
      <c r="C11997">
        <v>20</v>
      </c>
      <c r="D11997">
        <v>9</v>
      </c>
      <c r="E11997" t="s">
        <v>711</v>
      </c>
      <c r="G11997" t="e">
        <f>--Blank</f>
        <v>#NAME?</v>
      </c>
    </row>
    <row r="11998" spans="1:7">
      <c r="A11998" t="s">
        <v>21674</v>
      </c>
      <c r="B11998">
        <v>30</v>
      </c>
      <c r="C11998">
        <v>20</v>
      </c>
      <c r="D11998">
        <v>10</v>
      </c>
      <c r="E11998" t="s">
        <v>711</v>
      </c>
      <c r="G11998" t="e">
        <f>--Blank</f>
        <v>#NAME?</v>
      </c>
    </row>
    <row r="11999" spans="1:7">
      <c r="A11999" t="s">
        <v>21675</v>
      </c>
      <c r="B11999">
        <v>30</v>
      </c>
      <c r="C11999">
        <v>20</v>
      </c>
      <c r="D11999">
        <v>11</v>
      </c>
      <c r="E11999" t="s">
        <v>711</v>
      </c>
      <c r="G11999" t="e">
        <f>--Blank</f>
        <v>#NAME?</v>
      </c>
    </row>
    <row r="12000" spans="1:7">
      <c r="A12000" t="s">
        <v>21676</v>
      </c>
      <c r="B12000">
        <v>30</v>
      </c>
      <c r="C12000">
        <v>20</v>
      </c>
      <c r="D12000">
        <v>12</v>
      </c>
      <c r="E12000" t="s">
        <v>711</v>
      </c>
      <c r="G12000" t="e">
        <f>--Blank</f>
        <v>#NAME?</v>
      </c>
    </row>
    <row r="12001" spans="1:7">
      <c r="A12001" t="s">
        <v>21677</v>
      </c>
      <c r="B12001">
        <v>30</v>
      </c>
      <c r="C12001">
        <v>20</v>
      </c>
      <c r="D12001">
        <v>13</v>
      </c>
      <c r="E12001" t="s">
        <v>711</v>
      </c>
      <c r="G12001" t="e">
        <f>--Blank</f>
        <v>#NAME?</v>
      </c>
    </row>
    <row r="12002" spans="1:7">
      <c r="A12002" t="s">
        <v>21678</v>
      </c>
      <c r="B12002">
        <v>30</v>
      </c>
      <c r="C12002">
        <v>20</v>
      </c>
      <c r="D12002">
        <v>14</v>
      </c>
      <c r="E12002" t="s">
        <v>711</v>
      </c>
      <c r="G12002" t="e">
        <f>--Blank</f>
        <v>#NAME?</v>
      </c>
    </row>
    <row r="12003" spans="1:7">
      <c r="A12003" t="s">
        <v>21679</v>
      </c>
      <c r="B12003">
        <v>30</v>
      </c>
      <c r="C12003">
        <v>20</v>
      </c>
      <c r="D12003">
        <v>15</v>
      </c>
      <c r="E12003" t="s">
        <v>711</v>
      </c>
      <c r="G12003" t="e">
        <f>--Blank</f>
        <v>#NAME?</v>
      </c>
    </row>
    <row r="12004" spans="1:7">
      <c r="A12004" t="s">
        <v>21680</v>
      </c>
      <c r="B12004">
        <v>30</v>
      </c>
      <c r="C12004">
        <v>20</v>
      </c>
      <c r="D12004">
        <v>16</v>
      </c>
      <c r="E12004" t="s">
        <v>711</v>
      </c>
      <c r="G12004" t="e">
        <f>--Blank</f>
        <v>#NAME?</v>
      </c>
    </row>
    <row r="12005" spans="1:7">
      <c r="A12005" t="s">
        <v>21681</v>
      </c>
      <c r="B12005">
        <v>30</v>
      </c>
      <c r="C12005">
        <v>20</v>
      </c>
      <c r="D12005">
        <v>17</v>
      </c>
      <c r="E12005" t="s">
        <v>711</v>
      </c>
      <c r="G12005" t="e">
        <f>--Blank</f>
        <v>#NAME?</v>
      </c>
    </row>
    <row r="12006" spans="1:7">
      <c r="A12006" t="s">
        <v>21682</v>
      </c>
      <c r="B12006">
        <v>30</v>
      </c>
      <c r="C12006">
        <v>20</v>
      </c>
      <c r="D12006">
        <v>18</v>
      </c>
      <c r="E12006" t="s">
        <v>711</v>
      </c>
      <c r="G12006" t="e">
        <f>--Blank</f>
        <v>#NAME?</v>
      </c>
    </row>
    <row r="12007" spans="1:7">
      <c r="A12007" t="s">
        <v>21683</v>
      </c>
      <c r="B12007">
        <v>30</v>
      </c>
      <c r="C12007">
        <v>20</v>
      </c>
      <c r="D12007">
        <v>19</v>
      </c>
      <c r="E12007" t="s">
        <v>711</v>
      </c>
      <c r="G12007" t="e">
        <f>--Blank</f>
        <v>#NAME?</v>
      </c>
    </row>
    <row r="12008" spans="1:7">
      <c r="A12008" t="s">
        <v>21684</v>
      </c>
      <c r="B12008">
        <v>30</v>
      </c>
      <c r="C12008">
        <v>20</v>
      </c>
      <c r="D12008">
        <v>20</v>
      </c>
      <c r="E12008" t="s">
        <v>711</v>
      </c>
      <c r="G12008" t="e">
        <f>--Blank</f>
        <v>#NAME?</v>
      </c>
    </row>
    <row r="12009" spans="1:7">
      <c r="A12009" t="s">
        <v>21685</v>
      </c>
      <c r="B12009">
        <v>31</v>
      </c>
      <c r="C12009">
        <v>1</v>
      </c>
      <c r="D12009">
        <v>1</v>
      </c>
      <c r="E12009" t="s">
        <v>15</v>
      </c>
      <c r="G12009" t="s">
        <v>16</v>
      </c>
    </row>
    <row r="12010" spans="1:7">
      <c r="A12010" t="s">
        <v>21686</v>
      </c>
      <c r="B12010">
        <v>31</v>
      </c>
      <c r="C12010">
        <v>1</v>
      </c>
      <c r="D12010">
        <v>2</v>
      </c>
      <c r="E12010" t="s">
        <v>15</v>
      </c>
      <c r="G12010" t="s">
        <v>16</v>
      </c>
    </row>
    <row r="12011" spans="1:7">
      <c r="A12011" t="s">
        <v>21687</v>
      </c>
      <c r="B12011">
        <v>31</v>
      </c>
      <c r="C12011">
        <v>1</v>
      </c>
      <c r="D12011">
        <v>3</v>
      </c>
      <c r="E12011" t="s">
        <v>19</v>
      </c>
      <c r="G12011" t="s">
        <v>20</v>
      </c>
    </row>
    <row r="12012" spans="1:7">
      <c r="A12012" t="s">
        <v>21688</v>
      </c>
      <c r="B12012">
        <v>31</v>
      </c>
      <c r="C12012">
        <v>1</v>
      </c>
      <c r="D12012">
        <v>4</v>
      </c>
      <c r="E12012" t="s">
        <v>19</v>
      </c>
      <c r="G12012" t="s">
        <v>20</v>
      </c>
    </row>
    <row r="12013" spans="1:7">
      <c r="A12013" t="s">
        <v>21689</v>
      </c>
      <c r="B12013">
        <v>31</v>
      </c>
      <c r="C12013">
        <v>1</v>
      </c>
      <c r="D12013">
        <v>5</v>
      </c>
      <c r="E12013" t="s">
        <v>23</v>
      </c>
      <c r="G12013" t="s">
        <v>24</v>
      </c>
    </row>
    <row r="12014" spans="1:7">
      <c r="A12014" t="s">
        <v>21690</v>
      </c>
      <c r="B12014">
        <v>31</v>
      </c>
      <c r="C12014">
        <v>1</v>
      </c>
      <c r="D12014">
        <v>6</v>
      </c>
      <c r="E12014" t="s">
        <v>23</v>
      </c>
      <c r="G12014" t="s">
        <v>24</v>
      </c>
    </row>
    <row r="12015" spans="1:7">
      <c r="A12015" t="s">
        <v>21691</v>
      </c>
      <c r="B12015">
        <v>31</v>
      </c>
      <c r="C12015">
        <v>1</v>
      </c>
      <c r="D12015">
        <v>7</v>
      </c>
      <c r="E12015" t="s">
        <v>27</v>
      </c>
      <c r="G12015" t="s">
        <v>28</v>
      </c>
    </row>
    <row r="12016" spans="1:7">
      <c r="A12016" t="s">
        <v>21692</v>
      </c>
      <c r="B12016">
        <v>31</v>
      </c>
      <c r="C12016">
        <v>1</v>
      </c>
      <c r="D12016">
        <v>8</v>
      </c>
      <c r="E12016" t="s">
        <v>27</v>
      </c>
      <c r="G12016" t="s">
        <v>28</v>
      </c>
    </row>
    <row r="12017" spans="1:7">
      <c r="A12017" t="s">
        <v>21693</v>
      </c>
      <c r="B12017">
        <v>31</v>
      </c>
      <c r="C12017">
        <v>1</v>
      </c>
      <c r="D12017">
        <v>9</v>
      </c>
      <c r="E12017" t="s">
        <v>31</v>
      </c>
      <c r="G12017" t="s">
        <v>32</v>
      </c>
    </row>
    <row r="12018" spans="1:7">
      <c r="A12018" t="s">
        <v>21694</v>
      </c>
      <c r="B12018">
        <v>31</v>
      </c>
      <c r="C12018">
        <v>1</v>
      </c>
      <c r="D12018">
        <v>10</v>
      </c>
      <c r="E12018" t="s">
        <v>31</v>
      </c>
      <c r="G12018" t="s">
        <v>32</v>
      </c>
    </row>
    <row r="12019" spans="1:7">
      <c r="A12019" t="s">
        <v>21695</v>
      </c>
      <c r="B12019">
        <v>31</v>
      </c>
      <c r="C12019">
        <v>1</v>
      </c>
      <c r="D12019">
        <v>11</v>
      </c>
      <c r="E12019" t="s">
        <v>35</v>
      </c>
      <c r="G12019" t="s">
        <v>36</v>
      </c>
    </row>
    <row r="12020" spans="1:7">
      <c r="A12020" t="s">
        <v>21696</v>
      </c>
      <c r="B12020">
        <v>31</v>
      </c>
      <c r="C12020">
        <v>1</v>
      </c>
      <c r="D12020">
        <v>12</v>
      </c>
      <c r="E12020" t="s">
        <v>35</v>
      </c>
      <c r="G12020" t="s">
        <v>36</v>
      </c>
    </row>
    <row r="12021" spans="1:7">
      <c r="A12021" t="s">
        <v>21697</v>
      </c>
      <c r="B12021">
        <v>31</v>
      </c>
      <c r="C12021">
        <v>1</v>
      </c>
      <c r="D12021">
        <v>13</v>
      </c>
      <c r="E12021" t="s">
        <v>39</v>
      </c>
      <c r="G12021" t="s">
        <v>40</v>
      </c>
    </row>
    <row r="12022" spans="1:7">
      <c r="A12022" t="s">
        <v>21698</v>
      </c>
      <c r="B12022">
        <v>31</v>
      </c>
      <c r="C12022">
        <v>1</v>
      </c>
      <c r="D12022">
        <v>14</v>
      </c>
      <c r="E12022" t="s">
        <v>39</v>
      </c>
      <c r="G12022" t="s">
        <v>40</v>
      </c>
    </row>
    <row r="12023" spans="1:7">
      <c r="A12023" t="s">
        <v>21699</v>
      </c>
      <c r="B12023">
        <v>31</v>
      </c>
      <c r="C12023">
        <v>1</v>
      </c>
      <c r="D12023">
        <v>15</v>
      </c>
      <c r="E12023" t="s">
        <v>43</v>
      </c>
      <c r="G12023" t="s">
        <v>44</v>
      </c>
    </row>
    <row r="12024" spans="1:7">
      <c r="A12024" t="s">
        <v>21700</v>
      </c>
      <c r="B12024">
        <v>31</v>
      </c>
      <c r="C12024">
        <v>1</v>
      </c>
      <c r="D12024">
        <v>16</v>
      </c>
      <c r="E12024" t="s">
        <v>43</v>
      </c>
      <c r="G12024" t="s">
        <v>44</v>
      </c>
    </row>
    <row r="12025" spans="1:7">
      <c r="A12025" t="s">
        <v>21701</v>
      </c>
      <c r="B12025">
        <v>31</v>
      </c>
      <c r="C12025">
        <v>1</v>
      </c>
      <c r="D12025">
        <v>17</v>
      </c>
      <c r="E12025" t="s">
        <v>47</v>
      </c>
      <c r="G12025" t="s">
        <v>48</v>
      </c>
    </row>
    <row r="12026" spans="1:7">
      <c r="A12026" t="s">
        <v>21702</v>
      </c>
      <c r="B12026">
        <v>31</v>
      </c>
      <c r="C12026">
        <v>1</v>
      </c>
      <c r="D12026">
        <v>18</v>
      </c>
      <c r="E12026" t="s">
        <v>47</v>
      </c>
      <c r="G12026" t="s">
        <v>48</v>
      </c>
    </row>
    <row r="12027" spans="1:7">
      <c r="A12027" t="s">
        <v>21703</v>
      </c>
      <c r="B12027">
        <v>31</v>
      </c>
      <c r="C12027">
        <v>1</v>
      </c>
      <c r="D12027">
        <v>19</v>
      </c>
      <c r="E12027" t="s">
        <v>51</v>
      </c>
      <c r="G12027" t="s">
        <v>52</v>
      </c>
    </row>
    <row r="12028" spans="1:7">
      <c r="A12028" t="s">
        <v>21704</v>
      </c>
      <c r="B12028">
        <v>31</v>
      </c>
      <c r="C12028">
        <v>1</v>
      </c>
      <c r="D12028">
        <v>20</v>
      </c>
      <c r="E12028" t="s">
        <v>51</v>
      </c>
      <c r="G12028" t="s">
        <v>52</v>
      </c>
    </row>
    <row r="12029" spans="1:7">
      <c r="A12029" t="s">
        <v>21705</v>
      </c>
      <c r="B12029">
        <v>31</v>
      </c>
      <c r="C12029">
        <v>2</v>
      </c>
      <c r="D12029">
        <v>1</v>
      </c>
      <c r="E12029" t="s">
        <v>55</v>
      </c>
      <c r="G12029" t="s">
        <v>56</v>
      </c>
    </row>
    <row r="12030" spans="1:7">
      <c r="A12030" t="s">
        <v>21706</v>
      </c>
      <c r="B12030">
        <v>31</v>
      </c>
      <c r="C12030">
        <v>2</v>
      </c>
      <c r="D12030">
        <v>2</v>
      </c>
      <c r="E12030" t="s">
        <v>55</v>
      </c>
      <c r="G12030" t="s">
        <v>56</v>
      </c>
    </row>
    <row r="12031" spans="1:7">
      <c r="A12031" t="s">
        <v>21707</v>
      </c>
      <c r="B12031">
        <v>31</v>
      </c>
      <c r="C12031">
        <v>2</v>
      </c>
      <c r="D12031">
        <v>3</v>
      </c>
      <c r="E12031" t="s">
        <v>59</v>
      </c>
      <c r="G12031" t="s">
        <v>60</v>
      </c>
    </row>
    <row r="12032" spans="1:7">
      <c r="A12032" t="s">
        <v>21708</v>
      </c>
      <c r="B12032">
        <v>31</v>
      </c>
      <c r="C12032">
        <v>2</v>
      </c>
      <c r="D12032">
        <v>4</v>
      </c>
      <c r="E12032" t="s">
        <v>59</v>
      </c>
      <c r="G12032" t="s">
        <v>60</v>
      </c>
    </row>
    <row r="12033" spans="1:7">
      <c r="A12033" t="s">
        <v>21709</v>
      </c>
      <c r="B12033">
        <v>31</v>
      </c>
      <c r="C12033">
        <v>2</v>
      </c>
      <c r="D12033">
        <v>5</v>
      </c>
      <c r="E12033" t="s">
        <v>63</v>
      </c>
      <c r="G12033" t="s">
        <v>64</v>
      </c>
    </row>
    <row r="12034" spans="1:7">
      <c r="A12034" t="s">
        <v>21710</v>
      </c>
      <c r="B12034">
        <v>31</v>
      </c>
      <c r="C12034">
        <v>2</v>
      </c>
      <c r="D12034">
        <v>6</v>
      </c>
      <c r="E12034" t="s">
        <v>63</v>
      </c>
      <c r="G12034" t="s">
        <v>64</v>
      </c>
    </row>
    <row r="12035" spans="1:7">
      <c r="A12035" t="s">
        <v>21711</v>
      </c>
      <c r="B12035">
        <v>31</v>
      </c>
      <c r="C12035">
        <v>2</v>
      </c>
      <c r="D12035">
        <v>7</v>
      </c>
      <c r="E12035" t="s">
        <v>67</v>
      </c>
      <c r="G12035" t="s">
        <v>68</v>
      </c>
    </row>
    <row r="12036" spans="1:7">
      <c r="A12036" t="s">
        <v>21712</v>
      </c>
      <c r="B12036">
        <v>31</v>
      </c>
      <c r="C12036">
        <v>2</v>
      </c>
      <c r="D12036">
        <v>8</v>
      </c>
      <c r="E12036" t="s">
        <v>67</v>
      </c>
      <c r="G12036" t="s">
        <v>68</v>
      </c>
    </row>
    <row r="12037" spans="1:7">
      <c r="A12037" t="s">
        <v>21713</v>
      </c>
      <c r="B12037">
        <v>31</v>
      </c>
      <c r="C12037">
        <v>2</v>
      </c>
      <c r="D12037">
        <v>9</v>
      </c>
      <c r="E12037" t="s">
        <v>71</v>
      </c>
      <c r="G12037" t="s">
        <v>72</v>
      </c>
    </row>
    <row r="12038" spans="1:7">
      <c r="A12038" t="s">
        <v>21714</v>
      </c>
      <c r="B12038">
        <v>31</v>
      </c>
      <c r="C12038">
        <v>2</v>
      </c>
      <c r="D12038">
        <v>10</v>
      </c>
      <c r="E12038" t="s">
        <v>71</v>
      </c>
      <c r="G12038" t="s">
        <v>72</v>
      </c>
    </row>
    <row r="12039" spans="1:7">
      <c r="A12039" t="s">
        <v>21715</v>
      </c>
      <c r="B12039">
        <v>31</v>
      </c>
      <c r="C12039">
        <v>2</v>
      </c>
      <c r="D12039">
        <v>11</v>
      </c>
      <c r="E12039" t="s">
        <v>75</v>
      </c>
      <c r="G12039" t="s">
        <v>76</v>
      </c>
    </row>
    <row r="12040" spans="1:7">
      <c r="A12040" t="s">
        <v>21716</v>
      </c>
      <c r="B12040">
        <v>31</v>
      </c>
      <c r="C12040">
        <v>2</v>
      </c>
      <c r="D12040">
        <v>12</v>
      </c>
      <c r="E12040" t="s">
        <v>75</v>
      </c>
      <c r="G12040" t="s">
        <v>76</v>
      </c>
    </row>
    <row r="12041" spans="1:7">
      <c r="A12041" t="s">
        <v>21717</v>
      </c>
      <c r="B12041">
        <v>31</v>
      </c>
      <c r="C12041">
        <v>2</v>
      </c>
      <c r="D12041">
        <v>13</v>
      </c>
      <c r="E12041" t="s">
        <v>21718</v>
      </c>
      <c r="F12041" t="s">
        <v>21719</v>
      </c>
    </row>
    <row r="12042" spans="1:7">
      <c r="A12042" t="s">
        <v>21720</v>
      </c>
      <c r="B12042">
        <v>31</v>
      </c>
      <c r="C12042">
        <v>2</v>
      </c>
      <c r="D12042">
        <v>14</v>
      </c>
      <c r="E12042" t="s">
        <v>21721</v>
      </c>
      <c r="F12042" t="s">
        <v>21719</v>
      </c>
    </row>
    <row r="12043" spans="1:7">
      <c r="A12043" t="s">
        <v>21722</v>
      </c>
      <c r="B12043">
        <v>31</v>
      </c>
      <c r="C12043">
        <v>2</v>
      </c>
      <c r="D12043">
        <v>15</v>
      </c>
      <c r="E12043" t="s">
        <v>21723</v>
      </c>
      <c r="F12043" t="s">
        <v>21724</v>
      </c>
    </row>
    <row r="12044" spans="1:7">
      <c r="A12044" t="s">
        <v>21725</v>
      </c>
      <c r="B12044">
        <v>31</v>
      </c>
      <c r="C12044">
        <v>2</v>
      </c>
      <c r="D12044">
        <v>16</v>
      </c>
      <c r="E12044" t="s">
        <v>21726</v>
      </c>
      <c r="F12044" t="s">
        <v>21724</v>
      </c>
    </row>
    <row r="12045" spans="1:7">
      <c r="A12045" t="s">
        <v>21727</v>
      </c>
      <c r="B12045">
        <v>31</v>
      </c>
      <c r="C12045">
        <v>2</v>
      </c>
      <c r="D12045">
        <v>17</v>
      </c>
      <c r="E12045" t="s">
        <v>21728</v>
      </c>
      <c r="F12045" t="s">
        <v>21729</v>
      </c>
    </row>
    <row r="12046" spans="1:7">
      <c r="A12046" t="s">
        <v>21730</v>
      </c>
      <c r="B12046">
        <v>31</v>
      </c>
      <c r="C12046">
        <v>2</v>
      </c>
      <c r="D12046">
        <v>18</v>
      </c>
      <c r="E12046" t="s">
        <v>21731</v>
      </c>
      <c r="F12046" t="s">
        <v>21729</v>
      </c>
    </row>
    <row r="12047" spans="1:7">
      <c r="A12047" t="s">
        <v>21732</v>
      </c>
      <c r="B12047">
        <v>31</v>
      </c>
      <c r="C12047">
        <v>2</v>
      </c>
      <c r="D12047">
        <v>19</v>
      </c>
      <c r="E12047" t="s">
        <v>21733</v>
      </c>
      <c r="F12047" t="s">
        <v>21734</v>
      </c>
    </row>
    <row r="12048" spans="1:7">
      <c r="A12048" t="s">
        <v>21735</v>
      </c>
      <c r="B12048">
        <v>31</v>
      </c>
      <c r="C12048">
        <v>2</v>
      </c>
      <c r="D12048">
        <v>20</v>
      </c>
      <c r="E12048" t="s">
        <v>21736</v>
      </c>
      <c r="F12048" t="s">
        <v>21734</v>
      </c>
    </row>
    <row r="12049" spans="1:7">
      <c r="A12049" t="s">
        <v>21737</v>
      </c>
      <c r="B12049">
        <v>31</v>
      </c>
      <c r="C12049">
        <v>3</v>
      </c>
      <c r="D12049">
        <v>1</v>
      </c>
      <c r="E12049" t="s">
        <v>21738</v>
      </c>
      <c r="F12049" t="s">
        <v>21739</v>
      </c>
    </row>
    <row r="12050" spans="1:7">
      <c r="A12050" t="s">
        <v>21740</v>
      </c>
      <c r="B12050">
        <v>31</v>
      </c>
      <c r="C12050">
        <v>3</v>
      </c>
      <c r="D12050">
        <v>2</v>
      </c>
      <c r="E12050" t="s">
        <v>21741</v>
      </c>
      <c r="F12050" t="s">
        <v>21739</v>
      </c>
    </row>
    <row r="12051" spans="1:7">
      <c r="A12051" t="s">
        <v>21742</v>
      </c>
      <c r="B12051">
        <v>31</v>
      </c>
      <c r="C12051">
        <v>3</v>
      </c>
      <c r="D12051">
        <v>3</v>
      </c>
      <c r="E12051" t="s">
        <v>21743</v>
      </c>
      <c r="G12051" t="e">
        <f>--Internal_19093</f>
        <v>#NAME?</v>
      </c>
    </row>
    <row r="12052" spans="1:7">
      <c r="A12052" t="s">
        <v>21744</v>
      </c>
      <c r="B12052">
        <v>31</v>
      </c>
      <c r="C12052">
        <v>3</v>
      </c>
      <c r="D12052">
        <v>4</v>
      </c>
      <c r="E12052" t="s">
        <v>21743</v>
      </c>
      <c r="G12052" t="e">
        <f>--Internal_19093</f>
        <v>#NAME?</v>
      </c>
    </row>
    <row r="12053" spans="1:7">
      <c r="A12053" t="s">
        <v>21745</v>
      </c>
      <c r="B12053">
        <v>31</v>
      </c>
      <c r="C12053">
        <v>3</v>
      </c>
      <c r="D12053">
        <v>5</v>
      </c>
      <c r="E12053" t="s">
        <v>21746</v>
      </c>
      <c r="F12053" t="s">
        <v>21747</v>
      </c>
    </row>
    <row r="12054" spans="1:7">
      <c r="A12054" t="s">
        <v>21748</v>
      </c>
      <c r="B12054">
        <v>31</v>
      </c>
      <c r="C12054">
        <v>3</v>
      </c>
      <c r="D12054">
        <v>6</v>
      </c>
      <c r="E12054" t="s">
        <v>21749</v>
      </c>
      <c r="F12054" t="s">
        <v>21747</v>
      </c>
    </row>
    <row r="12055" spans="1:7">
      <c r="A12055" t="s">
        <v>21750</v>
      </c>
      <c r="B12055">
        <v>31</v>
      </c>
      <c r="C12055">
        <v>3</v>
      </c>
      <c r="D12055">
        <v>7</v>
      </c>
      <c r="E12055" t="s">
        <v>21751</v>
      </c>
      <c r="F12055" t="s">
        <v>21752</v>
      </c>
    </row>
    <row r="12056" spans="1:7">
      <c r="A12056" t="s">
        <v>21753</v>
      </c>
      <c r="B12056">
        <v>31</v>
      </c>
      <c r="C12056">
        <v>3</v>
      </c>
      <c r="D12056">
        <v>8</v>
      </c>
      <c r="E12056" t="s">
        <v>21754</v>
      </c>
      <c r="F12056" t="s">
        <v>21752</v>
      </c>
    </row>
    <row r="12057" spans="1:7">
      <c r="A12057" t="s">
        <v>21755</v>
      </c>
      <c r="B12057">
        <v>31</v>
      </c>
      <c r="C12057">
        <v>3</v>
      </c>
      <c r="D12057">
        <v>9</v>
      </c>
      <c r="E12057" t="s">
        <v>21756</v>
      </c>
      <c r="F12057" t="s">
        <v>21757</v>
      </c>
    </row>
    <row r="12058" spans="1:7">
      <c r="A12058" t="s">
        <v>21758</v>
      </c>
      <c r="B12058">
        <v>31</v>
      </c>
      <c r="C12058">
        <v>3</v>
      </c>
      <c r="D12058">
        <v>10</v>
      </c>
      <c r="E12058" t="s">
        <v>21759</v>
      </c>
      <c r="F12058" t="s">
        <v>21757</v>
      </c>
    </row>
    <row r="12059" spans="1:7">
      <c r="A12059" t="s">
        <v>21760</v>
      </c>
      <c r="B12059">
        <v>31</v>
      </c>
      <c r="C12059">
        <v>3</v>
      </c>
      <c r="D12059">
        <v>11</v>
      </c>
      <c r="E12059" t="s">
        <v>21761</v>
      </c>
      <c r="F12059" t="s">
        <v>21762</v>
      </c>
    </row>
    <row r="12060" spans="1:7">
      <c r="A12060" t="s">
        <v>21763</v>
      </c>
      <c r="B12060">
        <v>31</v>
      </c>
      <c r="C12060">
        <v>3</v>
      </c>
      <c r="D12060">
        <v>12</v>
      </c>
      <c r="E12060" t="s">
        <v>21764</v>
      </c>
      <c r="F12060" t="s">
        <v>21762</v>
      </c>
    </row>
    <row r="12061" spans="1:7">
      <c r="A12061" t="s">
        <v>21765</v>
      </c>
      <c r="B12061">
        <v>31</v>
      </c>
      <c r="C12061">
        <v>3</v>
      </c>
      <c r="D12061">
        <v>13</v>
      </c>
      <c r="E12061" t="s">
        <v>21766</v>
      </c>
      <c r="F12061" t="s">
        <v>21767</v>
      </c>
    </row>
    <row r="12062" spans="1:7">
      <c r="A12062" t="s">
        <v>21768</v>
      </c>
      <c r="B12062">
        <v>31</v>
      </c>
      <c r="C12062">
        <v>3</v>
      </c>
      <c r="D12062">
        <v>14</v>
      </c>
      <c r="E12062" t="s">
        <v>21769</v>
      </c>
      <c r="F12062" t="s">
        <v>21767</v>
      </c>
    </row>
    <row r="12063" spans="1:7">
      <c r="A12063" t="s">
        <v>21770</v>
      </c>
      <c r="B12063">
        <v>31</v>
      </c>
      <c r="C12063">
        <v>3</v>
      </c>
      <c r="D12063">
        <v>15</v>
      </c>
      <c r="E12063" t="s">
        <v>21771</v>
      </c>
      <c r="G12063" t="e">
        <f>--Internal_20098</f>
        <v>#NAME?</v>
      </c>
    </row>
    <row r="12064" spans="1:7">
      <c r="A12064" t="s">
        <v>21772</v>
      </c>
      <c r="B12064">
        <v>31</v>
      </c>
      <c r="C12064">
        <v>3</v>
      </c>
      <c r="D12064">
        <v>16</v>
      </c>
      <c r="E12064" t="s">
        <v>21771</v>
      </c>
      <c r="G12064" t="e">
        <f>--Internal_20098</f>
        <v>#NAME?</v>
      </c>
    </row>
    <row r="12065" spans="1:7">
      <c r="A12065" t="s">
        <v>21773</v>
      </c>
      <c r="B12065">
        <v>31</v>
      </c>
      <c r="C12065">
        <v>3</v>
      </c>
      <c r="D12065">
        <v>17</v>
      </c>
      <c r="E12065" t="s">
        <v>21774</v>
      </c>
      <c r="F12065" t="s">
        <v>21775</v>
      </c>
    </row>
    <row r="12066" spans="1:7">
      <c r="A12066" t="s">
        <v>21776</v>
      </c>
      <c r="B12066">
        <v>31</v>
      </c>
      <c r="C12066">
        <v>3</v>
      </c>
      <c r="D12066">
        <v>18</v>
      </c>
      <c r="E12066" t="s">
        <v>21777</v>
      </c>
      <c r="F12066" t="s">
        <v>21775</v>
      </c>
    </row>
    <row r="12067" spans="1:7">
      <c r="A12067" t="s">
        <v>21778</v>
      </c>
      <c r="B12067">
        <v>31</v>
      </c>
      <c r="C12067">
        <v>3</v>
      </c>
      <c r="D12067">
        <v>19</v>
      </c>
      <c r="E12067" t="s">
        <v>21779</v>
      </c>
      <c r="F12067" t="s">
        <v>21780</v>
      </c>
    </row>
    <row r="12068" spans="1:7">
      <c r="A12068" t="s">
        <v>21781</v>
      </c>
      <c r="B12068">
        <v>31</v>
      </c>
      <c r="C12068">
        <v>3</v>
      </c>
      <c r="D12068">
        <v>20</v>
      </c>
      <c r="E12068" t="s">
        <v>21782</v>
      </c>
      <c r="F12068" t="s">
        <v>21780</v>
      </c>
    </row>
    <row r="12069" spans="1:7">
      <c r="A12069" t="s">
        <v>21783</v>
      </c>
      <c r="B12069">
        <v>31</v>
      </c>
      <c r="C12069">
        <v>4</v>
      </c>
      <c r="D12069">
        <v>1</v>
      </c>
      <c r="E12069" t="s">
        <v>21784</v>
      </c>
      <c r="F12069" t="s">
        <v>21785</v>
      </c>
    </row>
    <row r="12070" spans="1:7">
      <c r="A12070" t="s">
        <v>21786</v>
      </c>
      <c r="B12070">
        <v>31</v>
      </c>
      <c r="C12070">
        <v>4</v>
      </c>
      <c r="D12070">
        <v>2</v>
      </c>
      <c r="E12070" t="s">
        <v>21787</v>
      </c>
      <c r="F12070" t="s">
        <v>21785</v>
      </c>
    </row>
    <row r="12071" spans="1:7">
      <c r="A12071" t="s">
        <v>21788</v>
      </c>
      <c r="B12071">
        <v>31</v>
      </c>
      <c r="C12071">
        <v>4</v>
      </c>
      <c r="D12071">
        <v>3</v>
      </c>
      <c r="E12071" t="s">
        <v>21789</v>
      </c>
      <c r="F12071" t="s">
        <v>21790</v>
      </c>
    </row>
    <row r="12072" spans="1:7">
      <c r="A12072" t="s">
        <v>21791</v>
      </c>
      <c r="B12072">
        <v>31</v>
      </c>
      <c r="C12072">
        <v>4</v>
      </c>
      <c r="D12072">
        <v>4</v>
      </c>
      <c r="E12072" t="s">
        <v>21792</v>
      </c>
      <c r="F12072" t="s">
        <v>21790</v>
      </c>
    </row>
    <row r="12073" spans="1:7">
      <c r="A12073" t="s">
        <v>21793</v>
      </c>
      <c r="B12073">
        <v>31</v>
      </c>
      <c r="C12073">
        <v>4</v>
      </c>
      <c r="D12073">
        <v>5</v>
      </c>
      <c r="E12073" t="s">
        <v>21794</v>
      </c>
      <c r="F12073" t="s">
        <v>21795</v>
      </c>
    </row>
    <row r="12074" spans="1:7">
      <c r="A12074" t="s">
        <v>21796</v>
      </c>
      <c r="B12074">
        <v>31</v>
      </c>
      <c r="C12074">
        <v>4</v>
      </c>
      <c r="D12074">
        <v>6</v>
      </c>
      <c r="E12074" t="s">
        <v>21797</v>
      </c>
      <c r="F12074" t="s">
        <v>21795</v>
      </c>
    </row>
    <row r="12075" spans="1:7">
      <c r="A12075" t="s">
        <v>21798</v>
      </c>
      <c r="B12075">
        <v>31</v>
      </c>
      <c r="C12075">
        <v>4</v>
      </c>
      <c r="D12075">
        <v>7</v>
      </c>
      <c r="E12075" t="s">
        <v>21799</v>
      </c>
      <c r="F12075" t="s">
        <v>21800</v>
      </c>
    </row>
    <row r="12076" spans="1:7">
      <c r="A12076" t="s">
        <v>21801</v>
      </c>
      <c r="B12076">
        <v>31</v>
      </c>
      <c r="C12076">
        <v>4</v>
      </c>
      <c r="D12076">
        <v>8</v>
      </c>
      <c r="E12076" t="s">
        <v>21802</v>
      </c>
      <c r="F12076" t="s">
        <v>21800</v>
      </c>
    </row>
    <row r="12077" spans="1:7">
      <c r="A12077" t="s">
        <v>21803</v>
      </c>
      <c r="B12077">
        <v>31</v>
      </c>
      <c r="C12077">
        <v>4</v>
      </c>
      <c r="D12077">
        <v>9</v>
      </c>
      <c r="E12077" t="s">
        <v>21804</v>
      </c>
      <c r="G12077" t="e">
        <f>--Internal_29209</f>
        <v>#NAME?</v>
      </c>
    </row>
    <row r="12078" spans="1:7">
      <c r="A12078" t="s">
        <v>21805</v>
      </c>
      <c r="B12078">
        <v>31</v>
      </c>
      <c r="C12078">
        <v>4</v>
      </c>
      <c r="D12078">
        <v>10</v>
      </c>
      <c r="E12078" t="s">
        <v>21804</v>
      </c>
      <c r="G12078" t="e">
        <f>--Internal_29209</f>
        <v>#NAME?</v>
      </c>
    </row>
    <row r="12079" spans="1:7">
      <c r="A12079" t="s">
        <v>21806</v>
      </c>
      <c r="B12079">
        <v>31</v>
      </c>
      <c r="C12079">
        <v>4</v>
      </c>
      <c r="D12079">
        <v>11</v>
      </c>
      <c r="E12079" t="s">
        <v>21807</v>
      </c>
      <c r="F12079" t="s">
        <v>21808</v>
      </c>
    </row>
    <row r="12080" spans="1:7">
      <c r="A12080" t="s">
        <v>21809</v>
      </c>
      <c r="B12080">
        <v>31</v>
      </c>
      <c r="C12080">
        <v>4</v>
      </c>
      <c r="D12080">
        <v>12</v>
      </c>
      <c r="E12080" t="s">
        <v>21810</v>
      </c>
      <c r="F12080" t="s">
        <v>21808</v>
      </c>
    </row>
    <row r="12081" spans="1:7">
      <c r="A12081" t="s">
        <v>21811</v>
      </c>
      <c r="B12081">
        <v>31</v>
      </c>
      <c r="C12081">
        <v>4</v>
      </c>
      <c r="D12081">
        <v>13</v>
      </c>
      <c r="E12081" t="s">
        <v>21812</v>
      </c>
      <c r="G12081" t="e">
        <f>--Internal_9689</f>
        <v>#NAME?</v>
      </c>
    </row>
    <row r="12082" spans="1:7">
      <c r="A12082" t="s">
        <v>21813</v>
      </c>
      <c r="B12082">
        <v>31</v>
      </c>
      <c r="C12082">
        <v>4</v>
      </c>
      <c r="D12082">
        <v>14</v>
      </c>
      <c r="E12082" t="s">
        <v>21812</v>
      </c>
      <c r="G12082" t="e">
        <f>--Internal_9689</f>
        <v>#NAME?</v>
      </c>
    </row>
    <row r="12083" spans="1:7">
      <c r="A12083" t="s">
        <v>21814</v>
      </c>
      <c r="B12083">
        <v>31</v>
      </c>
      <c r="C12083">
        <v>4</v>
      </c>
      <c r="D12083">
        <v>15</v>
      </c>
      <c r="E12083" t="s">
        <v>21815</v>
      </c>
      <c r="F12083" t="s">
        <v>21816</v>
      </c>
    </row>
    <row r="12084" spans="1:7">
      <c r="A12084" t="s">
        <v>21817</v>
      </c>
      <c r="B12084">
        <v>31</v>
      </c>
      <c r="C12084">
        <v>4</v>
      </c>
      <c r="D12084">
        <v>16</v>
      </c>
      <c r="E12084" t="s">
        <v>21818</v>
      </c>
      <c r="F12084" t="s">
        <v>21816</v>
      </c>
    </row>
    <row r="12085" spans="1:7">
      <c r="A12085" t="s">
        <v>21819</v>
      </c>
      <c r="B12085">
        <v>31</v>
      </c>
      <c r="C12085">
        <v>4</v>
      </c>
      <c r="D12085">
        <v>17</v>
      </c>
      <c r="E12085" t="s">
        <v>21820</v>
      </c>
      <c r="F12085" t="s">
        <v>21821</v>
      </c>
    </row>
    <row r="12086" spans="1:7">
      <c r="A12086" t="s">
        <v>21822</v>
      </c>
      <c r="B12086">
        <v>31</v>
      </c>
      <c r="C12086">
        <v>4</v>
      </c>
      <c r="D12086">
        <v>18</v>
      </c>
      <c r="E12086" t="s">
        <v>21823</v>
      </c>
      <c r="F12086" t="s">
        <v>21821</v>
      </c>
    </row>
    <row r="12087" spans="1:7">
      <c r="A12087" t="s">
        <v>21824</v>
      </c>
      <c r="B12087">
        <v>31</v>
      </c>
      <c r="C12087">
        <v>4</v>
      </c>
      <c r="D12087">
        <v>19</v>
      </c>
      <c r="E12087" t="s">
        <v>21825</v>
      </c>
      <c r="F12087" t="s">
        <v>21826</v>
      </c>
    </row>
    <row r="12088" spans="1:7">
      <c r="A12088" t="s">
        <v>21827</v>
      </c>
      <c r="B12088">
        <v>31</v>
      </c>
      <c r="C12088">
        <v>4</v>
      </c>
      <c r="D12088">
        <v>20</v>
      </c>
      <c r="E12088" t="s">
        <v>21828</v>
      </c>
      <c r="F12088" t="s">
        <v>21826</v>
      </c>
    </row>
    <row r="12089" spans="1:7">
      <c r="A12089" t="s">
        <v>21829</v>
      </c>
      <c r="B12089">
        <v>31</v>
      </c>
      <c r="C12089">
        <v>5</v>
      </c>
      <c r="D12089">
        <v>1</v>
      </c>
      <c r="E12089" t="s">
        <v>21830</v>
      </c>
      <c r="F12089" t="s">
        <v>21831</v>
      </c>
    </row>
    <row r="12090" spans="1:7">
      <c r="A12090" t="s">
        <v>21832</v>
      </c>
      <c r="B12090">
        <v>31</v>
      </c>
      <c r="C12090">
        <v>5</v>
      </c>
      <c r="D12090">
        <v>2</v>
      </c>
      <c r="E12090" t="s">
        <v>21833</v>
      </c>
      <c r="F12090" t="s">
        <v>21831</v>
      </c>
    </row>
    <row r="12091" spans="1:7">
      <c r="A12091" t="s">
        <v>21834</v>
      </c>
      <c r="B12091">
        <v>31</v>
      </c>
      <c r="C12091">
        <v>5</v>
      </c>
      <c r="D12091">
        <v>3</v>
      </c>
      <c r="E12091" t="s">
        <v>21835</v>
      </c>
      <c r="G12091" t="e">
        <f>--Internal_28867</f>
        <v>#NAME?</v>
      </c>
    </row>
    <row r="12092" spans="1:7">
      <c r="A12092" t="s">
        <v>21836</v>
      </c>
      <c r="B12092">
        <v>31</v>
      </c>
      <c r="C12092">
        <v>5</v>
      </c>
      <c r="D12092">
        <v>4</v>
      </c>
      <c r="E12092" t="s">
        <v>21835</v>
      </c>
      <c r="G12092" t="e">
        <f>--Internal_28867</f>
        <v>#NAME?</v>
      </c>
    </row>
    <row r="12093" spans="1:7">
      <c r="A12093" t="s">
        <v>21837</v>
      </c>
      <c r="B12093">
        <v>31</v>
      </c>
      <c r="C12093">
        <v>5</v>
      </c>
      <c r="D12093">
        <v>5</v>
      </c>
      <c r="E12093" t="s">
        <v>21838</v>
      </c>
      <c r="F12093" t="s">
        <v>21839</v>
      </c>
    </row>
    <row r="12094" spans="1:7">
      <c r="A12094" t="s">
        <v>21840</v>
      </c>
      <c r="B12094">
        <v>31</v>
      </c>
      <c r="C12094">
        <v>5</v>
      </c>
      <c r="D12094">
        <v>6</v>
      </c>
      <c r="E12094" t="s">
        <v>21841</v>
      </c>
      <c r="F12094" t="s">
        <v>21839</v>
      </c>
    </row>
    <row r="12095" spans="1:7">
      <c r="A12095" t="s">
        <v>21842</v>
      </c>
      <c r="B12095">
        <v>31</v>
      </c>
      <c r="C12095">
        <v>5</v>
      </c>
      <c r="D12095">
        <v>7</v>
      </c>
      <c r="E12095" t="s">
        <v>21843</v>
      </c>
      <c r="F12095" t="s">
        <v>21844</v>
      </c>
    </row>
    <row r="12096" spans="1:7">
      <c r="A12096" t="s">
        <v>21845</v>
      </c>
      <c r="B12096">
        <v>31</v>
      </c>
      <c r="C12096">
        <v>5</v>
      </c>
      <c r="D12096">
        <v>8</v>
      </c>
      <c r="E12096" t="s">
        <v>21846</v>
      </c>
      <c r="F12096" t="s">
        <v>21844</v>
      </c>
    </row>
    <row r="12097" spans="1:7">
      <c r="A12097" t="s">
        <v>21847</v>
      </c>
      <c r="B12097">
        <v>31</v>
      </c>
      <c r="C12097">
        <v>5</v>
      </c>
      <c r="D12097">
        <v>9</v>
      </c>
      <c r="E12097" t="s">
        <v>21848</v>
      </c>
      <c r="F12097" t="s">
        <v>21849</v>
      </c>
    </row>
    <row r="12098" spans="1:7">
      <c r="A12098" t="s">
        <v>21850</v>
      </c>
      <c r="B12098">
        <v>31</v>
      </c>
      <c r="C12098">
        <v>5</v>
      </c>
      <c r="D12098">
        <v>10</v>
      </c>
      <c r="E12098" t="s">
        <v>21851</v>
      </c>
      <c r="F12098" t="s">
        <v>21849</v>
      </c>
    </row>
    <row r="12099" spans="1:7">
      <c r="A12099" t="s">
        <v>21852</v>
      </c>
      <c r="B12099">
        <v>31</v>
      </c>
      <c r="C12099">
        <v>5</v>
      </c>
      <c r="D12099">
        <v>11</v>
      </c>
      <c r="E12099" t="s">
        <v>21853</v>
      </c>
      <c r="F12099" t="s">
        <v>21854</v>
      </c>
    </row>
    <row r="12100" spans="1:7">
      <c r="A12100" t="s">
        <v>21855</v>
      </c>
      <c r="B12100">
        <v>31</v>
      </c>
      <c r="C12100">
        <v>5</v>
      </c>
      <c r="D12100">
        <v>12</v>
      </c>
      <c r="E12100" t="s">
        <v>21856</v>
      </c>
      <c r="F12100" t="s">
        <v>21854</v>
      </c>
    </row>
    <row r="12101" spans="1:7">
      <c r="A12101" t="s">
        <v>21857</v>
      </c>
      <c r="B12101">
        <v>31</v>
      </c>
      <c r="C12101">
        <v>5</v>
      </c>
      <c r="D12101">
        <v>13</v>
      </c>
      <c r="E12101" t="s">
        <v>21858</v>
      </c>
      <c r="F12101" t="s">
        <v>21859</v>
      </c>
    </row>
    <row r="12102" spans="1:7">
      <c r="A12102" t="s">
        <v>21860</v>
      </c>
      <c r="B12102">
        <v>31</v>
      </c>
      <c r="C12102">
        <v>5</v>
      </c>
      <c r="D12102">
        <v>14</v>
      </c>
      <c r="E12102" t="s">
        <v>21861</v>
      </c>
      <c r="F12102" t="s">
        <v>21859</v>
      </c>
    </row>
    <row r="12103" spans="1:7">
      <c r="A12103" t="s">
        <v>21862</v>
      </c>
      <c r="B12103">
        <v>31</v>
      </c>
      <c r="C12103">
        <v>5</v>
      </c>
      <c r="D12103">
        <v>15</v>
      </c>
      <c r="E12103" t="s">
        <v>21863</v>
      </c>
      <c r="F12103" t="s">
        <v>21864</v>
      </c>
    </row>
    <row r="12104" spans="1:7">
      <c r="A12104" t="s">
        <v>21865</v>
      </c>
      <c r="B12104">
        <v>31</v>
      </c>
      <c r="C12104">
        <v>5</v>
      </c>
      <c r="D12104">
        <v>16</v>
      </c>
      <c r="E12104" t="s">
        <v>21866</v>
      </c>
      <c r="F12104" t="s">
        <v>21864</v>
      </c>
    </row>
    <row r="12105" spans="1:7">
      <c r="A12105" t="s">
        <v>21867</v>
      </c>
      <c r="B12105">
        <v>31</v>
      </c>
      <c r="C12105">
        <v>5</v>
      </c>
      <c r="D12105">
        <v>17</v>
      </c>
      <c r="E12105" t="s">
        <v>21868</v>
      </c>
      <c r="G12105" t="e">
        <f>--Internal_8626</f>
        <v>#NAME?</v>
      </c>
    </row>
    <row r="12106" spans="1:7">
      <c r="A12106" t="s">
        <v>21869</v>
      </c>
      <c r="B12106">
        <v>31</v>
      </c>
      <c r="C12106">
        <v>5</v>
      </c>
      <c r="D12106">
        <v>18</v>
      </c>
      <c r="E12106" t="s">
        <v>21868</v>
      </c>
      <c r="G12106" t="e">
        <f>--Internal_8626</f>
        <v>#NAME?</v>
      </c>
    </row>
    <row r="12107" spans="1:7">
      <c r="A12107" t="s">
        <v>21870</v>
      </c>
      <c r="B12107">
        <v>31</v>
      </c>
      <c r="C12107">
        <v>5</v>
      </c>
      <c r="D12107">
        <v>19</v>
      </c>
      <c r="E12107" t="s">
        <v>21871</v>
      </c>
      <c r="F12107" t="s">
        <v>21872</v>
      </c>
    </row>
    <row r="12108" spans="1:7">
      <c r="A12108" t="s">
        <v>21873</v>
      </c>
      <c r="B12108">
        <v>31</v>
      </c>
      <c r="C12108">
        <v>5</v>
      </c>
      <c r="D12108">
        <v>20</v>
      </c>
      <c r="E12108" t="s">
        <v>21874</v>
      </c>
      <c r="F12108" t="s">
        <v>21872</v>
      </c>
    </row>
    <row r="12109" spans="1:7">
      <c r="A12109" t="s">
        <v>21875</v>
      </c>
      <c r="B12109">
        <v>31</v>
      </c>
      <c r="C12109">
        <v>6</v>
      </c>
      <c r="D12109">
        <v>1</v>
      </c>
      <c r="E12109" t="s">
        <v>21876</v>
      </c>
      <c r="F12109" t="s">
        <v>21877</v>
      </c>
    </row>
    <row r="12110" spans="1:7">
      <c r="A12110" t="s">
        <v>21878</v>
      </c>
      <c r="B12110">
        <v>31</v>
      </c>
      <c r="C12110">
        <v>6</v>
      </c>
      <c r="D12110">
        <v>2</v>
      </c>
      <c r="E12110" t="s">
        <v>21879</v>
      </c>
      <c r="F12110" t="s">
        <v>21877</v>
      </c>
    </row>
    <row r="12111" spans="1:7">
      <c r="A12111" t="s">
        <v>21880</v>
      </c>
      <c r="B12111">
        <v>31</v>
      </c>
      <c r="C12111">
        <v>6</v>
      </c>
      <c r="D12111">
        <v>3</v>
      </c>
      <c r="E12111" t="s">
        <v>21881</v>
      </c>
      <c r="F12111" t="s">
        <v>21882</v>
      </c>
    </row>
    <row r="12112" spans="1:7">
      <c r="A12112" t="s">
        <v>21883</v>
      </c>
      <c r="B12112">
        <v>31</v>
      </c>
      <c r="C12112">
        <v>6</v>
      </c>
      <c r="D12112">
        <v>4</v>
      </c>
      <c r="E12112" t="s">
        <v>21884</v>
      </c>
      <c r="F12112" t="s">
        <v>21882</v>
      </c>
    </row>
    <row r="12113" spans="1:7">
      <c r="A12113" t="s">
        <v>21885</v>
      </c>
      <c r="B12113">
        <v>31</v>
      </c>
      <c r="C12113">
        <v>6</v>
      </c>
      <c r="D12113">
        <v>5</v>
      </c>
      <c r="E12113" t="s">
        <v>21886</v>
      </c>
      <c r="F12113" t="s">
        <v>21887</v>
      </c>
    </row>
    <row r="12114" spans="1:7">
      <c r="A12114" t="s">
        <v>21888</v>
      </c>
      <c r="B12114">
        <v>31</v>
      </c>
      <c r="C12114">
        <v>6</v>
      </c>
      <c r="D12114">
        <v>6</v>
      </c>
      <c r="E12114" t="s">
        <v>21889</v>
      </c>
      <c r="F12114" t="s">
        <v>21887</v>
      </c>
    </row>
    <row r="12115" spans="1:7">
      <c r="A12115" t="s">
        <v>21890</v>
      </c>
      <c r="B12115">
        <v>31</v>
      </c>
      <c r="C12115">
        <v>6</v>
      </c>
      <c r="D12115">
        <v>7</v>
      </c>
      <c r="E12115" t="s">
        <v>21891</v>
      </c>
      <c r="G12115" t="e">
        <f>--Internal_28921</f>
        <v>#NAME?</v>
      </c>
    </row>
    <row r="12116" spans="1:7">
      <c r="A12116" t="s">
        <v>21892</v>
      </c>
      <c r="B12116">
        <v>31</v>
      </c>
      <c r="C12116">
        <v>6</v>
      </c>
      <c r="D12116">
        <v>8</v>
      </c>
      <c r="E12116" t="s">
        <v>21891</v>
      </c>
      <c r="G12116" t="e">
        <f>--Internal_28921</f>
        <v>#NAME?</v>
      </c>
    </row>
    <row r="12117" spans="1:7">
      <c r="A12117" t="s">
        <v>21893</v>
      </c>
      <c r="B12117">
        <v>31</v>
      </c>
      <c r="C12117">
        <v>6</v>
      </c>
      <c r="D12117">
        <v>9</v>
      </c>
      <c r="E12117" t="s">
        <v>21894</v>
      </c>
      <c r="F12117" t="s">
        <v>21895</v>
      </c>
    </row>
    <row r="12118" spans="1:7">
      <c r="A12118" t="s">
        <v>21896</v>
      </c>
      <c r="B12118">
        <v>31</v>
      </c>
      <c r="C12118">
        <v>6</v>
      </c>
      <c r="D12118">
        <v>10</v>
      </c>
      <c r="E12118" t="s">
        <v>21897</v>
      </c>
      <c r="F12118" t="s">
        <v>21895</v>
      </c>
    </row>
    <row r="12119" spans="1:7">
      <c r="A12119" t="s">
        <v>21898</v>
      </c>
      <c r="B12119">
        <v>31</v>
      </c>
      <c r="C12119">
        <v>6</v>
      </c>
      <c r="D12119">
        <v>11</v>
      </c>
      <c r="E12119" t="s">
        <v>21899</v>
      </c>
      <c r="F12119" t="s">
        <v>21900</v>
      </c>
    </row>
    <row r="12120" spans="1:7">
      <c r="A12120" t="s">
        <v>21901</v>
      </c>
      <c r="B12120">
        <v>31</v>
      </c>
      <c r="C12120">
        <v>6</v>
      </c>
      <c r="D12120">
        <v>12</v>
      </c>
      <c r="E12120" t="s">
        <v>21902</v>
      </c>
      <c r="F12120" t="s">
        <v>21900</v>
      </c>
    </row>
    <row r="12121" spans="1:7">
      <c r="A12121" t="s">
        <v>21903</v>
      </c>
      <c r="B12121">
        <v>31</v>
      </c>
      <c r="C12121">
        <v>6</v>
      </c>
      <c r="D12121">
        <v>13</v>
      </c>
      <c r="E12121" t="s">
        <v>21904</v>
      </c>
      <c r="G12121" t="e">
        <f>--Internal_16454</f>
        <v>#NAME?</v>
      </c>
    </row>
    <row r="12122" spans="1:7">
      <c r="A12122" t="s">
        <v>21905</v>
      </c>
      <c r="B12122">
        <v>31</v>
      </c>
      <c r="C12122">
        <v>6</v>
      </c>
      <c r="D12122">
        <v>14</v>
      </c>
      <c r="E12122" t="s">
        <v>21904</v>
      </c>
      <c r="G12122" t="e">
        <f>--Internal_16454</f>
        <v>#NAME?</v>
      </c>
    </row>
    <row r="12123" spans="1:7">
      <c r="A12123" t="s">
        <v>21906</v>
      </c>
      <c r="B12123">
        <v>31</v>
      </c>
      <c r="C12123">
        <v>6</v>
      </c>
      <c r="D12123">
        <v>15</v>
      </c>
      <c r="E12123" t="s">
        <v>21907</v>
      </c>
      <c r="F12123" t="s">
        <v>21908</v>
      </c>
    </row>
    <row r="12124" spans="1:7">
      <c r="A12124" t="s">
        <v>21909</v>
      </c>
      <c r="B12124">
        <v>31</v>
      </c>
      <c r="C12124">
        <v>6</v>
      </c>
      <c r="D12124">
        <v>16</v>
      </c>
      <c r="E12124" t="s">
        <v>21910</v>
      </c>
      <c r="F12124" t="s">
        <v>21908</v>
      </c>
    </row>
    <row r="12125" spans="1:7">
      <c r="A12125" t="s">
        <v>21911</v>
      </c>
      <c r="B12125">
        <v>31</v>
      </c>
      <c r="C12125">
        <v>6</v>
      </c>
      <c r="D12125">
        <v>17</v>
      </c>
      <c r="E12125" t="s">
        <v>21912</v>
      </c>
      <c r="F12125" t="s">
        <v>21913</v>
      </c>
    </row>
    <row r="12126" spans="1:7">
      <c r="A12126" t="s">
        <v>21914</v>
      </c>
      <c r="B12126">
        <v>31</v>
      </c>
      <c r="C12126">
        <v>6</v>
      </c>
      <c r="D12126">
        <v>18</v>
      </c>
      <c r="E12126" t="s">
        <v>21915</v>
      </c>
      <c r="F12126" t="s">
        <v>21913</v>
      </c>
    </row>
    <row r="12127" spans="1:7">
      <c r="A12127" t="s">
        <v>21916</v>
      </c>
      <c r="B12127">
        <v>31</v>
      </c>
      <c r="C12127">
        <v>6</v>
      </c>
      <c r="D12127">
        <v>19</v>
      </c>
      <c r="E12127" t="s">
        <v>21917</v>
      </c>
      <c r="F12127" t="s">
        <v>21918</v>
      </c>
    </row>
    <row r="12128" spans="1:7">
      <c r="A12128" t="s">
        <v>21919</v>
      </c>
      <c r="B12128">
        <v>31</v>
      </c>
      <c r="C12128">
        <v>6</v>
      </c>
      <c r="D12128">
        <v>20</v>
      </c>
      <c r="E12128" t="s">
        <v>21920</v>
      </c>
      <c r="F12128" t="s">
        <v>21918</v>
      </c>
    </row>
    <row r="12129" spans="1:6">
      <c r="A12129" t="s">
        <v>21921</v>
      </c>
      <c r="B12129">
        <v>31</v>
      </c>
      <c r="C12129">
        <v>7</v>
      </c>
      <c r="D12129">
        <v>1</v>
      </c>
      <c r="E12129" t="s">
        <v>21922</v>
      </c>
      <c r="F12129" t="s">
        <v>21923</v>
      </c>
    </row>
    <row r="12130" spans="1:6">
      <c r="A12130" t="s">
        <v>21924</v>
      </c>
      <c r="B12130">
        <v>31</v>
      </c>
      <c r="C12130">
        <v>7</v>
      </c>
      <c r="D12130">
        <v>2</v>
      </c>
      <c r="E12130" t="s">
        <v>21925</v>
      </c>
      <c r="F12130" t="s">
        <v>21923</v>
      </c>
    </row>
    <row r="12131" spans="1:6">
      <c r="A12131" t="s">
        <v>21926</v>
      </c>
      <c r="B12131">
        <v>31</v>
      </c>
      <c r="C12131">
        <v>7</v>
      </c>
      <c r="D12131">
        <v>3</v>
      </c>
      <c r="E12131" t="s">
        <v>21927</v>
      </c>
      <c r="F12131" t="s">
        <v>21928</v>
      </c>
    </row>
    <row r="12132" spans="1:6">
      <c r="A12132" t="s">
        <v>21929</v>
      </c>
      <c r="B12132">
        <v>31</v>
      </c>
      <c r="C12132">
        <v>7</v>
      </c>
      <c r="D12132">
        <v>4</v>
      </c>
      <c r="E12132" t="s">
        <v>21930</v>
      </c>
      <c r="F12132" t="s">
        <v>21928</v>
      </c>
    </row>
    <row r="12133" spans="1:6">
      <c r="A12133" t="s">
        <v>21931</v>
      </c>
      <c r="B12133">
        <v>31</v>
      </c>
      <c r="C12133">
        <v>7</v>
      </c>
      <c r="D12133">
        <v>5</v>
      </c>
      <c r="E12133" t="s">
        <v>21932</v>
      </c>
      <c r="F12133" t="s">
        <v>21933</v>
      </c>
    </row>
    <row r="12134" spans="1:6">
      <c r="A12134" t="s">
        <v>21934</v>
      </c>
      <c r="B12134">
        <v>31</v>
      </c>
      <c r="C12134">
        <v>7</v>
      </c>
      <c r="D12134">
        <v>6</v>
      </c>
      <c r="E12134" t="s">
        <v>21935</v>
      </c>
      <c r="F12134" t="s">
        <v>21933</v>
      </c>
    </row>
    <row r="12135" spans="1:6">
      <c r="A12135" t="s">
        <v>21936</v>
      </c>
      <c r="B12135">
        <v>31</v>
      </c>
      <c r="C12135">
        <v>7</v>
      </c>
      <c r="D12135">
        <v>7</v>
      </c>
      <c r="E12135" t="s">
        <v>21937</v>
      </c>
      <c r="F12135" t="s">
        <v>21938</v>
      </c>
    </row>
    <row r="12136" spans="1:6">
      <c r="A12136" t="s">
        <v>21939</v>
      </c>
      <c r="B12136">
        <v>31</v>
      </c>
      <c r="C12136">
        <v>7</v>
      </c>
      <c r="D12136">
        <v>8</v>
      </c>
      <c r="E12136" t="s">
        <v>21940</v>
      </c>
      <c r="F12136" t="s">
        <v>21938</v>
      </c>
    </row>
    <row r="12137" spans="1:6">
      <c r="A12137" t="s">
        <v>21941</v>
      </c>
      <c r="B12137">
        <v>31</v>
      </c>
      <c r="C12137">
        <v>7</v>
      </c>
      <c r="D12137">
        <v>9</v>
      </c>
      <c r="E12137" t="s">
        <v>21942</v>
      </c>
      <c r="F12137" t="s">
        <v>21943</v>
      </c>
    </row>
    <row r="12138" spans="1:6">
      <c r="A12138" t="s">
        <v>21944</v>
      </c>
      <c r="B12138">
        <v>31</v>
      </c>
      <c r="C12138">
        <v>7</v>
      </c>
      <c r="D12138">
        <v>10</v>
      </c>
      <c r="E12138" t="s">
        <v>21945</v>
      </c>
      <c r="F12138" t="s">
        <v>21943</v>
      </c>
    </row>
    <row r="12139" spans="1:6">
      <c r="A12139" t="s">
        <v>21946</v>
      </c>
      <c r="B12139">
        <v>31</v>
      </c>
      <c r="C12139">
        <v>7</v>
      </c>
      <c r="D12139">
        <v>11</v>
      </c>
      <c r="E12139" t="s">
        <v>21947</v>
      </c>
      <c r="F12139" t="s">
        <v>21948</v>
      </c>
    </row>
    <row r="12140" spans="1:6">
      <c r="A12140" t="s">
        <v>21949</v>
      </c>
      <c r="B12140">
        <v>31</v>
      </c>
      <c r="C12140">
        <v>7</v>
      </c>
      <c r="D12140">
        <v>12</v>
      </c>
      <c r="E12140" t="s">
        <v>21950</v>
      </c>
      <c r="F12140" t="s">
        <v>21948</v>
      </c>
    </row>
    <row r="12141" spans="1:6">
      <c r="A12141" t="s">
        <v>21951</v>
      </c>
      <c r="B12141">
        <v>31</v>
      </c>
      <c r="C12141">
        <v>7</v>
      </c>
      <c r="D12141">
        <v>13</v>
      </c>
      <c r="E12141" t="s">
        <v>21952</v>
      </c>
      <c r="F12141" t="s">
        <v>21953</v>
      </c>
    </row>
    <row r="12142" spans="1:6">
      <c r="A12142" t="s">
        <v>21954</v>
      </c>
      <c r="B12142">
        <v>31</v>
      </c>
      <c r="C12142">
        <v>7</v>
      </c>
      <c r="D12142">
        <v>14</v>
      </c>
      <c r="E12142" t="s">
        <v>21955</v>
      </c>
      <c r="F12142" t="s">
        <v>21953</v>
      </c>
    </row>
    <row r="12143" spans="1:6">
      <c r="A12143" t="s">
        <v>21956</v>
      </c>
      <c r="B12143">
        <v>31</v>
      </c>
      <c r="C12143">
        <v>7</v>
      </c>
      <c r="D12143">
        <v>15</v>
      </c>
      <c r="E12143" t="s">
        <v>21957</v>
      </c>
      <c r="F12143" t="s">
        <v>21958</v>
      </c>
    </row>
    <row r="12144" spans="1:6">
      <c r="A12144" t="s">
        <v>21959</v>
      </c>
      <c r="B12144">
        <v>31</v>
      </c>
      <c r="C12144">
        <v>7</v>
      </c>
      <c r="D12144">
        <v>16</v>
      </c>
      <c r="E12144" t="s">
        <v>21960</v>
      </c>
      <c r="F12144" t="s">
        <v>21958</v>
      </c>
    </row>
    <row r="12145" spans="1:6">
      <c r="A12145" t="s">
        <v>21961</v>
      </c>
      <c r="B12145">
        <v>31</v>
      </c>
      <c r="C12145">
        <v>7</v>
      </c>
      <c r="D12145">
        <v>17</v>
      </c>
      <c r="E12145" t="s">
        <v>21962</v>
      </c>
      <c r="F12145" t="s">
        <v>21963</v>
      </c>
    </row>
    <row r="12146" spans="1:6">
      <c r="A12146" t="s">
        <v>21964</v>
      </c>
      <c r="B12146">
        <v>31</v>
      </c>
      <c r="C12146">
        <v>7</v>
      </c>
      <c r="D12146">
        <v>18</v>
      </c>
      <c r="E12146" t="s">
        <v>21965</v>
      </c>
      <c r="F12146" t="s">
        <v>21963</v>
      </c>
    </row>
    <row r="12147" spans="1:6">
      <c r="A12147" t="s">
        <v>21966</v>
      </c>
      <c r="B12147">
        <v>31</v>
      </c>
      <c r="C12147">
        <v>7</v>
      </c>
      <c r="D12147">
        <v>19</v>
      </c>
      <c r="E12147" t="s">
        <v>21967</v>
      </c>
      <c r="F12147" t="s">
        <v>21968</v>
      </c>
    </row>
    <row r="12148" spans="1:6">
      <c r="A12148" t="s">
        <v>21969</v>
      </c>
      <c r="B12148">
        <v>31</v>
      </c>
      <c r="C12148">
        <v>7</v>
      </c>
      <c r="D12148">
        <v>20</v>
      </c>
      <c r="E12148" t="s">
        <v>21970</v>
      </c>
      <c r="F12148" t="s">
        <v>21968</v>
      </c>
    </row>
    <row r="12149" spans="1:6">
      <c r="A12149" t="s">
        <v>21971</v>
      </c>
      <c r="B12149">
        <v>31</v>
      </c>
      <c r="C12149">
        <v>8</v>
      </c>
      <c r="D12149">
        <v>1</v>
      </c>
      <c r="E12149" t="s">
        <v>21972</v>
      </c>
      <c r="F12149" t="s">
        <v>21973</v>
      </c>
    </row>
    <row r="12150" spans="1:6">
      <c r="A12150" t="s">
        <v>21974</v>
      </c>
      <c r="B12150">
        <v>31</v>
      </c>
      <c r="C12150">
        <v>8</v>
      </c>
      <c r="D12150">
        <v>2</v>
      </c>
      <c r="E12150" t="s">
        <v>21975</v>
      </c>
      <c r="F12150" t="s">
        <v>21973</v>
      </c>
    </row>
    <row r="12151" spans="1:6">
      <c r="A12151" t="s">
        <v>21976</v>
      </c>
      <c r="B12151">
        <v>31</v>
      </c>
      <c r="C12151">
        <v>8</v>
      </c>
      <c r="D12151">
        <v>3</v>
      </c>
      <c r="E12151" t="s">
        <v>21977</v>
      </c>
      <c r="F12151" t="s">
        <v>21978</v>
      </c>
    </row>
    <row r="12152" spans="1:6">
      <c r="A12152" t="s">
        <v>21979</v>
      </c>
      <c r="B12152">
        <v>31</v>
      </c>
      <c r="C12152">
        <v>8</v>
      </c>
      <c r="D12152">
        <v>4</v>
      </c>
      <c r="E12152" t="s">
        <v>21980</v>
      </c>
      <c r="F12152" t="s">
        <v>21978</v>
      </c>
    </row>
    <row r="12153" spans="1:6">
      <c r="A12153" t="s">
        <v>21981</v>
      </c>
      <c r="B12153">
        <v>31</v>
      </c>
      <c r="C12153">
        <v>8</v>
      </c>
      <c r="D12153">
        <v>5</v>
      </c>
      <c r="E12153" t="s">
        <v>21982</v>
      </c>
      <c r="F12153" t="s">
        <v>21983</v>
      </c>
    </row>
    <row r="12154" spans="1:6">
      <c r="A12154" t="s">
        <v>21984</v>
      </c>
      <c r="B12154">
        <v>31</v>
      </c>
      <c r="C12154">
        <v>8</v>
      </c>
      <c r="D12154">
        <v>6</v>
      </c>
      <c r="E12154" t="s">
        <v>21985</v>
      </c>
      <c r="F12154" t="s">
        <v>21983</v>
      </c>
    </row>
    <row r="12155" spans="1:6">
      <c r="A12155" t="s">
        <v>21986</v>
      </c>
      <c r="B12155">
        <v>31</v>
      </c>
      <c r="C12155">
        <v>8</v>
      </c>
      <c r="D12155">
        <v>7</v>
      </c>
      <c r="E12155" t="s">
        <v>21987</v>
      </c>
      <c r="F12155" t="s">
        <v>21988</v>
      </c>
    </row>
    <row r="12156" spans="1:6">
      <c r="A12156" t="s">
        <v>21989</v>
      </c>
      <c r="B12156">
        <v>31</v>
      </c>
      <c r="C12156">
        <v>8</v>
      </c>
      <c r="D12156">
        <v>8</v>
      </c>
      <c r="E12156" t="s">
        <v>21990</v>
      </c>
      <c r="F12156" t="s">
        <v>21988</v>
      </c>
    </row>
    <row r="12157" spans="1:6">
      <c r="A12157" t="s">
        <v>21991</v>
      </c>
      <c r="B12157">
        <v>31</v>
      </c>
      <c r="C12157">
        <v>8</v>
      </c>
      <c r="D12157">
        <v>9</v>
      </c>
      <c r="E12157" t="s">
        <v>21992</v>
      </c>
      <c r="F12157" t="s">
        <v>21993</v>
      </c>
    </row>
    <row r="12158" spans="1:6">
      <c r="A12158" t="s">
        <v>21994</v>
      </c>
      <c r="B12158">
        <v>31</v>
      </c>
      <c r="C12158">
        <v>8</v>
      </c>
      <c r="D12158">
        <v>10</v>
      </c>
      <c r="E12158" t="s">
        <v>21995</v>
      </c>
      <c r="F12158" t="s">
        <v>21993</v>
      </c>
    </row>
    <row r="12159" spans="1:6">
      <c r="A12159" t="s">
        <v>21996</v>
      </c>
      <c r="B12159">
        <v>31</v>
      </c>
      <c r="C12159">
        <v>8</v>
      </c>
      <c r="D12159">
        <v>11</v>
      </c>
      <c r="E12159" t="s">
        <v>21997</v>
      </c>
      <c r="F12159" t="s">
        <v>21998</v>
      </c>
    </row>
    <row r="12160" spans="1:6">
      <c r="A12160" t="s">
        <v>21999</v>
      </c>
      <c r="B12160">
        <v>31</v>
      </c>
      <c r="C12160">
        <v>8</v>
      </c>
      <c r="D12160">
        <v>12</v>
      </c>
      <c r="E12160" t="s">
        <v>22000</v>
      </c>
      <c r="F12160" t="s">
        <v>21998</v>
      </c>
    </row>
    <row r="12161" spans="1:7">
      <c r="A12161" t="s">
        <v>22001</v>
      </c>
      <c r="B12161">
        <v>31</v>
      </c>
      <c r="C12161">
        <v>8</v>
      </c>
      <c r="D12161">
        <v>13</v>
      </c>
      <c r="E12161" t="s">
        <v>22002</v>
      </c>
      <c r="G12161" t="e">
        <f>--Internal_6707</f>
        <v>#NAME?</v>
      </c>
    </row>
    <row r="12162" spans="1:7">
      <c r="A12162" t="s">
        <v>22003</v>
      </c>
      <c r="B12162">
        <v>31</v>
      </c>
      <c r="C12162">
        <v>8</v>
      </c>
      <c r="D12162">
        <v>14</v>
      </c>
      <c r="E12162" t="s">
        <v>22002</v>
      </c>
      <c r="G12162" t="e">
        <f>--Internal_6707</f>
        <v>#NAME?</v>
      </c>
    </row>
    <row r="12163" spans="1:7">
      <c r="A12163" t="s">
        <v>22004</v>
      </c>
      <c r="B12163">
        <v>31</v>
      </c>
      <c r="C12163">
        <v>8</v>
      </c>
      <c r="D12163">
        <v>15</v>
      </c>
      <c r="E12163" t="s">
        <v>22005</v>
      </c>
      <c r="F12163" t="s">
        <v>22006</v>
      </c>
    </row>
    <row r="12164" spans="1:7">
      <c r="A12164" t="s">
        <v>22007</v>
      </c>
      <c r="B12164">
        <v>31</v>
      </c>
      <c r="C12164">
        <v>8</v>
      </c>
      <c r="D12164">
        <v>16</v>
      </c>
      <c r="E12164" t="s">
        <v>22008</v>
      </c>
      <c r="F12164" t="s">
        <v>22006</v>
      </c>
    </row>
    <row r="12165" spans="1:7">
      <c r="A12165" t="s">
        <v>22009</v>
      </c>
      <c r="B12165">
        <v>31</v>
      </c>
      <c r="C12165">
        <v>8</v>
      </c>
      <c r="D12165">
        <v>17</v>
      </c>
      <c r="E12165" t="s">
        <v>22010</v>
      </c>
      <c r="G12165" t="e">
        <f>--Internal_11622</f>
        <v>#NAME?</v>
      </c>
    </row>
    <row r="12166" spans="1:7">
      <c r="A12166" t="s">
        <v>22011</v>
      </c>
      <c r="B12166">
        <v>31</v>
      </c>
      <c r="C12166">
        <v>8</v>
      </c>
      <c r="D12166">
        <v>18</v>
      </c>
      <c r="E12166" t="s">
        <v>22010</v>
      </c>
      <c r="G12166" t="e">
        <f>--Internal_11622</f>
        <v>#NAME?</v>
      </c>
    </row>
    <row r="12167" spans="1:7">
      <c r="A12167" t="s">
        <v>22012</v>
      </c>
      <c r="B12167">
        <v>31</v>
      </c>
      <c r="C12167">
        <v>8</v>
      </c>
      <c r="D12167">
        <v>19</v>
      </c>
      <c r="E12167" t="s">
        <v>22013</v>
      </c>
      <c r="F12167" t="s">
        <v>22014</v>
      </c>
    </row>
    <row r="12168" spans="1:7">
      <c r="A12168" t="s">
        <v>22015</v>
      </c>
      <c r="B12168">
        <v>31</v>
      </c>
      <c r="C12168">
        <v>8</v>
      </c>
      <c r="D12168">
        <v>20</v>
      </c>
      <c r="E12168" t="s">
        <v>22016</v>
      </c>
      <c r="F12168" t="s">
        <v>22014</v>
      </c>
    </row>
    <row r="12169" spans="1:7">
      <c r="A12169" t="s">
        <v>22017</v>
      </c>
      <c r="B12169">
        <v>31</v>
      </c>
      <c r="C12169">
        <v>9</v>
      </c>
      <c r="D12169">
        <v>1</v>
      </c>
      <c r="E12169" t="s">
        <v>22018</v>
      </c>
      <c r="F12169" t="s">
        <v>22019</v>
      </c>
    </row>
    <row r="12170" spans="1:7">
      <c r="A12170" t="s">
        <v>22020</v>
      </c>
      <c r="B12170">
        <v>31</v>
      </c>
      <c r="C12170">
        <v>9</v>
      </c>
      <c r="D12170">
        <v>2</v>
      </c>
      <c r="E12170" t="s">
        <v>22021</v>
      </c>
      <c r="F12170" t="s">
        <v>22019</v>
      </c>
    </row>
    <row r="12171" spans="1:7">
      <c r="A12171" t="s">
        <v>22022</v>
      </c>
      <c r="B12171">
        <v>31</v>
      </c>
      <c r="C12171">
        <v>9</v>
      </c>
      <c r="D12171">
        <v>3</v>
      </c>
      <c r="E12171" t="s">
        <v>22023</v>
      </c>
      <c r="F12171" t="s">
        <v>22024</v>
      </c>
    </row>
    <row r="12172" spans="1:7">
      <c r="A12172" t="s">
        <v>22025</v>
      </c>
      <c r="B12172">
        <v>31</v>
      </c>
      <c r="C12172">
        <v>9</v>
      </c>
      <c r="D12172">
        <v>4</v>
      </c>
      <c r="E12172" t="s">
        <v>22026</v>
      </c>
      <c r="F12172" t="s">
        <v>22024</v>
      </c>
    </row>
    <row r="12173" spans="1:7">
      <c r="A12173" t="s">
        <v>22027</v>
      </c>
      <c r="B12173">
        <v>31</v>
      </c>
      <c r="C12173">
        <v>9</v>
      </c>
      <c r="D12173">
        <v>5</v>
      </c>
      <c r="E12173" t="s">
        <v>22028</v>
      </c>
      <c r="F12173" t="s">
        <v>22029</v>
      </c>
    </row>
    <row r="12174" spans="1:7">
      <c r="A12174" t="s">
        <v>22030</v>
      </c>
      <c r="B12174">
        <v>31</v>
      </c>
      <c r="C12174">
        <v>9</v>
      </c>
      <c r="D12174">
        <v>6</v>
      </c>
      <c r="E12174" t="s">
        <v>22031</v>
      </c>
      <c r="F12174" t="s">
        <v>22029</v>
      </c>
    </row>
    <row r="12175" spans="1:7">
      <c r="A12175" t="s">
        <v>22032</v>
      </c>
      <c r="B12175">
        <v>31</v>
      </c>
      <c r="C12175">
        <v>9</v>
      </c>
      <c r="D12175">
        <v>7</v>
      </c>
      <c r="E12175" t="s">
        <v>22033</v>
      </c>
      <c r="F12175" t="s">
        <v>22034</v>
      </c>
    </row>
    <row r="12176" spans="1:7">
      <c r="A12176" t="s">
        <v>22035</v>
      </c>
      <c r="B12176">
        <v>31</v>
      </c>
      <c r="C12176">
        <v>9</v>
      </c>
      <c r="D12176">
        <v>8</v>
      </c>
      <c r="E12176" t="s">
        <v>22036</v>
      </c>
      <c r="F12176" t="s">
        <v>22034</v>
      </c>
    </row>
    <row r="12177" spans="1:6">
      <c r="A12177" t="s">
        <v>22037</v>
      </c>
      <c r="B12177">
        <v>31</v>
      </c>
      <c r="C12177">
        <v>9</v>
      </c>
      <c r="D12177">
        <v>9</v>
      </c>
      <c r="E12177" t="s">
        <v>22038</v>
      </c>
      <c r="F12177" t="s">
        <v>22039</v>
      </c>
    </row>
    <row r="12178" spans="1:6">
      <c r="A12178" t="s">
        <v>22040</v>
      </c>
      <c r="B12178">
        <v>31</v>
      </c>
      <c r="C12178">
        <v>9</v>
      </c>
      <c r="D12178">
        <v>10</v>
      </c>
      <c r="E12178" t="s">
        <v>22041</v>
      </c>
      <c r="F12178" t="s">
        <v>22039</v>
      </c>
    </row>
    <row r="12179" spans="1:6">
      <c r="A12179" t="s">
        <v>22042</v>
      </c>
      <c r="B12179">
        <v>31</v>
      </c>
      <c r="C12179">
        <v>9</v>
      </c>
      <c r="D12179">
        <v>11</v>
      </c>
      <c r="E12179" t="s">
        <v>22043</v>
      </c>
      <c r="F12179" t="s">
        <v>22044</v>
      </c>
    </row>
    <row r="12180" spans="1:6">
      <c r="A12180" t="s">
        <v>22045</v>
      </c>
      <c r="B12180">
        <v>31</v>
      </c>
      <c r="C12180">
        <v>9</v>
      </c>
      <c r="D12180">
        <v>12</v>
      </c>
      <c r="E12180" t="s">
        <v>22046</v>
      </c>
      <c r="F12180" t="s">
        <v>22044</v>
      </c>
    </row>
    <row r="12181" spans="1:6">
      <c r="A12181" t="s">
        <v>22047</v>
      </c>
      <c r="B12181">
        <v>31</v>
      </c>
      <c r="C12181">
        <v>9</v>
      </c>
      <c r="D12181">
        <v>13</v>
      </c>
      <c r="E12181" t="s">
        <v>22048</v>
      </c>
      <c r="F12181" t="s">
        <v>22049</v>
      </c>
    </row>
    <row r="12182" spans="1:6">
      <c r="A12182" t="s">
        <v>22050</v>
      </c>
      <c r="B12182">
        <v>31</v>
      </c>
      <c r="C12182">
        <v>9</v>
      </c>
      <c r="D12182">
        <v>14</v>
      </c>
      <c r="E12182" t="s">
        <v>22051</v>
      </c>
      <c r="F12182" t="s">
        <v>22049</v>
      </c>
    </row>
    <row r="12183" spans="1:6">
      <c r="A12183" t="s">
        <v>22052</v>
      </c>
      <c r="B12183">
        <v>31</v>
      </c>
      <c r="C12183">
        <v>9</v>
      </c>
      <c r="D12183">
        <v>15</v>
      </c>
      <c r="E12183" t="s">
        <v>22053</v>
      </c>
      <c r="F12183" t="s">
        <v>22054</v>
      </c>
    </row>
    <row r="12184" spans="1:6">
      <c r="A12184" t="s">
        <v>22055</v>
      </c>
      <c r="B12184">
        <v>31</v>
      </c>
      <c r="C12184">
        <v>9</v>
      </c>
      <c r="D12184">
        <v>16</v>
      </c>
      <c r="E12184" t="s">
        <v>22056</v>
      </c>
      <c r="F12184" t="s">
        <v>22054</v>
      </c>
    </row>
    <row r="12185" spans="1:6">
      <c r="A12185" t="s">
        <v>22057</v>
      </c>
      <c r="B12185">
        <v>31</v>
      </c>
      <c r="C12185">
        <v>9</v>
      </c>
      <c r="D12185">
        <v>17</v>
      </c>
      <c r="E12185" t="s">
        <v>22058</v>
      </c>
      <c r="F12185" t="s">
        <v>22059</v>
      </c>
    </row>
    <row r="12186" spans="1:6">
      <c r="A12186" t="s">
        <v>22060</v>
      </c>
      <c r="B12186">
        <v>31</v>
      </c>
      <c r="C12186">
        <v>9</v>
      </c>
      <c r="D12186">
        <v>18</v>
      </c>
      <c r="E12186" t="s">
        <v>22061</v>
      </c>
      <c r="F12186" t="s">
        <v>22059</v>
      </c>
    </row>
    <row r="12187" spans="1:6">
      <c r="A12187" t="s">
        <v>22062</v>
      </c>
      <c r="B12187">
        <v>31</v>
      </c>
      <c r="C12187">
        <v>9</v>
      </c>
      <c r="D12187">
        <v>19</v>
      </c>
      <c r="E12187" t="s">
        <v>22063</v>
      </c>
      <c r="F12187" t="s">
        <v>22064</v>
      </c>
    </row>
    <row r="12188" spans="1:6">
      <c r="A12188" t="s">
        <v>22065</v>
      </c>
      <c r="B12188">
        <v>31</v>
      </c>
      <c r="C12188">
        <v>9</v>
      </c>
      <c r="D12188">
        <v>20</v>
      </c>
      <c r="E12188" t="s">
        <v>22066</v>
      </c>
      <c r="F12188" t="s">
        <v>22064</v>
      </c>
    </row>
    <row r="12189" spans="1:6">
      <c r="A12189" t="s">
        <v>22067</v>
      </c>
      <c r="B12189">
        <v>31</v>
      </c>
      <c r="C12189">
        <v>10</v>
      </c>
      <c r="D12189">
        <v>1</v>
      </c>
      <c r="E12189" t="s">
        <v>22068</v>
      </c>
      <c r="F12189" t="s">
        <v>22069</v>
      </c>
    </row>
    <row r="12190" spans="1:6">
      <c r="A12190" t="s">
        <v>22070</v>
      </c>
      <c r="B12190">
        <v>31</v>
      </c>
      <c r="C12190">
        <v>10</v>
      </c>
      <c r="D12190">
        <v>2</v>
      </c>
      <c r="E12190" t="s">
        <v>22071</v>
      </c>
      <c r="F12190" t="s">
        <v>22069</v>
      </c>
    </row>
    <row r="12191" spans="1:6">
      <c r="A12191" t="s">
        <v>22072</v>
      </c>
      <c r="B12191">
        <v>31</v>
      </c>
      <c r="C12191">
        <v>10</v>
      </c>
      <c r="D12191">
        <v>3</v>
      </c>
      <c r="E12191" t="s">
        <v>22073</v>
      </c>
      <c r="F12191" t="s">
        <v>22074</v>
      </c>
    </row>
    <row r="12192" spans="1:6">
      <c r="A12192" t="s">
        <v>22075</v>
      </c>
      <c r="B12192">
        <v>31</v>
      </c>
      <c r="C12192">
        <v>10</v>
      </c>
      <c r="D12192">
        <v>4</v>
      </c>
      <c r="E12192" t="s">
        <v>22076</v>
      </c>
      <c r="F12192" t="s">
        <v>22074</v>
      </c>
    </row>
    <row r="12193" spans="1:6">
      <c r="A12193" t="s">
        <v>22077</v>
      </c>
      <c r="B12193">
        <v>31</v>
      </c>
      <c r="C12193">
        <v>10</v>
      </c>
      <c r="D12193">
        <v>5</v>
      </c>
      <c r="E12193" t="s">
        <v>22078</v>
      </c>
      <c r="F12193" t="s">
        <v>22079</v>
      </c>
    </row>
    <row r="12194" spans="1:6">
      <c r="A12194" t="s">
        <v>22080</v>
      </c>
      <c r="B12194">
        <v>31</v>
      </c>
      <c r="C12194">
        <v>10</v>
      </c>
      <c r="D12194">
        <v>6</v>
      </c>
      <c r="E12194" t="s">
        <v>22081</v>
      </c>
      <c r="F12194" t="s">
        <v>22079</v>
      </c>
    </row>
    <row r="12195" spans="1:6">
      <c r="A12195" t="s">
        <v>22082</v>
      </c>
      <c r="B12195">
        <v>31</v>
      </c>
      <c r="C12195">
        <v>10</v>
      </c>
      <c r="D12195">
        <v>7</v>
      </c>
      <c r="E12195" t="s">
        <v>22083</v>
      </c>
      <c r="F12195" t="s">
        <v>22084</v>
      </c>
    </row>
    <row r="12196" spans="1:6">
      <c r="A12196" t="s">
        <v>22085</v>
      </c>
      <c r="B12196">
        <v>31</v>
      </c>
      <c r="C12196">
        <v>10</v>
      </c>
      <c r="D12196">
        <v>8</v>
      </c>
      <c r="E12196" t="s">
        <v>22086</v>
      </c>
      <c r="F12196" t="s">
        <v>22084</v>
      </c>
    </row>
    <row r="12197" spans="1:6">
      <c r="A12197" t="s">
        <v>22087</v>
      </c>
      <c r="B12197">
        <v>31</v>
      </c>
      <c r="C12197">
        <v>10</v>
      </c>
      <c r="D12197">
        <v>9</v>
      </c>
      <c r="E12197" t="s">
        <v>22088</v>
      </c>
      <c r="F12197" t="s">
        <v>22089</v>
      </c>
    </row>
    <row r="12198" spans="1:6">
      <c r="A12198" t="s">
        <v>22090</v>
      </c>
      <c r="B12198">
        <v>31</v>
      </c>
      <c r="C12198">
        <v>10</v>
      </c>
      <c r="D12198">
        <v>10</v>
      </c>
      <c r="E12198" t="s">
        <v>22091</v>
      </c>
      <c r="F12198" t="s">
        <v>22089</v>
      </c>
    </row>
    <row r="12199" spans="1:6">
      <c r="A12199" t="s">
        <v>22092</v>
      </c>
      <c r="B12199">
        <v>31</v>
      </c>
      <c r="C12199">
        <v>10</v>
      </c>
      <c r="D12199">
        <v>11</v>
      </c>
      <c r="E12199" t="s">
        <v>22093</v>
      </c>
      <c r="F12199" t="s">
        <v>22094</v>
      </c>
    </row>
    <row r="12200" spans="1:6">
      <c r="A12200" t="s">
        <v>22095</v>
      </c>
      <c r="B12200">
        <v>31</v>
      </c>
      <c r="C12200">
        <v>10</v>
      </c>
      <c r="D12200">
        <v>12</v>
      </c>
      <c r="E12200" t="s">
        <v>22096</v>
      </c>
      <c r="F12200" t="s">
        <v>22094</v>
      </c>
    </row>
    <row r="12201" spans="1:6">
      <c r="A12201" t="s">
        <v>22097</v>
      </c>
      <c r="B12201">
        <v>31</v>
      </c>
      <c r="C12201">
        <v>10</v>
      </c>
      <c r="D12201">
        <v>13</v>
      </c>
      <c r="E12201" t="s">
        <v>22098</v>
      </c>
      <c r="F12201" t="s">
        <v>22099</v>
      </c>
    </row>
    <row r="12202" spans="1:6">
      <c r="A12202" t="s">
        <v>22100</v>
      </c>
      <c r="B12202">
        <v>31</v>
      </c>
      <c r="C12202">
        <v>10</v>
      </c>
      <c r="D12202">
        <v>14</v>
      </c>
      <c r="E12202" t="s">
        <v>22101</v>
      </c>
      <c r="F12202" t="s">
        <v>22099</v>
      </c>
    </row>
    <row r="12203" spans="1:6">
      <c r="A12203" t="s">
        <v>22102</v>
      </c>
      <c r="B12203">
        <v>31</v>
      </c>
      <c r="C12203">
        <v>10</v>
      </c>
      <c r="D12203">
        <v>15</v>
      </c>
      <c r="E12203" t="s">
        <v>22103</v>
      </c>
      <c r="F12203" t="s">
        <v>22104</v>
      </c>
    </row>
    <row r="12204" spans="1:6">
      <c r="A12204" t="s">
        <v>22105</v>
      </c>
      <c r="B12204">
        <v>31</v>
      </c>
      <c r="C12204">
        <v>10</v>
      </c>
      <c r="D12204">
        <v>16</v>
      </c>
      <c r="E12204" t="s">
        <v>22106</v>
      </c>
      <c r="F12204" t="s">
        <v>22104</v>
      </c>
    </row>
    <row r="12205" spans="1:6">
      <c r="A12205" t="s">
        <v>22107</v>
      </c>
      <c r="B12205">
        <v>31</v>
      </c>
      <c r="C12205">
        <v>10</v>
      </c>
      <c r="D12205">
        <v>17</v>
      </c>
      <c r="E12205" t="s">
        <v>22108</v>
      </c>
      <c r="F12205" t="s">
        <v>22109</v>
      </c>
    </row>
    <row r="12206" spans="1:6">
      <c r="A12206" t="s">
        <v>22110</v>
      </c>
      <c r="B12206">
        <v>31</v>
      </c>
      <c r="C12206">
        <v>10</v>
      </c>
      <c r="D12206">
        <v>18</v>
      </c>
      <c r="E12206" t="s">
        <v>22111</v>
      </c>
      <c r="F12206" t="s">
        <v>22109</v>
      </c>
    </row>
    <row r="12207" spans="1:6">
      <c r="A12207" t="s">
        <v>22112</v>
      </c>
      <c r="B12207">
        <v>31</v>
      </c>
      <c r="C12207">
        <v>10</v>
      </c>
      <c r="D12207">
        <v>19</v>
      </c>
      <c r="E12207" t="s">
        <v>22113</v>
      </c>
      <c r="F12207" t="s">
        <v>22114</v>
      </c>
    </row>
    <row r="12208" spans="1:6">
      <c r="A12208" t="s">
        <v>22115</v>
      </c>
      <c r="B12208">
        <v>31</v>
      </c>
      <c r="C12208">
        <v>10</v>
      </c>
      <c r="D12208">
        <v>20</v>
      </c>
      <c r="E12208" t="s">
        <v>22116</v>
      </c>
      <c r="F12208" t="s">
        <v>22114</v>
      </c>
    </row>
    <row r="12209" spans="1:6">
      <c r="A12209" t="s">
        <v>22117</v>
      </c>
      <c r="B12209">
        <v>31</v>
      </c>
      <c r="C12209">
        <v>11</v>
      </c>
      <c r="D12209">
        <v>1</v>
      </c>
      <c r="E12209" t="s">
        <v>22118</v>
      </c>
      <c r="F12209" t="s">
        <v>22119</v>
      </c>
    </row>
    <row r="12210" spans="1:6">
      <c r="A12210" t="s">
        <v>22120</v>
      </c>
      <c r="B12210">
        <v>31</v>
      </c>
      <c r="C12210">
        <v>11</v>
      </c>
      <c r="D12210">
        <v>2</v>
      </c>
      <c r="E12210" t="s">
        <v>22121</v>
      </c>
      <c r="F12210" t="s">
        <v>22119</v>
      </c>
    </row>
    <row r="12211" spans="1:6">
      <c r="A12211" t="s">
        <v>22122</v>
      </c>
      <c r="B12211">
        <v>31</v>
      </c>
      <c r="C12211">
        <v>11</v>
      </c>
      <c r="D12211">
        <v>3</v>
      </c>
      <c r="E12211" t="s">
        <v>22123</v>
      </c>
      <c r="F12211" t="s">
        <v>22124</v>
      </c>
    </row>
    <row r="12212" spans="1:6">
      <c r="A12212" t="s">
        <v>22125</v>
      </c>
      <c r="B12212">
        <v>31</v>
      </c>
      <c r="C12212">
        <v>11</v>
      </c>
      <c r="D12212">
        <v>4</v>
      </c>
      <c r="E12212" t="s">
        <v>22126</v>
      </c>
      <c r="F12212" t="s">
        <v>22124</v>
      </c>
    </row>
    <row r="12213" spans="1:6">
      <c r="A12213" t="s">
        <v>22127</v>
      </c>
      <c r="B12213">
        <v>31</v>
      </c>
      <c r="C12213">
        <v>11</v>
      </c>
      <c r="D12213">
        <v>5</v>
      </c>
      <c r="E12213" t="s">
        <v>22128</v>
      </c>
      <c r="F12213" t="s">
        <v>22129</v>
      </c>
    </row>
    <row r="12214" spans="1:6">
      <c r="A12214" t="s">
        <v>22130</v>
      </c>
      <c r="B12214">
        <v>31</v>
      </c>
      <c r="C12214">
        <v>11</v>
      </c>
      <c r="D12214">
        <v>6</v>
      </c>
      <c r="E12214" t="s">
        <v>22131</v>
      </c>
      <c r="F12214" t="s">
        <v>22129</v>
      </c>
    </row>
    <row r="12215" spans="1:6">
      <c r="A12215" t="s">
        <v>22132</v>
      </c>
      <c r="B12215">
        <v>31</v>
      </c>
      <c r="C12215">
        <v>11</v>
      </c>
      <c r="D12215">
        <v>7</v>
      </c>
      <c r="E12215" t="s">
        <v>22133</v>
      </c>
      <c r="F12215" t="s">
        <v>22134</v>
      </c>
    </row>
    <row r="12216" spans="1:6">
      <c r="A12216" t="s">
        <v>22135</v>
      </c>
      <c r="B12216">
        <v>31</v>
      </c>
      <c r="C12216">
        <v>11</v>
      </c>
      <c r="D12216">
        <v>8</v>
      </c>
      <c r="E12216" t="s">
        <v>22136</v>
      </c>
      <c r="F12216" t="s">
        <v>22134</v>
      </c>
    </row>
    <row r="12217" spans="1:6">
      <c r="A12217" t="s">
        <v>22137</v>
      </c>
      <c r="B12217">
        <v>31</v>
      </c>
      <c r="C12217">
        <v>11</v>
      </c>
      <c r="D12217">
        <v>9</v>
      </c>
      <c r="E12217" t="s">
        <v>22138</v>
      </c>
      <c r="F12217" t="s">
        <v>22139</v>
      </c>
    </row>
    <row r="12218" spans="1:6">
      <c r="A12218" t="s">
        <v>22140</v>
      </c>
      <c r="B12218">
        <v>31</v>
      </c>
      <c r="C12218">
        <v>11</v>
      </c>
      <c r="D12218">
        <v>10</v>
      </c>
      <c r="E12218" t="s">
        <v>22141</v>
      </c>
      <c r="F12218" t="s">
        <v>22139</v>
      </c>
    </row>
    <row r="12219" spans="1:6">
      <c r="A12219" t="s">
        <v>22142</v>
      </c>
      <c r="B12219">
        <v>31</v>
      </c>
      <c r="C12219">
        <v>11</v>
      </c>
      <c r="D12219">
        <v>11</v>
      </c>
      <c r="E12219" t="s">
        <v>22143</v>
      </c>
      <c r="F12219" t="s">
        <v>22144</v>
      </c>
    </row>
    <row r="12220" spans="1:6">
      <c r="A12220" t="s">
        <v>22145</v>
      </c>
      <c r="B12220">
        <v>31</v>
      </c>
      <c r="C12220">
        <v>11</v>
      </c>
      <c r="D12220">
        <v>12</v>
      </c>
      <c r="E12220" t="s">
        <v>22146</v>
      </c>
      <c r="F12220" t="s">
        <v>22144</v>
      </c>
    </row>
    <row r="12221" spans="1:6">
      <c r="A12221" t="s">
        <v>22147</v>
      </c>
      <c r="B12221">
        <v>31</v>
      </c>
      <c r="C12221">
        <v>11</v>
      </c>
      <c r="D12221">
        <v>13</v>
      </c>
      <c r="E12221" t="s">
        <v>22148</v>
      </c>
      <c r="F12221" t="s">
        <v>22149</v>
      </c>
    </row>
    <row r="12222" spans="1:6">
      <c r="A12222" t="s">
        <v>22150</v>
      </c>
      <c r="B12222">
        <v>31</v>
      </c>
      <c r="C12222">
        <v>11</v>
      </c>
      <c r="D12222">
        <v>14</v>
      </c>
      <c r="E12222" t="s">
        <v>22151</v>
      </c>
      <c r="F12222" t="s">
        <v>22149</v>
      </c>
    </row>
    <row r="12223" spans="1:6">
      <c r="A12223" t="s">
        <v>22152</v>
      </c>
      <c r="B12223">
        <v>31</v>
      </c>
      <c r="C12223">
        <v>11</v>
      </c>
      <c r="D12223">
        <v>15</v>
      </c>
      <c r="E12223" t="s">
        <v>22153</v>
      </c>
      <c r="F12223" t="s">
        <v>22154</v>
      </c>
    </row>
    <row r="12224" spans="1:6">
      <c r="A12224" t="s">
        <v>22155</v>
      </c>
      <c r="B12224">
        <v>31</v>
      </c>
      <c r="C12224">
        <v>11</v>
      </c>
      <c r="D12224">
        <v>16</v>
      </c>
      <c r="E12224" t="s">
        <v>22156</v>
      </c>
      <c r="F12224" t="s">
        <v>22154</v>
      </c>
    </row>
    <row r="12225" spans="1:7">
      <c r="A12225" t="s">
        <v>22157</v>
      </c>
      <c r="B12225">
        <v>31</v>
      </c>
      <c r="C12225">
        <v>11</v>
      </c>
      <c r="D12225">
        <v>17</v>
      </c>
      <c r="E12225" t="s">
        <v>22158</v>
      </c>
      <c r="F12225" t="s">
        <v>22159</v>
      </c>
    </row>
    <row r="12226" spans="1:7">
      <c r="A12226" t="s">
        <v>22160</v>
      </c>
      <c r="B12226">
        <v>31</v>
      </c>
      <c r="C12226">
        <v>11</v>
      </c>
      <c r="D12226">
        <v>18</v>
      </c>
      <c r="E12226" t="s">
        <v>22161</v>
      </c>
      <c r="F12226" t="s">
        <v>22159</v>
      </c>
    </row>
    <row r="12227" spans="1:7">
      <c r="A12227" t="s">
        <v>22162</v>
      </c>
      <c r="B12227">
        <v>31</v>
      </c>
      <c r="C12227">
        <v>11</v>
      </c>
      <c r="D12227">
        <v>19</v>
      </c>
      <c r="E12227" t="s">
        <v>22163</v>
      </c>
      <c r="F12227" t="s">
        <v>22164</v>
      </c>
    </row>
    <row r="12228" spans="1:7">
      <c r="A12228" t="s">
        <v>22165</v>
      </c>
      <c r="B12228">
        <v>31</v>
      </c>
      <c r="C12228">
        <v>11</v>
      </c>
      <c r="D12228">
        <v>20</v>
      </c>
      <c r="E12228" t="s">
        <v>22166</v>
      </c>
      <c r="F12228" t="s">
        <v>22164</v>
      </c>
    </row>
    <row r="12229" spans="1:7">
      <c r="A12229" t="s">
        <v>22167</v>
      </c>
      <c r="B12229">
        <v>31</v>
      </c>
      <c r="C12229">
        <v>12</v>
      </c>
      <c r="D12229">
        <v>1</v>
      </c>
      <c r="E12229" t="s">
        <v>22168</v>
      </c>
      <c r="F12229" t="s">
        <v>22169</v>
      </c>
    </row>
    <row r="12230" spans="1:7">
      <c r="A12230" t="s">
        <v>22170</v>
      </c>
      <c r="B12230">
        <v>31</v>
      </c>
      <c r="C12230">
        <v>12</v>
      </c>
      <c r="D12230">
        <v>2</v>
      </c>
      <c r="E12230" t="s">
        <v>22171</v>
      </c>
      <c r="F12230" t="s">
        <v>22169</v>
      </c>
    </row>
    <row r="12231" spans="1:7">
      <c r="A12231" t="s">
        <v>22172</v>
      </c>
      <c r="B12231">
        <v>31</v>
      </c>
      <c r="C12231">
        <v>12</v>
      </c>
      <c r="D12231">
        <v>3</v>
      </c>
      <c r="E12231" t="s">
        <v>22173</v>
      </c>
      <c r="F12231" t="s">
        <v>22174</v>
      </c>
    </row>
    <row r="12232" spans="1:7">
      <c r="A12232" t="s">
        <v>22175</v>
      </c>
      <c r="B12232">
        <v>31</v>
      </c>
      <c r="C12232">
        <v>12</v>
      </c>
      <c r="D12232">
        <v>4</v>
      </c>
      <c r="E12232" t="s">
        <v>22176</v>
      </c>
      <c r="F12232" t="s">
        <v>22174</v>
      </c>
    </row>
    <row r="12233" spans="1:7">
      <c r="A12233" t="s">
        <v>22177</v>
      </c>
      <c r="B12233">
        <v>31</v>
      </c>
      <c r="C12233">
        <v>12</v>
      </c>
      <c r="D12233">
        <v>5</v>
      </c>
      <c r="E12233" t="s">
        <v>591</v>
      </c>
      <c r="G12233" t="e">
        <f>--Empty</f>
        <v>#NAME?</v>
      </c>
    </row>
    <row r="12234" spans="1:7">
      <c r="A12234" t="s">
        <v>22178</v>
      </c>
      <c r="B12234">
        <v>31</v>
      </c>
      <c r="C12234">
        <v>12</v>
      </c>
      <c r="D12234">
        <v>6</v>
      </c>
      <c r="E12234" t="s">
        <v>591</v>
      </c>
      <c r="G12234" t="e">
        <f>--Empty</f>
        <v>#NAME?</v>
      </c>
    </row>
    <row r="12235" spans="1:7">
      <c r="A12235" t="s">
        <v>22179</v>
      </c>
      <c r="B12235">
        <v>31</v>
      </c>
      <c r="C12235">
        <v>12</v>
      </c>
      <c r="D12235">
        <v>7</v>
      </c>
      <c r="E12235" t="s">
        <v>591</v>
      </c>
      <c r="G12235" t="e">
        <f>--Empty</f>
        <v>#NAME?</v>
      </c>
    </row>
    <row r="12236" spans="1:7">
      <c r="A12236" t="s">
        <v>22180</v>
      </c>
      <c r="B12236">
        <v>31</v>
      </c>
      <c r="C12236">
        <v>12</v>
      </c>
      <c r="D12236">
        <v>8</v>
      </c>
      <c r="E12236" t="s">
        <v>591</v>
      </c>
      <c r="G12236" t="e">
        <f>--Empty</f>
        <v>#NAME?</v>
      </c>
    </row>
    <row r="12237" spans="1:7">
      <c r="A12237" t="s">
        <v>22181</v>
      </c>
      <c r="B12237">
        <v>31</v>
      </c>
      <c r="C12237">
        <v>12</v>
      </c>
      <c r="D12237">
        <v>9</v>
      </c>
      <c r="E12237" t="s">
        <v>591</v>
      </c>
      <c r="G12237" t="e">
        <f>--Empty</f>
        <v>#NAME?</v>
      </c>
    </row>
    <row r="12238" spans="1:7">
      <c r="A12238" t="s">
        <v>22182</v>
      </c>
      <c r="B12238">
        <v>31</v>
      </c>
      <c r="C12238">
        <v>12</v>
      </c>
      <c r="D12238">
        <v>10</v>
      </c>
      <c r="E12238" t="s">
        <v>591</v>
      </c>
      <c r="G12238" t="e">
        <f>--Empty</f>
        <v>#NAME?</v>
      </c>
    </row>
    <row r="12239" spans="1:7">
      <c r="A12239" t="s">
        <v>22183</v>
      </c>
      <c r="B12239">
        <v>31</v>
      </c>
      <c r="C12239">
        <v>12</v>
      </c>
      <c r="D12239">
        <v>11</v>
      </c>
      <c r="E12239" t="s">
        <v>591</v>
      </c>
      <c r="G12239" t="e">
        <f>--Empty</f>
        <v>#NAME?</v>
      </c>
    </row>
    <row r="12240" spans="1:7">
      <c r="A12240" t="s">
        <v>22184</v>
      </c>
      <c r="B12240">
        <v>31</v>
      </c>
      <c r="C12240">
        <v>12</v>
      </c>
      <c r="D12240">
        <v>12</v>
      </c>
      <c r="E12240" t="s">
        <v>591</v>
      </c>
      <c r="G12240" t="e">
        <f>--Empty</f>
        <v>#NAME?</v>
      </c>
    </row>
    <row r="12241" spans="1:6">
      <c r="A12241" t="s">
        <v>22185</v>
      </c>
      <c r="B12241">
        <v>31</v>
      </c>
      <c r="C12241">
        <v>12</v>
      </c>
      <c r="D12241">
        <v>13</v>
      </c>
      <c r="E12241" t="s">
        <v>22186</v>
      </c>
      <c r="F12241" t="s">
        <v>22187</v>
      </c>
    </row>
    <row r="12242" spans="1:6">
      <c r="A12242" t="s">
        <v>22188</v>
      </c>
      <c r="B12242">
        <v>31</v>
      </c>
      <c r="C12242">
        <v>12</v>
      </c>
      <c r="D12242">
        <v>14</v>
      </c>
      <c r="E12242" t="s">
        <v>22189</v>
      </c>
      <c r="F12242" t="s">
        <v>22187</v>
      </c>
    </row>
    <row r="12243" spans="1:6">
      <c r="A12243" t="s">
        <v>22190</v>
      </c>
      <c r="B12243">
        <v>31</v>
      </c>
      <c r="C12243">
        <v>12</v>
      </c>
      <c r="D12243">
        <v>15</v>
      </c>
      <c r="E12243" t="s">
        <v>22191</v>
      </c>
      <c r="F12243" t="s">
        <v>22192</v>
      </c>
    </row>
    <row r="12244" spans="1:6">
      <c r="A12244" t="s">
        <v>22193</v>
      </c>
      <c r="B12244">
        <v>31</v>
      </c>
      <c r="C12244">
        <v>12</v>
      </c>
      <c r="D12244">
        <v>16</v>
      </c>
      <c r="E12244" t="s">
        <v>22194</v>
      </c>
      <c r="F12244" t="s">
        <v>22192</v>
      </c>
    </row>
    <row r="12245" spans="1:6">
      <c r="A12245" t="s">
        <v>22195</v>
      </c>
      <c r="B12245">
        <v>31</v>
      </c>
      <c r="C12245">
        <v>12</v>
      </c>
      <c r="D12245">
        <v>17</v>
      </c>
      <c r="E12245" t="s">
        <v>22196</v>
      </c>
      <c r="F12245" t="s">
        <v>22197</v>
      </c>
    </row>
    <row r="12246" spans="1:6">
      <c r="A12246" t="s">
        <v>22198</v>
      </c>
      <c r="B12246">
        <v>31</v>
      </c>
      <c r="C12246">
        <v>12</v>
      </c>
      <c r="D12246">
        <v>18</v>
      </c>
      <c r="E12246" t="s">
        <v>22199</v>
      </c>
      <c r="F12246" t="s">
        <v>22197</v>
      </c>
    </row>
    <row r="12247" spans="1:6">
      <c r="A12247" t="s">
        <v>22200</v>
      </c>
      <c r="B12247">
        <v>31</v>
      </c>
      <c r="C12247">
        <v>12</v>
      </c>
      <c r="D12247">
        <v>19</v>
      </c>
      <c r="E12247" t="s">
        <v>22201</v>
      </c>
      <c r="F12247" t="s">
        <v>22202</v>
      </c>
    </row>
    <row r="12248" spans="1:6">
      <c r="A12248" t="s">
        <v>22203</v>
      </c>
      <c r="B12248">
        <v>31</v>
      </c>
      <c r="C12248">
        <v>12</v>
      </c>
      <c r="D12248">
        <v>20</v>
      </c>
      <c r="E12248" t="s">
        <v>22204</v>
      </c>
      <c r="F12248" t="s">
        <v>22202</v>
      </c>
    </row>
    <row r="12249" spans="1:6">
      <c r="A12249" t="s">
        <v>22205</v>
      </c>
      <c r="B12249">
        <v>31</v>
      </c>
      <c r="C12249">
        <v>13</v>
      </c>
      <c r="D12249">
        <v>1</v>
      </c>
      <c r="E12249" t="s">
        <v>22206</v>
      </c>
      <c r="F12249" t="s">
        <v>22207</v>
      </c>
    </row>
    <row r="12250" spans="1:6">
      <c r="A12250" t="s">
        <v>22208</v>
      </c>
      <c r="B12250">
        <v>31</v>
      </c>
      <c r="C12250">
        <v>13</v>
      </c>
      <c r="D12250">
        <v>2</v>
      </c>
      <c r="E12250" t="s">
        <v>22209</v>
      </c>
      <c r="F12250" t="s">
        <v>22207</v>
      </c>
    </row>
    <row r="12251" spans="1:6">
      <c r="A12251" t="s">
        <v>22210</v>
      </c>
      <c r="B12251">
        <v>31</v>
      </c>
      <c r="C12251">
        <v>13</v>
      </c>
      <c r="D12251">
        <v>3</v>
      </c>
      <c r="E12251" t="s">
        <v>22211</v>
      </c>
      <c r="F12251" t="s">
        <v>22212</v>
      </c>
    </row>
    <row r="12252" spans="1:6">
      <c r="A12252" t="s">
        <v>22213</v>
      </c>
      <c r="B12252">
        <v>31</v>
      </c>
      <c r="C12252">
        <v>13</v>
      </c>
      <c r="D12252">
        <v>4</v>
      </c>
      <c r="E12252" t="s">
        <v>22214</v>
      </c>
      <c r="F12252" t="s">
        <v>22212</v>
      </c>
    </row>
    <row r="12253" spans="1:6">
      <c r="A12253" t="s">
        <v>22215</v>
      </c>
      <c r="B12253">
        <v>31</v>
      </c>
      <c r="C12253">
        <v>13</v>
      </c>
      <c r="D12253">
        <v>5</v>
      </c>
      <c r="E12253" t="s">
        <v>22216</v>
      </c>
      <c r="F12253" t="s">
        <v>22217</v>
      </c>
    </row>
    <row r="12254" spans="1:6">
      <c r="A12254" t="s">
        <v>22218</v>
      </c>
      <c r="B12254">
        <v>31</v>
      </c>
      <c r="C12254">
        <v>13</v>
      </c>
      <c r="D12254">
        <v>6</v>
      </c>
      <c r="E12254" t="s">
        <v>22219</v>
      </c>
      <c r="F12254" t="s">
        <v>22217</v>
      </c>
    </row>
    <row r="12255" spans="1:6">
      <c r="A12255" t="s">
        <v>22220</v>
      </c>
      <c r="B12255">
        <v>31</v>
      </c>
      <c r="C12255">
        <v>13</v>
      </c>
      <c r="D12255">
        <v>7</v>
      </c>
      <c r="E12255" t="s">
        <v>22221</v>
      </c>
      <c r="F12255" t="s">
        <v>22222</v>
      </c>
    </row>
    <row r="12256" spans="1:6">
      <c r="A12256" t="s">
        <v>22223</v>
      </c>
      <c r="B12256">
        <v>31</v>
      </c>
      <c r="C12256">
        <v>13</v>
      </c>
      <c r="D12256">
        <v>8</v>
      </c>
      <c r="E12256" t="s">
        <v>22224</v>
      </c>
      <c r="F12256" t="s">
        <v>22222</v>
      </c>
    </row>
    <row r="12257" spans="1:6">
      <c r="A12257" t="s">
        <v>22225</v>
      </c>
      <c r="B12257">
        <v>31</v>
      </c>
      <c r="C12257">
        <v>13</v>
      </c>
      <c r="D12257">
        <v>9</v>
      </c>
      <c r="E12257" t="s">
        <v>22226</v>
      </c>
      <c r="F12257" t="s">
        <v>22227</v>
      </c>
    </row>
    <row r="12258" spans="1:6">
      <c r="A12258" t="s">
        <v>22228</v>
      </c>
      <c r="B12258">
        <v>31</v>
      </c>
      <c r="C12258">
        <v>13</v>
      </c>
      <c r="D12258">
        <v>10</v>
      </c>
      <c r="E12258" t="s">
        <v>22229</v>
      </c>
      <c r="F12258" t="s">
        <v>22227</v>
      </c>
    </row>
    <row r="12259" spans="1:6">
      <c r="A12259" t="s">
        <v>22230</v>
      </c>
      <c r="B12259">
        <v>31</v>
      </c>
      <c r="C12259">
        <v>13</v>
      </c>
      <c r="D12259">
        <v>11</v>
      </c>
      <c r="E12259" t="s">
        <v>22231</v>
      </c>
      <c r="F12259" t="s">
        <v>22232</v>
      </c>
    </row>
    <row r="12260" spans="1:6">
      <c r="A12260" t="s">
        <v>22233</v>
      </c>
      <c r="B12260">
        <v>31</v>
      </c>
      <c r="C12260">
        <v>13</v>
      </c>
      <c r="D12260">
        <v>12</v>
      </c>
      <c r="E12260" t="s">
        <v>22234</v>
      </c>
      <c r="F12260" t="s">
        <v>22232</v>
      </c>
    </row>
    <row r="12261" spans="1:6">
      <c r="A12261" t="s">
        <v>22235</v>
      </c>
      <c r="B12261">
        <v>31</v>
      </c>
      <c r="C12261">
        <v>13</v>
      </c>
      <c r="D12261">
        <v>13</v>
      </c>
      <c r="E12261" t="s">
        <v>22236</v>
      </c>
      <c r="F12261" t="s">
        <v>22237</v>
      </c>
    </row>
    <row r="12262" spans="1:6">
      <c r="A12262" t="s">
        <v>22238</v>
      </c>
      <c r="B12262">
        <v>31</v>
      </c>
      <c r="C12262">
        <v>13</v>
      </c>
      <c r="D12262">
        <v>14</v>
      </c>
      <c r="E12262" t="s">
        <v>22239</v>
      </c>
      <c r="F12262" t="s">
        <v>22237</v>
      </c>
    </row>
    <row r="12263" spans="1:6">
      <c r="A12263" t="s">
        <v>22240</v>
      </c>
      <c r="B12263">
        <v>31</v>
      </c>
      <c r="C12263">
        <v>13</v>
      </c>
      <c r="D12263">
        <v>15</v>
      </c>
      <c r="E12263" t="s">
        <v>22241</v>
      </c>
      <c r="F12263" t="s">
        <v>22242</v>
      </c>
    </row>
    <row r="12264" spans="1:6">
      <c r="A12264" t="s">
        <v>22243</v>
      </c>
      <c r="B12264">
        <v>31</v>
      </c>
      <c r="C12264">
        <v>13</v>
      </c>
      <c r="D12264">
        <v>16</v>
      </c>
      <c r="E12264" t="s">
        <v>22244</v>
      </c>
      <c r="F12264" t="s">
        <v>22242</v>
      </c>
    </row>
    <row r="12265" spans="1:6">
      <c r="A12265" t="s">
        <v>22245</v>
      </c>
      <c r="B12265">
        <v>31</v>
      </c>
      <c r="C12265">
        <v>13</v>
      </c>
      <c r="D12265">
        <v>17</v>
      </c>
      <c r="E12265" t="s">
        <v>22246</v>
      </c>
      <c r="F12265" t="s">
        <v>22247</v>
      </c>
    </row>
    <row r="12266" spans="1:6">
      <c r="A12266" t="s">
        <v>22248</v>
      </c>
      <c r="B12266">
        <v>31</v>
      </c>
      <c r="C12266">
        <v>13</v>
      </c>
      <c r="D12266">
        <v>18</v>
      </c>
      <c r="E12266" t="s">
        <v>22249</v>
      </c>
      <c r="F12266" t="s">
        <v>22247</v>
      </c>
    </row>
    <row r="12267" spans="1:6">
      <c r="A12267" t="s">
        <v>22250</v>
      </c>
      <c r="B12267">
        <v>31</v>
      </c>
      <c r="C12267">
        <v>13</v>
      </c>
      <c r="D12267">
        <v>19</v>
      </c>
      <c r="E12267" t="s">
        <v>22251</v>
      </c>
      <c r="F12267" t="s">
        <v>22252</v>
      </c>
    </row>
    <row r="12268" spans="1:6">
      <c r="A12268" t="s">
        <v>22253</v>
      </c>
      <c r="B12268">
        <v>31</v>
      </c>
      <c r="C12268">
        <v>13</v>
      </c>
      <c r="D12268">
        <v>20</v>
      </c>
      <c r="E12268" t="s">
        <v>22254</v>
      </c>
      <c r="F12268" t="s">
        <v>22252</v>
      </c>
    </row>
    <row r="12269" spans="1:6">
      <c r="A12269" t="s">
        <v>22255</v>
      </c>
      <c r="B12269">
        <v>31</v>
      </c>
      <c r="C12269">
        <v>14</v>
      </c>
      <c r="D12269">
        <v>1</v>
      </c>
      <c r="E12269" t="s">
        <v>22256</v>
      </c>
      <c r="F12269" t="s">
        <v>22257</v>
      </c>
    </row>
    <row r="12270" spans="1:6">
      <c r="A12270" t="s">
        <v>22258</v>
      </c>
      <c r="B12270">
        <v>31</v>
      </c>
      <c r="C12270">
        <v>14</v>
      </c>
      <c r="D12270">
        <v>2</v>
      </c>
      <c r="E12270" t="s">
        <v>22259</v>
      </c>
      <c r="F12270" t="s">
        <v>22257</v>
      </c>
    </row>
    <row r="12271" spans="1:6">
      <c r="A12271" t="s">
        <v>22260</v>
      </c>
      <c r="B12271">
        <v>31</v>
      </c>
      <c r="C12271">
        <v>14</v>
      </c>
      <c r="D12271">
        <v>3</v>
      </c>
      <c r="E12271" t="s">
        <v>22261</v>
      </c>
      <c r="F12271" t="s">
        <v>22262</v>
      </c>
    </row>
    <row r="12272" spans="1:6">
      <c r="A12272" t="s">
        <v>22263</v>
      </c>
      <c r="B12272">
        <v>31</v>
      </c>
      <c r="C12272">
        <v>14</v>
      </c>
      <c r="D12272">
        <v>4</v>
      </c>
      <c r="E12272" t="s">
        <v>22264</v>
      </c>
      <c r="F12272" t="s">
        <v>22262</v>
      </c>
    </row>
    <row r="12273" spans="1:7">
      <c r="A12273" t="s">
        <v>22265</v>
      </c>
      <c r="B12273">
        <v>31</v>
      </c>
      <c r="C12273">
        <v>14</v>
      </c>
      <c r="D12273">
        <v>5</v>
      </c>
      <c r="E12273" t="s">
        <v>22266</v>
      </c>
      <c r="F12273" t="s">
        <v>22267</v>
      </c>
    </row>
    <row r="12274" spans="1:7">
      <c r="A12274" t="s">
        <v>22268</v>
      </c>
      <c r="B12274">
        <v>31</v>
      </c>
      <c r="C12274">
        <v>14</v>
      </c>
      <c r="D12274">
        <v>6</v>
      </c>
      <c r="E12274" t="s">
        <v>22269</v>
      </c>
      <c r="F12274" t="s">
        <v>22267</v>
      </c>
    </row>
    <row r="12275" spans="1:7">
      <c r="A12275" t="s">
        <v>22270</v>
      </c>
      <c r="B12275">
        <v>31</v>
      </c>
      <c r="C12275">
        <v>14</v>
      </c>
      <c r="D12275">
        <v>7</v>
      </c>
      <c r="E12275" t="s">
        <v>22271</v>
      </c>
      <c r="F12275" t="s">
        <v>22272</v>
      </c>
    </row>
    <row r="12276" spans="1:7">
      <c r="A12276" t="s">
        <v>22273</v>
      </c>
      <c r="B12276">
        <v>31</v>
      </c>
      <c r="C12276">
        <v>14</v>
      </c>
      <c r="D12276">
        <v>8</v>
      </c>
      <c r="E12276" t="s">
        <v>22274</v>
      </c>
      <c r="F12276" t="s">
        <v>22272</v>
      </c>
    </row>
    <row r="12277" spans="1:7">
      <c r="A12277" t="s">
        <v>22275</v>
      </c>
      <c r="B12277">
        <v>31</v>
      </c>
      <c r="C12277">
        <v>14</v>
      </c>
      <c r="D12277">
        <v>9</v>
      </c>
      <c r="E12277" t="s">
        <v>22276</v>
      </c>
      <c r="F12277" t="s">
        <v>22277</v>
      </c>
    </row>
    <row r="12278" spans="1:7">
      <c r="A12278" t="s">
        <v>22278</v>
      </c>
      <c r="B12278">
        <v>31</v>
      </c>
      <c r="C12278">
        <v>14</v>
      </c>
      <c r="D12278">
        <v>10</v>
      </c>
      <c r="E12278" t="s">
        <v>22279</v>
      </c>
      <c r="F12278" t="s">
        <v>22277</v>
      </c>
    </row>
    <row r="12279" spans="1:7">
      <c r="A12279" t="s">
        <v>22280</v>
      </c>
      <c r="B12279">
        <v>31</v>
      </c>
      <c r="C12279">
        <v>14</v>
      </c>
      <c r="D12279">
        <v>11</v>
      </c>
      <c r="E12279" t="s">
        <v>22281</v>
      </c>
      <c r="F12279" t="s">
        <v>22282</v>
      </c>
    </row>
    <row r="12280" spans="1:7">
      <c r="A12280" t="s">
        <v>22283</v>
      </c>
      <c r="B12280">
        <v>31</v>
      </c>
      <c r="C12280">
        <v>14</v>
      </c>
      <c r="D12280">
        <v>12</v>
      </c>
      <c r="E12280" t="s">
        <v>22284</v>
      </c>
      <c r="F12280" t="s">
        <v>22282</v>
      </c>
    </row>
    <row r="12281" spans="1:7">
      <c r="A12281" t="s">
        <v>22285</v>
      </c>
      <c r="B12281">
        <v>31</v>
      </c>
      <c r="C12281">
        <v>14</v>
      </c>
      <c r="D12281">
        <v>13</v>
      </c>
      <c r="E12281" t="s">
        <v>15</v>
      </c>
      <c r="G12281" t="s">
        <v>16</v>
      </c>
    </row>
    <row r="12282" spans="1:7">
      <c r="A12282" t="s">
        <v>22286</v>
      </c>
      <c r="B12282">
        <v>31</v>
      </c>
      <c r="C12282">
        <v>14</v>
      </c>
      <c r="D12282">
        <v>14</v>
      </c>
      <c r="E12282" t="s">
        <v>15</v>
      </c>
      <c r="G12282" t="s">
        <v>16</v>
      </c>
    </row>
    <row r="12283" spans="1:7">
      <c r="A12283" t="s">
        <v>22287</v>
      </c>
      <c r="B12283">
        <v>31</v>
      </c>
      <c r="C12283">
        <v>14</v>
      </c>
      <c r="D12283">
        <v>15</v>
      </c>
      <c r="E12283" t="s">
        <v>660</v>
      </c>
      <c r="G12283" t="s">
        <v>661</v>
      </c>
    </row>
    <row r="12284" spans="1:7">
      <c r="A12284" t="s">
        <v>22288</v>
      </c>
      <c r="B12284">
        <v>31</v>
      </c>
      <c r="C12284">
        <v>14</v>
      </c>
      <c r="D12284">
        <v>16</v>
      </c>
      <c r="E12284" t="s">
        <v>660</v>
      </c>
      <c r="G12284" t="s">
        <v>661</v>
      </c>
    </row>
    <row r="12285" spans="1:7">
      <c r="A12285" t="s">
        <v>22289</v>
      </c>
      <c r="B12285">
        <v>31</v>
      </c>
      <c r="C12285">
        <v>14</v>
      </c>
      <c r="D12285">
        <v>17</v>
      </c>
      <c r="E12285" t="s">
        <v>664</v>
      </c>
      <c r="G12285" t="s">
        <v>665</v>
      </c>
    </row>
    <row r="12286" spans="1:7">
      <c r="A12286" t="s">
        <v>22290</v>
      </c>
      <c r="B12286">
        <v>31</v>
      </c>
      <c r="C12286">
        <v>14</v>
      </c>
      <c r="D12286">
        <v>18</v>
      </c>
      <c r="E12286" t="s">
        <v>664</v>
      </c>
      <c r="G12286" t="s">
        <v>665</v>
      </c>
    </row>
    <row r="12287" spans="1:7">
      <c r="A12287" t="s">
        <v>22291</v>
      </c>
      <c r="B12287">
        <v>31</v>
      </c>
      <c r="C12287">
        <v>14</v>
      </c>
      <c r="D12287">
        <v>19</v>
      </c>
      <c r="E12287" t="s">
        <v>668</v>
      </c>
      <c r="G12287" t="s">
        <v>669</v>
      </c>
    </row>
    <row r="12288" spans="1:7">
      <c r="A12288" t="s">
        <v>22292</v>
      </c>
      <c r="B12288">
        <v>31</v>
      </c>
      <c r="C12288">
        <v>14</v>
      </c>
      <c r="D12288">
        <v>20</v>
      </c>
      <c r="E12288" t="s">
        <v>668</v>
      </c>
      <c r="G12288" t="s">
        <v>669</v>
      </c>
    </row>
    <row r="12289" spans="1:7">
      <c r="A12289" t="s">
        <v>22293</v>
      </c>
      <c r="B12289">
        <v>31</v>
      </c>
      <c r="C12289">
        <v>15</v>
      </c>
      <c r="D12289">
        <v>1</v>
      </c>
      <c r="E12289" t="s">
        <v>672</v>
      </c>
      <c r="G12289" t="e">
        <f>--Buffer</f>
        <v>#NAME?</v>
      </c>
    </row>
    <row r="12290" spans="1:7">
      <c r="A12290" t="s">
        <v>22294</v>
      </c>
      <c r="B12290">
        <v>31</v>
      </c>
      <c r="C12290">
        <v>15</v>
      </c>
      <c r="D12290">
        <v>2</v>
      </c>
      <c r="E12290" t="s">
        <v>672</v>
      </c>
      <c r="G12290" t="e">
        <f>--Buffer</f>
        <v>#NAME?</v>
      </c>
    </row>
    <row r="12291" spans="1:7">
      <c r="A12291" t="s">
        <v>22295</v>
      </c>
      <c r="B12291">
        <v>31</v>
      </c>
      <c r="C12291">
        <v>15</v>
      </c>
      <c r="D12291">
        <v>3</v>
      </c>
      <c r="E12291" t="s">
        <v>675</v>
      </c>
      <c r="G12291" t="s">
        <v>676</v>
      </c>
    </row>
    <row r="12292" spans="1:7">
      <c r="A12292" t="s">
        <v>22296</v>
      </c>
      <c r="B12292">
        <v>31</v>
      </c>
      <c r="C12292">
        <v>15</v>
      </c>
      <c r="D12292">
        <v>4</v>
      </c>
      <c r="E12292" t="s">
        <v>675</v>
      </c>
      <c r="G12292" t="s">
        <v>676</v>
      </c>
    </row>
    <row r="12293" spans="1:7">
      <c r="A12293" t="s">
        <v>22297</v>
      </c>
      <c r="B12293">
        <v>31</v>
      </c>
      <c r="C12293">
        <v>15</v>
      </c>
      <c r="D12293">
        <v>5</v>
      </c>
      <c r="E12293" t="s">
        <v>679</v>
      </c>
      <c r="G12293" t="s">
        <v>680</v>
      </c>
    </row>
    <row r="12294" spans="1:7">
      <c r="A12294" t="s">
        <v>22298</v>
      </c>
      <c r="B12294">
        <v>31</v>
      </c>
      <c r="C12294">
        <v>15</v>
      </c>
      <c r="D12294">
        <v>6</v>
      </c>
      <c r="E12294" t="s">
        <v>679</v>
      </c>
      <c r="G12294" t="s">
        <v>680</v>
      </c>
    </row>
    <row r="12295" spans="1:7">
      <c r="A12295" t="s">
        <v>22299</v>
      </c>
      <c r="B12295">
        <v>31</v>
      </c>
      <c r="C12295">
        <v>15</v>
      </c>
      <c r="D12295">
        <v>7</v>
      </c>
      <c r="E12295" t="s">
        <v>683</v>
      </c>
      <c r="G12295" t="s">
        <v>684</v>
      </c>
    </row>
    <row r="12296" spans="1:7">
      <c r="A12296" t="s">
        <v>22300</v>
      </c>
      <c r="B12296">
        <v>31</v>
      </c>
      <c r="C12296">
        <v>15</v>
      </c>
      <c r="D12296">
        <v>8</v>
      </c>
      <c r="E12296" t="s">
        <v>683</v>
      </c>
      <c r="G12296" t="s">
        <v>684</v>
      </c>
    </row>
    <row r="12297" spans="1:7">
      <c r="A12297" t="s">
        <v>22301</v>
      </c>
      <c r="B12297">
        <v>31</v>
      </c>
      <c r="C12297">
        <v>15</v>
      </c>
      <c r="D12297">
        <v>9</v>
      </c>
      <c r="E12297" t="s">
        <v>672</v>
      </c>
      <c r="G12297" t="e">
        <f>--Buffer</f>
        <v>#NAME?</v>
      </c>
    </row>
    <row r="12298" spans="1:7">
      <c r="A12298" t="s">
        <v>22302</v>
      </c>
      <c r="B12298">
        <v>31</v>
      </c>
      <c r="C12298">
        <v>15</v>
      </c>
      <c r="D12298">
        <v>10</v>
      </c>
      <c r="E12298" t="s">
        <v>672</v>
      </c>
      <c r="G12298" t="e">
        <f>--Buffer</f>
        <v>#NAME?</v>
      </c>
    </row>
    <row r="12299" spans="1:7">
      <c r="A12299" t="s">
        <v>22303</v>
      </c>
      <c r="B12299">
        <v>31</v>
      </c>
      <c r="C12299">
        <v>15</v>
      </c>
      <c r="D12299">
        <v>11</v>
      </c>
      <c r="E12299" t="s">
        <v>672</v>
      </c>
      <c r="G12299" t="e">
        <f>--Buffer</f>
        <v>#NAME?</v>
      </c>
    </row>
    <row r="12300" spans="1:7">
      <c r="A12300" t="s">
        <v>22304</v>
      </c>
      <c r="B12300">
        <v>31</v>
      </c>
      <c r="C12300">
        <v>15</v>
      </c>
      <c r="D12300">
        <v>12</v>
      </c>
      <c r="E12300" t="s">
        <v>672</v>
      </c>
      <c r="G12300" t="e">
        <f>--Buffer</f>
        <v>#NAME?</v>
      </c>
    </row>
    <row r="12301" spans="1:7">
      <c r="A12301" t="s">
        <v>22305</v>
      </c>
      <c r="B12301">
        <v>31</v>
      </c>
      <c r="C12301">
        <v>15</v>
      </c>
      <c r="D12301">
        <v>13</v>
      </c>
      <c r="E12301" t="s">
        <v>672</v>
      </c>
      <c r="G12301" t="e">
        <f>--Buffer</f>
        <v>#NAME?</v>
      </c>
    </row>
    <row r="12302" spans="1:7">
      <c r="A12302" t="s">
        <v>22306</v>
      </c>
      <c r="B12302">
        <v>31</v>
      </c>
      <c r="C12302">
        <v>15</v>
      </c>
      <c r="D12302">
        <v>14</v>
      </c>
      <c r="E12302" t="s">
        <v>672</v>
      </c>
      <c r="G12302" t="e">
        <f>--Buffer</f>
        <v>#NAME?</v>
      </c>
    </row>
    <row r="12303" spans="1:7">
      <c r="A12303" t="s">
        <v>22307</v>
      </c>
      <c r="B12303">
        <v>31</v>
      </c>
      <c r="C12303">
        <v>15</v>
      </c>
      <c r="D12303">
        <v>15</v>
      </c>
      <c r="E12303" t="s">
        <v>672</v>
      </c>
      <c r="G12303" t="e">
        <f>--Buffer</f>
        <v>#NAME?</v>
      </c>
    </row>
    <row r="12304" spans="1:7">
      <c r="A12304" t="s">
        <v>22308</v>
      </c>
      <c r="B12304">
        <v>31</v>
      </c>
      <c r="C12304">
        <v>15</v>
      </c>
      <c r="D12304">
        <v>16</v>
      </c>
      <c r="E12304" t="s">
        <v>672</v>
      </c>
      <c r="G12304" t="e">
        <f>--Buffer</f>
        <v>#NAME?</v>
      </c>
    </row>
    <row r="12305" spans="1:7">
      <c r="A12305" t="s">
        <v>22309</v>
      </c>
      <c r="B12305">
        <v>31</v>
      </c>
      <c r="C12305">
        <v>15</v>
      </c>
      <c r="D12305">
        <v>17</v>
      </c>
      <c r="E12305" t="s">
        <v>695</v>
      </c>
      <c r="G12305" t="s">
        <v>696</v>
      </c>
    </row>
    <row r="12306" spans="1:7">
      <c r="A12306" t="s">
        <v>22310</v>
      </c>
      <c r="B12306">
        <v>31</v>
      </c>
      <c r="C12306">
        <v>15</v>
      </c>
      <c r="D12306">
        <v>18</v>
      </c>
      <c r="E12306" t="s">
        <v>695</v>
      </c>
      <c r="G12306" t="s">
        <v>696</v>
      </c>
    </row>
    <row r="12307" spans="1:7">
      <c r="A12307" t="s">
        <v>22311</v>
      </c>
      <c r="B12307">
        <v>31</v>
      </c>
      <c r="C12307">
        <v>15</v>
      </c>
      <c r="D12307">
        <v>19</v>
      </c>
      <c r="E12307" t="s">
        <v>699</v>
      </c>
      <c r="G12307" t="s">
        <v>700</v>
      </c>
    </row>
    <row r="12308" spans="1:7">
      <c r="A12308" t="s">
        <v>22312</v>
      </c>
      <c r="B12308">
        <v>31</v>
      </c>
      <c r="C12308">
        <v>15</v>
      </c>
      <c r="D12308">
        <v>20</v>
      </c>
      <c r="E12308" t="s">
        <v>699</v>
      </c>
      <c r="G12308" t="s">
        <v>700</v>
      </c>
    </row>
    <row r="12309" spans="1:7">
      <c r="A12309" t="s">
        <v>22313</v>
      </c>
      <c r="B12309">
        <v>31</v>
      </c>
      <c r="C12309">
        <v>16</v>
      </c>
      <c r="D12309">
        <v>1</v>
      </c>
      <c r="E12309" t="s">
        <v>703</v>
      </c>
      <c r="G12309" t="s">
        <v>704</v>
      </c>
    </row>
    <row r="12310" spans="1:7">
      <c r="A12310" t="s">
        <v>22314</v>
      </c>
      <c r="B12310">
        <v>31</v>
      </c>
      <c r="C12310">
        <v>16</v>
      </c>
      <c r="D12310">
        <v>2</v>
      </c>
      <c r="E12310" t="s">
        <v>703</v>
      </c>
      <c r="G12310" t="s">
        <v>704</v>
      </c>
    </row>
    <row r="12311" spans="1:7">
      <c r="A12311" t="s">
        <v>22315</v>
      </c>
      <c r="B12311">
        <v>31</v>
      </c>
      <c r="C12311">
        <v>16</v>
      </c>
      <c r="D12311">
        <v>3</v>
      </c>
      <c r="E12311" t="s">
        <v>707</v>
      </c>
      <c r="G12311" t="s">
        <v>708</v>
      </c>
    </row>
    <row r="12312" spans="1:7">
      <c r="A12312" t="s">
        <v>22316</v>
      </c>
      <c r="B12312">
        <v>31</v>
      </c>
      <c r="C12312">
        <v>16</v>
      </c>
      <c r="D12312">
        <v>4</v>
      </c>
      <c r="E12312" t="s">
        <v>707</v>
      </c>
      <c r="G12312" t="s">
        <v>708</v>
      </c>
    </row>
    <row r="12313" spans="1:7">
      <c r="A12313" t="s">
        <v>22317</v>
      </c>
      <c r="B12313">
        <v>31</v>
      </c>
      <c r="C12313">
        <v>16</v>
      </c>
      <c r="D12313">
        <v>5</v>
      </c>
      <c r="E12313" t="s">
        <v>711</v>
      </c>
      <c r="G12313" t="e">
        <f>--Blank</f>
        <v>#NAME?</v>
      </c>
    </row>
    <row r="12314" spans="1:7">
      <c r="A12314" t="s">
        <v>22318</v>
      </c>
      <c r="B12314">
        <v>31</v>
      </c>
      <c r="C12314">
        <v>16</v>
      </c>
      <c r="D12314">
        <v>6</v>
      </c>
      <c r="E12314" t="s">
        <v>711</v>
      </c>
      <c r="G12314" t="e">
        <f>--Blank</f>
        <v>#NAME?</v>
      </c>
    </row>
    <row r="12315" spans="1:7">
      <c r="A12315" t="s">
        <v>22319</v>
      </c>
      <c r="B12315">
        <v>31</v>
      </c>
      <c r="C12315">
        <v>16</v>
      </c>
      <c r="D12315">
        <v>7</v>
      </c>
      <c r="E12315" t="s">
        <v>711</v>
      </c>
      <c r="G12315" t="e">
        <f>--Blank</f>
        <v>#NAME?</v>
      </c>
    </row>
    <row r="12316" spans="1:7">
      <c r="A12316" t="s">
        <v>22320</v>
      </c>
      <c r="B12316">
        <v>31</v>
      </c>
      <c r="C12316">
        <v>16</v>
      </c>
      <c r="D12316">
        <v>8</v>
      </c>
      <c r="E12316" t="s">
        <v>711</v>
      </c>
      <c r="G12316" t="e">
        <f>--Blank</f>
        <v>#NAME?</v>
      </c>
    </row>
    <row r="12317" spans="1:7">
      <c r="A12317" t="s">
        <v>22321</v>
      </c>
      <c r="B12317">
        <v>31</v>
      </c>
      <c r="C12317">
        <v>16</v>
      </c>
      <c r="D12317">
        <v>9</v>
      </c>
      <c r="E12317" t="s">
        <v>711</v>
      </c>
      <c r="G12317" t="e">
        <f>--Blank</f>
        <v>#NAME?</v>
      </c>
    </row>
    <row r="12318" spans="1:7">
      <c r="A12318" t="s">
        <v>22322</v>
      </c>
      <c r="B12318">
        <v>31</v>
      </c>
      <c r="C12318">
        <v>16</v>
      </c>
      <c r="D12318">
        <v>10</v>
      </c>
      <c r="E12318" t="s">
        <v>711</v>
      </c>
      <c r="G12318" t="e">
        <f>--Blank</f>
        <v>#NAME?</v>
      </c>
    </row>
    <row r="12319" spans="1:7">
      <c r="A12319" t="s">
        <v>22323</v>
      </c>
      <c r="B12319">
        <v>31</v>
      </c>
      <c r="C12319">
        <v>16</v>
      </c>
      <c r="D12319">
        <v>11</v>
      </c>
      <c r="E12319" t="s">
        <v>711</v>
      </c>
      <c r="G12319" t="e">
        <f>--Blank</f>
        <v>#NAME?</v>
      </c>
    </row>
    <row r="12320" spans="1:7">
      <c r="A12320" t="s">
        <v>22324</v>
      </c>
      <c r="B12320">
        <v>31</v>
      </c>
      <c r="C12320">
        <v>16</v>
      </c>
      <c r="D12320">
        <v>12</v>
      </c>
      <c r="E12320" t="s">
        <v>711</v>
      </c>
      <c r="G12320" t="e">
        <f>--Blank</f>
        <v>#NAME?</v>
      </c>
    </row>
    <row r="12321" spans="1:7">
      <c r="A12321" t="s">
        <v>22325</v>
      </c>
      <c r="B12321">
        <v>31</v>
      </c>
      <c r="C12321">
        <v>16</v>
      </c>
      <c r="D12321">
        <v>13</v>
      </c>
      <c r="E12321" t="s">
        <v>711</v>
      </c>
      <c r="G12321" t="e">
        <f>--Blank</f>
        <v>#NAME?</v>
      </c>
    </row>
    <row r="12322" spans="1:7">
      <c r="A12322" t="s">
        <v>22326</v>
      </c>
      <c r="B12322">
        <v>31</v>
      </c>
      <c r="C12322">
        <v>16</v>
      </c>
      <c r="D12322">
        <v>14</v>
      </c>
      <c r="E12322" t="s">
        <v>711</v>
      </c>
      <c r="G12322" t="e">
        <f>--Blank</f>
        <v>#NAME?</v>
      </c>
    </row>
    <row r="12323" spans="1:7">
      <c r="A12323" t="s">
        <v>22327</v>
      </c>
      <c r="B12323">
        <v>31</v>
      </c>
      <c r="C12323">
        <v>16</v>
      </c>
      <c r="D12323">
        <v>15</v>
      </c>
      <c r="E12323" t="s">
        <v>711</v>
      </c>
      <c r="G12323" t="e">
        <f>--Blank</f>
        <v>#NAME?</v>
      </c>
    </row>
    <row r="12324" spans="1:7">
      <c r="A12324" t="s">
        <v>22328</v>
      </c>
      <c r="B12324">
        <v>31</v>
      </c>
      <c r="C12324">
        <v>16</v>
      </c>
      <c r="D12324">
        <v>16</v>
      </c>
      <c r="E12324" t="s">
        <v>711</v>
      </c>
      <c r="G12324" t="e">
        <f>--Blank</f>
        <v>#NAME?</v>
      </c>
    </row>
    <row r="12325" spans="1:7">
      <c r="A12325" t="s">
        <v>22329</v>
      </c>
      <c r="B12325">
        <v>31</v>
      </c>
      <c r="C12325">
        <v>16</v>
      </c>
      <c r="D12325">
        <v>17</v>
      </c>
      <c r="E12325" t="s">
        <v>711</v>
      </c>
      <c r="G12325" t="e">
        <f>--Blank</f>
        <v>#NAME?</v>
      </c>
    </row>
    <row r="12326" spans="1:7">
      <c r="A12326" t="s">
        <v>22330</v>
      </c>
      <c r="B12326">
        <v>31</v>
      </c>
      <c r="C12326">
        <v>16</v>
      </c>
      <c r="D12326">
        <v>18</v>
      </c>
      <c r="E12326" t="s">
        <v>711</v>
      </c>
      <c r="G12326" t="e">
        <f>--Blank</f>
        <v>#NAME?</v>
      </c>
    </row>
    <row r="12327" spans="1:7">
      <c r="A12327" t="s">
        <v>22331</v>
      </c>
      <c r="B12327">
        <v>31</v>
      </c>
      <c r="C12327">
        <v>16</v>
      </c>
      <c r="D12327">
        <v>19</v>
      </c>
      <c r="E12327" t="s">
        <v>711</v>
      </c>
      <c r="G12327" t="e">
        <f>--Blank</f>
        <v>#NAME?</v>
      </c>
    </row>
    <row r="12328" spans="1:7">
      <c r="A12328" t="s">
        <v>22332</v>
      </c>
      <c r="B12328">
        <v>31</v>
      </c>
      <c r="C12328">
        <v>16</v>
      </c>
      <c r="D12328">
        <v>20</v>
      </c>
      <c r="E12328" t="s">
        <v>711</v>
      </c>
      <c r="G12328" t="e">
        <f>--Blank</f>
        <v>#NAME?</v>
      </c>
    </row>
    <row r="12329" spans="1:7">
      <c r="A12329" t="s">
        <v>22333</v>
      </c>
      <c r="B12329">
        <v>31</v>
      </c>
      <c r="C12329">
        <v>17</v>
      </c>
      <c r="D12329">
        <v>1</v>
      </c>
      <c r="E12329" t="s">
        <v>711</v>
      </c>
      <c r="G12329" t="e">
        <f>--Blank</f>
        <v>#NAME?</v>
      </c>
    </row>
    <row r="12330" spans="1:7">
      <c r="A12330" t="s">
        <v>22334</v>
      </c>
      <c r="B12330">
        <v>31</v>
      </c>
      <c r="C12330">
        <v>17</v>
      </c>
      <c r="D12330">
        <v>2</v>
      </c>
      <c r="E12330" t="s">
        <v>711</v>
      </c>
      <c r="G12330" t="e">
        <f>--Blank</f>
        <v>#NAME?</v>
      </c>
    </row>
    <row r="12331" spans="1:7">
      <c r="A12331" t="s">
        <v>22335</v>
      </c>
      <c r="B12331">
        <v>31</v>
      </c>
      <c r="C12331">
        <v>17</v>
      </c>
      <c r="D12331">
        <v>3</v>
      </c>
      <c r="E12331" t="s">
        <v>711</v>
      </c>
      <c r="G12331" t="e">
        <f>--Blank</f>
        <v>#NAME?</v>
      </c>
    </row>
    <row r="12332" spans="1:7">
      <c r="A12332" t="s">
        <v>22336</v>
      </c>
      <c r="B12332">
        <v>31</v>
      </c>
      <c r="C12332">
        <v>17</v>
      </c>
      <c r="D12332">
        <v>4</v>
      </c>
      <c r="E12332" t="s">
        <v>711</v>
      </c>
      <c r="G12332" t="e">
        <f>--Blank</f>
        <v>#NAME?</v>
      </c>
    </row>
    <row r="12333" spans="1:7">
      <c r="A12333" t="s">
        <v>22337</v>
      </c>
      <c r="B12333">
        <v>31</v>
      </c>
      <c r="C12333">
        <v>17</v>
      </c>
      <c r="D12333">
        <v>5</v>
      </c>
      <c r="E12333" t="s">
        <v>711</v>
      </c>
      <c r="G12333" t="e">
        <f>--Blank</f>
        <v>#NAME?</v>
      </c>
    </row>
    <row r="12334" spans="1:7">
      <c r="A12334" t="s">
        <v>22338</v>
      </c>
      <c r="B12334">
        <v>31</v>
      </c>
      <c r="C12334">
        <v>17</v>
      </c>
      <c r="D12334">
        <v>6</v>
      </c>
      <c r="E12334" t="s">
        <v>711</v>
      </c>
      <c r="G12334" t="e">
        <f>--Blank</f>
        <v>#NAME?</v>
      </c>
    </row>
    <row r="12335" spans="1:7">
      <c r="A12335" t="s">
        <v>22339</v>
      </c>
      <c r="B12335">
        <v>31</v>
      </c>
      <c r="C12335">
        <v>17</v>
      </c>
      <c r="D12335">
        <v>7</v>
      </c>
      <c r="E12335" t="s">
        <v>711</v>
      </c>
      <c r="G12335" t="e">
        <f>--Blank</f>
        <v>#NAME?</v>
      </c>
    </row>
    <row r="12336" spans="1:7">
      <c r="A12336" t="s">
        <v>22340</v>
      </c>
      <c r="B12336">
        <v>31</v>
      </c>
      <c r="C12336">
        <v>17</v>
      </c>
      <c r="D12336">
        <v>8</v>
      </c>
      <c r="E12336" t="s">
        <v>711</v>
      </c>
      <c r="G12336" t="e">
        <f>--Blank</f>
        <v>#NAME?</v>
      </c>
    </row>
    <row r="12337" spans="1:7">
      <c r="A12337" t="s">
        <v>22341</v>
      </c>
      <c r="B12337">
        <v>31</v>
      </c>
      <c r="C12337">
        <v>17</v>
      </c>
      <c r="D12337">
        <v>9</v>
      </c>
      <c r="E12337" t="s">
        <v>711</v>
      </c>
      <c r="G12337" t="e">
        <f>--Blank</f>
        <v>#NAME?</v>
      </c>
    </row>
    <row r="12338" spans="1:7">
      <c r="A12338" t="s">
        <v>22342</v>
      </c>
      <c r="B12338">
        <v>31</v>
      </c>
      <c r="C12338">
        <v>17</v>
      </c>
      <c r="D12338">
        <v>10</v>
      </c>
      <c r="E12338" t="s">
        <v>711</v>
      </c>
      <c r="G12338" t="e">
        <f>--Blank</f>
        <v>#NAME?</v>
      </c>
    </row>
    <row r="12339" spans="1:7">
      <c r="A12339" t="s">
        <v>22343</v>
      </c>
      <c r="B12339">
        <v>31</v>
      </c>
      <c r="C12339">
        <v>17</v>
      </c>
      <c r="D12339">
        <v>11</v>
      </c>
      <c r="E12339" t="s">
        <v>711</v>
      </c>
      <c r="G12339" t="e">
        <f>--Blank</f>
        <v>#NAME?</v>
      </c>
    </row>
    <row r="12340" spans="1:7">
      <c r="A12340" t="s">
        <v>22344</v>
      </c>
      <c r="B12340">
        <v>31</v>
      </c>
      <c r="C12340">
        <v>17</v>
      </c>
      <c r="D12340">
        <v>12</v>
      </c>
      <c r="E12340" t="s">
        <v>711</v>
      </c>
      <c r="G12340" t="e">
        <f>--Blank</f>
        <v>#NAME?</v>
      </c>
    </row>
    <row r="12341" spans="1:7">
      <c r="A12341" t="s">
        <v>22345</v>
      </c>
      <c r="B12341">
        <v>31</v>
      </c>
      <c r="C12341">
        <v>17</v>
      </c>
      <c r="D12341">
        <v>13</v>
      </c>
      <c r="E12341" t="s">
        <v>711</v>
      </c>
      <c r="G12341" t="e">
        <f>--Blank</f>
        <v>#NAME?</v>
      </c>
    </row>
    <row r="12342" spans="1:7">
      <c r="A12342" t="s">
        <v>22346</v>
      </c>
      <c r="B12342">
        <v>31</v>
      </c>
      <c r="C12342">
        <v>17</v>
      </c>
      <c r="D12342">
        <v>14</v>
      </c>
      <c r="E12342" t="s">
        <v>711</v>
      </c>
      <c r="G12342" t="e">
        <f>--Blank</f>
        <v>#NAME?</v>
      </c>
    </row>
    <row r="12343" spans="1:7">
      <c r="A12343" t="s">
        <v>22347</v>
      </c>
      <c r="B12343">
        <v>31</v>
      </c>
      <c r="C12343">
        <v>17</v>
      </c>
      <c r="D12343">
        <v>15</v>
      </c>
      <c r="E12343" t="s">
        <v>711</v>
      </c>
      <c r="G12343" t="e">
        <f>--Blank</f>
        <v>#NAME?</v>
      </c>
    </row>
    <row r="12344" spans="1:7">
      <c r="A12344" t="s">
        <v>22348</v>
      </c>
      <c r="B12344">
        <v>31</v>
      </c>
      <c r="C12344">
        <v>17</v>
      </c>
      <c r="D12344">
        <v>16</v>
      </c>
      <c r="E12344" t="s">
        <v>711</v>
      </c>
      <c r="G12344" t="e">
        <f>--Blank</f>
        <v>#NAME?</v>
      </c>
    </row>
    <row r="12345" spans="1:7">
      <c r="A12345" t="s">
        <v>22349</v>
      </c>
      <c r="B12345">
        <v>31</v>
      </c>
      <c r="C12345">
        <v>17</v>
      </c>
      <c r="D12345">
        <v>17</v>
      </c>
      <c r="E12345" t="s">
        <v>711</v>
      </c>
      <c r="G12345" t="e">
        <f>--Blank</f>
        <v>#NAME?</v>
      </c>
    </row>
    <row r="12346" spans="1:7">
      <c r="A12346" t="s">
        <v>22350</v>
      </c>
      <c r="B12346">
        <v>31</v>
      </c>
      <c r="C12346">
        <v>17</v>
      </c>
      <c r="D12346">
        <v>18</v>
      </c>
      <c r="E12346" t="s">
        <v>711</v>
      </c>
      <c r="G12346" t="e">
        <f>--Blank</f>
        <v>#NAME?</v>
      </c>
    </row>
    <row r="12347" spans="1:7">
      <c r="A12347" t="s">
        <v>22351</v>
      </c>
      <c r="B12347">
        <v>31</v>
      </c>
      <c r="C12347">
        <v>17</v>
      </c>
      <c r="D12347">
        <v>19</v>
      </c>
      <c r="E12347" t="s">
        <v>711</v>
      </c>
      <c r="G12347" t="e">
        <f>--Blank</f>
        <v>#NAME?</v>
      </c>
    </row>
    <row r="12348" spans="1:7">
      <c r="A12348" t="s">
        <v>22352</v>
      </c>
      <c r="B12348">
        <v>31</v>
      </c>
      <c r="C12348">
        <v>17</v>
      </c>
      <c r="D12348">
        <v>20</v>
      </c>
      <c r="E12348" t="s">
        <v>711</v>
      </c>
      <c r="G12348" t="e">
        <f>--Blank</f>
        <v>#NAME?</v>
      </c>
    </row>
    <row r="12349" spans="1:7">
      <c r="A12349" t="s">
        <v>22353</v>
      </c>
      <c r="B12349">
        <v>31</v>
      </c>
      <c r="C12349">
        <v>18</v>
      </c>
      <c r="D12349">
        <v>1</v>
      </c>
      <c r="E12349" t="s">
        <v>711</v>
      </c>
      <c r="G12349" t="e">
        <f>--Blank</f>
        <v>#NAME?</v>
      </c>
    </row>
    <row r="12350" spans="1:7">
      <c r="A12350" t="s">
        <v>22354</v>
      </c>
      <c r="B12350">
        <v>31</v>
      </c>
      <c r="C12350">
        <v>18</v>
      </c>
      <c r="D12350">
        <v>2</v>
      </c>
      <c r="E12350" t="s">
        <v>711</v>
      </c>
      <c r="G12350" t="e">
        <f>--Blank</f>
        <v>#NAME?</v>
      </c>
    </row>
    <row r="12351" spans="1:7">
      <c r="A12351" t="s">
        <v>22355</v>
      </c>
      <c r="B12351">
        <v>31</v>
      </c>
      <c r="C12351">
        <v>18</v>
      </c>
      <c r="D12351">
        <v>3</v>
      </c>
      <c r="E12351" t="s">
        <v>711</v>
      </c>
      <c r="G12351" t="e">
        <f>--Blank</f>
        <v>#NAME?</v>
      </c>
    </row>
    <row r="12352" spans="1:7">
      <c r="A12352" t="s">
        <v>22356</v>
      </c>
      <c r="B12352">
        <v>31</v>
      </c>
      <c r="C12352">
        <v>18</v>
      </c>
      <c r="D12352">
        <v>4</v>
      </c>
      <c r="E12352" t="s">
        <v>711</v>
      </c>
      <c r="G12352" t="e">
        <f>--Blank</f>
        <v>#NAME?</v>
      </c>
    </row>
    <row r="12353" spans="1:7">
      <c r="A12353" t="s">
        <v>22357</v>
      </c>
      <c r="B12353">
        <v>31</v>
      </c>
      <c r="C12353">
        <v>18</v>
      </c>
      <c r="D12353">
        <v>5</v>
      </c>
      <c r="E12353" t="s">
        <v>711</v>
      </c>
      <c r="G12353" t="e">
        <f>--Blank</f>
        <v>#NAME?</v>
      </c>
    </row>
    <row r="12354" spans="1:7">
      <c r="A12354" t="s">
        <v>22358</v>
      </c>
      <c r="B12354">
        <v>31</v>
      </c>
      <c r="C12354">
        <v>18</v>
      </c>
      <c r="D12354">
        <v>6</v>
      </c>
      <c r="E12354" t="s">
        <v>711</v>
      </c>
      <c r="G12354" t="e">
        <f>--Blank</f>
        <v>#NAME?</v>
      </c>
    </row>
    <row r="12355" spans="1:7">
      <c r="A12355" t="s">
        <v>22359</v>
      </c>
      <c r="B12355">
        <v>31</v>
      </c>
      <c r="C12355">
        <v>18</v>
      </c>
      <c r="D12355">
        <v>7</v>
      </c>
      <c r="E12355" t="s">
        <v>711</v>
      </c>
      <c r="G12355" t="e">
        <f>--Blank</f>
        <v>#NAME?</v>
      </c>
    </row>
    <row r="12356" spans="1:7">
      <c r="A12356" t="s">
        <v>22360</v>
      </c>
      <c r="B12356">
        <v>31</v>
      </c>
      <c r="C12356">
        <v>18</v>
      </c>
      <c r="D12356">
        <v>8</v>
      </c>
      <c r="E12356" t="s">
        <v>711</v>
      </c>
      <c r="G12356" t="e">
        <f>--Blank</f>
        <v>#NAME?</v>
      </c>
    </row>
    <row r="12357" spans="1:7">
      <c r="A12357" t="s">
        <v>22361</v>
      </c>
      <c r="B12357">
        <v>31</v>
      </c>
      <c r="C12357">
        <v>18</v>
      </c>
      <c r="D12357">
        <v>9</v>
      </c>
      <c r="E12357" t="s">
        <v>711</v>
      </c>
      <c r="G12357" t="e">
        <f>--Blank</f>
        <v>#NAME?</v>
      </c>
    </row>
    <row r="12358" spans="1:7">
      <c r="A12358" t="s">
        <v>22362</v>
      </c>
      <c r="B12358">
        <v>31</v>
      </c>
      <c r="C12358">
        <v>18</v>
      </c>
      <c r="D12358">
        <v>10</v>
      </c>
      <c r="E12358" t="s">
        <v>711</v>
      </c>
      <c r="G12358" t="e">
        <f>--Blank</f>
        <v>#NAME?</v>
      </c>
    </row>
    <row r="12359" spans="1:7">
      <c r="A12359" t="s">
        <v>22363</v>
      </c>
      <c r="B12359">
        <v>31</v>
      </c>
      <c r="C12359">
        <v>18</v>
      </c>
      <c r="D12359">
        <v>11</v>
      </c>
      <c r="E12359" t="s">
        <v>711</v>
      </c>
      <c r="G12359" t="e">
        <f>--Blank</f>
        <v>#NAME?</v>
      </c>
    </row>
    <row r="12360" spans="1:7">
      <c r="A12360" t="s">
        <v>22364</v>
      </c>
      <c r="B12360">
        <v>31</v>
      </c>
      <c r="C12360">
        <v>18</v>
      </c>
      <c r="D12360">
        <v>12</v>
      </c>
      <c r="E12360" t="s">
        <v>711</v>
      </c>
      <c r="G12360" t="e">
        <f>--Blank</f>
        <v>#NAME?</v>
      </c>
    </row>
    <row r="12361" spans="1:7">
      <c r="A12361" t="s">
        <v>22365</v>
      </c>
      <c r="B12361">
        <v>31</v>
      </c>
      <c r="C12361">
        <v>18</v>
      </c>
      <c r="D12361">
        <v>13</v>
      </c>
      <c r="E12361" t="s">
        <v>711</v>
      </c>
      <c r="G12361" t="e">
        <f>--Blank</f>
        <v>#NAME?</v>
      </c>
    </row>
    <row r="12362" spans="1:7">
      <c r="A12362" t="s">
        <v>22366</v>
      </c>
      <c r="B12362">
        <v>31</v>
      </c>
      <c r="C12362">
        <v>18</v>
      </c>
      <c r="D12362">
        <v>14</v>
      </c>
      <c r="E12362" t="s">
        <v>711</v>
      </c>
      <c r="G12362" t="e">
        <f>--Blank</f>
        <v>#NAME?</v>
      </c>
    </row>
    <row r="12363" spans="1:7">
      <c r="A12363" t="s">
        <v>22367</v>
      </c>
      <c r="B12363">
        <v>31</v>
      </c>
      <c r="C12363">
        <v>18</v>
      </c>
      <c r="D12363">
        <v>15</v>
      </c>
      <c r="E12363" t="s">
        <v>711</v>
      </c>
      <c r="G12363" t="e">
        <f>--Blank</f>
        <v>#NAME?</v>
      </c>
    </row>
    <row r="12364" spans="1:7">
      <c r="A12364" t="s">
        <v>22368</v>
      </c>
      <c r="B12364">
        <v>31</v>
      </c>
      <c r="C12364">
        <v>18</v>
      </c>
      <c r="D12364">
        <v>16</v>
      </c>
      <c r="E12364" t="s">
        <v>711</v>
      </c>
      <c r="G12364" t="e">
        <f>--Blank</f>
        <v>#NAME?</v>
      </c>
    </row>
    <row r="12365" spans="1:7">
      <c r="A12365" t="s">
        <v>22369</v>
      </c>
      <c r="B12365">
        <v>31</v>
      </c>
      <c r="C12365">
        <v>18</v>
      </c>
      <c r="D12365">
        <v>17</v>
      </c>
      <c r="E12365" t="s">
        <v>711</v>
      </c>
      <c r="G12365" t="e">
        <f>--Blank</f>
        <v>#NAME?</v>
      </c>
    </row>
    <row r="12366" spans="1:7">
      <c r="A12366" t="s">
        <v>22370</v>
      </c>
      <c r="B12366">
        <v>31</v>
      </c>
      <c r="C12366">
        <v>18</v>
      </c>
      <c r="D12366">
        <v>18</v>
      </c>
      <c r="E12366" t="s">
        <v>711</v>
      </c>
      <c r="G12366" t="e">
        <f>--Blank</f>
        <v>#NAME?</v>
      </c>
    </row>
    <row r="12367" spans="1:7">
      <c r="A12367" t="s">
        <v>22371</v>
      </c>
      <c r="B12367">
        <v>31</v>
      </c>
      <c r="C12367">
        <v>18</v>
      </c>
      <c r="D12367">
        <v>19</v>
      </c>
      <c r="E12367" t="s">
        <v>711</v>
      </c>
      <c r="G12367" t="e">
        <f>--Blank</f>
        <v>#NAME?</v>
      </c>
    </row>
    <row r="12368" spans="1:7">
      <c r="A12368" t="s">
        <v>22372</v>
      </c>
      <c r="B12368">
        <v>31</v>
      </c>
      <c r="C12368">
        <v>18</v>
      </c>
      <c r="D12368">
        <v>20</v>
      </c>
      <c r="E12368" t="s">
        <v>711</v>
      </c>
      <c r="G12368" t="e">
        <f>--Blank</f>
        <v>#NAME?</v>
      </c>
    </row>
    <row r="12369" spans="1:7">
      <c r="A12369" t="s">
        <v>22373</v>
      </c>
      <c r="B12369">
        <v>31</v>
      </c>
      <c r="C12369">
        <v>19</v>
      </c>
      <c r="D12369">
        <v>1</v>
      </c>
      <c r="E12369" t="s">
        <v>711</v>
      </c>
      <c r="G12369" t="e">
        <f>--Blank</f>
        <v>#NAME?</v>
      </c>
    </row>
    <row r="12370" spans="1:7">
      <c r="A12370" t="s">
        <v>22374</v>
      </c>
      <c r="B12370">
        <v>31</v>
      </c>
      <c r="C12370">
        <v>19</v>
      </c>
      <c r="D12370">
        <v>2</v>
      </c>
      <c r="E12370" t="s">
        <v>711</v>
      </c>
      <c r="G12370" t="e">
        <f>--Blank</f>
        <v>#NAME?</v>
      </c>
    </row>
    <row r="12371" spans="1:7">
      <c r="A12371" t="s">
        <v>22375</v>
      </c>
      <c r="B12371">
        <v>31</v>
      </c>
      <c r="C12371">
        <v>19</v>
      </c>
      <c r="D12371">
        <v>3</v>
      </c>
      <c r="E12371" t="s">
        <v>711</v>
      </c>
      <c r="G12371" t="e">
        <f>--Blank</f>
        <v>#NAME?</v>
      </c>
    </row>
    <row r="12372" spans="1:7">
      <c r="A12372" t="s">
        <v>22376</v>
      </c>
      <c r="B12372">
        <v>31</v>
      </c>
      <c r="C12372">
        <v>19</v>
      </c>
      <c r="D12372">
        <v>4</v>
      </c>
      <c r="E12372" t="s">
        <v>711</v>
      </c>
      <c r="G12372" t="e">
        <f>--Blank</f>
        <v>#NAME?</v>
      </c>
    </row>
    <row r="12373" spans="1:7">
      <c r="A12373" t="s">
        <v>22377</v>
      </c>
      <c r="B12373">
        <v>31</v>
      </c>
      <c r="C12373">
        <v>19</v>
      </c>
      <c r="D12373">
        <v>5</v>
      </c>
      <c r="E12373" t="s">
        <v>711</v>
      </c>
      <c r="G12373" t="e">
        <f>--Blank</f>
        <v>#NAME?</v>
      </c>
    </row>
    <row r="12374" spans="1:7">
      <c r="A12374" t="s">
        <v>22378</v>
      </c>
      <c r="B12374">
        <v>31</v>
      </c>
      <c r="C12374">
        <v>19</v>
      </c>
      <c r="D12374">
        <v>6</v>
      </c>
      <c r="E12374" t="s">
        <v>711</v>
      </c>
      <c r="G12374" t="e">
        <f>--Blank</f>
        <v>#NAME?</v>
      </c>
    </row>
    <row r="12375" spans="1:7">
      <c r="A12375" t="s">
        <v>22379</v>
      </c>
      <c r="B12375">
        <v>31</v>
      </c>
      <c r="C12375">
        <v>19</v>
      </c>
      <c r="D12375">
        <v>7</v>
      </c>
      <c r="E12375" t="s">
        <v>711</v>
      </c>
      <c r="G12375" t="e">
        <f>--Blank</f>
        <v>#NAME?</v>
      </c>
    </row>
    <row r="12376" spans="1:7">
      <c r="A12376" t="s">
        <v>22380</v>
      </c>
      <c r="B12376">
        <v>31</v>
      </c>
      <c r="C12376">
        <v>19</v>
      </c>
      <c r="D12376">
        <v>8</v>
      </c>
      <c r="E12376" t="s">
        <v>711</v>
      </c>
      <c r="G12376" t="e">
        <f>--Blank</f>
        <v>#NAME?</v>
      </c>
    </row>
    <row r="12377" spans="1:7">
      <c r="A12377" t="s">
        <v>22381</v>
      </c>
      <c r="B12377">
        <v>31</v>
      </c>
      <c r="C12377">
        <v>19</v>
      </c>
      <c r="D12377">
        <v>9</v>
      </c>
      <c r="E12377" t="s">
        <v>711</v>
      </c>
      <c r="G12377" t="e">
        <f>--Blank</f>
        <v>#NAME?</v>
      </c>
    </row>
    <row r="12378" spans="1:7">
      <c r="A12378" t="s">
        <v>22382</v>
      </c>
      <c r="B12378">
        <v>31</v>
      </c>
      <c r="C12378">
        <v>19</v>
      </c>
      <c r="D12378">
        <v>10</v>
      </c>
      <c r="E12378" t="s">
        <v>711</v>
      </c>
      <c r="G12378" t="e">
        <f>--Blank</f>
        <v>#NAME?</v>
      </c>
    </row>
    <row r="12379" spans="1:7">
      <c r="A12379" t="s">
        <v>22383</v>
      </c>
      <c r="B12379">
        <v>31</v>
      </c>
      <c r="C12379">
        <v>19</v>
      </c>
      <c r="D12379">
        <v>11</v>
      </c>
      <c r="E12379" t="s">
        <v>711</v>
      </c>
      <c r="G12379" t="e">
        <f>--Blank</f>
        <v>#NAME?</v>
      </c>
    </row>
    <row r="12380" spans="1:7">
      <c r="A12380" t="s">
        <v>22384</v>
      </c>
      <c r="B12380">
        <v>31</v>
      </c>
      <c r="C12380">
        <v>19</v>
      </c>
      <c r="D12380">
        <v>12</v>
      </c>
      <c r="E12380" t="s">
        <v>711</v>
      </c>
      <c r="G12380" t="e">
        <f>--Blank</f>
        <v>#NAME?</v>
      </c>
    </row>
    <row r="12381" spans="1:7">
      <c r="A12381" t="s">
        <v>22385</v>
      </c>
      <c r="B12381">
        <v>31</v>
      </c>
      <c r="C12381">
        <v>19</v>
      </c>
      <c r="D12381">
        <v>13</v>
      </c>
      <c r="E12381" t="s">
        <v>711</v>
      </c>
      <c r="G12381" t="e">
        <f>--Blank</f>
        <v>#NAME?</v>
      </c>
    </row>
    <row r="12382" spans="1:7">
      <c r="A12382" t="s">
        <v>22386</v>
      </c>
      <c r="B12382">
        <v>31</v>
      </c>
      <c r="C12382">
        <v>19</v>
      </c>
      <c r="D12382">
        <v>14</v>
      </c>
      <c r="E12382" t="s">
        <v>711</v>
      </c>
      <c r="G12382" t="e">
        <f>--Blank</f>
        <v>#NAME?</v>
      </c>
    </row>
    <row r="12383" spans="1:7">
      <c r="A12383" t="s">
        <v>22387</v>
      </c>
      <c r="B12383">
        <v>31</v>
      </c>
      <c r="C12383">
        <v>19</v>
      </c>
      <c r="D12383">
        <v>15</v>
      </c>
      <c r="E12383" t="s">
        <v>711</v>
      </c>
      <c r="G12383" t="e">
        <f>--Blank</f>
        <v>#NAME?</v>
      </c>
    </row>
    <row r="12384" spans="1:7">
      <c r="A12384" t="s">
        <v>22388</v>
      </c>
      <c r="B12384">
        <v>31</v>
      </c>
      <c r="C12384">
        <v>19</v>
      </c>
      <c r="D12384">
        <v>16</v>
      </c>
      <c r="E12384" t="s">
        <v>711</v>
      </c>
      <c r="G12384" t="e">
        <f>--Blank</f>
        <v>#NAME?</v>
      </c>
    </row>
    <row r="12385" spans="1:7">
      <c r="A12385" t="s">
        <v>22389</v>
      </c>
      <c r="B12385">
        <v>31</v>
      </c>
      <c r="C12385">
        <v>19</v>
      </c>
      <c r="D12385">
        <v>17</v>
      </c>
      <c r="E12385" t="s">
        <v>711</v>
      </c>
      <c r="G12385" t="e">
        <f>--Blank</f>
        <v>#NAME?</v>
      </c>
    </row>
    <row r="12386" spans="1:7">
      <c r="A12386" t="s">
        <v>22390</v>
      </c>
      <c r="B12386">
        <v>31</v>
      </c>
      <c r="C12386">
        <v>19</v>
      </c>
      <c r="D12386">
        <v>18</v>
      </c>
      <c r="E12386" t="s">
        <v>711</v>
      </c>
      <c r="G12386" t="e">
        <f>--Blank</f>
        <v>#NAME?</v>
      </c>
    </row>
    <row r="12387" spans="1:7">
      <c r="A12387" t="s">
        <v>22391</v>
      </c>
      <c r="B12387">
        <v>31</v>
      </c>
      <c r="C12387">
        <v>19</v>
      </c>
      <c r="D12387">
        <v>19</v>
      </c>
      <c r="E12387" t="s">
        <v>711</v>
      </c>
      <c r="G12387" t="e">
        <f>--Blank</f>
        <v>#NAME?</v>
      </c>
    </row>
    <row r="12388" spans="1:7">
      <c r="A12388" t="s">
        <v>22392</v>
      </c>
      <c r="B12388">
        <v>31</v>
      </c>
      <c r="C12388">
        <v>19</v>
      </c>
      <c r="D12388">
        <v>20</v>
      </c>
      <c r="E12388" t="s">
        <v>711</v>
      </c>
      <c r="G12388" t="e">
        <f>--Blank</f>
        <v>#NAME?</v>
      </c>
    </row>
    <row r="12389" spans="1:7">
      <c r="A12389" t="s">
        <v>22393</v>
      </c>
      <c r="B12389">
        <v>31</v>
      </c>
      <c r="C12389">
        <v>20</v>
      </c>
      <c r="D12389">
        <v>1</v>
      </c>
      <c r="E12389" t="s">
        <v>711</v>
      </c>
      <c r="G12389" t="e">
        <f>--Blank</f>
        <v>#NAME?</v>
      </c>
    </row>
    <row r="12390" spans="1:7">
      <c r="A12390" t="s">
        <v>22394</v>
      </c>
      <c r="B12390">
        <v>31</v>
      </c>
      <c r="C12390">
        <v>20</v>
      </c>
      <c r="D12390">
        <v>2</v>
      </c>
      <c r="E12390" t="s">
        <v>711</v>
      </c>
      <c r="G12390" t="e">
        <f>--Blank</f>
        <v>#NAME?</v>
      </c>
    </row>
    <row r="12391" spans="1:7">
      <c r="A12391" t="s">
        <v>22395</v>
      </c>
      <c r="B12391">
        <v>31</v>
      </c>
      <c r="C12391">
        <v>20</v>
      </c>
      <c r="D12391">
        <v>3</v>
      </c>
      <c r="E12391" t="s">
        <v>711</v>
      </c>
      <c r="G12391" t="e">
        <f>--Blank</f>
        <v>#NAME?</v>
      </c>
    </row>
    <row r="12392" spans="1:7">
      <c r="A12392" t="s">
        <v>22396</v>
      </c>
      <c r="B12392">
        <v>31</v>
      </c>
      <c r="C12392">
        <v>20</v>
      </c>
      <c r="D12392">
        <v>4</v>
      </c>
      <c r="E12392" t="s">
        <v>711</v>
      </c>
      <c r="G12392" t="e">
        <f>--Blank</f>
        <v>#NAME?</v>
      </c>
    </row>
    <row r="12393" spans="1:7">
      <c r="A12393" t="s">
        <v>22397</v>
      </c>
      <c r="B12393">
        <v>31</v>
      </c>
      <c r="C12393">
        <v>20</v>
      </c>
      <c r="D12393">
        <v>5</v>
      </c>
      <c r="E12393" t="s">
        <v>711</v>
      </c>
      <c r="G12393" t="e">
        <f>--Blank</f>
        <v>#NAME?</v>
      </c>
    </row>
    <row r="12394" spans="1:7">
      <c r="A12394" t="s">
        <v>22398</v>
      </c>
      <c r="B12394">
        <v>31</v>
      </c>
      <c r="C12394">
        <v>20</v>
      </c>
      <c r="D12394">
        <v>6</v>
      </c>
      <c r="E12394" t="s">
        <v>711</v>
      </c>
      <c r="G12394" t="e">
        <f>--Blank</f>
        <v>#NAME?</v>
      </c>
    </row>
    <row r="12395" spans="1:7">
      <c r="A12395" t="s">
        <v>22399</v>
      </c>
      <c r="B12395">
        <v>31</v>
      </c>
      <c r="C12395">
        <v>20</v>
      </c>
      <c r="D12395">
        <v>7</v>
      </c>
      <c r="E12395" t="s">
        <v>711</v>
      </c>
      <c r="G12395" t="e">
        <f>--Blank</f>
        <v>#NAME?</v>
      </c>
    </row>
    <row r="12396" spans="1:7">
      <c r="A12396" t="s">
        <v>22400</v>
      </c>
      <c r="B12396">
        <v>31</v>
      </c>
      <c r="C12396">
        <v>20</v>
      </c>
      <c r="D12396">
        <v>8</v>
      </c>
      <c r="E12396" t="s">
        <v>711</v>
      </c>
      <c r="G12396" t="e">
        <f>--Blank</f>
        <v>#NAME?</v>
      </c>
    </row>
    <row r="12397" spans="1:7">
      <c r="A12397" t="s">
        <v>22401</v>
      </c>
      <c r="B12397">
        <v>31</v>
      </c>
      <c r="C12397">
        <v>20</v>
      </c>
      <c r="D12397">
        <v>9</v>
      </c>
      <c r="E12397" t="s">
        <v>711</v>
      </c>
      <c r="G12397" t="e">
        <f>--Blank</f>
        <v>#NAME?</v>
      </c>
    </row>
    <row r="12398" spans="1:7">
      <c r="A12398" t="s">
        <v>22402</v>
      </c>
      <c r="B12398">
        <v>31</v>
      </c>
      <c r="C12398">
        <v>20</v>
      </c>
      <c r="D12398">
        <v>10</v>
      </c>
      <c r="E12398" t="s">
        <v>711</v>
      </c>
      <c r="G12398" t="e">
        <f>--Blank</f>
        <v>#NAME?</v>
      </c>
    </row>
    <row r="12399" spans="1:7">
      <c r="A12399" t="s">
        <v>22403</v>
      </c>
      <c r="B12399">
        <v>31</v>
      </c>
      <c r="C12399">
        <v>20</v>
      </c>
      <c r="D12399">
        <v>11</v>
      </c>
      <c r="E12399" t="s">
        <v>711</v>
      </c>
      <c r="G12399" t="e">
        <f>--Blank</f>
        <v>#NAME?</v>
      </c>
    </row>
    <row r="12400" spans="1:7">
      <c r="A12400" t="s">
        <v>22404</v>
      </c>
      <c r="B12400">
        <v>31</v>
      </c>
      <c r="C12400">
        <v>20</v>
      </c>
      <c r="D12400">
        <v>12</v>
      </c>
      <c r="E12400" t="s">
        <v>711</v>
      </c>
      <c r="G12400" t="e">
        <f>--Blank</f>
        <v>#NAME?</v>
      </c>
    </row>
    <row r="12401" spans="1:7">
      <c r="A12401" t="s">
        <v>22405</v>
      </c>
      <c r="B12401">
        <v>31</v>
      </c>
      <c r="C12401">
        <v>20</v>
      </c>
      <c r="D12401">
        <v>13</v>
      </c>
      <c r="E12401" t="s">
        <v>711</v>
      </c>
      <c r="G12401" t="e">
        <f>--Blank</f>
        <v>#NAME?</v>
      </c>
    </row>
    <row r="12402" spans="1:7">
      <c r="A12402" t="s">
        <v>22406</v>
      </c>
      <c r="B12402">
        <v>31</v>
      </c>
      <c r="C12402">
        <v>20</v>
      </c>
      <c r="D12402">
        <v>14</v>
      </c>
      <c r="E12402" t="s">
        <v>711</v>
      </c>
      <c r="G12402" t="e">
        <f>--Blank</f>
        <v>#NAME?</v>
      </c>
    </row>
    <row r="12403" spans="1:7">
      <c r="A12403" t="s">
        <v>22407</v>
      </c>
      <c r="B12403">
        <v>31</v>
      </c>
      <c r="C12403">
        <v>20</v>
      </c>
      <c r="D12403">
        <v>15</v>
      </c>
      <c r="E12403" t="s">
        <v>711</v>
      </c>
      <c r="G12403" t="e">
        <f>--Blank</f>
        <v>#NAME?</v>
      </c>
    </row>
    <row r="12404" spans="1:7">
      <c r="A12404" t="s">
        <v>22408</v>
      </c>
      <c r="B12404">
        <v>31</v>
      </c>
      <c r="C12404">
        <v>20</v>
      </c>
      <c r="D12404">
        <v>16</v>
      </c>
      <c r="E12404" t="s">
        <v>711</v>
      </c>
      <c r="G12404" t="e">
        <f>--Blank</f>
        <v>#NAME?</v>
      </c>
    </row>
    <row r="12405" spans="1:7">
      <c r="A12405" t="s">
        <v>22409</v>
      </c>
      <c r="B12405">
        <v>31</v>
      </c>
      <c r="C12405">
        <v>20</v>
      </c>
      <c r="D12405">
        <v>17</v>
      </c>
      <c r="E12405" t="s">
        <v>711</v>
      </c>
      <c r="G12405" t="e">
        <f>--Blank</f>
        <v>#NAME?</v>
      </c>
    </row>
    <row r="12406" spans="1:7">
      <c r="A12406" t="s">
        <v>22410</v>
      </c>
      <c r="B12406">
        <v>31</v>
      </c>
      <c r="C12406">
        <v>20</v>
      </c>
      <c r="D12406">
        <v>18</v>
      </c>
      <c r="E12406" t="s">
        <v>711</v>
      </c>
      <c r="G12406" t="e">
        <f>--Blank</f>
        <v>#NAME?</v>
      </c>
    </row>
    <row r="12407" spans="1:7">
      <c r="A12407" t="s">
        <v>22411</v>
      </c>
      <c r="B12407">
        <v>31</v>
      </c>
      <c r="C12407">
        <v>20</v>
      </c>
      <c r="D12407">
        <v>19</v>
      </c>
      <c r="E12407" t="s">
        <v>711</v>
      </c>
      <c r="G12407" t="e">
        <f>--Blank</f>
        <v>#NAME?</v>
      </c>
    </row>
    <row r="12408" spans="1:7">
      <c r="A12408" t="s">
        <v>22412</v>
      </c>
      <c r="B12408">
        <v>31</v>
      </c>
      <c r="C12408">
        <v>20</v>
      </c>
      <c r="D12408">
        <v>20</v>
      </c>
      <c r="E12408" t="s">
        <v>711</v>
      </c>
      <c r="G12408" t="e">
        <f>--Blank</f>
        <v>#NAME?</v>
      </c>
    </row>
    <row r="12409" spans="1:7">
      <c r="A12409" t="s">
        <v>22413</v>
      </c>
      <c r="B12409">
        <v>32</v>
      </c>
      <c r="C12409">
        <v>1</v>
      </c>
      <c r="D12409">
        <v>1</v>
      </c>
      <c r="E12409" t="s">
        <v>15</v>
      </c>
      <c r="G12409" t="s">
        <v>16</v>
      </c>
    </row>
    <row r="12410" spans="1:7">
      <c r="A12410" t="s">
        <v>22414</v>
      </c>
      <c r="B12410">
        <v>32</v>
      </c>
      <c r="C12410">
        <v>1</v>
      </c>
      <c r="D12410">
        <v>2</v>
      </c>
      <c r="E12410" t="s">
        <v>15</v>
      </c>
      <c r="G12410" t="s">
        <v>16</v>
      </c>
    </row>
    <row r="12411" spans="1:7">
      <c r="A12411" t="s">
        <v>22415</v>
      </c>
      <c r="B12411">
        <v>32</v>
      </c>
      <c r="C12411">
        <v>1</v>
      </c>
      <c r="D12411">
        <v>3</v>
      </c>
      <c r="E12411" t="s">
        <v>19</v>
      </c>
      <c r="G12411" t="s">
        <v>20</v>
      </c>
    </row>
    <row r="12412" spans="1:7">
      <c r="A12412" t="s">
        <v>22416</v>
      </c>
      <c r="B12412">
        <v>32</v>
      </c>
      <c r="C12412">
        <v>1</v>
      </c>
      <c r="D12412">
        <v>4</v>
      </c>
      <c r="E12412" t="s">
        <v>19</v>
      </c>
      <c r="G12412" t="s">
        <v>20</v>
      </c>
    </row>
    <row r="12413" spans="1:7">
      <c r="A12413" t="s">
        <v>22417</v>
      </c>
      <c r="B12413">
        <v>32</v>
      </c>
      <c r="C12413">
        <v>1</v>
      </c>
      <c r="D12413">
        <v>5</v>
      </c>
      <c r="E12413" t="s">
        <v>23</v>
      </c>
      <c r="G12413" t="s">
        <v>24</v>
      </c>
    </row>
    <row r="12414" spans="1:7">
      <c r="A12414" t="s">
        <v>22418</v>
      </c>
      <c r="B12414">
        <v>32</v>
      </c>
      <c r="C12414">
        <v>1</v>
      </c>
      <c r="D12414">
        <v>6</v>
      </c>
      <c r="E12414" t="s">
        <v>23</v>
      </c>
      <c r="G12414" t="s">
        <v>24</v>
      </c>
    </row>
    <row r="12415" spans="1:7">
      <c r="A12415" t="s">
        <v>22419</v>
      </c>
      <c r="B12415">
        <v>32</v>
      </c>
      <c r="C12415">
        <v>1</v>
      </c>
      <c r="D12415">
        <v>7</v>
      </c>
      <c r="E12415" t="s">
        <v>27</v>
      </c>
      <c r="G12415" t="s">
        <v>28</v>
      </c>
    </row>
    <row r="12416" spans="1:7">
      <c r="A12416" t="s">
        <v>22420</v>
      </c>
      <c r="B12416">
        <v>32</v>
      </c>
      <c r="C12416">
        <v>1</v>
      </c>
      <c r="D12416">
        <v>8</v>
      </c>
      <c r="E12416" t="s">
        <v>27</v>
      </c>
      <c r="G12416" t="s">
        <v>28</v>
      </c>
    </row>
    <row r="12417" spans="1:7">
      <c r="A12417" t="s">
        <v>22421</v>
      </c>
      <c r="B12417">
        <v>32</v>
      </c>
      <c r="C12417">
        <v>1</v>
      </c>
      <c r="D12417">
        <v>9</v>
      </c>
      <c r="E12417" t="s">
        <v>31</v>
      </c>
      <c r="G12417" t="s">
        <v>32</v>
      </c>
    </row>
    <row r="12418" spans="1:7">
      <c r="A12418" t="s">
        <v>22422</v>
      </c>
      <c r="B12418">
        <v>32</v>
      </c>
      <c r="C12418">
        <v>1</v>
      </c>
      <c r="D12418">
        <v>10</v>
      </c>
      <c r="E12418" t="s">
        <v>31</v>
      </c>
      <c r="G12418" t="s">
        <v>32</v>
      </c>
    </row>
    <row r="12419" spans="1:7">
      <c r="A12419" t="s">
        <v>22423</v>
      </c>
      <c r="B12419">
        <v>32</v>
      </c>
      <c r="C12419">
        <v>1</v>
      </c>
      <c r="D12419">
        <v>11</v>
      </c>
      <c r="E12419" t="s">
        <v>35</v>
      </c>
      <c r="G12419" t="s">
        <v>36</v>
      </c>
    </row>
    <row r="12420" spans="1:7">
      <c r="A12420" t="s">
        <v>22424</v>
      </c>
      <c r="B12420">
        <v>32</v>
      </c>
      <c r="C12420">
        <v>1</v>
      </c>
      <c r="D12420">
        <v>12</v>
      </c>
      <c r="E12420" t="s">
        <v>35</v>
      </c>
      <c r="G12420" t="s">
        <v>36</v>
      </c>
    </row>
    <row r="12421" spans="1:7">
      <c r="A12421" t="s">
        <v>22425</v>
      </c>
      <c r="B12421">
        <v>32</v>
      </c>
      <c r="C12421">
        <v>1</v>
      </c>
      <c r="D12421">
        <v>13</v>
      </c>
      <c r="E12421" t="s">
        <v>39</v>
      </c>
      <c r="G12421" t="s">
        <v>40</v>
      </c>
    </row>
    <row r="12422" spans="1:7">
      <c r="A12422" t="s">
        <v>22426</v>
      </c>
      <c r="B12422">
        <v>32</v>
      </c>
      <c r="C12422">
        <v>1</v>
      </c>
      <c r="D12422">
        <v>14</v>
      </c>
      <c r="E12422" t="s">
        <v>39</v>
      </c>
      <c r="G12422" t="s">
        <v>40</v>
      </c>
    </row>
    <row r="12423" spans="1:7">
      <c r="A12423" t="s">
        <v>22427</v>
      </c>
      <c r="B12423">
        <v>32</v>
      </c>
      <c r="C12423">
        <v>1</v>
      </c>
      <c r="D12423">
        <v>15</v>
      </c>
      <c r="E12423" t="s">
        <v>43</v>
      </c>
      <c r="G12423" t="s">
        <v>44</v>
      </c>
    </row>
    <row r="12424" spans="1:7">
      <c r="A12424" t="s">
        <v>22428</v>
      </c>
      <c r="B12424">
        <v>32</v>
      </c>
      <c r="C12424">
        <v>1</v>
      </c>
      <c r="D12424">
        <v>16</v>
      </c>
      <c r="E12424" t="s">
        <v>43</v>
      </c>
      <c r="G12424" t="s">
        <v>44</v>
      </c>
    </row>
    <row r="12425" spans="1:7">
      <c r="A12425" t="s">
        <v>22429</v>
      </c>
      <c r="B12425">
        <v>32</v>
      </c>
      <c r="C12425">
        <v>1</v>
      </c>
      <c r="D12425">
        <v>17</v>
      </c>
      <c r="E12425" t="s">
        <v>47</v>
      </c>
      <c r="G12425" t="s">
        <v>48</v>
      </c>
    </row>
    <row r="12426" spans="1:7">
      <c r="A12426" t="s">
        <v>22430</v>
      </c>
      <c r="B12426">
        <v>32</v>
      </c>
      <c r="C12426">
        <v>1</v>
      </c>
      <c r="D12426">
        <v>18</v>
      </c>
      <c r="E12426" t="s">
        <v>47</v>
      </c>
      <c r="G12426" t="s">
        <v>48</v>
      </c>
    </row>
    <row r="12427" spans="1:7">
      <c r="A12427" t="s">
        <v>22431</v>
      </c>
      <c r="B12427">
        <v>32</v>
      </c>
      <c r="C12427">
        <v>1</v>
      </c>
      <c r="D12427">
        <v>19</v>
      </c>
      <c r="E12427" t="s">
        <v>51</v>
      </c>
      <c r="G12427" t="s">
        <v>52</v>
      </c>
    </row>
    <row r="12428" spans="1:7">
      <c r="A12428" t="s">
        <v>22432</v>
      </c>
      <c r="B12428">
        <v>32</v>
      </c>
      <c r="C12428">
        <v>1</v>
      </c>
      <c r="D12428">
        <v>20</v>
      </c>
      <c r="E12428" t="s">
        <v>51</v>
      </c>
      <c r="G12428" t="s">
        <v>52</v>
      </c>
    </row>
    <row r="12429" spans="1:7">
      <c r="A12429" t="s">
        <v>22433</v>
      </c>
      <c r="B12429">
        <v>32</v>
      </c>
      <c r="C12429">
        <v>2</v>
      </c>
      <c r="D12429">
        <v>1</v>
      </c>
      <c r="E12429" t="s">
        <v>55</v>
      </c>
      <c r="G12429" t="s">
        <v>56</v>
      </c>
    </row>
    <row r="12430" spans="1:7">
      <c r="A12430" t="s">
        <v>22434</v>
      </c>
      <c r="B12430">
        <v>32</v>
      </c>
      <c r="C12430">
        <v>2</v>
      </c>
      <c r="D12430">
        <v>2</v>
      </c>
      <c r="E12430" t="s">
        <v>55</v>
      </c>
      <c r="G12430" t="s">
        <v>56</v>
      </c>
    </row>
    <row r="12431" spans="1:7">
      <c r="A12431" t="s">
        <v>22435</v>
      </c>
      <c r="B12431">
        <v>32</v>
      </c>
      <c r="C12431">
        <v>2</v>
      </c>
      <c r="D12431">
        <v>3</v>
      </c>
      <c r="E12431" t="s">
        <v>59</v>
      </c>
      <c r="G12431" t="s">
        <v>60</v>
      </c>
    </row>
    <row r="12432" spans="1:7">
      <c r="A12432" t="s">
        <v>22436</v>
      </c>
      <c r="B12432">
        <v>32</v>
      </c>
      <c r="C12432">
        <v>2</v>
      </c>
      <c r="D12432">
        <v>4</v>
      </c>
      <c r="E12432" t="s">
        <v>59</v>
      </c>
      <c r="G12432" t="s">
        <v>60</v>
      </c>
    </row>
    <row r="12433" spans="1:7">
      <c r="A12433" t="s">
        <v>22437</v>
      </c>
      <c r="B12433">
        <v>32</v>
      </c>
      <c r="C12433">
        <v>2</v>
      </c>
      <c r="D12433">
        <v>5</v>
      </c>
      <c r="E12433" t="s">
        <v>63</v>
      </c>
      <c r="G12433" t="s">
        <v>64</v>
      </c>
    </row>
    <row r="12434" spans="1:7">
      <c r="A12434" t="s">
        <v>22438</v>
      </c>
      <c r="B12434">
        <v>32</v>
      </c>
      <c r="C12434">
        <v>2</v>
      </c>
      <c r="D12434">
        <v>6</v>
      </c>
      <c r="E12434" t="s">
        <v>63</v>
      </c>
      <c r="G12434" t="s">
        <v>64</v>
      </c>
    </row>
    <row r="12435" spans="1:7">
      <c r="A12435" t="s">
        <v>22439</v>
      </c>
      <c r="B12435">
        <v>32</v>
      </c>
      <c r="C12435">
        <v>2</v>
      </c>
      <c r="D12435">
        <v>7</v>
      </c>
      <c r="E12435" t="s">
        <v>67</v>
      </c>
      <c r="G12435" t="s">
        <v>68</v>
      </c>
    </row>
    <row r="12436" spans="1:7">
      <c r="A12436" t="s">
        <v>22440</v>
      </c>
      <c r="B12436">
        <v>32</v>
      </c>
      <c r="C12436">
        <v>2</v>
      </c>
      <c r="D12436">
        <v>8</v>
      </c>
      <c r="E12436" t="s">
        <v>67</v>
      </c>
      <c r="G12436" t="s">
        <v>68</v>
      </c>
    </row>
    <row r="12437" spans="1:7">
      <c r="A12437" t="s">
        <v>22441</v>
      </c>
      <c r="B12437">
        <v>32</v>
      </c>
      <c r="C12437">
        <v>2</v>
      </c>
      <c r="D12437">
        <v>9</v>
      </c>
      <c r="E12437" t="s">
        <v>71</v>
      </c>
      <c r="G12437" t="s">
        <v>72</v>
      </c>
    </row>
    <row r="12438" spans="1:7">
      <c r="A12438" t="s">
        <v>22442</v>
      </c>
      <c r="B12438">
        <v>32</v>
      </c>
      <c r="C12438">
        <v>2</v>
      </c>
      <c r="D12438">
        <v>10</v>
      </c>
      <c r="E12438" t="s">
        <v>71</v>
      </c>
      <c r="G12438" t="s">
        <v>72</v>
      </c>
    </row>
    <row r="12439" spans="1:7">
      <c r="A12439" t="s">
        <v>22443</v>
      </c>
      <c r="B12439">
        <v>32</v>
      </c>
      <c r="C12439">
        <v>2</v>
      </c>
      <c r="D12439">
        <v>11</v>
      </c>
      <c r="E12439" t="s">
        <v>75</v>
      </c>
      <c r="G12439" t="s">
        <v>76</v>
      </c>
    </row>
    <row r="12440" spans="1:7">
      <c r="A12440" t="s">
        <v>22444</v>
      </c>
      <c r="B12440">
        <v>32</v>
      </c>
      <c r="C12440">
        <v>2</v>
      </c>
      <c r="D12440">
        <v>12</v>
      </c>
      <c r="E12440" t="s">
        <v>75</v>
      </c>
      <c r="G12440" t="s">
        <v>76</v>
      </c>
    </row>
    <row r="12441" spans="1:7">
      <c r="A12441" t="s">
        <v>22445</v>
      </c>
      <c r="B12441">
        <v>32</v>
      </c>
      <c r="C12441">
        <v>2</v>
      </c>
      <c r="D12441">
        <v>13</v>
      </c>
      <c r="E12441" t="s">
        <v>22446</v>
      </c>
      <c r="F12441" t="s">
        <v>22447</v>
      </c>
    </row>
    <row r="12442" spans="1:7">
      <c r="A12442" t="s">
        <v>22448</v>
      </c>
      <c r="B12442">
        <v>32</v>
      </c>
      <c r="C12442">
        <v>2</v>
      </c>
      <c r="D12442">
        <v>14</v>
      </c>
      <c r="E12442" t="s">
        <v>22449</v>
      </c>
      <c r="F12442" t="s">
        <v>22447</v>
      </c>
    </row>
    <row r="12443" spans="1:7">
      <c r="A12443" t="s">
        <v>22450</v>
      </c>
      <c r="B12443">
        <v>32</v>
      </c>
      <c r="C12443">
        <v>2</v>
      </c>
      <c r="D12443">
        <v>15</v>
      </c>
      <c r="E12443" t="s">
        <v>22451</v>
      </c>
      <c r="F12443" t="s">
        <v>22452</v>
      </c>
    </row>
    <row r="12444" spans="1:7">
      <c r="A12444" t="s">
        <v>22453</v>
      </c>
      <c r="B12444">
        <v>32</v>
      </c>
      <c r="C12444">
        <v>2</v>
      </c>
      <c r="D12444">
        <v>16</v>
      </c>
      <c r="E12444" t="s">
        <v>22454</v>
      </c>
      <c r="F12444" t="s">
        <v>22452</v>
      </c>
    </row>
    <row r="12445" spans="1:7">
      <c r="A12445" t="s">
        <v>22455</v>
      </c>
      <c r="B12445">
        <v>32</v>
      </c>
      <c r="C12445">
        <v>2</v>
      </c>
      <c r="D12445">
        <v>17</v>
      </c>
      <c r="E12445" t="s">
        <v>22456</v>
      </c>
      <c r="F12445" t="s">
        <v>22457</v>
      </c>
    </row>
    <row r="12446" spans="1:7">
      <c r="A12446" t="s">
        <v>22458</v>
      </c>
      <c r="B12446">
        <v>32</v>
      </c>
      <c r="C12446">
        <v>2</v>
      </c>
      <c r="D12446">
        <v>18</v>
      </c>
      <c r="E12446" t="s">
        <v>22459</v>
      </c>
      <c r="F12446" t="s">
        <v>22457</v>
      </c>
    </row>
    <row r="12447" spans="1:7">
      <c r="A12447" t="s">
        <v>22460</v>
      </c>
      <c r="B12447">
        <v>32</v>
      </c>
      <c r="C12447">
        <v>2</v>
      </c>
      <c r="D12447">
        <v>19</v>
      </c>
      <c r="E12447" t="s">
        <v>22461</v>
      </c>
      <c r="F12447" t="s">
        <v>22462</v>
      </c>
    </row>
    <row r="12448" spans="1:7">
      <c r="A12448" t="s">
        <v>22463</v>
      </c>
      <c r="B12448">
        <v>32</v>
      </c>
      <c r="C12448">
        <v>2</v>
      </c>
      <c r="D12448">
        <v>20</v>
      </c>
      <c r="E12448" t="s">
        <v>22464</v>
      </c>
      <c r="F12448" t="s">
        <v>22462</v>
      </c>
    </row>
    <row r="12449" spans="1:6">
      <c r="A12449" t="s">
        <v>22465</v>
      </c>
      <c r="B12449">
        <v>32</v>
      </c>
      <c r="C12449">
        <v>3</v>
      </c>
      <c r="D12449">
        <v>1</v>
      </c>
      <c r="E12449" t="s">
        <v>22466</v>
      </c>
      <c r="F12449" t="s">
        <v>22467</v>
      </c>
    </row>
    <row r="12450" spans="1:6">
      <c r="A12450" t="s">
        <v>22468</v>
      </c>
      <c r="B12450">
        <v>32</v>
      </c>
      <c r="C12450">
        <v>3</v>
      </c>
      <c r="D12450">
        <v>2</v>
      </c>
      <c r="E12450" t="s">
        <v>22469</v>
      </c>
      <c r="F12450" t="s">
        <v>22467</v>
      </c>
    </row>
    <row r="12451" spans="1:6">
      <c r="A12451" t="s">
        <v>22470</v>
      </c>
      <c r="B12451">
        <v>32</v>
      </c>
      <c r="C12451">
        <v>3</v>
      </c>
      <c r="D12451">
        <v>3</v>
      </c>
      <c r="E12451" t="s">
        <v>22471</v>
      </c>
      <c r="F12451" t="s">
        <v>22472</v>
      </c>
    </row>
    <row r="12452" spans="1:6">
      <c r="A12452" t="s">
        <v>22473</v>
      </c>
      <c r="B12452">
        <v>32</v>
      </c>
      <c r="C12452">
        <v>3</v>
      </c>
      <c r="D12452">
        <v>4</v>
      </c>
      <c r="E12452" t="s">
        <v>22474</v>
      </c>
      <c r="F12452" t="s">
        <v>22472</v>
      </c>
    </row>
    <row r="12453" spans="1:6">
      <c r="A12453" t="s">
        <v>22475</v>
      </c>
      <c r="B12453">
        <v>32</v>
      </c>
      <c r="C12453">
        <v>3</v>
      </c>
      <c r="D12453">
        <v>5</v>
      </c>
      <c r="E12453" t="s">
        <v>22476</v>
      </c>
      <c r="F12453" t="s">
        <v>22477</v>
      </c>
    </row>
    <row r="12454" spans="1:6">
      <c r="A12454" t="s">
        <v>22478</v>
      </c>
      <c r="B12454">
        <v>32</v>
      </c>
      <c r="C12454">
        <v>3</v>
      </c>
      <c r="D12454">
        <v>6</v>
      </c>
      <c r="E12454" t="s">
        <v>22479</v>
      </c>
      <c r="F12454" t="s">
        <v>22477</v>
      </c>
    </row>
    <row r="12455" spans="1:6">
      <c r="A12455" t="s">
        <v>22480</v>
      </c>
      <c r="B12455">
        <v>32</v>
      </c>
      <c r="C12455">
        <v>3</v>
      </c>
      <c r="D12455">
        <v>7</v>
      </c>
      <c r="E12455" t="s">
        <v>22481</v>
      </c>
      <c r="F12455" t="s">
        <v>22482</v>
      </c>
    </row>
    <row r="12456" spans="1:6">
      <c r="A12456" t="s">
        <v>22483</v>
      </c>
      <c r="B12456">
        <v>32</v>
      </c>
      <c r="C12456">
        <v>3</v>
      </c>
      <c r="D12456">
        <v>8</v>
      </c>
      <c r="E12456" t="s">
        <v>22484</v>
      </c>
      <c r="F12456" t="s">
        <v>22482</v>
      </c>
    </row>
    <row r="12457" spans="1:6">
      <c r="A12457" t="s">
        <v>22485</v>
      </c>
      <c r="B12457">
        <v>32</v>
      </c>
      <c r="C12457">
        <v>3</v>
      </c>
      <c r="D12457">
        <v>9</v>
      </c>
      <c r="E12457" t="s">
        <v>22486</v>
      </c>
      <c r="F12457" t="s">
        <v>22487</v>
      </c>
    </row>
    <row r="12458" spans="1:6">
      <c r="A12458" t="s">
        <v>22488</v>
      </c>
      <c r="B12458">
        <v>32</v>
      </c>
      <c r="C12458">
        <v>3</v>
      </c>
      <c r="D12458">
        <v>10</v>
      </c>
      <c r="E12458" t="s">
        <v>22489</v>
      </c>
      <c r="F12458" t="s">
        <v>22487</v>
      </c>
    </row>
    <row r="12459" spans="1:6">
      <c r="A12459" t="s">
        <v>22490</v>
      </c>
      <c r="B12459">
        <v>32</v>
      </c>
      <c r="C12459">
        <v>3</v>
      </c>
      <c r="D12459">
        <v>11</v>
      </c>
      <c r="E12459" t="s">
        <v>22491</v>
      </c>
      <c r="F12459" t="s">
        <v>22492</v>
      </c>
    </row>
    <row r="12460" spans="1:6">
      <c r="A12460" t="s">
        <v>22493</v>
      </c>
      <c r="B12460">
        <v>32</v>
      </c>
      <c r="C12460">
        <v>3</v>
      </c>
      <c r="D12460">
        <v>12</v>
      </c>
      <c r="E12460" t="s">
        <v>22494</v>
      </c>
      <c r="F12460" t="s">
        <v>22492</v>
      </c>
    </row>
    <row r="12461" spans="1:6">
      <c r="A12461" t="s">
        <v>22495</v>
      </c>
      <c r="B12461">
        <v>32</v>
      </c>
      <c r="C12461">
        <v>3</v>
      </c>
      <c r="D12461">
        <v>13</v>
      </c>
      <c r="E12461" t="s">
        <v>22496</v>
      </c>
      <c r="F12461" t="s">
        <v>22497</v>
      </c>
    </row>
    <row r="12462" spans="1:6">
      <c r="A12462" t="s">
        <v>22498</v>
      </c>
      <c r="B12462">
        <v>32</v>
      </c>
      <c r="C12462">
        <v>3</v>
      </c>
      <c r="D12462">
        <v>14</v>
      </c>
      <c r="E12462" t="s">
        <v>22499</v>
      </c>
      <c r="F12462" t="s">
        <v>22497</v>
      </c>
    </row>
    <row r="12463" spans="1:6">
      <c r="A12463" t="s">
        <v>22500</v>
      </c>
      <c r="B12463">
        <v>32</v>
      </c>
      <c r="C12463">
        <v>3</v>
      </c>
      <c r="D12463">
        <v>15</v>
      </c>
      <c r="E12463" t="s">
        <v>22501</v>
      </c>
      <c r="F12463" t="s">
        <v>22502</v>
      </c>
    </row>
    <row r="12464" spans="1:6">
      <c r="A12464" t="s">
        <v>22503</v>
      </c>
      <c r="B12464">
        <v>32</v>
      </c>
      <c r="C12464">
        <v>3</v>
      </c>
      <c r="D12464">
        <v>16</v>
      </c>
      <c r="E12464" t="s">
        <v>22504</v>
      </c>
      <c r="F12464" t="s">
        <v>22502</v>
      </c>
    </row>
    <row r="12465" spans="1:7">
      <c r="A12465" t="s">
        <v>22505</v>
      </c>
      <c r="B12465">
        <v>32</v>
      </c>
      <c r="C12465">
        <v>3</v>
      </c>
      <c r="D12465">
        <v>17</v>
      </c>
      <c r="E12465" t="s">
        <v>22506</v>
      </c>
      <c r="F12465" t="s">
        <v>22507</v>
      </c>
    </row>
    <row r="12466" spans="1:7">
      <c r="A12466" t="s">
        <v>22508</v>
      </c>
      <c r="B12466">
        <v>32</v>
      </c>
      <c r="C12466">
        <v>3</v>
      </c>
      <c r="D12466">
        <v>18</v>
      </c>
      <c r="E12466" t="s">
        <v>22509</v>
      </c>
      <c r="F12466" t="s">
        <v>22507</v>
      </c>
    </row>
    <row r="12467" spans="1:7">
      <c r="A12467" t="s">
        <v>22510</v>
      </c>
      <c r="B12467">
        <v>32</v>
      </c>
      <c r="C12467">
        <v>3</v>
      </c>
      <c r="D12467">
        <v>19</v>
      </c>
      <c r="E12467" t="s">
        <v>22511</v>
      </c>
      <c r="F12467" t="s">
        <v>22512</v>
      </c>
    </row>
    <row r="12468" spans="1:7">
      <c r="A12468" t="s">
        <v>22513</v>
      </c>
      <c r="B12468">
        <v>32</v>
      </c>
      <c r="C12468">
        <v>3</v>
      </c>
      <c r="D12468">
        <v>20</v>
      </c>
      <c r="E12468" t="s">
        <v>22514</v>
      </c>
      <c r="F12468" t="s">
        <v>22512</v>
      </c>
    </row>
    <row r="12469" spans="1:7">
      <c r="A12469" t="s">
        <v>22515</v>
      </c>
      <c r="B12469">
        <v>32</v>
      </c>
      <c r="C12469">
        <v>4</v>
      </c>
      <c r="D12469">
        <v>1</v>
      </c>
      <c r="E12469" t="s">
        <v>22516</v>
      </c>
      <c r="G12469" t="e">
        <f>--Internal_11307</f>
        <v>#NAME?</v>
      </c>
    </row>
    <row r="12470" spans="1:7">
      <c r="A12470" t="s">
        <v>22517</v>
      </c>
      <c r="B12470">
        <v>32</v>
      </c>
      <c r="C12470">
        <v>4</v>
      </c>
      <c r="D12470">
        <v>2</v>
      </c>
      <c r="E12470" t="s">
        <v>22516</v>
      </c>
      <c r="G12470" t="e">
        <f>--Internal_11307</f>
        <v>#NAME?</v>
      </c>
    </row>
    <row r="12471" spans="1:7">
      <c r="A12471" t="s">
        <v>22518</v>
      </c>
      <c r="B12471">
        <v>32</v>
      </c>
      <c r="C12471">
        <v>4</v>
      </c>
      <c r="D12471">
        <v>3</v>
      </c>
      <c r="E12471" t="s">
        <v>22519</v>
      </c>
      <c r="F12471" t="s">
        <v>22520</v>
      </c>
    </row>
    <row r="12472" spans="1:7">
      <c r="A12472" t="s">
        <v>22521</v>
      </c>
      <c r="B12472">
        <v>32</v>
      </c>
      <c r="C12472">
        <v>4</v>
      </c>
      <c r="D12472">
        <v>4</v>
      </c>
      <c r="E12472" t="s">
        <v>22522</v>
      </c>
      <c r="F12472" t="s">
        <v>22520</v>
      </c>
    </row>
    <row r="12473" spans="1:7">
      <c r="A12473" t="s">
        <v>22523</v>
      </c>
      <c r="B12473">
        <v>32</v>
      </c>
      <c r="C12473">
        <v>4</v>
      </c>
      <c r="D12473">
        <v>5</v>
      </c>
      <c r="E12473" t="s">
        <v>22524</v>
      </c>
      <c r="G12473" t="e">
        <f>--Internal_8305</f>
        <v>#NAME?</v>
      </c>
    </row>
    <row r="12474" spans="1:7">
      <c r="A12474" t="s">
        <v>22525</v>
      </c>
      <c r="B12474">
        <v>32</v>
      </c>
      <c r="C12474">
        <v>4</v>
      </c>
      <c r="D12474">
        <v>6</v>
      </c>
      <c r="E12474" t="s">
        <v>22524</v>
      </c>
      <c r="G12474" t="e">
        <f>--Internal_8305</f>
        <v>#NAME?</v>
      </c>
    </row>
    <row r="12475" spans="1:7">
      <c r="A12475" t="s">
        <v>22526</v>
      </c>
      <c r="B12475">
        <v>32</v>
      </c>
      <c r="C12475">
        <v>4</v>
      </c>
      <c r="D12475">
        <v>7</v>
      </c>
      <c r="E12475" t="s">
        <v>22527</v>
      </c>
      <c r="F12475" t="s">
        <v>22528</v>
      </c>
    </row>
    <row r="12476" spans="1:7">
      <c r="A12476" t="s">
        <v>22529</v>
      </c>
      <c r="B12476">
        <v>32</v>
      </c>
      <c r="C12476">
        <v>4</v>
      </c>
      <c r="D12476">
        <v>8</v>
      </c>
      <c r="E12476" t="s">
        <v>22530</v>
      </c>
      <c r="F12476" t="s">
        <v>22528</v>
      </c>
    </row>
    <row r="12477" spans="1:7">
      <c r="A12477" t="s">
        <v>22531</v>
      </c>
      <c r="B12477">
        <v>32</v>
      </c>
      <c r="C12477">
        <v>4</v>
      </c>
      <c r="D12477">
        <v>9</v>
      </c>
      <c r="E12477" t="s">
        <v>22532</v>
      </c>
      <c r="F12477" t="s">
        <v>22533</v>
      </c>
    </row>
    <row r="12478" spans="1:7">
      <c r="A12478" t="s">
        <v>22534</v>
      </c>
      <c r="B12478">
        <v>32</v>
      </c>
      <c r="C12478">
        <v>4</v>
      </c>
      <c r="D12478">
        <v>10</v>
      </c>
      <c r="E12478" t="s">
        <v>22535</v>
      </c>
      <c r="F12478" t="s">
        <v>22533</v>
      </c>
    </row>
    <row r="12479" spans="1:7">
      <c r="A12479" t="s">
        <v>22536</v>
      </c>
      <c r="B12479">
        <v>32</v>
      </c>
      <c r="C12479">
        <v>4</v>
      </c>
      <c r="D12479">
        <v>11</v>
      </c>
      <c r="E12479" t="s">
        <v>22537</v>
      </c>
      <c r="G12479" t="e">
        <f>--Internal_19411</f>
        <v>#NAME?</v>
      </c>
    </row>
    <row r="12480" spans="1:7">
      <c r="A12480" t="s">
        <v>22538</v>
      </c>
      <c r="B12480">
        <v>32</v>
      </c>
      <c r="C12480">
        <v>4</v>
      </c>
      <c r="D12480">
        <v>12</v>
      </c>
      <c r="E12480" t="s">
        <v>22537</v>
      </c>
      <c r="G12480" t="e">
        <f>--Internal_19411</f>
        <v>#NAME?</v>
      </c>
    </row>
    <row r="12481" spans="1:7">
      <c r="A12481" t="s">
        <v>22539</v>
      </c>
      <c r="B12481">
        <v>32</v>
      </c>
      <c r="C12481">
        <v>4</v>
      </c>
      <c r="D12481">
        <v>13</v>
      </c>
      <c r="E12481" t="s">
        <v>22540</v>
      </c>
      <c r="F12481" t="s">
        <v>22541</v>
      </c>
    </row>
    <row r="12482" spans="1:7">
      <c r="A12482" t="s">
        <v>22542</v>
      </c>
      <c r="B12482">
        <v>32</v>
      </c>
      <c r="C12482">
        <v>4</v>
      </c>
      <c r="D12482">
        <v>14</v>
      </c>
      <c r="E12482" t="s">
        <v>22540</v>
      </c>
      <c r="F12482" t="s">
        <v>22541</v>
      </c>
    </row>
    <row r="12483" spans="1:7">
      <c r="A12483" t="s">
        <v>22543</v>
      </c>
      <c r="B12483">
        <v>32</v>
      </c>
      <c r="C12483">
        <v>4</v>
      </c>
      <c r="D12483">
        <v>15</v>
      </c>
      <c r="E12483" t="s">
        <v>22544</v>
      </c>
      <c r="F12483" t="s">
        <v>22545</v>
      </c>
    </row>
    <row r="12484" spans="1:7">
      <c r="A12484" t="s">
        <v>22546</v>
      </c>
      <c r="B12484">
        <v>32</v>
      </c>
      <c r="C12484">
        <v>4</v>
      </c>
      <c r="D12484">
        <v>16</v>
      </c>
      <c r="E12484" t="s">
        <v>22547</v>
      </c>
      <c r="F12484" t="s">
        <v>22545</v>
      </c>
    </row>
    <row r="12485" spans="1:7">
      <c r="A12485" t="s">
        <v>22548</v>
      </c>
      <c r="B12485">
        <v>32</v>
      </c>
      <c r="C12485">
        <v>4</v>
      </c>
      <c r="D12485">
        <v>17</v>
      </c>
      <c r="E12485" t="s">
        <v>22549</v>
      </c>
      <c r="F12485" t="s">
        <v>22550</v>
      </c>
    </row>
    <row r="12486" spans="1:7">
      <c r="A12486" t="s">
        <v>22551</v>
      </c>
      <c r="B12486">
        <v>32</v>
      </c>
      <c r="C12486">
        <v>4</v>
      </c>
      <c r="D12486">
        <v>18</v>
      </c>
      <c r="E12486" t="s">
        <v>22552</v>
      </c>
      <c r="F12486" t="s">
        <v>22550</v>
      </c>
    </row>
    <row r="12487" spans="1:7">
      <c r="A12487" t="s">
        <v>22553</v>
      </c>
      <c r="B12487">
        <v>32</v>
      </c>
      <c r="C12487">
        <v>4</v>
      </c>
      <c r="D12487">
        <v>19</v>
      </c>
      <c r="E12487" t="s">
        <v>22554</v>
      </c>
      <c r="F12487" t="s">
        <v>22555</v>
      </c>
    </row>
    <row r="12488" spans="1:7">
      <c r="A12488" t="s">
        <v>22556</v>
      </c>
      <c r="B12488">
        <v>32</v>
      </c>
      <c r="C12488">
        <v>4</v>
      </c>
      <c r="D12488">
        <v>20</v>
      </c>
      <c r="E12488" t="s">
        <v>22557</v>
      </c>
      <c r="F12488" t="s">
        <v>22555</v>
      </c>
    </row>
    <row r="12489" spans="1:7">
      <c r="A12489" t="s">
        <v>22558</v>
      </c>
      <c r="B12489">
        <v>32</v>
      </c>
      <c r="C12489">
        <v>5</v>
      </c>
      <c r="D12489">
        <v>1</v>
      </c>
      <c r="E12489" t="s">
        <v>22559</v>
      </c>
      <c r="G12489" t="e">
        <f>--Internal_11967</f>
        <v>#NAME?</v>
      </c>
    </row>
    <row r="12490" spans="1:7">
      <c r="A12490" t="s">
        <v>22560</v>
      </c>
      <c r="B12490">
        <v>32</v>
      </c>
      <c r="C12490">
        <v>5</v>
      </c>
      <c r="D12490">
        <v>2</v>
      </c>
      <c r="E12490" t="s">
        <v>22559</v>
      </c>
      <c r="G12490" t="e">
        <f>--Internal_11967</f>
        <v>#NAME?</v>
      </c>
    </row>
    <row r="12491" spans="1:7">
      <c r="A12491" t="s">
        <v>22561</v>
      </c>
      <c r="B12491">
        <v>32</v>
      </c>
      <c r="C12491">
        <v>5</v>
      </c>
      <c r="D12491">
        <v>3</v>
      </c>
      <c r="E12491" t="s">
        <v>22562</v>
      </c>
      <c r="F12491" t="s">
        <v>22563</v>
      </c>
    </row>
    <row r="12492" spans="1:7">
      <c r="A12492" t="s">
        <v>22564</v>
      </c>
      <c r="B12492">
        <v>32</v>
      </c>
      <c r="C12492">
        <v>5</v>
      </c>
      <c r="D12492">
        <v>4</v>
      </c>
      <c r="E12492" t="s">
        <v>22565</v>
      </c>
      <c r="F12492" t="s">
        <v>22563</v>
      </c>
    </row>
    <row r="12493" spans="1:7">
      <c r="A12493" t="s">
        <v>22566</v>
      </c>
      <c r="B12493">
        <v>32</v>
      </c>
      <c r="C12493">
        <v>5</v>
      </c>
      <c r="D12493">
        <v>5</v>
      </c>
      <c r="E12493" t="s">
        <v>22567</v>
      </c>
      <c r="F12493" t="s">
        <v>22568</v>
      </c>
    </row>
    <row r="12494" spans="1:7">
      <c r="A12494" t="s">
        <v>22569</v>
      </c>
      <c r="B12494">
        <v>32</v>
      </c>
      <c r="C12494">
        <v>5</v>
      </c>
      <c r="D12494">
        <v>6</v>
      </c>
      <c r="E12494" t="s">
        <v>22570</v>
      </c>
      <c r="F12494" t="s">
        <v>22568</v>
      </c>
    </row>
    <row r="12495" spans="1:7">
      <c r="A12495" t="s">
        <v>22571</v>
      </c>
      <c r="B12495">
        <v>32</v>
      </c>
      <c r="C12495">
        <v>5</v>
      </c>
      <c r="D12495">
        <v>7</v>
      </c>
      <c r="E12495" t="s">
        <v>22572</v>
      </c>
      <c r="F12495" t="s">
        <v>22573</v>
      </c>
    </row>
    <row r="12496" spans="1:7">
      <c r="A12496" t="s">
        <v>22574</v>
      </c>
      <c r="B12496">
        <v>32</v>
      </c>
      <c r="C12496">
        <v>5</v>
      </c>
      <c r="D12496">
        <v>8</v>
      </c>
      <c r="E12496" t="s">
        <v>22575</v>
      </c>
      <c r="F12496" t="s">
        <v>22573</v>
      </c>
    </row>
    <row r="12497" spans="1:7">
      <c r="A12497" t="s">
        <v>22576</v>
      </c>
      <c r="B12497">
        <v>32</v>
      </c>
      <c r="C12497">
        <v>5</v>
      </c>
      <c r="D12497">
        <v>9</v>
      </c>
      <c r="E12497" t="s">
        <v>22577</v>
      </c>
      <c r="F12497" t="s">
        <v>22578</v>
      </c>
    </row>
    <row r="12498" spans="1:7">
      <c r="A12498" t="s">
        <v>22579</v>
      </c>
      <c r="B12498">
        <v>32</v>
      </c>
      <c r="C12498">
        <v>5</v>
      </c>
      <c r="D12498">
        <v>10</v>
      </c>
      <c r="E12498" t="s">
        <v>22580</v>
      </c>
      <c r="F12498" t="s">
        <v>22578</v>
      </c>
    </row>
    <row r="12499" spans="1:7">
      <c r="A12499" t="s">
        <v>22581</v>
      </c>
      <c r="B12499">
        <v>32</v>
      </c>
      <c r="C12499">
        <v>5</v>
      </c>
      <c r="D12499">
        <v>11</v>
      </c>
      <c r="E12499" t="s">
        <v>22582</v>
      </c>
      <c r="F12499" t="s">
        <v>22583</v>
      </c>
    </row>
    <row r="12500" spans="1:7">
      <c r="A12500" t="s">
        <v>22584</v>
      </c>
      <c r="B12500">
        <v>32</v>
      </c>
      <c r="C12500">
        <v>5</v>
      </c>
      <c r="D12500">
        <v>12</v>
      </c>
      <c r="E12500" t="s">
        <v>22585</v>
      </c>
      <c r="F12500" t="s">
        <v>22583</v>
      </c>
    </row>
    <row r="12501" spans="1:7">
      <c r="A12501" t="s">
        <v>22586</v>
      </c>
      <c r="B12501">
        <v>32</v>
      </c>
      <c r="C12501">
        <v>5</v>
      </c>
      <c r="D12501">
        <v>13</v>
      </c>
      <c r="E12501" t="s">
        <v>22587</v>
      </c>
      <c r="F12501" t="s">
        <v>22588</v>
      </c>
    </row>
    <row r="12502" spans="1:7">
      <c r="A12502" t="s">
        <v>22589</v>
      </c>
      <c r="B12502">
        <v>32</v>
      </c>
      <c r="C12502">
        <v>5</v>
      </c>
      <c r="D12502">
        <v>14</v>
      </c>
      <c r="E12502" t="s">
        <v>22590</v>
      </c>
      <c r="F12502" t="s">
        <v>22588</v>
      </c>
    </row>
    <row r="12503" spans="1:7">
      <c r="A12503" t="s">
        <v>22591</v>
      </c>
      <c r="B12503">
        <v>32</v>
      </c>
      <c r="C12503">
        <v>5</v>
      </c>
      <c r="D12503">
        <v>15</v>
      </c>
      <c r="E12503" t="s">
        <v>22592</v>
      </c>
      <c r="G12503" t="e">
        <f>--Internal_8991</f>
        <v>#NAME?</v>
      </c>
    </row>
    <row r="12504" spans="1:7">
      <c r="A12504" t="s">
        <v>22593</v>
      </c>
      <c r="B12504">
        <v>32</v>
      </c>
      <c r="C12504">
        <v>5</v>
      </c>
      <c r="D12504">
        <v>16</v>
      </c>
      <c r="E12504" t="s">
        <v>22592</v>
      </c>
      <c r="G12504" t="e">
        <f>--Internal_8991</f>
        <v>#NAME?</v>
      </c>
    </row>
    <row r="12505" spans="1:7">
      <c r="A12505" t="s">
        <v>22594</v>
      </c>
      <c r="B12505">
        <v>32</v>
      </c>
      <c r="C12505">
        <v>5</v>
      </c>
      <c r="D12505">
        <v>17</v>
      </c>
      <c r="E12505" t="s">
        <v>22595</v>
      </c>
      <c r="F12505" t="s">
        <v>22596</v>
      </c>
    </row>
    <row r="12506" spans="1:7">
      <c r="A12506" t="s">
        <v>22597</v>
      </c>
      <c r="B12506">
        <v>32</v>
      </c>
      <c r="C12506">
        <v>5</v>
      </c>
      <c r="D12506">
        <v>18</v>
      </c>
      <c r="E12506" t="s">
        <v>22598</v>
      </c>
      <c r="F12506" t="s">
        <v>22596</v>
      </c>
    </row>
    <row r="12507" spans="1:7">
      <c r="A12507" t="s">
        <v>22599</v>
      </c>
      <c r="B12507">
        <v>32</v>
      </c>
      <c r="C12507">
        <v>5</v>
      </c>
      <c r="D12507">
        <v>19</v>
      </c>
      <c r="E12507" t="s">
        <v>591</v>
      </c>
      <c r="G12507" t="e">
        <f>--Empty</f>
        <v>#NAME?</v>
      </c>
    </row>
    <row r="12508" spans="1:7">
      <c r="A12508" t="s">
        <v>22600</v>
      </c>
      <c r="B12508">
        <v>32</v>
      </c>
      <c r="C12508">
        <v>5</v>
      </c>
      <c r="D12508">
        <v>20</v>
      </c>
      <c r="E12508" t="s">
        <v>591</v>
      </c>
      <c r="G12508" t="e">
        <f>--Empty</f>
        <v>#NAME?</v>
      </c>
    </row>
    <row r="12509" spans="1:7">
      <c r="A12509" t="s">
        <v>22601</v>
      </c>
      <c r="B12509">
        <v>32</v>
      </c>
      <c r="C12509">
        <v>6</v>
      </c>
      <c r="D12509">
        <v>1</v>
      </c>
      <c r="E12509" t="s">
        <v>591</v>
      </c>
      <c r="G12509" t="e">
        <f>--Empty</f>
        <v>#NAME?</v>
      </c>
    </row>
    <row r="12510" spans="1:7">
      <c r="A12510" t="s">
        <v>22602</v>
      </c>
      <c r="B12510">
        <v>32</v>
      </c>
      <c r="C12510">
        <v>6</v>
      </c>
      <c r="D12510">
        <v>2</v>
      </c>
      <c r="E12510" t="s">
        <v>591</v>
      </c>
      <c r="G12510" t="e">
        <f>--Empty</f>
        <v>#NAME?</v>
      </c>
    </row>
    <row r="12511" spans="1:7">
      <c r="A12511" t="s">
        <v>22603</v>
      </c>
      <c r="B12511">
        <v>32</v>
      </c>
      <c r="C12511">
        <v>6</v>
      </c>
      <c r="D12511">
        <v>3</v>
      </c>
      <c r="E12511" t="s">
        <v>591</v>
      </c>
      <c r="G12511" t="e">
        <f>--Empty</f>
        <v>#NAME?</v>
      </c>
    </row>
    <row r="12512" spans="1:7">
      <c r="A12512" t="s">
        <v>22604</v>
      </c>
      <c r="B12512">
        <v>32</v>
      </c>
      <c r="C12512">
        <v>6</v>
      </c>
      <c r="D12512">
        <v>4</v>
      </c>
      <c r="E12512" t="s">
        <v>591</v>
      </c>
      <c r="G12512" t="e">
        <f>--Empty</f>
        <v>#NAME?</v>
      </c>
    </row>
    <row r="12513" spans="1:7">
      <c r="A12513" t="s">
        <v>22605</v>
      </c>
      <c r="B12513">
        <v>32</v>
      </c>
      <c r="C12513">
        <v>6</v>
      </c>
      <c r="D12513">
        <v>5</v>
      </c>
      <c r="E12513" t="s">
        <v>22606</v>
      </c>
      <c r="F12513" t="s">
        <v>22607</v>
      </c>
    </row>
    <row r="12514" spans="1:7">
      <c r="A12514" t="s">
        <v>22608</v>
      </c>
      <c r="B12514">
        <v>32</v>
      </c>
      <c r="C12514">
        <v>6</v>
      </c>
      <c r="D12514">
        <v>6</v>
      </c>
      <c r="E12514" t="s">
        <v>22609</v>
      </c>
      <c r="F12514" t="s">
        <v>22607</v>
      </c>
    </row>
    <row r="12515" spans="1:7">
      <c r="A12515" t="s">
        <v>22610</v>
      </c>
      <c r="B12515">
        <v>32</v>
      </c>
      <c r="C12515">
        <v>6</v>
      </c>
      <c r="D12515">
        <v>7</v>
      </c>
      <c r="E12515" t="s">
        <v>591</v>
      </c>
      <c r="G12515" t="e">
        <f>--Empty</f>
        <v>#NAME?</v>
      </c>
    </row>
    <row r="12516" spans="1:7">
      <c r="A12516" t="s">
        <v>22611</v>
      </c>
      <c r="B12516">
        <v>32</v>
      </c>
      <c r="C12516">
        <v>6</v>
      </c>
      <c r="D12516">
        <v>8</v>
      </c>
      <c r="E12516" t="s">
        <v>591</v>
      </c>
      <c r="G12516" t="e">
        <f>--Empty</f>
        <v>#NAME?</v>
      </c>
    </row>
    <row r="12517" spans="1:7">
      <c r="A12517" t="s">
        <v>22612</v>
      </c>
      <c r="B12517">
        <v>32</v>
      </c>
      <c r="C12517">
        <v>6</v>
      </c>
      <c r="D12517">
        <v>9</v>
      </c>
      <c r="E12517" t="s">
        <v>591</v>
      </c>
      <c r="G12517" t="e">
        <f>--Empty</f>
        <v>#NAME?</v>
      </c>
    </row>
    <row r="12518" spans="1:7">
      <c r="A12518" t="s">
        <v>22613</v>
      </c>
      <c r="B12518">
        <v>32</v>
      </c>
      <c r="C12518">
        <v>6</v>
      </c>
      <c r="D12518">
        <v>10</v>
      </c>
      <c r="E12518" t="s">
        <v>591</v>
      </c>
      <c r="G12518" t="e">
        <f>--Empty</f>
        <v>#NAME?</v>
      </c>
    </row>
    <row r="12519" spans="1:7">
      <c r="A12519" t="s">
        <v>22614</v>
      </c>
      <c r="B12519">
        <v>32</v>
      </c>
      <c r="C12519">
        <v>6</v>
      </c>
      <c r="D12519">
        <v>11</v>
      </c>
      <c r="E12519" t="s">
        <v>591</v>
      </c>
      <c r="G12519" t="e">
        <f>--Empty</f>
        <v>#NAME?</v>
      </c>
    </row>
    <row r="12520" spans="1:7">
      <c r="A12520" t="s">
        <v>22615</v>
      </c>
      <c r="B12520">
        <v>32</v>
      </c>
      <c r="C12520">
        <v>6</v>
      </c>
      <c r="D12520">
        <v>12</v>
      </c>
      <c r="E12520" t="s">
        <v>591</v>
      </c>
      <c r="G12520" t="e">
        <f>--Empty</f>
        <v>#NAME?</v>
      </c>
    </row>
    <row r="12521" spans="1:7">
      <c r="A12521" t="s">
        <v>22616</v>
      </c>
      <c r="B12521">
        <v>32</v>
      </c>
      <c r="C12521">
        <v>6</v>
      </c>
      <c r="D12521">
        <v>13</v>
      </c>
      <c r="E12521" t="s">
        <v>22617</v>
      </c>
      <c r="F12521" t="s">
        <v>22618</v>
      </c>
    </row>
    <row r="12522" spans="1:7">
      <c r="A12522" t="s">
        <v>22619</v>
      </c>
      <c r="B12522">
        <v>32</v>
      </c>
      <c r="C12522">
        <v>6</v>
      </c>
      <c r="D12522">
        <v>14</v>
      </c>
      <c r="E12522" t="s">
        <v>22620</v>
      </c>
      <c r="F12522" t="s">
        <v>22618</v>
      </c>
    </row>
    <row r="12523" spans="1:7">
      <c r="A12523" t="s">
        <v>22621</v>
      </c>
      <c r="B12523">
        <v>32</v>
      </c>
      <c r="C12523">
        <v>6</v>
      </c>
      <c r="D12523">
        <v>15</v>
      </c>
      <c r="E12523" t="s">
        <v>22622</v>
      </c>
      <c r="F12523" t="s">
        <v>22623</v>
      </c>
    </row>
    <row r="12524" spans="1:7">
      <c r="A12524" t="s">
        <v>22624</v>
      </c>
      <c r="B12524">
        <v>32</v>
      </c>
      <c r="C12524">
        <v>6</v>
      </c>
      <c r="D12524">
        <v>16</v>
      </c>
      <c r="E12524" t="s">
        <v>22625</v>
      </c>
      <c r="F12524" t="s">
        <v>22623</v>
      </c>
    </row>
    <row r="12525" spans="1:7">
      <c r="A12525" t="s">
        <v>22626</v>
      </c>
      <c r="B12525">
        <v>32</v>
      </c>
      <c r="C12525">
        <v>6</v>
      </c>
      <c r="D12525">
        <v>17</v>
      </c>
      <c r="E12525" t="s">
        <v>22627</v>
      </c>
      <c r="F12525" t="s">
        <v>22628</v>
      </c>
    </row>
    <row r="12526" spans="1:7">
      <c r="A12526" t="s">
        <v>22629</v>
      </c>
      <c r="B12526">
        <v>32</v>
      </c>
      <c r="C12526">
        <v>6</v>
      </c>
      <c r="D12526">
        <v>18</v>
      </c>
      <c r="E12526" t="s">
        <v>22630</v>
      </c>
      <c r="F12526" t="s">
        <v>22628</v>
      </c>
    </row>
    <row r="12527" spans="1:7">
      <c r="A12527" t="s">
        <v>22631</v>
      </c>
      <c r="B12527">
        <v>32</v>
      </c>
      <c r="C12527">
        <v>6</v>
      </c>
      <c r="D12527">
        <v>19</v>
      </c>
      <c r="E12527" t="s">
        <v>22632</v>
      </c>
      <c r="F12527" t="s">
        <v>22633</v>
      </c>
    </row>
    <row r="12528" spans="1:7">
      <c r="A12528" t="s">
        <v>22634</v>
      </c>
      <c r="B12528">
        <v>32</v>
      </c>
      <c r="C12528">
        <v>6</v>
      </c>
      <c r="D12528">
        <v>20</v>
      </c>
      <c r="E12528" t="s">
        <v>22635</v>
      </c>
      <c r="F12528" t="s">
        <v>22633</v>
      </c>
    </row>
    <row r="12529" spans="1:6">
      <c r="A12529" t="s">
        <v>22636</v>
      </c>
      <c r="B12529">
        <v>32</v>
      </c>
      <c r="C12529">
        <v>7</v>
      </c>
      <c r="D12529">
        <v>1</v>
      </c>
      <c r="E12529" t="s">
        <v>22637</v>
      </c>
      <c r="F12529" t="s">
        <v>22638</v>
      </c>
    </row>
    <row r="12530" spans="1:6">
      <c r="A12530" t="s">
        <v>22639</v>
      </c>
      <c r="B12530">
        <v>32</v>
      </c>
      <c r="C12530">
        <v>7</v>
      </c>
      <c r="D12530">
        <v>2</v>
      </c>
      <c r="E12530" t="s">
        <v>22640</v>
      </c>
      <c r="F12530" t="s">
        <v>22638</v>
      </c>
    </row>
    <row r="12531" spans="1:6">
      <c r="A12531" t="s">
        <v>22641</v>
      </c>
      <c r="B12531">
        <v>32</v>
      </c>
      <c r="C12531">
        <v>7</v>
      </c>
      <c r="D12531">
        <v>3</v>
      </c>
      <c r="E12531" t="s">
        <v>22642</v>
      </c>
      <c r="F12531" t="s">
        <v>22643</v>
      </c>
    </row>
    <row r="12532" spans="1:6">
      <c r="A12532" t="s">
        <v>22644</v>
      </c>
      <c r="B12532">
        <v>32</v>
      </c>
      <c r="C12532">
        <v>7</v>
      </c>
      <c r="D12532">
        <v>4</v>
      </c>
      <c r="E12532" t="s">
        <v>22645</v>
      </c>
      <c r="F12532" t="s">
        <v>22643</v>
      </c>
    </row>
    <row r="12533" spans="1:6">
      <c r="A12533" t="s">
        <v>22646</v>
      </c>
      <c r="B12533">
        <v>32</v>
      </c>
      <c r="C12533">
        <v>7</v>
      </c>
      <c r="D12533">
        <v>5</v>
      </c>
      <c r="E12533" t="s">
        <v>22647</v>
      </c>
      <c r="F12533" t="s">
        <v>22648</v>
      </c>
    </row>
    <row r="12534" spans="1:6">
      <c r="A12534" t="s">
        <v>22649</v>
      </c>
      <c r="B12534">
        <v>32</v>
      </c>
      <c r="C12534">
        <v>7</v>
      </c>
      <c r="D12534">
        <v>6</v>
      </c>
      <c r="E12534" t="s">
        <v>22650</v>
      </c>
      <c r="F12534" t="s">
        <v>22648</v>
      </c>
    </row>
    <row r="12535" spans="1:6">
      <c r="A12535" t="s">
        <v>22651</v>
      </c>
      <c r="B12535">
        <v>32</v>
      </c>
      <c r="C12535">
        <v>7</v>
      </c>
      <c r="D12535">
        <v>7</v>
      </c>
      <c r="E12535" t="s">
        <v>22652</v>
      </c>
      <c r="F12535" t="s">
        <v>22653</v>
      </c>
    </row>
    <row r="12536" spans="1:6">
      <c r="A12536" t="s">
        <v>22654</v>
      </c>
      <c r="B12536">
        <v>32</v>
      </c>
      <c r="C12536">
        <v>7</v>
      </c>
      <c r="D12536">
        <v>8</v>
      </c>
      <c r="E12536" t="s">
        <v>22655</v>
      </c>
      <c r="F12536" t="s">
        <v>22653</v>
      </c>
    </row>
    <row r="12537" spans="1:6">
      <c r="A12537" t="s">
        <v>22656</v>
      </c>
      <c r="B12537">
        <v>32</v>
      </c>
      <c r="C12537">
        <v>7</v>
      </c>
      <c r="D12537">
        <v>9</v>
      </c>
      <c r="E12537" t="s">
        <v>22657</v>
      </c>
      <c r="F12537" t="s">
        <v>22658</v>
      </c>
    </row>
    <row r="12538" spans="1:6">
      <c r="A12538" t="s">
        <v>22659</v>
      </c>
      <c r="B12538">
        <v>32</v>
      </c>
      <c r="C12538">
        <v>7</v>
      </c>
      <c r="D12538">
        <v>10</v>
      </c>
      <c r="E12538" t="s">
        <v>22660</v>
      </c>
      <c r="F12538" t="s">
        <v>22658</v>
      </c>
    </row>
    <row r="12539" spans="1:6">
      <c r="A12539" t="s">
        <v>22661</v>
      </c>
      <c r="B12539">
        <v>32</v>
      </c>
      <c r="C12539">
        <v>7</v>
      </c>
      <c r="D12539">
        <v>11</v>
      </c>
      <c r="E12539" t="s">
        <v>22662</v>
      </c>
      <c r="F12539" t="s">
        <v>22663</v>
      </c>
    </row>
    <row r="12540" spans="1:6">
      <c r="A12540" t="s">
        <v>22664</v>
      </c>
      <c r="B12540">
        <v>32</v>
      </c>
      <c r="C12540">
        <v>7</v>
      </c>
      <c r="D12540">
        <v>12</v>
      </c>
      <c r="E12540" t="s">
        <v>22665</v>
      </c>
      <c r="F12540" t="s">
        <v>22663</v>
      </c>
    </row>
    <row r="12541" spans="1:6">
      <c r="A12541" t="s">
        <v>22666</v>
      </c>
      <c r="B12541">
        <v>32</v>
      </c>
      <c r="C12541">
        <v>7</v>
      </c>
      <c r="D12541">
        <v>13</v>
      </c>
      <c r="E12541" t="s">
        <v>22667</v>
      </c>
      <c r="F12541" t="s">
        <v>22668</v>
      </c>
    </row>
    <row r="12542" spans="1:6">
      <c r="A12542" t="s">
        <v>22669</v>
      </c>
      <c r="B12542">
        <v>32</v>
      </c>
      <c r="C12542">
        <v>7</v>
      </c>
      <c r="D12542">
        <v>14</v>
      </c>
      <c r="E12542" t="s">
        <v>22670</v>
      </c>
      <c r="F12542" t="s">
        <v>22668</v>
      </c>
    </row>
    <row r="12543" spans="1:6">
      <c r="A12543" t="s">
        <v>22671</v>
      </c>
      <c r="B12543">
        <v>32</v>
      </c>
      <c r="C12543">
        <v>7</v>
      </c>
      <c r="D12543">
        <v>15</v>
      </c>
      <c r="E12543" t="s">
        <v>22672</v>
      </c>
      <c r="F12543" t="s">
        <v>22673</v>
      </c>
    </row>
    <row r="12544" spans="1:6">
      <c r="A12544" t="s">
        <v>22674</v>
      </c>
      <c r="B12544">
        <v>32</v>
      </c>
      <c r="C12544">
        <v>7</v>
      </c>
      <c r="D12544">
        <v>16</v>
      </c>
      <c r="E12544" t="s">
        <v>22675</v>
      </c>
      <c r="F12544" t="s">
        <v>22673</v>
      </c>
    </row>
    <row r="12545" spans="1:7">
      <c r="A12545" t="s">
        <v>22676</v>
      </c>
      <c r="B12545">
        <v>32</v>
      </c>
      <c r="C12545">
        <v>7</v>
      </c>
      <c r="D12545">
        <v>17</v>
      </c>
      <c r="E12545" t="s">
        <v>22677</v>
      </c>
      <c r="F12545" t="s">
        <v>22678</v>
      </c>
    </row>
    <row r="12546" spans="1:7">
      <c r="A12546" t="s">
        <v>22679</v>
      </c>
      <c r="B12546">
        <v>32</v>
      </c>
      <c r="C12546">
        <v>7</v>
      </c>
      <c r="D12546">
        <v>18</v>
      </c>
      <c r="E12546" t="s">
        <v>22680</v>
      </c>
      <c r="F12546" t="s">
        <v>22678</v>
      </c>
    </row>
    <row r="12547" spans="1:7">
      <c r="A12547" t="s">
        <v>22681</v>
      </c>
      <c r="B12547">
        <v>32</v>
      </c>
      <c r="C12547">
        <v>7</v>
      </c>
      <c r="D12547">
        <v>19</v>
      </c>
      <c r="E12547" t="s">
        <v>22682</v>
      </c>
      <c r="F12547" t="s">
        <v>22683</v>
      </c>
    </row>
    <row r="12548" spans="1:7">
      <c r="A12548" t="s">
        <v>22684</v>
      </c>
      <c r="B12548">
        <v>32</v>
      </c>
      <c r="C12548">
        <v>7</v>
      </c>
      <c r="D12548">
        <v>20</v>
      </c>
      <c r="E12548" t="s">
        <v>22685</v>
      </c>
      <c r="F12548" t="s">
        <v>22683</v>
      </c>
    </row>
    <row r="12549" spans="1:7">
      <c r="A12549" t="s">
        <v>22686</v>
      </c>
      <c r="B12549">
        <v>32</v>
      </c>
      <c r="C12549">
        <v>8</v>
      </c>
      <c r="D12549">
        <v>1</v>
      </c>
      <c r="E12549" t="s">
        <v>22687</v>
      </c>
      <c r="F12549" t="s">
        <v>22688</v>
      </c>
    </row>
    <row r="12550" spans="1:7">
      <c r="A12550" t="s">
        <v>22689</v>
      </c>
      <c r="B12550">
        <v>32</v>
      </c>
      <c r="C12550">
        <v>8</v>
      </c>
      <c r="D12550">
        <v>2</v>
      </c>
      <c r="E12550" t="s">
        <v>22690</v>
      </c>
      <c r="F12550" t="s">
        <v>22688</v>
      </c>
    </row>
    <row r="12551" spans="1:7">
      <c r="A12551" t="s">
        <v>22691</v>
      </c>
      <c r="B12551">
        <v>32</v>
      </c>
      <c r="C12551">
        <v>8</v>
      </c>
      <c r="D12551">
        <v>3</v>
      </c>
      <c r="E12551" t="s">
        <v>22692</v>
      </c>
      <c r="F12551" t="s">
        <v>22693</v>
      </c>
    </row>
    <row r="12552" spans="1:7">
      <c r="A12552" t="s">
        <v>22694</v>
      </c>
      <c r="B12552">
        <v>32</v>
      </c>
      <c r="C12552">
        <v>8</v>
      </c>
      <c r="D12552">
        <v>4</v>
      </c>
      <c r="E12552" t="s">
        <v>22695</v>
      </c>
      <c r="F12552" t="s">
        <v>22693</v>
      </c>
    </row>
    <row r="12553" spans="1:7">
      <c r="A12553" t="s">
        <v>22696</v>
      </c>
      <c r="B12553">
        <v>32</v>
      </c>
      <c r="C12553">
        <v>8</v>
      </c>
      <c r="D12553">
        <v>5</v>
      </c>
      <c r="E12553" t="s">
        <v>22697</v>
      </c>
      <c r="G12553" t="e">
        <f>--Internal_201210</f>
        <v>#NAME?</v>
      </c>
    </row>
    <row r="12554" spans="1:7">
      <c r="A12554" t="s">
        <v>22698</v>
      </c>
      <c r="B12554">
        <v>32</v>
      </c>
      <c r="C12554">
        <v>8</v>
      </c>
      <c r="D12554">
        <v>6</v>
      </c>
      <c r="E12554" t="s">
        <v>22697</v>
      </c>
      <c r="G12554" t="e">
        <f>--Internal_201210</f>
        <v>#NAME?</v>
      </c>
    </row>
    <row r="12555" spans="1:7">
      <c r="A12555" t="s">
        <v>22699</v>
      </c>
      <c r="B12555">
        <v>32</v>
      </c>
      <c r="C12555">
        <v>8</v>
      </c>
      <c r="D12555">
        <v>7</v>
      </c>
      <c r="E12555" t="s">
        <v>22700</v>
      </c>
      <c r="F12555" t="s">
        <v>22701</v>
      </c>
    </row>
    <row r="12556" spans="1:7">
      <c r="A12556" t="s">
        <v>22702</v>
      </c>
      <c r="B12556">
        <v>32</v>
      </c>
      <c r="C12556">
        <v>8</v>
      </c>
      <c r="D12556">
        <v>8</v>
      </c>
      <c r="E12556" t="s">
        <v>22703</v>
      </c>
      <c r="F12556" t="s">
        <v>22701</v>
      </c>
    </row>
    <row r="12557" spans="1:7">
      <c r="A12557" t="s">
        <v>22704</v>
      </c>
      <c r="B12557">
        <v>32</v>
      </c>
      <c r="C12557">
        <v>8</v>
      </c>
      <c r="D12557">
        <v>9</v>
      </c>
      <c r="E12557" t="s">
        <v>22705</v>
      </c>
      <c r="F12557" t="s">
        <v>22706</v>
      </c>
    </row>
    <row r="12558" spans="1:7">
      <c r="A12558" t="s">
        <v>22707</v>
      </c>
      <c r="B12558">
        <v>32</v>
      </c>
      <c r="C12558">
        <v>8</v>
      </c>
      <c r="D12558">
        <v>10</v>
      </c>
      <c r="E12558" t="s">
        <v>22708</v>
      </c>
      <c r="F12558" t="s">
        <v>22706</v>
      </c>
    </row>
    <row r="12559" spans="1:7">
      <c r="A12559" t="s">
        <v>22709</v>
      </c>
      <c r="B12559">
        <v>32</v>
      </c>
      <c r="C12559">
        <v>8</v>
      </c>
      <c r="D12559">
        <v>11</v>
      </c>
      <c r="E12559" t="s">
        <v>22710</v>
      </c>
      <c r="F12559" t="s">
        <v>22711</v>
      </c>
    </row>
    <row r="12560" spans="1:7">
      <c r="A12560" t="s">
        <v>22712</v>
      </c>
      <c r="B12560">
        <v>32</v>
      </c>
      <c r="C12560">
        <v>8</v>
      </c>
      <c r="D12560">
        <v>12</v>
      </c>
      <c r="E12560" t="s">
        <v>22713</v>
      </c>
      <c r="F12560" t="s">
        <v>22711</v>
      </c>
    </row>
    <row r="12561" spans="1:6">
      <c r="A12561" t="s">
        <v>22714</v>
      </c>
      <c r="B12561">
        <v>32</v>
      </c>
      <c r="C12561">
        <v>8</v>
      </c>
      <c r="D12561">
        <v>13</v>
      </c>
      <c r="E12561" t="s">
        <v>22715</v>
      </c>
      <c r="F12561" t="s">
        <v>22716</v>
      </c>
    </row>
    <row r="12562" spans="1:6">
      <c r="A12562" t="s">
        <v>22717</v>
      </c>
      <c r="B12562">
        <v>32</v>
      </c>
      <c r="C12562">
        <v>8</v>
      </c>
      <c r="D12562">
        <v>14</v>
      </c>
      <c r="E12562" t="s">
        <v>22718</v>
      </c>
      <c r="F12562" t="s">
        <v>22716</v>
      </c>
    </row>
    <row r="12563" spans="1:6">
      <c r="A12563" t="s">
        <v>22719</v>
      </c>
      <c r="B12563">
        <v>32</v>
      </c>
      <c r="C12563">
        <v>8</v>
      </c>
      <c r="D12563">
        <v>15</v>
      </c>
      <c r="E12563" t="s">
        <v>22720</v>
      </c>
      <c r="F12563" t="s">
        <v>22721</v>
      </c>
    </row>
    <row r="12564" spans="1:6">
      <c r="A12564" t="s">
        <v>22722</v>
      </c>
      <c r="B12564">
        <v>32</v>
      </c>
      <c r="C12564">
        <v>8</v>
      </c>
      <c r="D12564">
        <v>16</v>
      </c>
      <c r="E12564" t="s">
        <v>22723</v>
      </c>
      <c r="F12564" t="s">
        <v>22721</v>
      </c>
    </row>
    <row r="12565" spans="1:6">
      <c r="A12565" t="s">
        <v>22724</v>
      </c>
      <c r="B12565">
        <v>32</v>
      </c>
      <c r="C12565">
        <v>8</v>
      </c>
      <c r="D12565">
        <v>17</v>
      </c>
      <c r="E12565" t="s">
        <v>22725</v>
      </c>
      <c r="F12565" t="s">
        <v>22726</v>
      </c>
    </row>
    <row r="12566" spans="1:6">
      <c r="A12566" t="s">
        <v>22727</v>
      </c>
      <c r="B12566">
        <v>32</v>
      </c>
      <c r="C12566">
        <v>8</v>
      </c>
      <c r="D12566">
        <v>18</v>
      </c>
      <c r="E12566" t="s">
        <v>22725</v>
      </c>
      <c r="F12566" t="s">
        <v>22726</v>
      </c>
    </row>
    <row r="12567" spans="1:6">
      <c r="A12567" t="s">
        <v>22728</v>
      </c>
      <c r="B12567">
        <v>32</v>
      </c>
      <c r="C12567">
        <v>8</v>
      </c>
      <c r="D12567">
        <v>19</v>
      </c>
      <c r="E12567" t="s">
        <v>22729</v>
      </c>
      <c r="F12567" t="s">
        <v>22730</v>
      </c>
    </row>
    <row r="12568" spans="1:6">
      <c r="A12568" t="s">
        <v>22731</v>
      </c>
      <c r="B12568">
        <v>32</v>
      </c>
      <c r="C12568">
        <v>8</v>
      </c>
      <c r="D12568">
        <v>20</v>
      </c>
      <c r="E12568" t="s">
        <v>22732</v>
      </c>
      <c r="F12568" t="s">
        <v>22730</v>
      </c>
    </row>
    <row r="12569" spans="1:6">
      <c r="A12569" t="s">
        <v>22733</v>
      </c>
      <c r="B12569">
        <v>32</v>
      </c>
      <c r="C12569">
        <v>9</v>
      </c>
      <c r="D12569">
        <v>1</v>
      </c>
      <c r="E12569" t="s">
        <v>22734</v>
      </c>
      <c r="F12569" t="s">
        <v>22735</v>
      </c>
    </row>
    <row r="12570" spans="1:6">
      <c r="A12570" t="s">
        <v>22736</v>
      </c>
      <c r="B12570">
        <v>32</v>
      </c>
      <c r="C12570">
        <v>9</v>
      </c>
      <c r="D12570">
        <v>2</v>
      </c>
      <c r="E12570" t="s">
        <v>22737</v>
      </c>
      <c r="F12570" t="s">
        <v>22735</v>
      </c>
    </row>
    <row r="12571" spans="1:6">
      <c r="A12571" t="s">
        <v>22738</v>
      </c>
      <c r="B12571">
        <v>32</v>
      </c>
      <c r="C12571">
        <v>9</v>
      </c>
      <c r="D12571">
        <v>3</v>
      </c>
      <c r="E12571" t="s">
        <v>22739</v>
      </c>
      <c r="F12571" t="s">
        <v>22740</v>
      </c>
    </row>
    <row r="12572" spans="1:6">
      <c r="A12572" t="s">
        <v>22741</v>
      </c>
      <c r="B12572">
        <v>32</v>
      </c>
      <c r="C12572">
        <v>9</v>
      </c>
      <c r="D12572">
        <v>4</v>
      </c>
      <c r="E12572" t="s">
        <v>22742</v>
      </c>
      <c r="F12572" t="s">
        <v>22740</v>
      </c>
    </row>
    <row r="12573" spans="1:6">
      <c r="A12573" t="s">
        <v>22743</v>
      </c>
      <c r="B12573">
        <v>32</v>
      </c>
      <c r="C12573">
        <v>9</v>
      </c>
      <c r="D12573">
        <v>5</v>
      </c>
      <c r="E12573" t="s">
        <v>22744</v>
      </c>
      <c r="F12573" t="s">
        <v>22745</v>
      </c>
    </row>
    <row r="12574" spans="1:6">
      <c r="A12574" t="s">
        <v>22746</v>
      </c>
      <c r="B12574">
        <v>32</v>
      </c>
      <c r="C12574">
        <v>9</v>
      </c>
      <c r="D12574">
        <v>6</v>
      </c>
      <c r="E12574" t="s">
        <v>22747</v>
      </c>
      <c r="F12574" t="s">
        <v>22745</v>
      </c>
    </row>
    <row r="12575" spans="1:6">
      <c r="A12575" t="s">
        <v>22748</v>
      </c>
      <c r="B12575">
        <v>32</v>
      </c>
      <c r="C12575">
        <v>9</v>
      </c>
      <c r="D12575">
        <v>7</v>
      </c>
      <c r="E12575" t="s">
        <v>22749</v>
      </c>
      <c r="F12575" t="s">
        <v>22750</v>
      </c>
    </row>
    <row r="12576" spans="1:6">
      <c r="A12576" t="s">
        <v>22751</v>
      </c>
      <c r="B12576">
        <v>32</v>
      </c>
      <c r="C12576">
        <v>9</v>
      </c>
      <c r="D12576">
        <v>8</v>
      </c>
      <c r="E12576" t="s">
        <v>22752</v>
      </c>
      <c r="F12576" t="s">
        <v>22750</v>
      </c>
    </row>
    <row r="12577" spans="1:6">
      <c r="A12577" t="s">
        <v>22753</v>
      </c>
      <c r="B12577">
        <v>32</v>
      </c>
      <c r="C12577">
        <v>9</v>
      </c>
      <c r="D12577">
        <v>9</v>
      </c>
      <c r="E12577" t="s">
        <v>22754</v>
      </c>
      <c r="F12577" t="s">
        <v>22755</v>
      </c>
    </row>
    <row r="12578" spans="1:6">
      <c r="A12578" t="s">
        <v>22756</v>
      </c>
      <c r="B12578">
        <v>32</v>
      </c>
      <c r="C12578">
        <v>9</v>
      </c>
      <c r="D12578">
        <v>10</v>
      </c>
      <c r="E12578" t="s">
        <v>22757</v>
      </c>
      <c r="F12578" t="s">
        <v>22755</v>
      </c>
    </row>
    <row r="12579" spans="1:6">
      <c r="A12579" t="s">
        <v>22758</v>
      </c>
      <c r="B12579">
        <v>32</v>
      </c>
      <c r="C12579">
        <v>9</v>
      </c>
      <c r="D12579">
        <v>11</v>
      </c>
      <c r="E12579" t="s">
        <v>22759</v>
      </c>
      <c r="F12579" t="s">
        <v>22760</v>
      </c>
    </row>
    <row r="12580" spans="1:6">
      <c r="A12580" t="s">
        <v>22761</v>
      </c>
      <c r="B12580">
        <v>32</v>
      </c>
      <c r="C12580">
        <v>9</v>
      </c>
      <c r="D12580">
        <v>12</v>
      </c>
      <c r="E12580" t="s">
        <v>22762</v>
      </c>
      <c r="F12580" t="s">
        <v>22760</v>
      </c>
    </row>
    <row r="12581" spans="1:6">
      <c r="A12581" t="s">
        <v>22763</v>
      </c>
      <c r="B12581">
        <v>32</v>
      </c>
      <c r="C12581">
        <v>9</v>
      </c>
      <c r="D12581">
        <v>13</v>
      </c>
      <c r="E12581" t="s">
        <v>22764</v>
      </c>
      <c r="F12581" t="s">
        <v>22765</v>
      </c>
    </row>
    <row r="12582" spans="1:6">
      <c r="A12582" t="s">
        <v>22766</v>
      </c>
      <c r="B12582">
        <v>32</v>
      </c>
      <c r="C12582">
        <v>9</v>
      </c>
      <c r="D12582">
        <v>14</v>
      </c>
      <c r="E12582" t="s">
        <v>22767</v>
      </c>
      <c r="F12582" t="s">
        <v>22765</v>
      </c>
    </row>
    <row r="12583" spans="1:6">
      <c r="A12583" t="s">
        <v>22768</v>
      </c>
      <c r="B12583">
        <v>32</v>
      </c>
      <c r="C12583">
        <v>9</v>
      </c>
      <c r="D12583">
        <v>15</v>
      </c>
      <c r="E12583" t="s">
        <v>22769</v>
      </c>
      <c r="F12583" t="s">
        <v>22770</v>
      </c>
    </row>
    <row r="12584" spans="1:6">
      <c r="A12584" t="s">
        <v>22771</v>
      </c>
      <c r="B12584">
        <v>32</v>
      </c>
      <c r="C12584">
        <v>9</v>
      </c>
      <c r="D12584">
        <v>16</v>
      </c>
      <c r="E12584" t="s">
        <v>22772</v>
      </c>
      <c r="F12584" t="s">
        <v>22770</v>
      </c>
    </row>
    <row r="12585" spans="1:6">
      <c r="A12585" t="s">
        <v>22773</v>
      </c>
      <c r="B12585">
        <v>32</v>
      </c>
      <c r="C12585">
        <v>9</v>
      </c>
      <c r="D12585">
        <v>17</v>
      </c>
      <c r="E12585" t="s">
        <v>22774</v>
      </c>
      <c r="F12585" t="s">
        <v>22775</v>
      </c>
    </row>
    <row r="12586" spans="1:6">
      <c r="A12586" t="s">
        <v>22776</v>
      </c>
      <c r="B12586">
        <v>32</v>
      </c>
      <c r="C12586">
        <v>9</v>
      </c>
      <c r="D12586">
        <v>18</v>
      </c>
      <c r="E12586" t="s">
        <v>22777</v>
      </c>
      <c r="F12586" t="s">
        <v>22775</v>
      </c>
    </row>
    <row r="12587" spans="1:6">
      <c r="A12587" t="s">
        <v>22778</v>
      </c>
      <c r="B12587">
        <v>32</v>
      </c>
      <c r="C12587">
        <v>9</v>
      </c>
      <c r="D12587">
        <v>19</v>
      </c>
      <c r="E12587" t="s">
        <v>22779</v>
      </c>
      <c r="F12587" t="s">
        <v>22780</v>
      </c>
    </row>
    <row r="12588" spans="1:6">
      <c r="A12588" t="s">
        <v>22781</v>
      </c>
      <c r="B12588">
        <v>32</v>
      </c>
      <c r="C12588">
        <v>9</v>
      </c>
      <c r="D12588">
        <v>20</v>
      </c>
      <c r="E12588" t="s">
        <v>22782</v>
      </c>
      <c r="F12588" t="s">
        <v>22780</v>
      </c>
    </row>
    <row r="12589" spans="1:6">
      <c r="A12589" t="s">
        <v>22783</v>
      </c>
      <c r="B12589">
        <v>32</v>
      </c>
      <c r="C12589">
        <v>10</v>
      </c>
      <c r="D12589">
        <v>1</v>
      </c>
      <c r="E12589" t="s">
        <v>22784</v>
      </c>
      <c r="F12589" t="s">
        <v>22785</v>
      </c>
    </row>
    <row r="12590" spans="1:6">
      <c r="A12590" t="s">
        <v>22786</v>
      </c>
      <c r="B12590">
        <v>32</v>
      </c>
      <c r="C12590">
        <v>10</v>
      </c>
      <c r="D12590">
        <v>2</v>
      </c>
      <c r="E12590" t="s">
        <v>22787</v>
      </c>
      <c r="F12590" t="s">
        <v>22785</v>
      </c>
    </row>
    <row r="12591" spans="1:6">
      <c r="A12591" t="s">
        <v>22788</v>
      </c>
      <c r="B12591">
        <v>32</v>
      </c>
      <c r="C12591">
        <v>10</v>
      </c>
      <c r="D12591">
        <v>3</v>
      </c>
      <c r="E12591" t="s">
        <v>22789</v>
      </c>
      <c r="F12591" t="s">
        <v>22790</v>
      </c>
    </row>
    <row r="12592" spans="1:6">
      <c r="A12592" t="s">
        <v>22791</v>
      </c>
      <c r="B12592">
        <v>32</v>
      </c>
      <c r="C12592">
        <v>10</v>
      </c>
      <c r="D12592">
        <v>4</v>
      </c>
      <c r="E12592" t="s">
        <v>22792</v>
      </c>
      <c r="F12592" t="s">
        <v>22790</v>
      </c>
    </row>
    <row r="12593" spans="1:6">
      <c r="A12593" t="s">
        <v>22793</v>
      </c>
      <c r="B12593">
        <v>32</v>
      </c>
      <c r="C12593">
        <v>10</v>
      </c>
      <c r="D12593">
        <v>5</v>
      </c>
      <c r="E12593" t="s">
        <v>22794</v>
      </c>
      <c r="F12593" t="s">
        <v>22795</v>
      </c>
    </row>
    <row r="12594" spans="1:6">
      <c r="A12594" t="s">
        <v>22796</v>
      </c>
      <c r="B12594">
        <v>32</v>
      </c>
      <c r="C12594">
        <v>10</v>
      </c>
      <c r="D12594">
        <v>6</v>
      </c>
      <c r="E12594" t="s">
        <v>22797</v>
      </c>
      <c r="F12594" t="s">
        <v>22795</v>
      </c>
    </row>
    <row r="12595" spans="1:6">
      <c r="A12595" t="s">
        <v>22798</v>
      </c>
      <c r="B12595">
        <v>32</v>
      </c>
      <c r="C12595">
        <v>10</v>
      </c>
      <c r="D12595">
        <v>7</v>
      </c>
      <c r="E12595" t="s">
        <v>22799</v>
      </c>
      <c r="F12595" t="s">
        <v>22800</v>
      </c>
    </row>
    <row r="12596" spans="1:6">
      <c r="A12596" t="s">
        <v>22801</v>
      </c>
      <c r="B12596">
        <v>32</v>
      </c>
      <c r="C12596">
        <v>10</v>
      </c>
      <c r="D12596">
        <v>8</v>
      </c>
      <c r="E12596" t="s">
        <v>22802</v>
      </c>
      <c r="F12596" t="s">
        <v>22800</v>
      </c>
    </row>
    <row r="12597" spans="1:6">
      <c r="A12597" t="s">
        <v>22803</v>
      </c>
      <c r="B12597">
        <v>32</v>
      </c>
      <c r="C12597">
        <v>10</v>
      </c>
      <c r="D12597">
        <v>9</v>
      </c>
      <c r="E12597" t="s">
        <v>22804</v>
      </c>
      <c r="F12597" t="s">
        <v>22805</v>
      </c>
    </row>
    <row r="12598" spans="1:6">
      <c r="A12598" t="s">
        <v>22806</v>
      </c>
      <c r="B12598">
        <v>32</v>
      </c>
      <c r="C12598">
        <v>10</v>
      </c>
      <c r="D12598">
        <v>10</v>
      </c>
      <c r="E12598" t="s">
        <v>22807</v>
      </c>
      <c r="F12598" t="s">
        <v>22805</v>
      </c>
    </row>
    <row r="12599" spans="1:6">
      <c r="A12599" t="s">
        <v>22808</v>
      </c>
      <c r="B12599">
        <v>32</v>
      </c>
      <c r="C12599">
        <v>10</v>
      </c>
      <c r="D12599">
        <v>11</v>
      </c>
      <c r="E12599" t="s">
        <v>22809</v>
      </c>
      <c r="F12599" t="s">
        <v>22810</v>
      </c>
    </row>
    <row r="12600" spans="1:6">
      <c r="A12600" t="s">
        <v>22811</v>
      </c>
      <c r="B12600">
        <v>32</v>
      </c>
      <c r="C12600">
        <v>10</v>
      </c>
      <c r="D12600">
        <v>12</v>
      </c>
      <c r="E12600" t="s">
        <v>22812</v>
      </c>
      <c r="F12600" t="s">
        <v>22810</v>
      </c>
    </row>
    <row r="12601" spans="1:6">
      <c r="A12601" t="s">
        <v>22813</v>
      </c>
      <c r="B12601">
        <v>32</v>
      </c>
      <c r="C12601">
        <v>10</v>
      </c>
      <c r="D12601">
        <v>13</v>
      </c>
      <c r="E12601" t="s">
        <v>22814</v>
      </c>
      <c r="F12601" t="s">
        <v>22815</v>
      </c>
    </row>
    <row r="12602" spans="1:6">
      <c r="A12602" t="s">
        <v>22816</v>
      </c>
      <c r="B12602">
        <v>32</v>
      </c>
      <c r="C12602">
        <v>10</v>
      </c>
      <c r="D12602">
        <v>14</v>
      </c>
      <c r="E12602" t="s">
        <v>22817</v>
      </c>
      <c r="F12602" t="s">
        <v>22815</v>
      </c>
    </row>
    <row r="12603" spans="1:6">
      <c r="A12603" t="s">
        <v>22818</v>
      </c>
      <c r="B12603">
        <v>32</v>
      </c>
      <c r="C12603">
        <v>10</v>
      </c>
      <c r="D12603">
        <v>15</v>
      </c>
      <c r="E12603" t="s">
        <v>22819</v>
      </c>
      <c r="F12603" t="s">
        <v>22820</v>
      </c>
    </row>
    <row r="12604" spans="1:6">
      <c r="A12604" t="s">
        <v>22821</v>
      </c>
      <c r="B12604">
        <v>32</v>
      </c>
      <c r="C12604">
        <v>10</v>
      </c>
      <c r="D12604">
        <v>16</v>
      </c>
      <c r="E12604" t="s">
        <v>22822</v>
      </c>
      <c r="F12604" t="s">
        <v>22820</v>
      </c>
    </row>
    <row r="12605" spans="1:6">
      <c r="A12605" t="s">
        <v>22823</v>
      </c>
      <c r="B12605">
        <v>32</v>
      </c>
      <c r="C12605">
        <v>10</v>
      </c>
      <c r="D12605">
        <v>17</v>
      </c>
      <c r="E12605" t="s">
        <v>22824</v>
      </c>
      <c r="F12605" t="s">
        <v>22825</v>
      </c>
    </row>
    <row r="12606" spans="1:6">
      <c r="A12606" t="s">
        <v>22826</v>
      </c>
      <c r="B12606">
        <v>32</v>
      </c>
      <c r="C12606">
        <v>10</v>
      </c>
      <c r="D12606">
        <v>18</v>
      </c>
      <c r="E12606" t="s">
        <v>22827</v>
      </c>
      <c r="F12606" t="s">
        <v>22825</v>
      </c>
    </row>
    <row r="12607" spans="1:6">
      <c r="A12607" t="s">
        <v>22828</v>
      </c>
      <c r="B12607">
        <v>32</v>
      </c>
      <c r="C12607">
        <v>10</v>
      </c>
      <c r="D12607">
        <v>19</v>
      </c>
      <c r="E12607" t="s">
        <v>22829</v>
      </c>
      <c r="F12607" t="s">
        <v>22830</v>
      </c>
    </row>
    <row r="12608" spans="1:6">
      <c r="A12608" t="s">
        <v>22831</v>
      </c>
      <c r="B12608">
        <v>32</v>
      </c>
      <c r="C12608">
        <v>10</v>
      </c>
      <c r="D12608">
        <v>20</v>
      </c>
      <c r="E12608" t="s">
        <v>22832</v>
      </c>
      <c r="F12608" t="s">
        <v>22830</v>
      </c>
    </row>
    <row r="12609" spans="1:6">
      <c r="A12609" t="s">
        <v>22833</v>
      </c>
      <c r="B12609">
        <v>32</v>
      </c>
      <c r="C12609">
        <v>11</v>
      </c>
      <c r="D12609">
        <v>1</v>
      </c>
      <c r="E12609" t="s">
        <v>22834</v>
      </c>
      <c r="F12609" t="s">
        <v>22835</v>
      </c>
    </row>
    <row r="12610" spans="1:6">
      <c r="A12610" t="s">
        <v>22836</v>
      </c>
      <c r="B12610">
        <v>32</v>
      </c>
      <c r="C12610">
        <v>11</v>
      </c>
      <c r="D12610">
        <v>2</v>
      </c>
      <c r="E12610" t="s">
        <v>22837</v>
      </c>
      <c r="F12610" t="s">
        <v>22835</v>
      </c>
    </row>
    <row r="12611" spans="1:6">
      <c r="A12611" t="s">
        <v>22838</v>
      </c>
      <c r="B12611">
        <v>32</v>
      </c>
      <c r="C12611">
        <v>11</v>
      </c>
      <c r="D12611">
        <v>3</v>
      </c>
      <c r="E12611" t="s">
        <v>22839</v>
      </c>
      <c r="F12611" t="s">
        <v>22840</v>
      </c>
    </row>
    <row r="12612" spans="1:6">
      <c r="A12612" t="s">
        <v>22841</v>
      </c>
      <c r="B12612">
        <v>32</v>
      </c>
      <c r="C12612">
        <v>11</v>
      </c>
      <c r="D12612">
        <v>4</v>
      </c>
      <c r="E12612" t="s">
        <v>22842</v>
      </c>
      <c r="F12612" t="s">
        <v>22840</v>
      </c>
    </row>
    <row r="12613" spans="1:6">
      <c r="A12613" t="s">
        <v>22843</v>
      </c>
      <c r="B12613">
        <v>32</v>
      </c>
      <c r="C12613">
        <v>11</v>
      </c>
      <c r="D12613">
        <v>5</v>
      </c>
      <c r="E12613" t="s">
        <v>22844</v>
      </c>
      <c r="F12613" t="s">
        <v>22845</v>
      </c>
    </row>
    <row r="12614" spans="1:6">
      <c r="A12614" t="s">
        <v>22846</v>
      </c>
      <c r="B12614">
        <v>32</v>
      </c>
      <c r="C12614">
        <v>11</v>
      </c>
      <c r="D12614">
        <v>6</v>
      </c>
      <c r="E12614" t="s">
        <v>22847</v>
      </c>
      <c r="F12614" t="s">
        <v>22845</v>
      </c>
    </row>
    <row r="12615" spans="1:6">
      <c r="A12615" t="s">
        <v>22848</v>
      </c>
      <c r="B12615">
        <v>32</v>
      </c>
      <c r="C12615">
        <v>11</v>
      </c>
      <c r="D12615">
        <v>7</v>
      </c>
      <c r="E12615" t="s">
        <v>22849</v>
      </c>
      <c r="F12615" t="s">
        <v>22850</v>
      </c>
    </row>
    <row r="12616" spans="1:6">
      <c r="A12616" t="s">
        <v>22851</v>
      </c>
      <c r="B12616">
        <v>32</v>
      </c>
      <c r="C12616">
        <v>11</v>
      </c>
      <c r="D12616">
        <v>8</v>
      </c>
      <c r="E12616" t="s">
        <v>22849</v>
      </c>
      <c r="F12616" t="s">
        <v>22850</v>
      </c>
    </row>
    <row r="12617" spans="1:6">
      <c r="A12617" t="s">
        <v>22852</v>
      </c>
      <c r="B12617">
        <v>32</v>
      </c>
      <c r="C12617">
        <v>11</v>
      </c>
      <c r="D12617">
        <v>9</v>
      </c>
      <c r="E12617" t="s">
        <v>22853</v>
      </c>
      <c r="F12617" t="s">
        <v>22854</v>
      </c>
    </row>
    <row r="12618" spans="1:6">
      <c r="A12618" t="s">
        <v>22855</v>
      </c>
      <c r="B12618">
        <v>32</v>
      </c>
      <c r="C12618">
        <v>11</v>
      </c>
      <c r="D12618">
        <v>10</v>
      </c>
      <c r="E12618" t="s">
        <v>22856</v>
      </c>
      <c r="F12618" t="s">
        <v>22854</v>
      </c>
    </row>
    <row r="12619" spans="1:6">
      <c r="A12619" t="s">
        <v>22857</v>
      </c>
      <c r="B12619">
        <v>32</v>
      </c>
      <c r="C12619">
        <v>11</v>
      </c>
      <c r="D12619">
        <v>11</v>
      </c>
      <c r="E12619" t="s">
        <v>22858</v>
      </c>
      <c r="F12619" t="s">
        <v>22859</v>
      </c>
    </row>
    <row r="12620" spans="1:6">
      <c r="A12620" t="s">
        <v>22860</v>
      </c>
      <c r="B12620">
        <v>32</v>
      </c>
      <c r="C12620">
        <v>11</v>
      </c>
      <c r="D12620">
        <v>12</v>
      </c>
      <c r="E12620" t="s">
        <v>22861</v>
      </c>
      <c r="F12620" t="s">
        <v>22859</v>
      </c>
    </row>
    <row r="12621" spans="1:6">
      <c r="A12621" t="s">
        <v>22862</v>
      </c>
      <c r="B12621">
        <v>32</v>
      </c>
      <c r="C12621">
        <v>11</v>
      </c>
      <c r="D12621">
        <v>13</v>
      </c>
      <c r="E12621" t="s">
        <v>22863</v>
      </c>
      <c r="F12621" t="s">
        <v>22864</v>
      </c>
    </row>
    <row r="12622" spans="1:6">
      <c r="A12622" t="s">
        <v>22865</v>
      </c>
      <c r="B12622">
        <v>32</v>
      </c>
      <c r="C12622">
        <v>11</v>
      </c>
      <c r="D12622">
        <v>14</v>
      </c>
      <c r="E12622" t="s">
        <v>22866</v>
      </c>
      <c r="F12622" t="s">
        <v>22864</v>
      </c>
    </row>
    <row r="12623" spans="1:6">
      <c r="A12623" t="s">
        <v>22867</v>
      </c>
      <c r="B12623">
        <v>32</v>
      </c>
      <c r="C12623">
        <v>11</v>
      </c>
      <c r="D12623">
        <v>15</v>
      </c>
      <c r="E12623" t="s">
        <v>22868</v>
      </c>
      <c r="F12623" t="s">
        <v>22869</v>
      </c>
    </row>
    <row r="12624" spans="1:6">
      <c r="A12624" t="s">
        <v>22870</v>
      </c>
      <c r="B12624">
        <v>32</v>
      </c>
      <c r="C12624">
        <v>11</v>
      </c>
      <c r="D12624">
        <v>16</v>
      </c>
      <c r="E12624" t="s">
        <v>22871</v>
      </c>
      <c r="F12624" t="s">
        <v>22869</v>
      </c>
    </row>
    <row r="12625" spans="1:6">
      <c r="A12625" t="s">
        <v>22872</v>
      </c>
      <c r="B12625">
        <v>32</v>
      </c>
      <c r="C12625">
        <v>11</v>
      </c>
      <c r="D12625">
        <v>17</v>
      </c>
      <c r="E12625" t="s">
        <v>22873</v>
      </c>
      <c r="F12625" t="s">
        <v>22874</v>
      </c>
    </row>
    <row r="12626" spans="1:6">
      <c r="A12626" t="s">
        <v>22875</v>
      </c>
      <c r="B12626">
        <v>32</v>
      </c>
      <c r="C12626">
        <v>11</v>
      </c>
      <c r="D12626">
        <v>18</v>
      </c>
      <c r="E12626" t="s">
        <v>22876</v>
      </c>
      <c r="F12626" t="s">
        <v>22874</v>
      </c>
    </row>
    <row r="12627" spans="1:6">
      <c r="A12627" t="s">
        <v>22877</v>
      </c>
      <c r="B12627">
        <v>32</v>
      </c>
      <c r="C12627">
        <v>11</v>
      </c>
      <c r="D12627">
        <v>19</v>
      </c>
      <c r="E12627" t="s">
        <v>22878</v>
      </c>
      <c r="F12627" t="s">
        <v>22879</v>
      </c>
    </row>
    <row r="12628" spans="1:6">
      <c r="A12628" t="s">
        <v>22880</v>
      </c>
      <c r="B12628">
        <v>32</v>
      </c>
      <c r="C12628">
        <v>11</v>
      </c>
      <c r="D12628">
        <v>20</v>
      </c>
      <c r="E12628" t="s">
        <v>22881</v>
      </c>
      <c r="F12628" t="s">
        <v>22879</v>
      </c>
    </row>
    <row r="12629" spans="1:6">
      <c r="A12629" t="s">
        <v>22882</v>
      </c>
      <c r="B12629">
        <v>32</v>
      </c>
      <c r="C12629">
        <v>12</v>
      </c>
      <c r="D12629">
        <v>1</v>
      </c>
      <c r="E12629" t="s">
        <v>22883</v>
      </c>
      <c r="F12629" t="s">
        <v>22884</v>
      </c>
    </row>
    <row r="12630" spans="1:6">
      <c r="A12630" t="s">
        <v>22885</v>
      </c>
      <c r="B12630">
        <v>32</v>
      </c>
      <c r="C12630">
        <v>12</v>
      </c>
      <c r="D12630">
        <v>2</v>
      </c>
      <c r="E12630" t="s">
        <v>22886</v>
      </c>
      <c r="F12630" t="s">
        <v>22884</v>
      </c>
    </row>
    <row r="12631" spans="1:6">
      <c r="A12631" t="s">
        <v>22887</v>
      </c>
      <c r="B12631">
        <v>32</v>
      </c>
      <c r="C12631">
        <v>12</v>
      </c>
      <c r="D12631">
        <v>3</v>
      </c>
      <c r="E12631" t="s">
        <v>22888</v>
      </c>
      <c r="F12631" t="s">
        <v>22889</v>
      </c>
    </row>
    <row r="12632" spans="1:6">
      <c r="A12632" t="s">
        <v>22890</v>
      </c>
      <c r="B12632">
        <v>32</v>
      </c>
      <c r="C12632">
        <v>12</v>
      </c>
      <c r="D12632">
        <v>4</v>
      </c>
      <c r="E12632" t="s">
        <v>22891</v>
      </c>
      <c r="F12632" t="s">
        <v>22889</v>
      </c>
    </row>
    <row r="12633" spans="1:6">
      <c r="A12633" t="s">
        <v>22892</v>
      </c>
      <c r="B12633">
        <v>32</v>
      </c>
      <c r="C12633">
        <v>12</v>
      </c>
      <c r="D12633">
        <v>5</v>
      </c>
      <c r="E12633" t="s">
        <v>22893</v>
      </c>
      <c r="F12633" t="s">
        <v>22894</v>
      </c>
    </row>
    <row r="12634" spans="1:6">
      <c r="A12634" t="s">
        <v>22895</v>
      </c>
      <c r="B12634">
        <v>32</v>
      </c>
      <c r="C12634">
        <v>12</v>
      </c>
      <c r="D12634">
        <v>6</v>
      </c>
      <c r="E12634" t="s">
        <v>22896</v>
      </c>
      <c r="F12634" t="s">
        <v>22894</v>
      </c>
    </row>
    <row r="12635" spans="1:6">
      <c r="A12635" t="s">
        <v>22897</v>
      </c>
      <c r="B12635">
        <v>32</v>
      </c>
      <c r="C12635">
        <v>12</v>
      </c>
      <c r="D12635">
        <v>7</v>
      </c>
      <c r="E12635" t="s">
        <v>22898</v>
      </c>
      <c r="F12635" t="s">
        <v>22899</v>
      </c>
    </row>
    <row r="12636" spans="1:6">
      <c r="A12636" t="s">
        <v>22900</v>
      </c>
      <c r="B12636">
        <v>32</v>
      </c>
      <c r="C12636">
        <v>12</v>
      </c>
      <c r="D12636">
        <v>8</v>
      </c>
      <c r="E12636" t="s">
        <v>22901</v>
      </c>
      <c r="F12636" t="s">
        <v>22899</v>
      </c>
    </row>
    <row r="12637" spans="1:6">
      <c r="A12637" t="s">
        <v>22902</v>
      </c>
      <c r="B12637">
        <v>32</v>
      </c>
      <c r="C12637">
        <v>12</v>
      </c>
      <c r="D12637">
        <v>9</v>
      </c>
      <c r="E12637" t="s">
        <v>22903</v>
      </c>
      <c r="F12637" t="s">
        <v>22904</v>
      </c>
    </row>
    <row r="12638" spans="1:6">
      <c r="A12638" t="s">
        <v>22905</v>
      </c>
      <c r="B12638">
        <v>32</v>
      </c>
      <c r="C12638">
        <v>12</v>
      </c>
      <c r="D12638">
        <v>10</v>
      </c>
      <c r="E12638" t="s">
        <v>22906</v>
      </c>
      <c r="F12638" t="s">
        <v>22904</v>
      </c>
    </row>
    <row r="12639" spans="1:6">
      <c r="A12639" t="s">
        <v>22907</v>
      </c>
      <c r="B12639">
        <v>32</v>
      </c>
      <c r="C12639">
        <v>12</v>
      </c>
      <c r="D12639">
        <v>11</v>
      </c>
      <c r="E12639" t="s">
        <v>22908</v>
      </c>
      <c r="F12639" t="s">
        <v>22909</v>
      </c>
    </row>
    <row r="12640" spans="1:6">
      <c r="A12640" t="s">
        <v>22910</v>
      </c>
      <c r="B12640">
        <v>32</v>
      </c>
      <c r="C12640">
        <v>12</v>
      </c>
      <c r="D12640">
        <v>12</v>
      </c>
      <c r="E12640" t="s">
        <v>22911</v>
      </c>
      <c r="F12640" t="s">
        <v>22909</v>
      </c>
    </row>
    <row r="12641" spans="1:7">
      <c r="A12641" t="s">
        <v>22912</v>
      </c>
      <c r="B12641">
        <v>32</v>
      </c>
      <c r="C12641">
        <v>12</v>
      </c>
      <c r="D12641">
        <v>13</v>
      </c>
      <c r="E12641" t="s">
        <v>22913</v>
      </c>
      <c r="F12641" t="s">
        <v>22914</v>
      </c>
    </row>
    <row r="12642" spans="1:7">
      <c r="A12642" t="s">
        <v>22915</v>
      </c>
      <c r="B12642">
        <v>32</v>
      </c>
      <c r="C12642">
        <v>12</v>
      </c>
      <c r="D12642">
        <v>14</v>
      </c>
      <c r="E12642" t="s">
        <v>22916</v>
      </c>
      <c r="F12642" t="s">
        <v>22914</v>
      </c>
    </row>
    <row r="12643" spans="1:7">
      <c r="A12643" t="s">
        <v>22917</v>
      </c>
      <c r="B12643">
        <v>32</v>
      </c>
      <c r="C12643">
        <v>12</v>
      </c>
      <c r="D12643">
        <v>15</v>
      </c>
      <c r="E12643" t="s">
        <v>22918</v>
      </c>
      <c r="F12643" t="s">
        <v>22919</v>
      </c>
    </row>
    <row r="12644" spans="1:7">
      <c r="A12644" t="s">
        <v>22920</v>
      </c>
      <c r="B12644">
        <v>32</v>
      </c>
      <c r="C12644">
        <v>12</v>
      </c>
      <c r="D12644">
        <v>16</v>
      </c>
      <c r="E12644" t="s">
        <v>22921</v>
      </c>
      <c r="F12644" t="s">
        <v>22919</v>
      </c>
    </row>
    <row r="12645" spans="1:7">
      <c r="A12645" t="s">
        <v>22922</v>
      </c>
      <c r="B12645">
        <v>32</v>
      </c>
      <c r="C12645">
        <v>12</v>
      </c>
      <c r="D12645">
        <v>17</v>
      </c>
      <c r="E12645" t="s">
        <v>22923</v>
      </c>
      <c r="F12645" t="s">
        <v>22924</v>
      </c>
    </row>
    <row r="12646" spans="1:7">
      <c r="A12646" t="s">
        <v>22925</v>
      </c>
      <c r="B12646">
        <v>32</v>
      </c>
      <c r="C12646">
        <v>12</v>
      </c>
      <c r="D12646">
        <v>18</v>
      </c>
      <c r="E12646" t="s">
        <v>22926</v>
      </c>
      <c r="F12646" t="s">
        <v>22924</v>
      </c>
    </row>
    <row r="12647" spans="1:7">
      <c r="A12647" t="s">
        <v>22927</v>
      </c>
      <c r="B12647">
        <v>32</v>
      </c>
      <c r="C12647">
        <v>12</v>
      </c>
      <c r="D12647">
        <v>19</v>
      </c>
      <c r="E12647" t="s">
        <v>22928</v>
      </c>
      <c r="F12647" t="s">
        <v>22929</v>
      </c>
    </row>
    <row r="12648" spans="1:7">
      <c r="A12648" t="s">
        <v>22930</v>
      </c>
      <c r="B12648">
        <v>32</v>
      </c>
      <c r="C12648">
        <v>12</v>
      </c>
      <c r="D12648">
        <v>20</v>
      </c>
      <c r="E12648" t="s">
        <v>22931</v>
      </c>
      <c r="F12648" t="s">
        <v>22929</v>
      </c>
    </row>
    <row r="12649" spans="1:7">
      <c r="A12649" t="s">
        <v>22932</v>
      </c>
      <c r="B12649">
        <v>32</v>
      </c>
      <c r="C12649">
        <v>13</v>
      </c>
      <c r="D12649">
        <v>1</v>
      </c>
      <c r="E12649" t="s">
        <v>591</v>
      </c>
      <c r="G12649" t="e">
        <f>--Empty</f>
        <v>#NAME?</v>
      </c>
    </row>
    <row r="12650" spans="1:7">
      <c r="A12650" t="s">
        <v>22933</v>
      </c>
      <c r="B12650">
        <v>32</v>
      </c>
      <c r="C12650">
        <v>13</v>
      </c>
      <c r="D12650">
        <v>2</v>
      </c>
      <c r="E12650" t="s">
        <v>591</v>
      </c>
      <c r="G12650" t="e">
        <f>--Empty</f>
        <v>#NAME?</v>
      </c>
    </row>
    <row r="12651" spans="1:7">
      <c r="A12651" t="s">
        <v>22934</v>
      </c>
      <c r="B12651">
        <v>32</v>
      </c>
      <c r="C12651">
        <v>13</v>
      </c>
      <c r="D12651">
        <v>3</v>
      </c>
      <c r="E12651" t="s">
        <v>591</v>
      </c>
      <c r="G12651" t="e">
        <f>--Empty</f>
        <v>#NAME?</v>
      </c>
    </row>
    <row r="12652" spans="1:7">
      <c r="A12652" t="s">
        <v>22935</v>
      </c>
      <c r="B12652">
        <v>32</v>
      </c>
      <c r="C12652">
        <v>13</v>
      </c>
      <c r="D12652">
        <v>4</v>
      </c>
      <c r="E12652" t="s">
        <v>591</v>
      </c>
      <c r="G12652" t="e">
        <f>--Empty</f>
        <v>#NAME?</v>
      </c>
    </row>
    <row r="12653" spans="1:7">
      <c r="A12653" t="s">
        <v>22936</v>
      </c>
      <c r="B12653">
        <v>32</v>
      </c>
      <c r="C12653">
        <v>13</v>
      </c>
      <c r="D12653">
        <v>5</v>
      </c>
      <c r="E12653" t="s">
        <v>591</v>
      </c>
      <c r="G12653" t="e">
        <f>--Empty</f>
        <v>#NAME?</v>
      </c>
    </row>
    <row r="12654" spans="1:7">
      <c r="A12654" t="s">
        <v>22937</v>
      </c>
      <c r="B12654">
        <v>32</v>
      </c>
      <c r="C12654">
        <v>13</v>
      </c>
      <c r="D12654">
        <v>6</v>
      </c>
      <c r="E12654" t="s">
        <v>591</v>
      </c>
      <c r="G12654" t="e">
        <f>--Empty</f>
        <v>#NAME?</v>
      </c>
    </row>
    <row r="12655" spans="1:7">
      <c r="A12655" t="s">
        <v>22938</v>
      </c>
      <c r="B12655">
        <v>32</v>
      </c>
      <c r="C12655">
        <v>13</v>
      </c>
      <c r="D12655">
        <v>7</v>
      </c>
      <c r="E12655" t="s">
        <v>591</v>
      </c>
      <c r="G12655" t="e">
        <f>--Empty</f>
        <v>#NAME?</v>
      </c>
    </row>
    <row r="12656" spans="1:7">
      <c r="A12656" t="s">
        <v>22939</v>
      </c>
      <c r="B12656">
        <v>32</v>
      </c>
      <c r="C12656">
        <v>13</v>
      </c>
      <c r="D12656">
        <v>8</v>
      </c>
      <c r="E12656" t="s">
        <v>591</v>
      </c>
      <c r="G12656" t="e">
        <f>--Empty</f>
        <v>#NAME?</v>
      </c>
    </row>
    <row r="12657" spans="1:7">
      <c r="A12657" t="s">
        <v>22940</v>
      </c>
      <c r="B12657">
        <v>32</v>
      </c>
      <c r="C12657">
        <v>13</v>
      </c>
      <c r="D12657">
        <v>9</v>
      </c>
      <c r="E12657" t="s">
        <v>22941</v>
      </c>
      <c r="F12657" t="s">
        <v>7058</v>
      </c>
    </row>
    <row r="12658" spans="1:7">
      <c r="A12658" t="s">
        <v>22942</v>
      </c>
      <c r="B12658">
        <v>32</v>
      </c>
      <c r="C12658">
        <v>13</v>
      </c>
      <c r="D12658">
        <v>10</v>
      </c>
      <c r="E12658" t="s">
        <v>22943</v>
      </c>
      <c r="F12658" t="s">
        <v>7058</v>
      </c>
    </row>
    <row r="12659" spans="1:7">
      <c r="A12659" t="s">
        <v>22944</v>
      </c>
      <c r="B12659">
        <v>32</v>
      </c>
      <c r="C12659">
        <v>13</v>
      </c>
      <c r="D12659">
        <v>11</v>
      </c>
      <c r="E12659" t="s">
        <v>22945</v>
      </c>
      <c r="F12659" t="s">
        <v>2801</v>
      </c>
    </row>
    <row r="12660" spans="1:7">
      <c r="A12660" t="s">
        <v>22946</v>
      </c>
      <c r="B12660">
        <v>32</v>
      </c>
      <c r="C12660">
        <v>13</v>
      </c>
      <c r="D12660">
        <v>12</v>
      </c>
      <c r="E12660" t="s">
        <v>22947</v>
      </c>
      <c r="F12660" t="s">
        <v>2801</v>
      </c>
    </row>
    <row r="12661" spans="1:7">
      <c r="A12661" t="s">
        <v>22948</v>
      </c>
      <c r="B12661">
        <v>32</v>
      </c>
      <c r="C12661">
        <v>13</v>
      </c>
      <c r="D12661">
        <v>13</v>
      </c>
      <c r="E12661" t="s">
        <v>22949</v>
      </c>
      <c r="F12661" t="s">
        <v>22950</v>
      </c>
    </row>
    <row r="12662" spans="1:7">
      <c r="A12662" t="s">
        <v>22951</v>
      </c>
      <c r="B12662">
        <v>32</v>
      </c>
      <c r="C12662">
        <v>13</v>
      </c>
      <c r="D12662">
        <v>14</v>
      </c>
      <c r="E12662" t="s">
        <v>22952</v>
      </c>
      <c r="F12662" t="s">
        <v>22950</v>
      </c>
    </row>
    <row r="12663" spans="1:7">
      <c r="A12663" t="s">
        <v>22953</v>
      </c>
      <c r="B12663">
        <v>32</v>
      </c>
      <c r="C12663">
        <v>13</v>
      </c>
      <c r="D12663">
        <v>15</v>
      </c>
      <c r="E12663" t="s">
        <v>22954</v>
      </c>
      <c r="F12663" t="s">
        <v>22955</v>
      </c>
    </row>
    <row r="12664" spans="1:7">
      <c r="A12664" t="s">
        <v>22956</v>
      </c>
      <c r="B12664">
        <v>32</v>
      </c>
      <c r="C12664">
        <v>13</v>
      </c>
      <c r="D12664">
        <v>16</v>
      </c>
      <c r="E12664" t="s">
        <v>22957</v>
      </c>
      <c r="F12664" t="s">
        <v>22955</v>
      </c>
    </row>
    <row r="12665" spans="1:7">
      <c r="A12665" t="s">
        <v>22958</v>
      </c>
      <c r="B12665">
        <v>32</v>
      </c>
      <c r="C12665">
        <v>13</v>
      </c>
      <c r="D12665">
        <v>17</v>
      </c>
      <c r="E12665" t="s">
        <v>591</v>
      </c>
      <c r="G12665" t="e">
        <f>--Empty</f>
        <v>#NAME?</v>
      </c>
    </row>
    <row r="12666" spans="1:7">
      <c r="A12666" t="s">
        <v>22959</v>
      </c>
      <c r="B12666">
        <v>32</v>
      </c>
      <c r="C12666">
        <v>13</v>
      </c>
      <c r="D12666">
        <v>18</v>
      </c>
      <c r="E12666" t="s">
        <v>591</v>
      </c>
      <c r="G12666" t="e">
        <f>--Empty</f>
        <v>#NAME?</v>
      </c>
    </row>
    <row r="12667" spans="1:7">
      <c r="A12667" t="s">
        <v>22960</v>
      </c>
      <c r="B12667">
        <v>32</v>
      </c>
      <c r="C12667">
        <v>13</v>
      </c>
      <c r="D12667">
        <v>19</v>
      </c>
      <c r="E12667" t="s">
        <v>591</v>
      </c>
      <c r="G12667" t="e">
        <f>--Empty</f>
        <v>#NAME?</v>
      </c>
    </row>
    <row r="12668" spans="1:7">
      <c r="A12668" t="s">
        <v>22961</v>
      </c>
      <c r="B12668">
        <v>32</v>
      </c>
      <c r="C12668">
        <v>13</v>
      </c>
      <c r="D12668">
        <v>20</v>
      </c>
      <c r="E12668" t="s">
        <v>591</v>
      </c>
      <c r="G12668" t="e">
        <f>--Empty</f>
        <v>#NAME?</v>
      </c>
    </row>
    <row r="12669" spans="1:7">
      <c r="A12669" t="s">
        <v>22962</v>
      </c>
      <c r="B12669">
        <v>32</v>
      </c>
      <c r="C12669">
        <v>14</v>
      </c>
      <c r="D12669">
        <v>1</v>
      </c>
      <c r="E12669" t="s">
        <v>591</v>
      </c>
      <c r="G12669" t="e">
        <f>--Empty</f>
        <v>#NAME?</v>
      </c>
    </row>
    <row r="12670" spans="1:7">
      <c r="A12670" t="s">
        <v>22963</v>
      </c>
      <c r="B12670">
        <v>32</v>
      </c>
      <c r="C12670">
        <v>14</v>
      </c>
      <c r="D12670">
        <v>2</v>
      </c>
      <c r="E12670" t="s">
        <v>591</v>
      </c>
      <c r="G12670" t="e">
        <f>--Empty</f>
        <v>#NAME?</v>
      </c>
    </row>
    <row r="12671" spans="1:7">
      <c r="A12671" t="s">
        <v>22964</v>
      </c>
      <c r="B12671">
        <v>32</v>
      </c>
      <c r="C12671">
        <v>14</v>
      </c>
      <c r="D12671">
        <v>3</v>
      </c>
      <c r="E12671" t="s">
        <v>591</v>
      </c>
      <c r="G12671" t="e">
        <f>--Empty</f>
        <v>#NAME?</v>
      </c>
    </row>
    <row r="12672" spans="1:7">
      <c r="A12672" t="s">
        <v>22965</v>
      </c>
      <c r="B12672">
        <v>32</v>
      </c>
      <c r="C12672">
        <v>14</v>
      </c>
      <c r="D12672">
        <v>4</v>
      </c>
      <c r="E12672" t="s">
        <v>591</v>
      </c>
      <c r="G12672" t="e">
        <f>--Empty</f>
        <v>#NAME?</v>
      </c>
    </row>
    <row r="12673" spans="1:7">
      <c r="A12673" t="s">
        <v>22966</v>
      </c>
      <c r="B12673">
        <v>32</v>
      </c>
      <c r="C12673">
        <v>14</v>
      </c>
      <c r="D12673">
        <v>5</v>
      </c>
      <c r="E12673" t="s">
        <v>22967</v>
      </c>
      <c r="F12673" t="s">
        <v>22968</v>
      </c>
    </row>
    <row r="12674" spans="1:7">
      <c r="A12674" t="s">
        <v>22969</v>
      </c>
      <c r="B12674">
        <v>32</v>
      </c>
      <c r="C12674">
        <v>14</v>
      </c>
      <c r="D12674">
        <v>6</v>
      </c>
      <c r="E12674" t="s">
        <v>22970</v>
      </c>
      <c r="F12674" t="s">
        <v>22968</v>
      </c>
    </row>
    <row r="12675" spans="1:7">
      <c r="A12675" t="s">
        <v>22971</v>
      </c>
      <c r="B12675">
        <v>32</v>
      </c>
      <c r="C12675">
        <v>14</v>
      </c>
      <c r="D12675">
        <v>7</v>
      </c>
      <c r="E12675" t="s">
        <v>22972</v>
      </c>
      <c r="F12675" t="s">
        <v>22973</v>
      </c>
    </row>
    <row r="12676" spans="1:7">
      <c r="A12676" t="s">
        <v>22974</v>
      </c>
      <c r="B12676">
        <v>32</v>
      </c>
      <c r="C12676">
        <v>14</v>
      </c>
      <c r="D12676">
        <v>8</v>
      </c>
      <c r="E12676" t="s">
        <v>22975</v>
      </c>
      <c r="F12676" t="s">
        <v>22973</v>
      </c>
    </row>
    <row r="12677" spans="1:7">
      <c r="A12677" t="s">
        <v>22976</v>
      </c>
      <c r="B12677">
        <v>32</v>
      </c>
      <c r="C12677">
        <v>14</v>
      </c>
      <c r="D12677">
        <v>9</v>
      </c>
      <c r="E12677" t="s">
        <v>22977</v>
      </c>
      <c r="F12677" t="s">
        <v>22978</v>
      </c>
    </row>
    <row r="12678" spans="1:7">
      <c r="A12678" t="s">
        <v>22979</v>
      </c>
      <c r="B12678">
        <v>32</v>
      </c>
      <c r="C12678">
        <v>14</v>
      </c>
      <c r="D12678">
        <v>10</v>
      </c>
      <c r="E12678" t="s">
        <v>22980</v>
      </c>
      <c r="F12678" t="s">
        <v>22978</v>
      </c>
    </row>
    <row r="12679" spans="1:7">
      <c r="A12679" t="s">
        <v>22981</v>
      </c>
      <c r="B12679">
        <v>32</v>
      </c>
      <c r="C12679">
        <v>14</v>
      </c>
      <c r="D12679">
        <v>11</v>
      </c>
      <c r="E12679" t="s">
        <v>22982</v>
      </c>
      <c r="F12679" t="s">
        <v>17153</v>
      </c>
    </row>
    <row r="12680" spans="1:7">
      <c r="A12680" t="s">
        <v>22983</v>
      </c>
      <c r="B12680">
        <v>32</v>
      </c>
      <c r="C12680">
        <v>14</v>
      </c>
      <c r="D12680">
        <v>12</v>
      </c>
      <c r="E12680" t="s">
        <v>22984</v>
      </c>
      <c r="F12680" t="s">
        <v>17153</v>
      </c>
    </row>
    <row r="12681" spans="1:7">
      <c r="A12681" t="s">
        <v>22985</v>
      </c>
      <c r="B12681">
        <v>32</v>
      </c>
      <c r="C12681">
        <v>14</v>
      </c>
      <c r="D12681">
        <v>13</v>
      </c>
      <c r="E12681" t="s">
        <v>15</v>
      </c>
      <c r="G12681" t="s">
        <v>16</v>
      </c>
    </row>
    <row r="12682" spans="1:7">
      <c r="A12682" t="s">
        <v>22986</v>
      </c>
      <c r="B12682">
        <v>32</v>
      </c>
      <c r="C12682">
        <v>14</v>
      </c>
      <c r="D12682">
        <v>14</v>
      </c>
      <c r="E12682" t="s">
        <v>15</v>
      </c>
      <c r="G12682" t="s">
        <v>16</v>
      </c>
    </row>
    <row r="12683" spans="1:7">
      <c r="A12683" t="s">
        <v>22987</v>
      </c>
      <c r="B12683">
        <v>32</v>
      </c>
      <c r="C12683">
        <v>14</v>
      </c>
      <c r="D12683">
        <v>15</v>
      </c>
      <c r="E12683" t="s">
        <v>660</v>
      </c>
      <c r="G12683" t="s">
        <v>661</v>
      </c>
    </row>
    <row r="12684" spans="1:7">
      <c r="A12684" t="s">
        <v>22988</v>
      </c>
      <c r="B12684">
        <v>32</v>
      </c>
      <c r="C12684">
        <v>14</v>
      </c>
      <c r="D12684">
        <v>16</v>
      </c>
      <c r="E12684" t="s">
        <v>660</v>
      </c>
      <c r="G12684" t="s">
        <v>661</v>
      </c>
    </row>
    <row r="12685" spans="1:7">
      <c r="A12685" t="s">
        <v>22989</v>
      </c>
      <c r="B12685">
        <v>32</v>
      </c>
      <c r="C12685">
        <v>14</v>
      </c>
      <c r="D12685">
        <v>17</v>
      </c>
      <c r="E12685" t="s">
        <v>664</v>
      </c>
      <c r="G12685" t="s">
        <v>665</v>
      </c>
    </row>
    <row r="12686" spans="1:7">
      <c r="A12686" t="s">
        <v>22990</v>
      </c>
      <c r="B12686">
        <v>32</v>
      </c>
      <c r="C12686">
        <v>14</v>
      </c>
      <c r="D12686">
        <v>18</v>
      </c>
      <c r="E12686" t="s">
        <v>664</v>
      </c>
      <c r="G12686" t="s">
        <v>665</v>
      </c>
    </row>
    <row r="12687" spans="1:7">
      <c r="A12687" t="s">
        <v>22991</v>
      </c>
      <c r="B12687">
        <v>32</v>
      </c>
      <c r="C12687">
        <v>14</v>
      </c>
      <c r="D12687">
        <v>19</v>
      </c>
      <c r="E12687" t="s">
        <v>668</v>
      </c>
      <c r="G12687" t="s">
        <v>669</v>
      </c>
    </row>
    <row r="12688" spans="1:7">
      <c r="A12688" t="s">
        <v>22992</v>
      </c>
      <c r="B12688">
        <v>32</v>
      </c>
      <c r="C12688">
        <v>14</v>
      </c>
      <c r="D12688">
        <v>20</v>
      </c>
      <c r="E12688" t="s">
        <v>668</v>
      </c>
      <c r="G12688" t="s">
        <v>669</v>
      </c>
    </row>
    <row r="12689" spans="1:7">
      <c r="A12689" t="s">
        <v>22993</v>
      </c>
      <c r="B12689">
        <v>32</v>
      </c>
      <c r="C12689">
        <v>15</v>
      </c>
      <c r="D12689">
        <v>1</v>
      </c>
      <c r="E12689" t="s">
        <v>672</v>
      </c>
      <c r="G12689" t="e">
        <f>--Buffer</f>
        <v>#NAME?</v>
      </c>
    </row>
    <row r="12690" spans="1:7">
      <c r="A12690" t="s">
        <v>22994</v>
      </c>
      <c r="B12690">
        <v>32</v>
      </c>
      <c r="C12690">
        <v>15</v>
      </c>
      <c r="D12690">
        <v>2</v>
      </c>
      <c r="E12690" t="s">
        <v>672</v>
      </c>
      <c r="G12690" t="e">
        <f>--Buffer</f>
        <v>#NAME?</v>
      </c>
    </row>
    <row r="12691" spans="1:7">
      <c r="A12691" t="s">
        <v>22995</v>
      </c>
      <c r="B12691">
        <v>32</v>
      </c>
      <c r="C12691">
        <v>15</v>
      </c>
      <c r="D12691">
        <v>3</v>
      </c>
      <c r="E12691" t="s">
        <v>675</v>
      </c>
      <c r="G12691" t="s">
        <v>676</v>
      </c>
    </row>
    <row r="12692" spans="1:7">
      <c r="A12692" t="s">
        <v>22996</v>
      </c>
      <c r="B12692">
        <v>32</v>
      </c>
      <c r="C12692">
        <v>15</v>
      </c>
      <c r="D12692">
        <v>4</v>
      </c>
      <c r="E12692" t="s">
        <v>675</v>
      </c>
      <c r="G12692" t="s">
        <v>676</v>
      </c>
    </row>
    <row r="12693" spans="1:7">
      <c r="A12693" t="s">
        <v>22997</v>
      </c>
      <c r="B12693">
        <v>32</v>
      </c>
      <c r="C12693">
        <v>15</v>
      </c>
      <c r="D12693">
        <v>5</v>
      </c>
      <c r="E12693" t="s">
        <v>679</v>
      </c>
      <c r="G12693" t="s">
        <v>680</v>
      </c>
    </row>
    <row r="12694" spans="1:7">
      <c r="A12694" t="s">
        <v>22998</v>
      </c>
      <c r="B12694">
        <v>32</v>
      </c>
      <c r="C12694">
        <v>15</v>
      </c>
      <c r="D12694">
        <v>6</v>
      </c>
      <c r="E12694" t="s">
        <v>679</v>
      </c>
      <c r="G12694" t="s">
        <v>680</v>
      </c>
    </row>
    <row r="12695" spans="1:7">
      <c r="A12695" t="s">
        <v>22999</v>
      </c>
      <c r="B12695">
        <v>32</v>
      </c>
      <c r="C12695">
        <v>15</v>
      </c>
      <c r="D12695">
        <v>7</v>
      </c>
      <c r="E12695" t="s">
        <v>683</v>
      </c>
      <c r="G12695" t="s">
        <v>684</v>
      </c>
    </row>
    <row r="12696" spans="1:7">
      <c r="A12696" t="s">
        <v>23000</v>
      </c>
      <c r="B12696">
        <v>32</v>
      </c>
      <c r="C12696">
        <v>15</v>
      </c>
      <c r="D12696">
        <v>8</v>
      </c>
      <c r="E12696" t="s">
        <v>683</v>
      </c>
      <c r="G12696" t="s">
        <v>684</v>
      </c>
    </row>
    <row r="12697" spans="1:7">
      <c r="A12697" t="s">
        <v>23001</v>
      </c>
      <c r="B12697">
        <v>32</v>
      </c>
      <c r="C12697">
        <v>15</v>
      </c>
      <c r="D12697">
        <v>9</v>
      </c>
      <c r="E12697" t="s">
        <v>672</v>
      </c>
      <c r="G12697" t="e">
        <f>--Buffer</f>
        <v>#NAME?</v>
      </c>
    </row>
    <row r="12698" spans="1:7">
      <c r="A12698" t="s">
        <v>23002</v>
      </c>
      <c r="B12698">
        <v>32</v>
      </c>
      <c r="C12698">
        <v>15</v>
      </c>
      <c r="D12698">
        <v>10</v>
      </c>
      <c r="E12698" t="s">
        <v>672</v>
      </c>
      <c r="G12698" t="e">
        <f>--Buffer</f>
        <v>#NAME?</v>
      </c>
    </row>
    <row r="12699" spans="1:7">
      <c r="A12699" t="s">
        <v>23003</v>
      </c>
      <c r="B12699">
        <v>32</v>
      </c>
      <c r="C12699">
        <v>15</v>
      </c>
      <c r="D12699">
        <v>11</v>
      </c>
      <c r="E12699" t="s">
        <v>672</v>
      </c>
      <c r="G12699" t="e">
        <f>--Buffer</f>
        <v>#NAME?</v>
      </c>
    </row>
    <row r="12700" spans="1:7">
      <c r="A12700" t="s">
        <v>23004</v>
      </c>
      <c r="B12700">
        <v>32</v>
      </c>
      <c r="C12700">
        <v>15</v>
      </c>
      <c r="D12700">
        <v>12</v>
      </c>
      <c r="E12700" t="s">
        <v>672</v>
      </c>
      <c r="G12700" t="e">
        <f>--Buffer</f>
        <v>#NAME?</v>
      </c>
    </row>
    <row r="12701" spans="1:7">
      <c r="A12701" t="s">
        <v>23005</v>
      </c>
      <c r="B12701">
        <v>32</v>
      </c>
      <c r="C12701">
        <v>15</v>
      </c>
      <c r="D12701">
        <v>13</v>
      </c>
      <c r="E12701" t="s">
        <v>672</v>
      </c>
      <c r="G12701" t="e">
        <f>--Buffer</f>
        <v>#NAME?</v>
      </c>
    </row>
    <row r="12702" spans="1:7">
      <c r="A12702" t="s">
        <v>23006</v>
      </c>
      <c r="B12702">
        <v>32</v>
      </c>
      <c r="C12702">
        <v>15</v>
      </c>
      <c r="D12702">
        <v>14</v>
      </c>
      <c r="E12702" t="s">
        <v>672</v>
      </c>
      <c r="G12702" t="e">
        <f>--Buffer</f>
        <v>#NAME?</v>
      </c>
    </row>
    <row r="12703" spans="1:7">
      <c r="A12703" t="s">
        <v>23007</v>
      </c>
      <c r="B12703">
        <v>32</v>
      </c>
      <c r="C12703">
        <v>15</v>
      </c>
      <c r="D12703">
        <v>15</v>
      </c>
      <c r="E12703" t="s">
        <v>672</v>
      </c>
      <c r="G12703" t="e">
        <f>--Buffer</f>
        <v>#NAME?</v>
      </c>
    </row>
    <row r="12704" spans="1:7">
      <c r="A12704" t="s">
        <v>23008</v>
      </c>
      <c r="B12704">
        <v>32</v>
      </c>
      <c r="C12704">
        <v>15</v>
      </c>
      <c r="D12704">
        <v>16</v>
      </c>
      <c r="E12704" t="s">
        <v>672</v>
      </c>
      <c r="G12704" t="e">
        <f>--Buffer</f>
        <v>#NAME?</v>
      </c>
    </row>
    <row r="12705" spans="1:7">
      <c r="A12705" t="s">
        <v>23009</v>
      </c>
      <c r="B12705">
        <v>32</v>
      </c>
      <c r="C12705">
        <v>15</v>
      </c>
      <c r="D12705">
        <v>17</v>
      </c>
      <c r="E12705" t="s">
        <v>695</v>
      </c>
      <c r="G12705" t="s">
        <v>696</v>
      </c>
    </row>
    <row r="12706" spans="1:7">
      <c r="A12706" t="s">
        <v>23010</v>
      </c>
      <c r="B12706">
        <v>32</v>
      </c>
      <c r="C12706">
        <v>15</v>
      </c>
      <c r="D12706">
        <v>18</v>
      </c>
      <c r="E12706" t="s">
        <v>695</v>
      </c>
      <c r="G12706" t="s">
        <v>696</v>
      </c>
    </row>
    <row r="12707" spans="1:7">
      <c r="A12707" t="s">
        <v>23011</v>
      </c>
      <c r="B12707">
        <v>32</v>
      </c>
      <c r="C12707">
        <v>15</v>
      </c>
      <c r="D12707">
        <v>19</v>
      </c>
      <c r="E12707" t="s">
        <v>699</v>
      </c>
      <c r="G12707" t="s">
        <v>700</v>
      </c>
    </row>
    <row r="12708" spans="1:7">
      <c r="A12708" t="s">
        <v>23012</v>
      </c>
      <c r="B12708">
        <v>32</v>
      </c>
      <c r="C12708">
        <v>15</v>
      </c>
      <c r="D12708">
        <v>20</v>
      </c>
      <c r="E12708" t="s">
        <v>699</v>
      </c>
      <c r="G12708" t="s">
        <v>700</v>
      </c>
    </row>
    <row r="12709" spans="1:7">
      <c r="A12709" t="s">
        <v>23013</v>
      </c>
      <c r="B12709">
        <v>32</v>
      </c>
      <c r="C12709">
        <v>16</v>
      </c>
      <c r="D12709">
        <v>1</v>
      </c>
      <c r="E12709" t="s">
        <v>703</v>
      </c>
      <c r="G12709" t="s">
        <v>704</v>
      </c>
    </row>
    <row r="12710" spans="1:7">
      <c r="A12710" t="s">
        <v>23014</v>
      </c>
      <c r="B12710">
        <v>32</v>
      </c>
      <c r="C12710">
        <v>16</v>
      </c>
      <c r="D12710">
        <v>2</v>
      </c>
      <c r="E12710" t="s">
        <v>703</v>
      </c>
      <c r="G12710" t="s">
        <v>704</v>
      </c>
    </row>
    <row r="12711" spans="1:7">
      <c r="A12711" t="s">
        <v>23015</v>
      </c>
      <c r="B12711">
        <v>32</v>
      </c>
      <c r="C12711">
        <v>16</v>
      </c>
      <c r="D12711">
        <v>3</v>
      </c>
      <c r="E12711" t="s">
        <v>707</v>
      </c>
      <c r="G12711" t="s">
        <v>708</v>
      </c>
    </row>
    <row r="12712" spans="1:7">
      <c r="A12712" t="s">
        <v>23016</v>
      </c>
      <c r="B12712">
        <v>32</v>
      </c>
      <c r="C12712">
        <v>16</v>
      </c>
      <c r="D12712">
        <v>4</v>
      </c>
      <c r="E12712" t="s">
        <v>707</v>
      </c>
      <c r="G12712" t="s">
        <v>708</v>
      </c>
    </row>
    <row r="12713" spans="1:7">
      <c r="A12713" t="s">
        <v>23017</v>
      </c>
      <c r="B12713">
        <v>32</v>
      </c>
      <c r="C12713">
        <v>16</v>
      </c>
      <c r="D12713">
        <v>5</v>
      </c>
      <c r="E12713" t="s">
        <v>711</v>
      </c>
      <c r="G12713" t="e">
        <f>--Blank</f>
        <v>#NAME?</v>
      </c>
    </row>
    <row r="12714" spans="1:7">
      <c r="A12714" t="s">
        <v>23018</v>
      </c>
      <c r="B12714">
        <v>32</v>
      </c>
      <c r="C12714">
        <v>16</v>
      </c>
      <c r="D12714">
        <v>6</v>
      </c>
      <c r="E12714" t="s">
        <v>711</v>
      </c>
      <c r="G12714" t="e">
        <f>--Blank</f>
        <v>#NAME?</v>
      </c>
    </row>
    <row r="12715" spans="1:7">
      <c r="A12715" t="s">
        <v>23019</v>
      </c>
      <c r="B12715">
        <v>32</v>
      </c>
      <c r="C12715">
        <v>16</v>
      </c>
      <c r="D12715">
        <v>7</v>
      </c>
      <c r="E12715" t="s">
        <v>711</v>
      </c>
      <c r="G12715" t="e">
        <f>--Blank</f>
        <v>#NAME?</v>
      </c>
    </row>
    <row r="12716" spans="1:7">
      <c r="A12716" t="s">
        <v>23020</v>
      </c>
      <c r="B12716">
        <v>32</v>
      </c>
      <c r="C12716">
        <v>16</v>
      </c>
      <c r="D12716">
        <v>8</v>
      </c>
      <c r="E12716" t="s">
        <v>711</v>
      </c>
      <c r="G12716" t="e">
        <f>--Blank</f>
        <v>#NAME?</v>
      </c>
    </row>
    <row r="12717" spans="1:7">
      <c r="A12717" t="s">
        <v>23021</v>
      </c>
      <c r="B12717">
        <v>32</v>
      </c>
      <c r="C12717">
        <v>16</v>
      </c>
      <c r="D12717">
        <v>9</v>
      </c>
      <c r="E12717" t="s">
        <v>711</v>
      </c>
      <c r="G12717" t="e">
        <f>--Blank</f>
        <v>#NAME?</v>
      </c>
    </row>
    <row r="12718" spans="1:7">
      <c r="A12718" t="s">
        <v>23022</v>
      </c>
      <c r="B12718">
        <v>32</v>
      </c>
      <c r="C12718">
        <v>16</v>
      </c>
      <c r="D12718">
        <v>10</v>
      </c>
      <c r="E12718" t="s">
        <v>711</v>
      </c>
      <c r="G12718" t="e">
        <f>--Blank</f>
        <v>#NAME?</v>
      </c>
    </row>
    <row r="12719" spans="1:7">
      <c r="A12719" t="s">
        <v>23023</v>
      </c>
      <c r="B12719">
        <v>32</v>
      </c>
      <c r="C12719">
        <v>16</v>
      </c>
      <c r="D12719">
        <v>11</v>
      </c>
      <c r="E12719" t="s">
        <v>711</v>
      </c>
      <c r="G12719" t="e">
        <f>--Blank</f>
        <v>#NAME?</v>
      </c>
    </row>
    <row r="12720" spans="1:7">
      <c r="A12720" t="s">
        <v>23024</v>
      </c>
      <c r="B12720">
        <v>32</v>
      </c>
      <c r="C12720">
        <v>16</v>
      </c>
      <c r="D12720">
        <v>12</v>
      </c>
      <c r="E12720" t="s">
        <v>711</v>
      </c>
      <c r="G12720" t="e">
        <f>--Blank</f>
        <v>#NAME?</v>
      </c>
    </row>
    <row r="12721" spans="1:7">
      <c r="A12721" t="s">
        <v>23025</v>
      </c>
      <c r="B12721">
        <v>32</v>
      </c>
      <c r="C12721">
        <v>16</v>
      </c>
      <c r="D12721">
        <v>13</v>
      </c>
      <c r="E12721" t="s">
        <v>711</v>
      </c>
      <c r="G12721" t="e">
        <f>--Blank</f>
        <v>#NAME?</v>
      </c>
    </row>
    <row r="12722" spans="1:7">
      <c r="A12722" t="s">
        <v>23026</v>
      </c>
      <c r="B12722">
        <v>32</v>
      </c>
      <c r="C12722">
        <v>16</v>
      </c>
      <c r="D12722">
        <v>14</v>
      </c>
      <c r="E12722" t="s">
        <v>711</v>
      </c>
      <c r="G12722" t="e">
        <f>--Blank</f>
        <v>#NAME?</v>
      </c>
    </row>
    <row r="12723" spans="1:7">
      <c r="A12723" t="s">
        <v>23027</v>
      </c>
      <c r="B12723">
        <v>32</v>
      </c>
      <c r="C12723">
        <v>16</v>
      </c>
      <c r="D12723">
        <v>15</v>
      </c>
      <c r="E12723" t="s">
        <v>711</v>
      </c>
      <c r="G12723" t="e">
        <f>--Blank</f>
        <v>#NAME?</v>
      </c>
    </row>
    <row r="12724" spans="1:7">
      <c r="A12724" t="s">
        <v>23028</v>
      </c>
      <c r="B12724">
        <v>32</v>
      </c>
      <c r="C12724">
        <v>16</v>
      </c>
      <c r="D12724">
        <v>16</v>
      </c>
      <c r="E12724" t="s">
        <v>711</v>
      </c>
      <c r="G12724" t="e">
        <f>--Blank</f>
        <v>#NAME?</v>
      </c>
    </row>
    <row r="12725" spans="1:7">
      <c r="A12725" t="s">
        <v>23029</v>
      </c>
      <c r="B12725">
        <v>32</v>
      </c>
      <c r="C12725">
        <v>16</v>
      </c>
      <c r="D12725">
        <v>17</v>
      </c>
      <c r="E12725" t="s">
        <v>711</v>
      </c>
      <c r="G12725" t="e">
        <f>--Blank</f>
        <v>#NAME?</v>
      </c>
    </row>
    <row r="12726" spans="1:7">
      <c r="A12726" t="s">
        <v>23030</v>
      </c>
      <c r="B12726">
        <v>32</v>
      </c>
      <c r="C12726">
        <v>16</v>
      </c>
      <c r="D12726">
        <v>18</v>
      </c>
      <c r="E12726" t="s">
        <v>711</v>
      </c>
      <c r="G12726" t="e">
        <f>--Blank</f>
        <v>#NAME?</v>
      </c>
    </row>
    <row r="12727" spans="1:7">
      <c r="A12727" t="s">
        <v>23031</v>
      </c>
      <c r="B12727">
        <v>32</v>
      </c>
      <c r="C12727">
        <v>16</v>
      </c>
      <c r="D12727">
        <v>19</v>
      </c>
      <c r="E12727" t="s">
        <v>711</v>
      </c>
      <c r="G12727" t="e">
        <f>--Blank</f>
        <v>#NAME?</v>
      </c>
    </row>
    <row r="12728" spans="1:7">
      <c r="A12728" t="s">
        <v>23032</v>
      </c>
      <c r="B12728">
        <v>32</v>
      </c>
      <c r="C12728">
        <v>16</v>
      </c>
      <c r="D12728">
        <v>20</v>
      </c>
      <c r="E12728" t="s">
        <v>711</v>
      </c>
      <c r="G12728" t="e">
        <f>--Blank</f>
        <v>#NAME?</v>
      </c>
    </row>
    <row r="12729" spans="1:7">
      <c r="A12729" t="s">
        <v>23033</v>
      </c>
      <c r="B12729">
        <v>32</v>
      </c>
      <c r="C12729">
        <v>17</v>
      </c>
      <c r="D12729">
        <v>1</v>
      </c>
      <c r="E12729" t="s">
        <v>711</v>
      </c>
      <c r="G12729" t="e">
        <f>--Blank</f>
        <v>#NAME?</v>
      </c>
    </row>
    <row r="12730" spans="1:7">
      <c r="A12730" t="s">
        <v>23034</v>
      </c>
      <c r="B12730">
        <v>32</v>
      </c>
      <c r="C12730">
        <v>17</v>
      </c>
      <c r="D12730">
        <v>2</v>
      </c>
      <c r="E12730" t="s">
        <v>711</v>
      </c>
      <c r="G12730" t="e">
        <f>--Blank</f>
        <v>#NAME?</v>
      </c>
    </row>
    <row r="12731" spans="1:7">
      <c r="A12731" t="s">
        <v>23035</v>
      </c>
      <c r="B12731">
        <v>32</v>
      </c>
      <c r="C12731">
        <v>17</v>
      </c>
      <c r="D12731">
        <v>3</v>
      </c>
      <c r="E12731" t="s">
        <v>711</v>
      </c>
      <c r="G12731" t="e">
        <f>--Blank</f>
        <v>#NAME?</v>
      </c>
    </row>
    <row r="12732" spans="1:7">
      <c r="A12732" t="s">
        <v>23036</v>
      </c>
      <c r="B12732">
        <v>32</v>
      </c>
      <c r="C12732">
        <v>17</v>
      </c>
      <c r="D12732">
        <v>4</v>
      </c>
      <c r="E12732" t="s">
        <v>711</v>
      </c>
      <c r="G12732" t="e">
        <f>--Blank</f>
        <v>#NAME?</v>
      </c>
    </row>
    <row r="12733" spans="1:7">
      <c r="A12733" t="s">
        <v>23037</v>
      </c>
      <c r="B12733">
        <v>32</v>
      </c>
      <c r="C12733">
        <v>17</v>
      </c>
      <c r="D12733">
        <v>5</v>
      </c>
      <c r="E12733" t="s">
        <v>711</v>
      </c>
      <c r="G12733" t="e">
        <f>--Blank</f>
        <v>#NAME?</v>
      </c>
    </row>
    <row r="12734" spans="1:7">
      <c r="A12734" t="s">
        <v>23038</v>
      </c>
      <c r="B12734">
        <v>32</v>
      </c>
      <c r="C12734">
        <v>17</v>
      </c>
      <c r="D12734">
        <v>6</v>
      </c>
      <c r="E12734" t="s">
        <v>711</v>
      </c>
      <c r="G12734" t="e">
        <f>--Blank</f>
        <v>#NAME?</v>
      </c>
    </row>
    <row r="12735" spans="1:7">
      <c r="A12735" t="s">
        <v>23039</v>
      </c>
      <c r="B12735">
        <v>32</v>
      </c>
      <c r="C12735">
        <v>17</v>
      </c>
      <c r="D12735">
        <v>7</v>
      </c>
      <c r="E12735" t="s">
        <v>711</v>
      </c>
      <c r="G12735" t="e">
        <f>--Blank</f>
        <v>#NAME?</v>
      </c>
    </row>
    <row r="12736" spans="1:7">
      <c r="A12736" t="s">
        <v>23040</v>
      </c>
      <c r="B12736">
        <v>32</v>
      </c>
      <c r="C12736">
        <v>17</v>
      </c>
      <c r="D12736">
        <v>8</v>
      </c>
      <c r="E12736" t="s">
        <v>711</v>
      </c>
      <c r="G12736" t="e">
        <f>--Blank</f>
        <v>#NAME?</v>
      </c>
    </row>
    <row r="12737" spans="1:7">
      <c r="A12737" t="s">
        <v>23041</v>
      </c>
      <c r="B12737">
        <v>32</v>
      </c>
      <c r="C12737">
        <v>17</v>
      </c>
      <c r="D12737">
        <v>9</v>
      </c>
      <c r="E12737" t="s">
        <v>711</v>
      </c>
      <c r="G12737" t="e">
        <f>--Blank</f>
        <v>#NAME?</v>
      </c>
    </row>
    <row r="12738" spans="1:7">
      <c r="A12738" t="s">
        <v>23042</v>
      </c>
      <c r="B12738">
        <v>32</v>
      </c>
      <c r="C12738">
        <v>17</v>
      </c>
      <c r="D12738">
        <v>10</v>
      </c>
      <c r="E12738" t="s">
        <v>711</v>
      </c>
      <c r="G12738" t="e">
        <f>--Blank</f>
        <v>#NAME?</v>
      </c>
    </row>
    <row r="12739" spans="1:7">
      <c r="A12739" t="s">
        <v>23043</v>
      </c>
      <c r="B12739">
        <v>32</v>
      </c>
      <c r="C12739">
        <v>17</v>
      </c>
      <c r="D12739">
        <v>11</v>
      </c>
      <c r="E12739" t="s">
        <v>711</v>
      </c>
      <c r="G12739" t="e">
        <f>--Blank</f>
        <v>#NAME?</v>
      </c>
    </row>
    <row r="12740" spans="1:7">
      <c r="A12740" t="s">
        <v>23044</v>
      </c>
      <c r="B12740">
        <v>32</v>
      </c>
      <c r="C12740">
        <v>17</v>
      </c>
      <c r="D12740">
        <v>12</v>
      </c>
      <c r="E12740" t="s">
        <v>711</v>
      </c>
      <c r="G12740" t="e">
        <f>--Blank</f>
        <v>#NAME?</v>
      </c>
    </row>
    <row r="12741" spans="1:7">
      <c r="A12741" t="s">
        <v>23045</v>
      </c>
      <c r="B12741">
        <v>32</v>
      </c>
      <c r="C12741">
        <v>17</v>
      </c>
      <c r="D12741">
        <v>13</v>
      </c>
      <c r="E12741" t="s">
        <v>711</v>
      </c>
      <c r="G12741" t="e">
        <f>--Blank</f>
        <v>#NAME?</v>
      </c>
    </row>
    <row r="12742" spans="1:7">
      <c r="A12742" t="s">
        <v>23046</v>
      </c>
      <c r="B12742">
        <v>32</v>
      </c>
      <c r="C12742">
        <v>17</v>
      </c>
      <c r="D12742">
        <v>14</v>
      </c>
      <c r="E12742" t="s">
        <v>711</v>
      </c>
      <c r="G12742" t="e">
        <f>--Blank</f>
        <v>#NAME?</v>
      </c>
    </row>
    <row r="12743" spans="1:7">
      <c r="A12743" t="s">
        <v>23047</v>
      </c>
      <c r="B12743">
        <v>32</v>
      </c>
      <c r="C12743">
        <v>17</v>
      </c>
      <c r="D12743">
        <v>15</v>
      </c>
      <c r="E12743" t="s">
        <v>711</v>
      </c>
      <c r="G12743" t="e">
        <f>--Blank</f>
        <v>#NAME?</v>
      </c>
    </row>
    <row r="12744" spans="1:7">
      <c r="A12744" t="s">
        <v>23048</v>
      </c>
      <c r="B12744">
        <v>32</v>
      </c>
      <c r="C12744">
        <v>17</v>
      </c>
      <c r="D12744">
        <v>16</v>
      </c>
      <c r="E12744" t="s">
        <v>711</v>
      </c>
      <c r="G12744" t="e">
        <f>--Blank</f>
        <v>#NAME?</v>
      </c>
    </row>
    <row r="12745" spans="1:7">
      <c r="A12745" t="s">
        <v>23049</v>
      </c>
      <c r="B12745">
        <v>32</v>
      </c>
      <c r="C12745">
        <v>17</v>
      </c>
      <c r="D12745">
        <v>17</v>
      </c>
      <c r="E12745" t="s">
        <v>711</v>
      </c>
      <c r="G12745" t="e">
        <f>--Blank</f>
        <v>#NAME?</v>
      </c>
    </row>
    <row r="12746" spans="1:7">
      <c r="A12746" t="s">
        <v>23050</v>
      </c>
      <c r="B12746">
        <v>32</v>
      </c>
      <c r="C12746">
        <v>17</v>
      </c>
      <c r="D12746">
        <v>18</v>
      </c>
      <c r="E12746" t="s">
        <v>711</v>
      </c>
      <c r="G12746" t="e">
        <f>--Blank</f>
        <v>#NAME?</v>
      </c>
    </row>
    <row r="12747" spans="1:7">
      <c r="A12747" t="s">
        <v>23051</v>
      </c>
      <c r="B12747">
        <v>32</v>
      </c>
      <c r="C12747">
        <v>17</v>
      </c>
      <c r="D12747">
        <v>19</v>
      </c>
      <c r="E12747" t="s">
        <v>711</v>
      </c>
      <c r="G12747" t="e">
        <f>--Blank</f>
        <v>#NAME?</v>
      </c>
    </row>
    <row r="12748" spans="1:7">
      <c r="A12748" t="s">
        <v>23052</v>
      </c>
      <c r="B12748">
        <v>32</v>
      </c>
      <c r="C12748">
        <v>17</v>
      </c>
      <c r="D12748">
        <v>20</v>
      </c>
      <c r="E12748" t="s">
        <v>711</v>
      </c>
      <c r="G12748" t="e">
        <f>--Blank</f>
        <v>#NAME?</v>
      </c>
    </row>
    <row r="12749" spans="1:7">
      <c r="A12749" t="s">
        <v>23053</v>
      </c>
      <c r="B12749">
        <v>32</v>
      </c>
      <c r="C12749">
        <v>18</v>
      </c>
      <c r="D12749">
        <v>1</v>
      </c>
      <c r="E12749" t="s">
        <v>711</v>
      </c>
      <c r="G12749" t="e">
        <f>--Blank</f>
        <v>#NAME?</v>
      </c>
    </row>
    <row r="12750" spans="1:7">
      <c r="A12750" t="s">
        <v>23054</v>
      </c>
      <c r="B12750">
        <v>32</v>
      </c>
      <c r="C12750">
        <v>18</v>
      </c>
      <c r="D12750">
        <v>2</v>
      </c>
      <c r="E12750" t="s">
        <v>711</v>
      </c>
      <c r="G12750" t="e">
        <f>--Blank</f>
        <v>#NAME?</v>
      </c>
    </row>
    <row r="12751" spans="1:7">
      <c r="A12751" t="s">
        <v>23055</v>
      </c>
      <c r="B12751">
        <v>32</v>
      </c>
      <c r="C12751">
        <v>18</v>
      </c>
      <c r="D12751">
        <v>3</v>
      </c>
      <c r="E12751" t="s">
        <v>711</v>
      </c>
      <c r="G12751" t="e">
        <f>--Blank</f>
        <v>#NAME?</v>
      </c>
    </row>
    <row r="12752" spans="1:7">
      <c r="A12752" t="s">
        <v>23056</v>
      </c>
      <c r="B12752">
        <v>32</v>
      </c>
      <c r="C12752">
        <v>18</v>
      </c>
      <c r="D12752">
        <v>4</v>
      </c>
      <c r="E12752" t="s">
        <v>711</v>
      </c>
      <c r="G12752" t="e">
        <f>--Blank</f>
        <v>#NAME?</v>
      </c>
    </row>
    <row r="12753" spans="1:7">
      <c r="A12753" t="s">
        <v>23057</v>
      </c>
      <c r="B12753">
        <v>32</v>
      </c>
      <c r="C12753">
        <v>18</v>
      </c>
      <c r="D12753">
        <v>5</v>
      </c>
      <c r="E12753" t="s">
        <v>711</v>
      </c>
      <c r="G12753" t="e">
        <f>--Blank</f>
        <v>#NAME?</v>
      </c>
    </row>
    <row r="12754" spans="1:7">
      <c r="A12754" t="s">
        <v>23058</v>
      </c>
      <c r="B12754">
        <v>32</v>
      </c>
      <c r="C12754">
        <v>18</v>
      </c>
      <c r="D12754">
        <v>6</v>
      </c>
      <c r="E12754" t="s">
        <v>711</v>
      </c>
      <c r="G12754" t="e">
        <f>--Blank</f>
        <v>#NAME?</v>
      </c>
    </row>
    <row r="12755" spans="1:7">
      <c r="A12755" t="s">
        <v>23059</v>
      </c>
      <c r="B12755">
        <v>32</v>
      </c>
      <c r="C12755">
        <v>18</v>
      </c>
      <c r="D12755">
        <v>7</v>
      </c>
      <c r="E12755" t="s">
        <v>711</v>
      </c>
      <c r="G12755" t="e">
        <f>--Blank</f>
        <v>#NAME?</v>
      </c>
    </row>
    <row r="12756" spans="1:7">
      <c r="A12756" t="s">
        <v>23060</v>
      </c>
      <c r="B12756">
        <v>32</v>
      </c>
      <c r="C12756">
        <v>18</v>
      </c>
      <c r="D12756">
        <v>8</v>
      </c>
      <c r="E12756" t="s">
        <v>711</v>
      </c>
      <c r="G12756" t="e">
        <f>--Blank</f>
        <v>#NAME?</v>
      </c>
    </row>
    <row r="12757" spans="1:7">
      <c r="A12757" t="s">
        <v>23061</v>
      </c>
      <c r="B12757">
        <v>32</v>
      </c>
      <c r="C12757">
        <v>18</v>
      </c>
      <c r="D12757">
        <v>9</v>
      </c>
      <c r="E12757" t="s">
        <v>711</v>
      </c>
      <c r="G12757" t="e">
        <f>--Blank</f>
        <v>#NAME?</v>
      </c>
    </row>
    <row r="12758" spans="1:7">
      <c r="A12758" t="s">
        <v>23062</v>
      </c>
      <c r="B12758">
        <v>32</v>
      </c>
      <c r="C12758">
        <v>18</v>
      </c>
      <c r="D12758">
        <v>10</v>
      </c>
      <c r="E12758" t="s">
        <v>711</v>
      </c>
      <c r="G12758" t="e">
        <f>--Blank</f>
        <v>#NAME?</v>
      </c>
    </row>
    <row r="12759" spans="1:7">
      <c r="A12759" t="s">
        <v>23063</v>
      </c>
      <c r="B12759">
        <v>32</v>
      </c>
      <c r="C12759">
        <v>18</v>
      </c>
      <c r="D12759">
        <v>11</v>
      </c>
      <c r="E12759" t="s">
        <v>711</v>
      </c>
      <c r="G12759" t="e">
        <f>--Blank</f>
        <v>#NAME?</v>
      </c>
    </row>
    <row r="12760" spans="1:7">
      <c r="A12760" t="s">
        <v>23064</v>
      </c>
      <c r="B12760">
        <v>32</v>
      </c>
      <c r="C12760">
        <v>18</v>
      </c>
      <c r="D12760">
        <v>12</v>
      </c>
      <c r="E12760" t="s">
        <v>711</v>
      </c>
      <c r="G12760" t="e">
        <f>--Blank</f>
        <v>#NAME?</v>
      </c>
    </row>
    <row r="12761" spans="1:7">
      <c r="A12761" t="s">
        <v>23065</v>
      </c>
      <c r="B12761">
        <v>32</v>
      </c>
      <c r="C12761">
        <v>18</v>
      </c>
      <c r="D12761">
        <v>13</v>
      </c>
      <c r="E12761" t="s">
        <v>711</v>
      </c>
      <c r="G12761" t="e">
        <f>--Blank</f>
        <v>#NAME?</v>
      </c>
    </row>
    <row r="12762" spans="1:7">
      <c r="A12762" t="s">
        <v>23066</v>
      </c>
      <c r="B12762">
        <v>32</v>
      </c>
      <c r="C12762">
        <v>18</v>
      </c>
      <c r="D12762">
        <v>14</v>
      </c>
      <c r="E12762" t="s">
        <v>711</v>
      </c>
      <c r="G12762" t="e">
        <f>--Blank</f>
        <v>#NAME?</v>
      </c>
    </row>
    <row r="12763" spans="1:7">
      <c r="A12763" t="s">
        <v>23067</v>
      </c>
      <c r="B12763">
        <v>32</v>
      </c>
      <c r="C12763">
        <v>18</v>
      </c>
      <c r="D12763">
        <v>15</v>
      </c>
      <c r="E12763" t="s">
        <v>711</v>
      </c>
      <c r="G12763" t="e">
        <f>--Blank</f>
        <v>#NAME?</v>
      </c>
    </row>
    <row r="12764" spans="1:7">
      <c r="A12764" t="s">
        <v>23068</v>
      </c>
      <c r="B12764">
        <v>32</v>
      </c>
      <c r="C12764">
        <v>18</v>
      </c>
      <c r="D12764">
        <v>16</v>
      </c>
      <c r="E12764" t="s">
        <v>711</v>
      </c>
      <c r="G12764" t="e">
        <f>--Blank</f>
        <v>#NAME?</v>
      </c>
    </row>
    <row r="12765" spans="1:7">
      <c r="A12765" t="s">
        <v>23069</v>
      </c>
      <c r="B12765">
        <v>32</v>
      </c>
      <c r="C12765">
        <v>18</v>
      </c>
      <c r="D12765">
        <v>17</v>
      </c>
      <c r="E12765" t="s">
        <v>711</v>
      </c>
      <c r="G12765" t="e">
        <f>--Blank</f>
        <v>#NAME?</v>
      </c>
    </row>
    <row r="12766" spans="1:7">
      <c r="A12766" t="s">
        <v>23070</v>
      </c>
      <c r="B12766">
        <v>32</v>
      </c>
      <c r="C12766">
        <v>18</v>
      </c>
      <c r="D12766">
        <v>18</v>
      </c>
      <c r="E12766" t="s">
        <v>711</v>
      </c>
      <c r="G12766" t="e">
        <f>--Blank</f>
        <v>#NAME?</v>
      </c>
    </row>
    <row r="12767" spans="1:7">
      <c r="A12767" t="s">
        <v>23071</v>
      </c>
      <c r="B12767">
        <v>32</v>
      </c>
      <c r="C12767">
        <v>18</v>
      </c>
      <c r="D12767">
        <v>19</v>
      </c>
      <c r="E12767" t="s">
        <v>711</v>
      </c>
      <c r="G12767" t="e">
        <f>--Blank</f>
        <v>#NAME?</v>
      </c>
    </row>
    <row r="12768" spans="1:7">
      <c r="A12768" t="s">
        <v>23072</v>
      </c>
      <c r="B12768">
        <v>32</v>
      </c>
      <c r="C12768">
        <v>18</v>
      </c>
      <c r="D12768">
        <v>20</v>
      </c>
      <c r="E12768" t="s">
        <v>711</v>
      </c>
      <c r="G12768" t="e">
        <f>--Blank</f>
        <v>#NAME?</v>
      </c>
    </row>
    <row r="12769" spans="1:7">
      <c r="A12769" t="s">
        <v>23073</v>
      </c>
      <c r="B12769">
        <v>32</v>
      </c>
      <c r="C12769">
        <v>19</v>
      </c>
      <c r="D12769">
        <v>1</v>
      </c>
      <c r="E12769" t="s">
        <v>711</v>
      </c>
      <c r="G12769" t="e">
        <f>--Blank</f>
        <v>#NAME?</v>
      </c>
    </row>
    <row r="12770" spans="1:7">
      <c r="A12770" t="s">
        <v>23074</v>
      </c>
      <c r="B12770">
        <v>32</v>
      </c>
      <c r="C12770">
        <v>19</v>
      </c>
      <c r="D12770">
        <v>2</v>
      </c>
      <c r="E12770" t="s">
        <v>711</v>
      </c>
      <c r="G12770" t="e">
        <f>--Blank</f>
        <v>#NAME?</v>
      </c>
    </row>
    <row r="12771" spans="1:7">
      <c r="A12771" t="s">
        <v>23075</v>
      </c>
      <c r="B12771">
        <v>32</v>
      </c>
      <c r="C12771">
        <v>19</v>
      </c>
      <c r="D12771">
        <v>3</v>
      </c>
      <c r="E12771" t="s">
        <v>711</v>
      </c>
      <c r="G12771" t="e">
        <f>--Blank</f>
        <v>#NAME?</v>
      </c>
    </row>
    <row r="12772" spans="1:7">
      <c r="A12772" t="s">
        <v>23076</v>
      </c>
      <c r="B12772">
        <v>32</v>
      </c>
      <c r="C12772">
        <v>19</v>
      </c>
      <c r="D12772">
        <v>4</v>
      </c>
      <c r="E12772" t="s">
        <v>711</v>
      </c>
      <c r="G12772" t="e">
        <f>--Blank</f>
        <v>#NAME?</v>
      </c>
    </row>
    <row r="12773" spans="1:7">
      <c r="A12773" t="s">
        <v>23077</v>
      </c>
      <c r="B12773">
        <v>32</v>
      </c>
      <c r="C12773">
        <v>19</v>
      </c>
      <c r="D12773">
        <v>5</v>
      </c>
      <c r="E12773" t="s">
        <v>711</v>
      </c>
      <c r="G12773" t="e">
        <f>--Blank</f>
        <v>#NAME?</v>
      </c>
    </row>
    <row r="12774" spans="1:7">
      <c r="A12774" t="s">
        <v>23078</v>
      </c>
      <c r="B12774">
        <v>32</v>
      </c>
      <c r="C12774">
        <v>19</v>
      </c>
      <c r="D12774">
        <v>6</v>
      </c>
      <c r="E12774" t="s">
        <v>711</v>
      </c>
      <c r="G12774" t="e">
        <f>--Blank</f>
        <v>#NAME?</v>
      </c>
    </row>
    <row r="12775" spans="1:7">
      <c r="A12775" t="s">
        <v>23079</v>
      </c>
      <c r="B12775">
        <v>32</v>
      </c>
      <c r="C12775">
        <v>19</v>
      </c>
      <c r="D12775">
        <v>7</v>
      </c>
      <c r="E12775" t="s">
        <v>711</v>
      </c>
      <c r="G12775" t="e">
        <f>--Blank</f>
        <v>#NAME?</v>
      </c>
    </row>
    <row r="12776" spans="1:7">
      <c r="A12776" t="s">
        <v>23080</v>
      </c>
      <c r="B12776">
        <v>32</v>
      </c>
      <c r="C12776">
        <v>19</v>
      </c>
      <c r="D12776">
        <v>8</v>
      </c>
      <c r="E12776" t="s">
        <v>711</v>
      </c>
      <c r="G12776" t="e">
        <f>--Blank</f>
        <v>#NAME?</v>
      </c>
    </row>
    <row r="12777" spans="1:7">
      <c r="A12777" t="s">
        <v>23081</v>
      </c>
      <c r="B12777">
        <v>32</v>
      </c>
      <c r="C12777">
        <v>19</v>
      </c>
      <c r="D12777">
        <v>9</v>
      </c>
      <c r="E12777" t="s">
        <v>711</v>
      </c>
      <c r="G12777" t="e">
        <f>--Blank</f>
        <v>#NAME?</v>
      </c>
    </row>
    <row r="12778" spans="1:7">
      <c r="A12778" t="s">
        <v>23082</v>
      </c>
      <c r="B12778">
        <v>32</v>
      </c>
      <c r="C12778">
        <v>19</v>
      </c>
      <c r="D12778">
        <v>10</v>
      </c>
      <c r="E12778" t="s">
        <v>711</v>
      </c>
      <c r="G12778" t="e">
        <f>--Blank</f>
        <v>#NAME?</v>
      </c>
    </row>
    <row r="12779" spans="1:7">
      <c r="A12779" t="s">
        <v>23083</v>
      </c>
      <c r="B12779">
        <v>32</v>
      </c>
      <c r="C12779">
        <v>19</v>
      </c>
      <c r="D12779">
        <v>11</v>
      </c>
      <c r="E12779" t="s">
        <v>711</v>
      </c>
      <c r="G12779" t="e">
        <f>--Blank</f>
        <v>#NAME?</v>
      </c>
    </row>
    <row r="12780" spans="1:7">
      <c r="A12780" t="s">
        <v>23084</v>
      </c>
      <c r="B12780">
        <v>32</v>
      </c>
      <c r="C12780">
        <v>19</v>
      </c>
      <c r="D12780">
        <v>12</v>
      </c>
      <c r="E12780" t="s">
        <v>711</v>
      </c>
      <c r="G12780" t="e">
        <f>--Blank</f>
        <v>#NAME?</v>
      </c>
    </row>
    <row r="12781" spans="1:7">
      <c r="A12781" t="s">
        <v>23085</v>
      </c>
      <c r="B12781">
        <v>32</v>
      </c>
      <c r="C12781">
        <v>19</v>
      </c>
      <c r="D12781">
        <v>13</v>
      </c>
      <c r="E12781" t="s">
        <v>711</v>
      </c>
      <c r="G12781" t="e">
        <f>--Blank</f>
        <v>#NAME?</v>
      </c>
    </row>
    <row r="12782" spans="1:7">
      <c r="A12782" t="s">
        <v>23086</v>
      </c>
      <c r="B12782">
        <v>32</v>
      </c>
      <c r="C12782">
        <v>19</v>
      </c>
      <c r="D12782">
        <v>14</v>
      </c>
      <c r="E12782" t="s">
        <v>711</v>
      </c>
      <c r="G12782" t="e">
        <f>--Blank</f>
        <v>#NAME?</v>
      </c>
    </row>
    <row r="12783" spans="1:7">
      <c r="A12783" t="s">
        <v>23087</v>
      </c>
      <c r="B12783">
        <v>32</v>
      </c>
      <c r="C12783">
        <v>19</v>
      </c>
      <c r="D12783">
        <v>15</v>
      </c>
      <c r="E12783" t="s">
        <v>711</v>
      </c>
      <c r="G12783" t="e">
        <f>--Blank</f>
        <v>#NAME?</v>
      </c>
    </row>
    <row r="12784" spans="1:7">
      <c r="A12784" t="s">
        <v>23088</v>
      </c>
      <c r="B12784">
        <v>32</v>
      </c>
      <c r="C12784">
        <v>19</v>
      </c>
      <c r="D12784">
        <v>16</v>
      </c>
      <c r="E12784" t="s">
        <v>711</v>
      </c>
      <c r="G12784" t="e">
        <f>--Blank</f>
        <v>#NAME?</v>
      </c>
    </row>
    <row r="12785" spans="1:7">
      <c r="A12785" t="s">
        <v>23089</v>
      </c>
      <c r="B12785">
        <v>32</v>
      </c>
      <c r="C12785">
        <v>19</v>
      </c>
      <c r="D12785">
        <v>17</v>
      </c>
      <c r="E12785" t="s">
        <v>711</v>
      </c>
      <c r="G12785" t="e">
        <f>--Blank</f>
        <v>#NAME?</v>
      </c>
    </row>
    <row r="12786" spans="1:7">
      <c r="A12786" t="s">
        <v>23090</v>
      </c>
      <c r="B12786">
        <v>32</v>
      </c>
      <c r="C12786">
        <v>19</v>
      </c>
      <c r="D12786">
        <v>18</v>
      </c>
      <c r="E12786" t="s">
        <v>711</v>
      </c>
      <c r="G12786" t="e">
        <f>--Blank</f>
        <v>#NAME?</v>
      </c>
    </row>
    <row r="12787" spans="1:7">
      <c r="A12787" t="s">
        <v>23091</v>
      </c>
      <c r="B12787">
        <v>32</v>
      </c>
      <c r="C12787">
        <v>19</v>
      </c>
      <c r="D12787">
        <v>19</v>
      </c>
      <c r="E12787" t="s">
        <v>711</v>
      </c>
      <c r="G12787" t="e">
        <f>--Blank</f>
        <v>#NAME?</v>
      </c>
    </row>
    <row r="12788" spans="1:7">
      <c r="A12788" t="s">
        <v>23092</v>
      </c>
      <c r="B12788">
        <v>32</v>
      </c>
      <c r="C12788">
        <v>19</v>
      </c>
      <c r="D12788">
        <v>20</v>
      </c>
      <c r="E12788" t="s">
        <v>711</v>
      </c>
      <c r="G12788" t="e">
        <f>--Blank</f>
        <v>#NAME?</v>
      </c>
    </row>
    <row r="12789" spans="1:7">
      <c r="A12789" t="s">
        <v>23093</v>
      </c>
      <c r="B12789">
        <v>32</v>
      </c>
      <c r="C12789">
        <v>20</v>
      </c>
      <c r="D12789">
        <v>1</v>
      </c>
      <c r="E12789" t="s">
        <v>711</v>
      </c>
      <c r="G12789" t="e">
        <f>--Blank</f>
        <v>#NAME?</v>
      </c>
    </row>
    <row r="12790" spans="1:7">
      <c r="A12790" t="s">
        <v>23094</v>
      </c>
      <c r="B12790">
        <v>32</v>
      </c>
      <c r="C12790">
        <v>20</v>
      </c>
      <c r="D12790">
        <v>2</v>
      </c>
      <c r="E12790" t="s">
        <v>711</v>
      </c>
      <c r="G12790" t="e">
        <f>--Blank</f>
        <v>#NAME?</v>
      </c>
    </row>
    <row r="12791" spans="1:7">
      <c r="A12791" t="s">
        <v>23095</v>
      </c>
      <c r="B12791">
        <v>32</v>
      </c>
      <c r="C12791">
        <v>20</v>
      </c>
      <c r="D12791">
        <v>3</v>
      </c>
      <c r="E12791" t="s">
        <v>711</v>
      </c>
      <c r="G12791" t="e">
        <f>--Blank</f>
        <v>#NAME?</v>
      </c>
    </row>
    <row r="12792" spans="1:7">
      <c r="A12792" t="s">
        <v>23096</v>
      </c>
      <c r="B12792">
        <v>32</v>
      </c>
      <c r="C12792">
        <v>20</v>
      </c>
      <c r="D12792">
        <v>4</v>
      </c>
      <c r="E12792" t="s">
        <v>711</v>
      </c>
      <c r="G12792" t="e">
        <f>--Blank</f>
        <v>#NAME?</v>
      </c>
    </row>
    <row r="12793" spans="1:7">
      <c r="A12793" t="s">
        <v>23097</v>
      </c>
      <c r="B12793">
        <v>32</v>
      </c>
      <c r="C12793">
        <v>20</v>
      </c>
      <c r="D12793">
        <v>5</v>
      </c>
      <c r="E12793" t="s">
        <v>711</v>
      </c>
      <c r="G12793" t="e">
        <f>--Blank</f>
        <v>#NAME?</v>
      </c>
    </row>
    <row r="12794" spans="1:7">
      <c r="A12794" t="s">
        <v>23098</v>
      </c>
      <c r="B12794">
        <v>32</v>
      </c>
      <c r="C12794">
        <v>20</v>
      </c>
      <c r="D12794">
        <v>6</v>
      </c>
      <c r="E12794" t="s">
        <v>711</v>
      </c>
      <c r="G12794" t="e">
        <f>--Blank</f>
        <v>#NAME?</v>
      </c>
    </row>
    <row r="12795" spans="1:7">
      <c r="A12795" t="s">
        <v>23099</v>
      </c>
      <c r="B12795">
        <v>32</v>
      </c>
      <c r="C12795">
        <v>20</v>
      </c>
      <c r="D12795">
        <v>7</v>
      </c>
      <c r="E12795" t="s">
        <v>711</v>
      </c>
      <c r="G12795" t="e">
        <f>--Blank</f>
        <v>#NAME?</v>
      </c>
    </row>
    <row r="12796" spans="1:7">
      <c r="A12796" t="s">
        <v>23100</v>
      </c>
      <c r="B12796">
        <v>32</v>
      </c>
      <c r="C12796">
        <v>20</v>
      </c>
      <c r="D12796">
        <v>8</v>
      </c>
      <c r="E12796" t="s">
        <v>711</v>
      </c>
      <c r="G12796" t="e">
        <f>--Blank</f>
        <v>#NAME?</v>
      </c>
    </row>
    <row r="12797" spans="1:7">
      <c r="A12797" t="s">
        <v>23101</v>
      </c>
      <c r="B12797">
        <v>32</v>
      </c>
      <c r="C12797">
        <v>20</v>
      </c>
      <c r="D12797">
        <v>9</v>
      </c>
      <c r="E12797" t="s">
        <v>711</v>
      </c>
      <c r="G12797" t="e">
        <f>--Blank</f>
        <v>#NAME?</v>
      </c>
    </row>
    <row r="12798" spans="1:7">
      <c r="A12798" t="s">
        <v>23102</v>
      </c>
      <c r="B12798">
        <v>32</v>
      </c>
      <c r="C12798">
        <v>20</v>
      </c>
      <c r="D12798">
        <v>10</v>
      </c>
      <c r="E12798" t="s">
        <v>711</v>
      </c>
      <c r="G12798" t="e">
        <f>--Blank</f>
        <v>#NAME?</v>
      </c>
    </row>
    <row r="12799" spans="1:7">
      <c r="A12799" t="s">
        <v>23103</v>
      </c>
      <c r="B12799">
        <v>32</v>
      </c>
      <c r="C12799">
        <v>20</v>
      </c>
      <c r="D12799">
        <v>11</v>
      </c>
      <c r="E12799" t="s">
        <v>711</v>
      </c>
      <c r="G12799" t="e">
        <f>--Blank</f>
        <v>#NAME?</v>
      </c>
    </row>
    <row r="12800" spans="1:7">
      <c r="A12800" t="s">
        <v>23104</v>
      </c>
      <c r="B12800">
        <v>32</v>
      </c>
      <c r="C12800">
        <v>20</v>
      </c>
      <c r="D12800">
        <v>12</v>
      </c>
      <c r="E12800" t="s">
        <v>711</v>
      </c>
      <c r="G12800" t="e">
        <f>--Blank</f>
        <v>#NAME?</v>
      </c>
    </row>
    <row r="12801" spans="1:7">
      <c r="A12801" t="s">
        <v>23105</v>
      </c>
      <c r="B12801">
        <v>32</v>
      </c>
      <c r="C12801">
        <v>20</v>
      </c>
      <c r="D12801">
        <v>13</v>
      </c>
      <c r="E12801" t="s">
        <v>711</v>
      </c>
      <c r="G12801" t="e">
        <f>--Blank</f>
        <v>#NAME?</v>
      </c>
    </row>
    <row r="12802" spans="1:7">
      <c r="A12802" t="s">
        <v>23106</v>
      </c>
      <c r="B12802">
        <v>32</v>
      </c>
      <c r="C12802">
        <v>20</v>
      </c>
      <c r="D12802">
        <v>14</v>
      </c>
      <c r="E12802" t="s">
        <v>711</v>
      </c>
      <c r="G12802" t="e">
        <f>--Blank</f>
        <v>#NAME?</v>
      </c>
    </row>
    <row r="12803" spans="1:7">
      <c r="A12803" t="s">
        <v>23107</v>
      </c>
      <c r="B12803">
        <v>32</v>
      </c>
      <c r="C12803">
        <v>20</v>
      </c>
      <c r="D12803">
        <v>15</v>
      </c>
      <c r="E12803" t="s">
        <v>711</v>
      </c>
      <c r="G12803" t="e">
        <f>--Blank</f>
        <v>#NAME?</v>
      </c>
    </row>
    <row r="12804" spans="1:7">
      <c r="A12804" t="s">
        <v>23108</v>
      </c>
      <c r="B12804">
        <v>32</v>
      </c>
      <c r="C12804">
        <v>20</v>
      </c>
      <c r="D12804">
        <v>16</v>
      </c>
      <c r="E12804" t="s">
        <v>711</v>
      </c>
      <c r="G12804" t="e">
        <f>--Blank</f>
        <v>#NAME?</v>
      </c>
    </row>
    <row r="12805" spans="1:7">
      <c r="A12805" t="s">
        <v>23109</v>
      </c>
      <c r="B12805">
        <v>32</v>
      </c>
      <c r="C12805">
        <v>20</v>
      </c>
      <c r="D12805">
        <v>17</v>
      </c>
      <c r="E12805" t="s">
        <v>711</v>
      </c>
      <c r="G12805" t="e">
        <f>--Blank</f>
        <v>#NAME?</v>
      </c>
    </row>
    <row r="12806" spans="1:7">
      <c r="A12806" t="s">
        <v>23110</v>
      </c>
      <c r="B12806">
        <v>32</v>
      </c>
      <c r="C12806">
        <v>20</v>
      </c>
      <c r="D12806">
        <v>18</v>
      </c>
      <c r="E12806" t="s">
        <v>711</v>
      </c>
      <c r="G12806" t="e">
        <f>--Blank</f>
        <v>#NAME?</v>
      </c>
    </row>
    <row r="12807" spans="1:7">
      <c r="A12807" t="s">
        <v>23111</v>
      </c>
      <c r="B12807">
        <v>32</v>
      </c>
      <c r="C12807">
        <v>20</v>
      </c>
      <c r="D12807">
        <v>19</v>
      </c>
      <c r="E12807" t="s">
        <v>711</v>
      </c>
      <c r="G12807" t="e">
        <f>--Blank</f>
        <v>#NAME?</v>
      </c>
    </row>
    <row r="12808" spans="1:7">
      <c r="A12808" t="s">
        <v>23112</v>
      </c>
      <c r="B12808">
        <v>32</v>
      </c>
      <c r="C12808">
        <v>20</v>
      </c>
      <c r="D12808">
        <v>20</v>
      </c>
      <c r="E12808" t="s">
        <v>711</v>
      </c>
      <c r="G12808" t="e">
        <f>--Blank</f>
        <v>#NAME?</v>
      </c>
    </row>
    <row r="12809" spans="1:7">
      <c r="A12809" t="s">
        <v>23113</v>
      </c>
      <c r="B12809">
        <v>33</v>
      </c>
      <c r="C12809">
        <v>1</v>
      </c>
      <c r="D12809">
        <v>1</v>
      </c>
      <c r="E12809" t="s">
        <v>15</v>
      </c>
      <c r="G12809" t="s">
        <v>16</v>
      </c>
    </row>
    <row r="12810" spans="1:7">
      <c r="A12810" t="s">
        <v>23114</v>
      </c>
      <c r="B12810">
        <v>33</v>
      </c>
      <c r="C12810">
        <v>1</v>
      </c>
      <c r="D12810">
        <v>2</v>
      </c>
      <c r="E12810" t="s">
        <v>15</v>
      </c>
      <c r="G12810" t="s">
        <v>16</v>
      </c>
    </row>
    <row r="12811" spans="1:7">
      <c r="A12811" t="s">
        <v>23115</v>
      </c>
      <c r="B12811">
        <v>33</v>
      </c>
      <c r="C12811">
        <v>1</v>
      </c>
      <c r="D12811">
        <v>3</v>
      </c>
      <c r="E12811" t="s">
        <v>19</v>
      </c>
      <c r="G12811" t="s">
        <v>20</v>
      </c>
    </row>
    <row r="12812" spans="1:7">
      <c r="A12812" t="s">
        <v>23116</v>
      </c>
      <c r="B12812">
        <v>33</v>
      </c>
      <c r="C12812">
        <v>1</v>
      </c>
      <c r="D12812">
        <v>4</v>
      </c>
      <c r="E12812" t="s">
        <v>19</v>
      </c>
      <c r="G12812" t="s">
        <v>20</v>
      </c>
    </row>
    <row r="12813" spans="1:7">
      <c r="A12813" t="s">
        <v>23117</v>
      </c>
      <c r="B12813">
        <v>33</v>
      </c>
      <c r="C12813">
        <v>1</v>
      </c>
      <c r="D12813">
        <v>5</v>
      </c>
      <c r="E12813" t="s">
        <v>23</v>
      </c>
      <c r="G12813" t="s">
        <v>24</v>
      </c>
    </row>
    <row r="12814" spans="1:7">
      <c r="A12814" t="s">
        <v>23118</v>
      </c>
      <c r="B12814">
        <v>33</v>
      </c>
      <c r="C12814">
        <v>1</v>
      </c>
      <c r="D12814">
        <v>6</v>
      </c>
      <c r="E12814" t="s">
        <v>23</v>
      </c>
      <c r="G12814" t="s">
        <v>24</v>
      </c>
    </row>
    <row r="12815" spans="1:7">
      <c r="A12815" t="s">
        <v>23119</v>
      </c>
      <c r="B12815">
        <v>33</v>
      </c>
      <c r="C12815">
        <v>1</v>
      </c>
      <c r="D12815">
        <v>7</v>
      </c>
      <c r="E12815" t="s">
        <v>27</v>
      </c>
      <c r="G12815" t="s">
        <v>28</v>
      </c>
    </row>
    <row r="12816" spans="1:7">
      <c r="A12816" t="s">
        <v>23120</v>
      </c>
      <c r="B12816">
        <v>33</v>
      </c>
      <c r="C12816">
        <v>1</v>
      </c>
      <c r="D12816">
        <v>8</v>
      </c>
      <c r="E12816" t="s">
        <v>27</v>
      </c>
      <c r="G12816" t="s">
        <v>28</v>
      </c>
    </row>
    <row r="12817" spans="1:7">
      <c r="A12817" t="s">
        <v>23121</v>
      </c>
      <c r="B12817">
        <v>33</v>
      </c>
      <c r="C12817">
        <v>1</v>
      </c>
      <c r="D12817">
        <v>9</v>
      </c>
      <c r="E12817" t="s">
        <v>31</v>
      </c>
      <c r="G12817" t="s">
        <v>32</v>
      </c>
    </row>
    <row r="12818" spans="1:7">
      <c r="A12818" t="s">
        <v>23122</v>
      </c>
      <c r="B12818">
        <v>33</v>
      </c>
      <c r="C12818">
        <v>1</v>
      </c>
      <c r="D12818">
        <v>10</v>
      </c>
      <c r="E12818" t="s">
        <v>31</v>
      </c>
      <c r="G12818" t="s">
        <v>32</v>
      </c>
    </row>
    <row r="12819" spans="1:7">
      <c r="A12819" t="s">
        <v>23123</v>
      </c>
      <c r="B12819">
        <v>33</v>
      </c>
      <c r="C12819">
        <v>1</v>
      </c>
      <c r="D12819">
        <v>11</v>
      </c>
      <c r="E12819" t="s">
        <v>35</v>
      </c>
      <c r="G12819" t="s">
        <v>36</v>
      </c>
    </row>
    <row r="12820" spans="1:7">
      <c r="A12820" t="s">
        <v>23124</v>
      </c>
      <c r="B12820">
        <v>33</v>
      </c>
      <c r="C12820">
        <v>1</v>
      </c>
      <c r="D12820">
        <v>12</v>
      </c>
      <c r="E12820" t="s">
        <v>35</v>
      </c>
      <c r="G12820" t="s">
        <v>36</v>
      </c>
    </row>
    <row r="12821" spans="1:7">
      <c r="A12821" t="s">
        <v>23125</v>
      </c>
      <c r="B12821">
        <v>33</v>
      </c>
      <c r="C12821">
        <v>1</v>
      </c>
      <c r="D12821">
        <v>13</v>
      </c>
      <c r="E12821" t="s">
        <v>39</v>
      </c>
      <c r="G12821" t="s">
        <v>40</v>
      </c>
    </row>
    <row r="12822" spans="1:7">
      <c r="A12822" t="s">
        <v>23126</v>
      </c>
      <c r="B12822">
        <v>33</v>
      </c>
      <c r="C12822">
        <v>1</v>
      </c>
      <c r="D12822">
        <v>14</v>
      </c>
      <c r="E12822" t="s">
        <v>39</v>
      </c>
      <c r="G12822" t="s">
        <v>40</v>
      </c>
    </row>
    <row r="12823" spans="1:7">
      <c r="A12823" t="s">
        <v>23127</v>
      </c>
      <c r="B12823">
        <v>33</v>
      </c>
      <c r="C12823">
        <v>1</v>
      </c>
      <c r="D12823">
        <v>15</v>
      </c>
      <c r="E12823" t="s">
        <v>43</v>
      </c>
      <c r="G12823" t="s">
        <v>44</v>
      </c>
    </row>
    <row r="12824" spans="1:7">
      <c r="A12824" t="s">
        <v>23128</v>
      </c>
      <c r="B12824">
        <v>33</v>
      </c>
      <c r="C12824">
        <v>1</v>
      </c>
      <c r="D12824">
        <v>16</v>
      </c>
      <c r="E12824" t="s">
        <v>43</v>
      </c>
      <c r="G12824" t="s">
        <v>44</v>
      </c>
    </row>
    <row r="12825" spans="1:7">
      <c r="A12825" t="s">
        <v>23129</v>
      </c>
      <c r="B12825">
        <v>33</v>
      </c>
      <c r="C12825">
        <v>1</v>
      </c>
      <c r="D12825">
        <v>17</v>
      </c>
      <c r="E12825" t="s">
        <v>47</v>
      </c>
      <c r="G12825" t="s">
        <v>48</v>
      </c>
    </row>
    <row r="12826" spans="1:7">
      <c r="A12826" t="s">
        <v>23130</v>
      </c>
      <c r="B12826">
        <v>33</v>
      </c>
      <c r="C12826">
        <v>1</v>
      </c>
      <c r="D12826">
        <v>18</v>
      </c>
      <c r="E12826" t="s">
        <v>47</v>
      </c>
      <c r="G12826" t="s">
        <v>48</v>
      </c>
    </row>
    <row r="12827" spans="1:7">
      <c r="A12827" t="s">
        <v>23131</v>
      </c>
      <c r="B12827">
        <v>33</v>
      </c>
      <c r="C12827">
        <v>1</v>
      </c>
      <c r="D12827">
        <v>19</v>
      </c>
      <c r="E12827" t="s">
        <v>51</v>
      </c>
      <c r="G12827" t="s">
        <v>52</v>
      </c>
    </row>
    <row r="12828" spans="1:7">
      <c r="A12828" t="s">
        <v>23132</v>
      </c>
      <c r="B12828">
        <v>33</v>
      </c>
      <c r="C12828">
        <v>1</v>
      </c>
      <c r="D12828">
        <v>20</v>
      </c>
      <c r="E12828" t="s">
        <v>51</v>
      </c>
      <c r="G12828" t="s">
        <v>52</v>
      </c>
    </row>
    <row r="12829" spans="1:7">
      <c r="A12829" t="s">
        <v>23133</v>
      </c>
      <c r="B12829">
        <v>33</v>
      </c>
      <c r="C12829">
        <v>2</v>
      </c>
      <c r="D12829">
        <v>1</v>
      </c>
      <c r="E12829" t="s">
        <v>55</v>
      </c>
      <c r="G12829" t="s">
        <v>56</v>
      </c>
    </row>
    <row r="12830" spans="1:7">
      <c r="A12830" t="s">
        <v>23134</v>
      </c>
      <c r="B12830">
        <v>33</v>
      </c>
      <c r="C12830">
        <v>2</v>
      </c>
      <c r="D12830">
        <v>2</v>
      </c>
      <c r="E12830" t="s">
        <v>55</v>
      </c>
      <c r="G12830" t="s">
        <v>56</v>
      </c>
    </row>
    <row r="12831" spans="1:7">
      <c r="A12831" t="s">
        <v>23135</v>
      </c>
      <c r="B12831">
        <v>33</v>
      </c>
      <c r="C12831">
        <v>2</v>
      </c>
      <c r="D12831">
        <v>3</v>
      </c>
      <c r="E12831" t="s">
        <v>59</v>
      </c>
      <c r="G12831" t="s">
        <v>60</v>
      </c>
    </row>
    <row r="12832" spans="1:7">
      <c r="A12832" t="s">
        <v>23136</v>
      </c>
      <c r="B12832">
        <v>33</v>
      </c>
      <c r="C12832">
        <v>2</v>
      </c>
      <c r="D12832">
        <v>4</v>
      </c>
      <c r="E12832" t="s">
        <v>59</v>
      </c>
      <c r="G12832" t="s">
        <v>60</v>
      </c>
    </row>
    <row r="12833" spans="1:7">
      <c r="A12833" t="s">
        <v>23137</v>
      </c>
      <c r="B12833">
        <v>33</v>
      </c>
      <c r="C12833">
        <v>2</v>
      </c>
      <c r="D12833">
        <v>5</v>
      </c>
      <c r="E12833" t="s">
        <v>63</v>
      </c>
      <c r="G12833" t="s">
        <v>64</v>
      </c>
    </row>
    <row r="12834" spans="1:7">
      <c r="A12834" t="s">
        <v>23138</v>
      </c>
      <c r="B12834">
        <v>33</v>
      </c>
      <c r="C12834">
        <v>2</v>
      </c>
      <c r="D12834">
        <v>6</v>
      </c>
      <c r="E12834" t="s">
        <v>63</v>
      </c>
      <c r="G12834" t="s">
        <v>64</v>
      </c>
    </row>
    <row r="12835" spans="1:7">
      <c r="A12835" t="s">
        <v>23139</v>
      </c>
      <c r="B12835">
        <v>33</v>
      </c>
      <c r="C12835">
        <v>2</v>
      </c>
      <c r="D12835">
        <v>7</v>
      </c>
      <c r="E12835" t="s">
        <v>67</v>
      </c>
      <c r="G12835" t="s">
        <v>68</v>
      </c>
    </row>
    <row r="12836" spans="1:7">
      <c r="A12836" t="s">
        <v>23140</v>
      </c>
      <c r="B12836">
        <v>33</v>
      </c>
      <c r="C12836">
        <v>2</v>
      </c>
      <c r="D12836">
        <v>8</v>
      </c>
      <c r="E12836" t="s">
        <v>67</v>
      </c>
      <c r="G12836" t="s">
        <v>68</v>
      </c>
    </row>
    <row r="12837" spans="1:7">
      <c r="A12837" t="s">
        <v>23141</v>
      </c>
      <c r="B12837">
        <v>33</v>
      </c>
      <c r="C12837">
        <v>2</v>
      </c>
      <c r="D12837">
        <v>9</v>
      </c>
      <c r="E12837" t="s">
        <v>71</v>
      </c>
      <c r="G12837" t="s">
        <v>72</v>
      </c>
    </row>
    <row r="12838" spans="1:7">
      <c r="A12838" t="s">
        <v>23142</v>
      </c>
      <c r="B12838">
        <v>33</v>
      </c>
      <c r="C12838">
        <v>2</v>
      </c>
      <c r="D12838">
        <v>10</v>
      </c>
      <c r="E12838" t="s">
        <v>71</v>
      </c>
      <c r="G12838" t="s">
        <v>72</v>
      </c>
    </row>
    <row r="12839" spans="1:7">
      <c r="A12839" t="s">
        <v>23143</v>
      </c>
      <c r="B12839">
        <v>33</v>
      </c>
      <c r="C12839">
        <v>2</v>
      </c>
      <c r="D12839">
        <v>11</v>
      </c>
      <c r="E12839" t="s">
        <v>75</v>
      </c>
      <c r="G12839" t="s">
        <v>76</v>
      </c>
    </row>
    <row r="12840" spans="1:7">
      <c r="A12840" t="s">
        <v>23144</v>
      </c>
      <c r="B12840">
        <v>33</v>
      </c>
      <c r="C12840">
        <v>2</v>
      </c>
      <c r="D12840">
        <v>12</v>
      </c>
      <c r="E12840" t="s">
        <v>75</v>
      </c>
      <c r="G12840" t="s">
        <v>76</v>
      </c>
    </row>
    <row r="12841" spans="1:7">
      <c r="A12841" t="s">
        <v>23145</v>
      </c>
      <c r="B12841">
        <v>33</v>
      </c>
      <c r="C12841">
        <v>2</v>
      </c>
      <c r="D12841">
        <v>13</v>
      </c>
      <c r="E12841" t="s">
        <v>23146</v>
      </c>
      <c r="F12841" t="s">
        <v>23147</v>
      </c>
    </row>
    <row r="12842" spans="1:7">
      <c r="A12842" t="s">
        <v>23148</v>
      </c>
      <c r="B12842">
        <v>33</v>
      </c>
      <c r="C12842">
        <v>2</v>
      </c>
      <c r="D12842">
        <v>14</v>
      </c>
      <c r="E12842" t="s">
        <v>23149</v>
      </c>
      <c r="F12842" t="s">
        <v>23147</v>
      </c>
    </row>
    <row r="12843" spans="1:7">
      <c r="A12843" t="s">
        <v>23150</v>
      </c>
      <c r="B12843">
        <v>33</v>
      </c>
      <c r="C12843">
        <v>2</v>
      </c>
      <c r="D12843">
        <v>15</v>
      </c>
      <c r="E12843" t="s">
        <v>23151</v>
      </c>
      <c r="F12843" t="s">
        <v>23152</v>
      </c>
    </row>
    <row r="12844" spans="1:7">
      <c r="A12844" t="s">
        <v>23153</v>
      </c>
      <c r="B12844">
        <v>33</v>
      </c>
      <c r="C12844">
        <v>2</v>
      </c>
      <c r="D12844">
        <v>16</v>
      </c>
      <c r="E12844" t="s">
        <v>23154</v>
      </c>
      <c r="F12844" t="s">
        <v>23152</v>
      </c>
    </row>
    <row r="12845" spans="1:7">
      <c r="A12845" t="s">
        <v>23155</v>
      </c>
      <c r="B12845">
        <v>33</v>
      </c>
      <c r="C12845">
        <v>2</v>
      </c>
      <c r="D12845">
        <v>17</v>
      </c>
      <c r="E12845" t="s">
        <v>23156</v>
      </c>
      <c r="F12845" t="s">
        <v>23157</v>
      </c>
    </row>
    <row r="12846" spans="1:7">
      <c r="A12846" t="s">
        <v>23158</v>
      </c>
      <c r="B12846">
        <v>33</v>
      </c>
      <c r="C12846">
        <v>2</v>
      </c>
      <c r="D12846">
        <v>18</v>
      </c>
      <c r="E12846" t="s">
        <v>23159</v>
      </c>
      <c r="F12846" t="s">
        <v>23157</v>
      </c>
    </row>
    <row r="12847" spans="1:7">
      <c r="A12847" t="s">
        <v>23160</v>
      </c>
      <c r="B12847">
        <v>33</v>
      </c>
      <c r="C12847">
        <v>2</v>
      </c>
      <c r="D12847">
        <v>19</v>
      </c>
      <c r="E12847" t="s">
        <v>23161</v>
      </c>
      <c r="F12847" t="s">
        <v>23162</v>
      </c>
    </row>
    <row r="12848" spans="1:7">
      <c r="A12848" t="s">
        <v>23163</v>
      </c>
      <c r="B12848">
        <v>33</v>
      </c>
      <c r="C12848">
        <v>2</v>
      </c>
      <c r="D12848">
        <v>20</v>
      </c>
      <c r="E12848" t="s">
        <v>23164</v>
      </c>
      <c r="F12848" t="s">
        <v>23162</v>
      </c>
    </row>
    <row r="12849" spans="1:7">
      <c r="A12849" t="s">
        <v>23165</v>
      </c>
      <c r="B12849">
        <v>33</v>
      </c>
      <c r="C12849">
        <v>3</v>
      </c>
      <c r="D12849">
        <v>1</v>
      </c>
      <c r="E12849" t="s">
        <v>23166</v>
      </c>
      <c r="F12849" t="s">
        <v>23167</v>
      </c>
    </row>
    <row r="12850" spans="1:7">
      <c r="A12850" t="s">
        <v>23168</v>
      </c>
      <c r="B12850">
        <v>33</v>
      </c>
      <c r="C12850">
        <v>3</v>
      </c>
      <c r="D12850">
        <v>2</v>
      </c>
      <c r="E12850" t="s">
        <v>23169</v>
      </c>
      <c r="F12850" t="s">
        <v>23167</v>
      </c>
    </row>
    <row r="12851" spans="1:7">
      <c r="A12851" t="s">
        <v>23170</v>
      </c>
      <c r="B12851">
        <v>33</v>
      </c>
      <c r="C12851">
        <v>3</v>
      </c>
      <c r="D12851">
        <v>3</v>
      </c>
      <c r="E12851" t="s">
        <v>23171</v>
      </c>
      <c r="F12851" t="s">
        <v>23172</v>
      </c>
    </row>
    <row r="12852" spans="1:7">
      <c r="A12852" t="s">
        <v>23173</v>
      </c>
      <c r="B12852">
        <v>33</v>
      </c>
      <c r="C12852">
        <v>3</v>
      </c>
      <c r="D12852">
        <v>4</v>
      </c>
      <c r="E12852" t="s">
        <v>23174</v>
      </c>
      <c r="F12852" t="s">
        <v>23172</v>
      </c>
    </row>
    <row r="12853" spans="1:7">
      <c r="A12853" t="s">
        <v>23175</v>
      </c>
      <c r="B12853">
        <v>33</v>
      </c>
      <c r="C12853">
        <v>3</v>
      </c>
      <c r="D12853">
        <v>5</v>
      </c>
      <c r="E12853" t="s">
        <v>23176</v>
      </c>
      <c r="G12853" t="e">
        <f>--Internal_14931</f>
        <v>#NAME?</v>
      </c>
    </row>
    <row r="12854" spans="1:7">
      <c r="A12854" t="s">
        <v>23177</v>
      </c>
      <c r="B12854">
        <v>33</v>
      </c>
      <c r="C12854">
        <v>3</v>
      </c>
      <c r="D12854">
        <v>6</v>
      </c>
      <c r="E12854" t="s">
        <v>23176</v>
      </c>
      <c r="G12854" t="e">
        <f>--Internal_14931</f>
        <v>#NAME?</v>
      </c>
    </row>
    <row r="12855" spans="1:7">
      <c r="A12855" t="s">
        <v>23178</v>
      </c>
      <c r="B12855">
        <v>33</v>
      </c>
      <c r="C12855">
        <v>3</v>
      </c>
      <c r="D12855">
        <v>7</v>
      </c>
      <c r="E12855" t="s">
        <v>23179</v>
      </c>
      <c r="F12855" t="s">
        <v>23180</v>
      </c>
    </row>
    <row r="12856" spans="1:7">
      <c r="A12856" t="s">
        <v>23181</v>
      </c>
      <c r="B12856">
        <v>33</v>
      </c>
      <c r="C12856">
        <v>3</v>
      </c>
      <c r="D12856">
        <v>8</v>
      </c>
      <c r="E12856" t="s">
        <v>23182</v>
      </c>
      <c r="F12856" t="s">
        <v>23180</v>
      </c>
    </row>
    <row r="12857" spans="1:7">
      <c r="A12857" t="s">
        <v>23183</v>
      </c>
      <c r="B12857">
        <v>33</v>
      </c>
      <c r="C12857">
        <v>3</v>
      </c>
      <c r="D12857">
        <v>9</v>
      </c>
      <c r="E12857" t="s">
        <v>23184</v>
      </c>
      <c r="F12857" t="s">
        <v>23185</v>
      </c>
    </row>
    <row r="12858" spans="1:7">
      <c r="A12858" t="s">
        <v>23186</v>
      </c>
      <c r="B12858">
        <v>33</v>
      </c>
      <c r="C12858">
        <v>3</v>
      </c>
      <c r="D12858">
        <v>10</v>
      </c>
      <c r="E12858" t="s">
        <v>23187</v>
      </c>
      <c r="F12858" t="s">
        <v>23185</v>
      </c>
    </row>
    <row r="12859" spans="1:7">
      <c r="A12859" t="s">
        <v>23188</v>
      </c>
      <c r="B12859">
        <v>33</v>
      </c>
      <c r="C12859">
        <v>3</v>
      </c>
      <c r="D12859">
        <v>11</v>
      </c>
      <c r="E12859" t="s">
        <v>23189</v>
      </c>
      <c r="F12859" t="s">
        <v>23190</v>
      </c>
    </row>
    <row r="12860" spans="1:7">
      <c r="A12860" t="s">
        <v>23191</v>
      </c>
      <c r="B12860">
        <v>33</v>
      </c>
      <c r="C12860">
        <v>3</v>
      </c>
      <c r="D12860">
        <v>12</v>
      </c>
      <c r="E12860" t="s">
        <v>23192</v>
      </c>
      <c r="F12860" t="s">
        <v>23190</v>
      </c>
    </row>
    <row r="12861" spans="1:7">
      <c r="A12861" t="s">
        <v>23193</v>
      </c>
      <c r="B12861">
        <v>33</v>
      </c>
      <c r="C12861">
        <v>3</v>
      </c>
      <c r="D12861">
        <v>13</v>
      </c>
      <c r="E12861" t="s">
        <v>23194</v>
      </c>
      <c r="F12861" t="s">
        <v>23195</v>
      </c>
    </row>
    <row r="12862" spans="1:7">
      <c r="A12862" t="s">
        <v>23196</v>
      </c>
      <c r="B12862">
        <v>33</v>
      </c>
      <c r="C12862">
        <v>3</v>
      </c>
      <c r="D12862">
        <v>14</v>
      </c>
      <c r="E12862" t="s">
        <v>23197</v>
      </c>
      <c r="F12862" t="s">
        <v>23195</v>
      </c>
    </row>
    <row r="12863" spans="1:7">
      <c r="A12863" t="s">
        <v>23198</v>
      </c>
      <c r="B12863">
        <v>33</v>
      </c>
      <c r="C12863">
        <v>3</v>
      </c>
      <c r="D12863">
        <v>15</v>
      </c>
      <c r="E12863" t="s">
        <v>23199</v>
      </c>
      <c r="F12863" t="s">
        <v>23200</v>
      </c>
    </row>
    <row r="12864" spans="1:7">
      <c r="A12864" t="s">
        <v>23201</v>
      </c>
      <c r="B12864">
        <v>33</v>
      </c>
      <c r="C12864">
        <v>3</v>
      </c>
      <c r="D12864">
        <v>16</v>
      </c>
      <c r="E12864" t="s">
        <v>23202</v>
      </c>
      <c r="F12864" t="s">
        <v>23200</v>
      </c>
    </row>
    <row r="12865" spans="1:7">
      <c r="A12865" t="s">
        <v>23203</v>
      </c>
      <c r="B12865">
        <v>33</v>
      </c>
      <c r="C12865">
        <v>3</v>
      </c>
      <c r="D12865">
        <v>17</v>
      </c>
      <c r="E12865" t="s">
        <v>23204</v>
      </c>
      <c r="F12865" t="s">
        <v>23205</v>
      </c>
    </row>
    <row r="12866" spans="1:7">
      <c r="A12866" t="s">
        <v>23206</v>
      </c>
      <c r="B12866">
        <v>33</v>
      </c>
      <c r="C12866">
        <v>3</v>
      </c>
      <c r="D12866">
        <v>18</v>
      </c>
      <c r="E12866" t="s">
        <v>23207</v>
      </c>
      <c r="F12866" t="s">
        <v>23205</v>
      </c>
    </row>
    <row r="12867" spans="1:7">
      <c r="A12867" t="s">
        <v>23208</v>
      </c>
      <c r="B12867">
        <v>33</v>
      </c>
      <c r="C12867">
        <v>3</v>
      </c>
      <c r="D12867">
        <v>19</v>
      </c>
      <c r="E12867" t="s">
        <v>23209</v>
      </c>
      <c r="F12867" t="s">
        <v>23210</v>
      </c>
    </row>
    <row r="12868" spans="1:7">
      <c r="A12868" t="s">
        <v>23211</v>
      </c>
      <c r="B12868">
        <v>33</v>
      </c>
      <c r="C12868">
        <v>3</v>
      </c>
      <c r="D12868">
        <v>20</v>
      </c>
      <c r="E12868" t="s">
        <v>23212</v>
      </c>
      <c r="F12868" t="s">
        <v>23210</v>
      </c>
    </row>
    <row r="12869" spans="1:7">
      <c r="A12869" t="s">
        <v>23213</v>
      </c>
      <c r="B12869">
        <v>33</v>
      </c>
      <c r="C12869">
        <v>4</v>
      </c>
      <c r="D12869">
        <v>1</v>
      </c>
      <c r="E12869" t="s">
        <v>23214</v>
      </c>
      <c r="F12869" t="s">
        <v>23215</v>
      </c>
    </row>
    <row r="12870" spans="1:7">
      <c r="A12870" t="s">
        <v>23216</v>
      </c>
      <c r="B12870">
        <v>33</v>
      </c>
      <c r="C12870">
        <v>4</v>
      </c>
      <c r="D12870">
        <v>2</v>
      </c>
      <c r="E12870" t="s">
        <v>23217</v>
      </c>
      <c r="F12870" t="s">
        <v>23215</v>
      </c>
    </row>
    <row r="12871" spans="1:7">
      <c r="A12871" t="s">
        <v>23218</v>
      </c>
      <c r="B12871">
        <v>33</v>
      </c>
      <c r="C12871">
        <v>4</v>
      </c>
      <c r="D12871">
        <v>3</v>
      </c>
      <c r="E12871" t="s">
        <v>23219</v>
      </c>
      <c r="F12871" t="s">
        <v>23220</v>
      </c>
    </row>
    <row r="12872" spans="1:7">
      <c r="A12872" t="s">
        <v>23221</v>
      </c>
      <c r="B12872">
        <v>33</v>
      </c>
      <c r="C12872">
        <v>4</v>
      </c>
      <c r="D12872">
        <v>4</v>
      </c>
      <c r="E12872" t="s">
        <v>23222</v>
      </c>
      <c r="F12872" t="s">
        <v>23220</v>
      </c>
    </row>
    <row r="12873" spans="1:7">
      <c r="A12873" t="s">
        <v>23223</v>
      </c>
      <c r="B12873">
        <v>33</v>
      </c>
      <c r="C12873">
        <v>4</v>
      </c>
      <c r="D12873">
        <v>5</v>
      </c>
      <c r="E12873" t="s">
        <v>23224</v>
      </c>
      <c r="F12873" t="s">
        <v>23225</v>
      </c>
    </row>
    <row r="12874" spans="1:7">
      <c r="A12874" t="s">
        <v>23226</v>
      </c>
      <c r="B12874">
        <v>33</v>
      </c>
      <c r="C12874">
        <v>4</v>
      </c>
      <c r="D12874">
        <v>6</v>
      </c>
      <c r="E12874" t="s">
        <v>23227</v>
      </c>
      <c r="F12874" t="s">
        <v>23225</v>
      </c>
    </row>
    <row r="12875" spans="1:7">
      <c r="A12875" t="s">
        <v>23228</v>
      </c>
      <c r="B12875">
        <v>33</v>
      </c>
      <c r="C12875">
        <v>4</v>
      </c>
      <c r="D12875">
        <v>7</v>
      </c>
      <c r="E12875" t="s">
        <v>23229</v>
      </c>
      <c r="G12875" t="e">
        <f>--Internal_14988</f>
        <v>#NAME?</v>
      </c>
    </row>
    <row r="12876" spans="1:7">
      <c r="A12876" t="s">
        <v>23230</v>
      </c>
      <c r="B12876">
        <v>33</v>
      </c>
      <c r="C12876">
        <v>4</v>
      </c>
      <c r="D12876">
        <v>8</v>
      </c>
      <c r="E12876" t="s">
        <v>23229</v>
      </c>
      <c r="G12876" t="e">
        <f>--Internal_14988</f>
        <v>#NAME?</v>
      </c>
    </row>
    <row r="12877" spans="1:7">
      <c r="A12877" t="s">
        <v>23231</v>
      </c>
      <c r="B12877">
        <v>33</v>
      </c>
      <c r="C12877">
        <v>4</v>
      </c>
      <c r="D12877">
        <v>9</v>
      </c>
      <c r="E12877" t="s">
        <v>23232</v>
      </c>
      <c r="F12877" t="s">
        <v>23233</v>
      </c>
    </row>
    <row r="12878" spans="1:7">
      <c r="A12878" t="s">
        <v>23234</v>
      </c>
      <c r="B12878">
        <v>33</v>
      </c>
      <c r="C12878">
        <v>4</v>
      </c>
      <c r="D12878">
        <v>10</v>
      </c>
      <c r="E12878" t="s">
        <v>23235</v>
      </c>
      <c r="F12878" t="s">
        <v>23233</v>
      </c>
    </row>
    <row r="12879" spans="1:7">
      <c r="A12879" t="s">
        <v>23236</v>
      </c>
      <c r="B12879">
        <v>33</v>
      </c>
      <c r="C12879">
        <v>4</v>
      </c>
      <c r="D12879">
        <v>11</v>
      </c>
      <c r="E12879" t="s">
        <v>23237</v>
      </c>
      <c r="F12879" t="s">
        <v>23238</v>
      </c>
    </row>
    <row r="12880" spans="1:7">
      <c r="A12880" t="s">
        <v>23239</v>
      </c>
      <c r="B12880">
        <v>33</v>
      </c>
      <c r="C12880">
        <v>4</v>
      </c>
      <c r="D12880">
        <v>12</v>
      </c>
      <c r="E12880" t="s">
        <v>23240</v>
      </c>
      <c r="F12880" t="s">
        <v>23238</v>
      </c>
    </row>
    <row r="12881" spans="1:7">
      <c r="A12881" t="s">
        <v>23241</v>
      </c>
      <c r="B12881">
        <v>33</v>
      </c>
      <c r="C12881">
        <v>4</v>
      </c>
      <c r="D12881">
        <v>13</v>
      </c>
      <c r="E12881" t="s">
        <v>23242</v>
      </c>
      <c r="F12881" t="s">
        <v>23243</v>
      </c>
    </row>
    <row r="12882" spans="1:7">
      <c r="A12882" t="s">
        <v>23244</v>
      </c>
      <c r="B12882">
        <v>33</v>
      </c>
      <c r="C12882">
        <v>4</v>
      </c>
      <c r="D12882">
        <v>14</v>
      </c>
      <c r="E12882" t="s">
        <v>23245</v>
      </c>
      <c r="F12882" t="s">
        <v>23243</v>
      </c>
    </row>
    <row r="12883" spans="1:7">
      <c r="A12883" t="s">
        <v>23246</v>
      </c>
      <c r="B12883">
        <v>33</v>
      </c>
      <c r="C12883">
        <v>4</v>
      </c>
      <c r="D12883">
        <v>15</v>
      </c>
      <c r="E12883" t="s">
        <v>23247</v>
      </c>
      <c r="F12883" t="s">
        <v>23248</v>
      </c>
    </row>
    <row r="12884" spans="1:7">
      <c r="A12884" t="s">
        <v>23249</v>
      </c>
      <c r="B12884">
        <v>33</v>
      </c>
      <c r="C12884">
        <v>4</v>
      </c>
      <c r="D12884">
        <v>16</v>
      </c>
      <c r="E12884" t="s">
        <v>23250</v>
      </c>
      <c r="F12884" t="s">
        <v>23248</v>
      </c>
    </row>
    <row r="12885" spans="1:7">
      <c r="A12885" t="s">
        <v>23251</v>
      </c>
      <c r="B12885">
        <v>33</v>
      </c>
      <c r="C12885">
        <v>4</v>
      </c>
      <c r="D12885">
        <v>17</v>
      </c>
      <c r="E12885" t="s">
        <v>23252</v>
      </c>
      <c r="G12885" t="e">
        <f>--Internal_17401</f>
        <v>#NAME?</v>
      </c>
    </row>
    <row r="12886" spans="1:7">
      <c r="A12886" t="s">
        <v>23253</v>
      </c>
      <c r="B12886">
        <v>33</v>
      </c>
      <c r="C12886">
        <v>4</v>
      </c>
      <c r="D12886">
        <v>18</v>
      </c>
      <c r="E12886" t="s">
        <v>23252</v>
      </c>
      <c r="G12886" t="e">
        <f>--Internal_17401</f>
        <v>#NAME?</v>
      </c>
    </row>
    <row r="12887" spans="1:7">
      <c r="A12887" t="s">
        <v>23254</v>
      </c>
      <c r="B12887">
        <v>33</v>
      </c>
      <c r="C12887">
        <v>4</v>
      </c>
      <c r="D12887">
        <v>19</v>
      </c>
      <c r="E12887" t="s">
        <v>23255</v>
      </c>
      <c r="F12887" t="s">
        <v>23256</v>
      </c>
    </row>
    <row r="12888" spans="1:7">
      <c r="A12888" t="s">
        <v>23257</v>
      </c>
      <c r="B12888">
        <v>33</v>
      </c>
      <c r="C12888">
        <v>4</v>
      </c>
      <c r="D12888">
        <v>20</v>
      </c>
      <c r="E12888" t="s">
        <v>23258</v>
      </c>
      <c r="F12888" t="s">
        <v>23256</v>
      </c>
    </row>
    <row r="12889" spans="1:7">
      <c r="A12889" t="s">
        <v>23259</v>
      </c>
      <c r="B12889">
        <v>33</v>
      </c>
      <c r="C12889">
        <v>5</v>
      </c>
      <c r="D12889">
        <v>1</v>
      </c>
      <c r="E12889" t="s">
        <v>23260</v>
      </c>
      <c r="F12889" t="s">
        <v>23261</v>
      </c>
    </row>
    <row r="12890" spans="1:7">
      <c r="A12890" t="s">
        <v>23262</v>
      </c>
      <c r="B12890">
        <v>33</v>
      </c>
      <c r="C12890">
        <v>5</v>
      </c>
      <c r="D12890">
        <v>2</v>
      </c>
      <c r="E12890" t="s">
        <v>23263</v>
      </c>
      <c r="F12890" t="s">
        <v>23261</v>
      </c>
    </row>
    <row r="12891" spans="1:7">
      <c r="A12891" t="s">
        <v>23264</v>
      </c>
      <c r="B12891">
        <v>33</v>
      </c>
      <c r="C12891">
        <v>5</v>
      </c>
      <c r="D12891">
        <v>3</v>
      </c>
      <c r="E12891" t="s">
        <v>23265</v>
      </c>
      <c r="F12891" t="s">
        <v>23266</v>
      </c>
    </row>
    <row r="12892" spans="1:7">
      <c r="A12892" t="s">
        <v>23267</v>
      </c>
      <c r="B12892">
        <v>33</v>
      </c>
      <c r="C12892">
        <v>5</v>
      </c>
      <c r="D12892">
        <v>4</v>
      </c>
      <c r="E12892" t="s">
        <v>23268</v>
      </c>
      <c r="F12892" t="s">
        <v>23266</v>
      </c>
    </row>
    <row r="12893" spans="1:7">
      <c r="A12893" t="s">
        <v>23269</v>
      </c>
      <c r="B12893">
        <v>33</v>
      </c>
      <c r="C12893">
        <v>5</v>
      </c>
      <c r="D12893">
        <v>5</v>
      </c>
      <c r="E12893" t="s">
        <v>23270</v>
      </c>
      <c r="F12893" t="s">
        <v>23271</v>
      </c>
    </row>
    <row r="12894" spans="1:7">
      <c r="A12894" t="s">
        <v>23272</v>
      </c>
      <c r="B12894">
        <v>33</v>
      </c>
      <c r="C12894">
        <v>5</v>
      </c>
      <c r="D12894">
        <v>6</v>
      </c>
      <c r="E12894" t="s">
        <v>23273</v>
      </c>
      <c r="F12894" t="s">
        <v>23271</v>
      </c>
    </row>
    <row r="12895" spans="1:7">
      <c r="A12895" t="s">
        <v>23274</v>
      </c>
      <c r="B12895">
        <v>33</v>
      </c>
      <c r="C12895">
        <v>5</v>
      </c>
      <c r="D12895">
        <v>7</v>
      </c>
      <c r="E12895" t="s">
        <v>23275</v>
      </c>
      <c r="G12895" t="e">
        <f>--Internal_14313</f>
        <v>#NAME?</v>
      </c>
    </row>
    <row r="12896" spans="1:7">
      <c r="A12896" t="s">
        <v>23276</v>
      </c>
      <c r="B12896">
        <v>33</v>
      </c>
      <c r="C12896">
        <v>5</v>
      </c>
      <c r="D12896">
        <v>8</v>
      </c>
      <c r="E12896" t="s">
        <v>23275</v>
      </c>
      <c r="G12896" t="e">
        <f>--Internal_14313</f>
        <v>#NAME?</v>
      </c>
    </row>
    <row r="12897" spans="1:6">
      <c r="A12897" t="s">
        <v>23277</v>
      </c>
      <c r="B12897">
        <v>33</v>
      </c>
      <c r="C12897">
        <v>5</v>
      </c>
      <c r="D12897">
        <v>9</v>
      </c>
      <c r="E12897" t="s">
        <v>23278</v>
      </c>
      <c r="F12897" t="s">
        <v>23279</v>
      </c>
    </row>
    <row r="12898" spans="1:6">
      <c r="A12898" t="s">
        <v>23280</v>
      </c>
      <c r="B12898">
        <v>33</v>
      </c>
      <c r="C12898">
        <v>5</v>
      </c>
      <c r="D12898">
        <v>10</v>
      </c>
      <c r="E12898" t="s">
        <v>23281</v>
      </c>
      <c r="F12898" t="s">
        <v>23279</v>
      </c>
    </row>
    <row r="12899" spans="1:6">
      <c r="A12899" t="s">
        <v>23282</v>
      </c>
      <c r="B12899">
        <v>33</v>
      </c>
      <c r="C12899">
        <v>5</v>
      </c>
      <c r="D12899">
        <v>11</v>
      </c>
      <c r="E12899" t="s">
        <v>23283</v>
      </c>
      <c r="F12899" t="s">
        <v>23284</v>
      </c>
    </row>
    <row r="12900" spans="1:6">
      <c r="A12900" t="s">
        <v>23285</v>
      </c>
      <c r="B12900">
        <v>33</v>
      </c>
      <c r="C12900">
        <v>5</v>
      </c>
      <c r="D12900">
        <v>12</v>
      </c>
      <c r="E12900" t="s">
        <v>23286</v>
      </c>
      <c r="F12900" t="s">
        <v>23284</v>
      </c>
    </row>
    <row r="12901" spans="1:6">
      <c r="A12901" t="s">
        <v>23287</v>
      </c>
      <c r="B12901">
        <v>33</v>
      </c>
      <c r="C12901">
        <v>5</v>
      </c>
      <c r="D12901">
        <v>13</v>
      </c>
      <c r="E12901" t="s">
        <v>23288</v>
      </c>
      <c r="F12901" t="s">
        <v>23289</v>
      </c>
    </row>
    <row r="12902" spans="1:6">
      <c r="A12902" t="s">
        <v>23290</v>
      </c>
      <c r="B12902">
        <v>33</v>
      </c>
      <c r="C12902">
        <v>5</v>
      </c>
      <c r="D12902">
        <v>14</v>
      </c>
      <c r="E12902" t="s">
        <v>23291</v>
      </c>
      <c r="F12902" t="s">
        <v>23289</v>
      </c>
    </row>
    <row r="12903" spans="1:6">
      <c r="A12903" t="s">
        <v>23292</v>
      </c>
      <c r="B12903">
        <v>33</v>
      </c>
      <c r="C12903">
        <v>5</v>
      </c>
      <c r="D12903">
        <v>15</v>
      </c>
      <c r="E12903" t="s">
        <v>23293</v>
      </c>
      <c r="F12903" t="s">
        <v>23294</v>
      </c>
    </row>
    <row r="12904" spans="1:6">
      <c r="A12904" t="s">
        <v>23295</v>
      </c>
      <c r="B12904">
        <v>33</v>
      </c>
      <c r="C12904">
        <v>5</v>
      </c>
      <c r="D12904">
        <v>16</v>
      </c>
      <c r="E12904" t="s">
        <v>23296</v>
      </c>
      <c r="F12904" t="s">
        <v>23294</v>
      </c>
    </row>
    <row r="12905" spans="1:6">
      <c r="A12905" t="s">
        <v>23297</v>
      </c>
      <c r="B12905">
        <v>33</v>
      </c>
      <c r="C12905">
        <v>5</v>
      </c>
      <c r="D12905">
        <v>17</v>
      </c>
      <c r="E12905" t="s">
        <v>23298</v>
      </c>
      <c r="F12905" t="s">
        <v>23299</v>
      </c>
    </row>
    <row r="12906" spans="1:6">
      <c r="A12906" t="s">
        <v>23300</v>
      </c>
      <c r="B12906">
        <v>33</v>
      </c>
      <c r="C12906">
        <v>5</v>
      </c>
      <c r="D12906">
        <v>18</v>
      </c>
      <c r="E12906" t="s">
        <v>23301</v>
      </c>
      <c r="F12906" t="s">
        <v>23299</v>
      </c>
    </row>
    <row r="12907" spans="1:6">
      <c r="A12907" t="s">
        <v>23302</v>
      </c>
      <c r="B12907">
        <v>33</v>
      </c>
      <c r="C12907">
        <v>5</v>
      </c>
      <c r="D12907">
        <v>19</v>
      </c>
      <c r="E12907" t="s">
        <v>23303</v>
      </c>
      <c r="F12907" t="s">
        <v>23304</v>
      </c>
    </row>
    <row r="12908" spans="1:6">
      <c r="A12908" t="s">
        <v>23305</v>
      </c>
      <c r="B12908">
        <v>33</v>
      </c>
      <c r="C12908">
        <v>5</v>
      </c>
      <c r="D12908">
        <v>20</v>
      </c>
      <c r="E12908" t="s">
        <v>23306</v>
      </c>
      <c r="F12908" t="s">
        <v>23304</v>
      </c>
    </row>
    <row r="12909" spans="1:6">
      <c r="A12909" t="s">
        <v>23307</v>
      </c>
      <c r="B12909">
        <v>33</v>
      </c>
      <c r="C12909">
        <v>6</v>
      </c>
      <c r="D12909">
        <v>1</v>
      </c>
      <c r="E12909" t="s">
        <v>23308</v>
      </c>
      <c r="F12909" t="s">
        <v>23309</v>
      </c>
    </row>
    <row r="12910" spans="1:6">
      <c r="A12910" t="s">
        <v>23310</v>
      </c>
      <c r="B12910">
        <v>33</v>
      </c>
      <c r="C12910">
        <v>6</v>
      </c>
      <c r="D12910">
        <v>2</v>
      </c>
      <c r="E12910" t="s">
        <v>23311</v>
      </c>
      <c r="F12910" t="s">
        <v>23309</v>
      </c>
    </row>
    <row r="12911" spans="1:6">
      <c r="A12911" t="s">
        <v>23312</v>
      </c>
      <c r="B12911">
        <v>33</v>
      </c>
      <c r="C12911">
        <v>6</v>
      </c>
      <c r="D12911">
        <v>3</v>
      </c>
      <c r="E12911" t="s">
        <v>23313</v>
      </c>
      <c r="F12911" t="s">
        <v>23314</v>
      </c>
    </row>
    <row r="12912" spans="1:6">
      <c r="A12912" t="s">
        <v>23315</v>
      </c>
      <c r="B12912">
        <v>33</v>
      </c>
      <c r="C12912">
        <v>6</v>
      </c>
      <c r="D12912">
        <v>4</v>
      </c>
      <c r="E12912" t="s">
        <v>23316</v>
      </c>
      <c r="F12912" t="s">
        <v>23314</v>
      </c>
    </row>
    <row r="12913" spans="1:7">
      <c r="A12913" t="s">
        <v>23317</v>
      </c>
      <c r="B12913">
        <v>33</v>
      </c>
      <c r="C12913">
        <v>6</v>
      </c>
      <c r="D12913">
        <v>5</v>
      </c>
      <c r="E12913" t="s">
        <v>23318</v>
      </c>
      <c r="G12913" t="e">
        <f>--Internal_14156</f>
        <v>#NAME?</v>
      </c>
    </row>
    <row r="12914" spans="1:7">
      <c r="A12914" t="s">
        <v>23319</v>
      </c>
      <c r="B12914">
        <v>33</v>
      </c>
      <c r="C12914">
        <v>6</v>
      </c>
      <c r="D12914">
        <v>6</v>
      </c>
      <c r="E12914" t="s">
        <v>23318</v>
      </c>
      <c r="G12914" t="e">
        <f>--Internal_14156</f>
        <v>#NAME?</v>
      </c>
    </row>
    <row r="12915" spans="1:7">
      <c r="A12915" t="s">
        <v>23320</v>
      </c>
      <c r="B12915">
        <v>33</v>
      </c>
      <c r="C12915">
        <v>6</v>
      </c>
      <c r="D12915">
        <v>7</v>
      </c>
      <c r="E12915" t="s">
        <v>23321</v>
      </c>
      <c r="F12915" t="s">
        <v>23322</v>
      </c>
    </row>
    <row r="12916" spans="1:7">
      <c r="A12916" t="s">
        <v>23323</v>
      </c>
      <c r="B12916">
        <v>33</v>
      </c>
      <c r="C12916">
        <v>6</v>
      </c>
      <c r="D12916">
        <v>8</v>
      </c>
      <c r="E12916" t="s">
        <v>23324</v>
      </c>
      <c r="F12916" t="s">
        <v>23322</v>
      </c>
    </row>
    <row r="12917" spans="1:7">
      <c r="A12917" t="s">
        <v>23325</v>
      </c>
      <c r="B12917">
        <v>33</v>
      </c>
      <c r="C12917">
        <v>6</v>
      </c>
      <c r="D12917">
        <v>9</v>
      </c>
      <c r="E12917" t="s">
        <v>23326</v>
      </c>
      <c r="F12917" t="s">
        <v>23327</v>
      </c>
    </row>
    <row r="12918" spans="1:7">
      <c r="A12918" t="s">
        <v>23328</v>
      </c>
      <c r="B12918">
        <v>33</v>
      </c>
      <c r="C12918">
        <v>6</v>
      </c>
      <c r="D12918">
        <v>10</v>
      </c>
      <c r="E12918" t="s">
        <v>23329</v>
      </c>
      <c r="F12918" t="s">
        <v>23327</v>
      </c>
    </row>
    <row r="12919" spans="1:7">
      <c r="A12919" t="s">
        <v>23330</v>
      </c>
      <c r="B12919">
        <v>33</v>
      </c>
      <c r="C12919">
        <v>6</v>
      </c>
      <c r="D12919">
        <v>11</v>
      </c>
      <c r="E12919" t="s">
        <v>23331</v>
      </c>
      <c r="G12919" t="e">
        <f>--Internal_26767</f>
        <v>#NAME?</v>
      </c>
    </row>
    <row r="12920" spans="1:7">
      <c r="A12920" t="s">
        <v>23332</v>
      </c>
      <c r="B12920">
        <v>33</v>
      </c>
      <c r="C12920">
        <v>6</v>
      </c>
      <c r="D12920">
        <v>12</v>
      </c>
      <c r="E12920" t="s">
        <v>23331</v>
      </c>
      <c r="G12920" t="e">
        <f>--Internal_26767</f>
        <v>#NAME?</v>
      </c>
    </row>
    <row r="12921" spans="1:7">
      <c r="A12921" t="s">
        <v>23333</v>
      </c>
      <c r="B12921">
        <v>33</v>
      </c>
      <c r="C12921">
        <v>6</v>
      </c>
      <c r="D12921">
        <v>13</v>
      </c>
      <c r="E12921" t="s">
        <v>23334</v>
      </c>
      <c r="F12921" t="s">
        <v>23335</v>
      </c>
    </row>
    <row r="12922" spans="1:7">
      <c r="A12922" t="s">
        <v>23336</v>
      </c>
      <c r="B12922">
        <v>33</v>
      </c>
      <c r="C12922">
        <v>6</v>
      </c>
      <c r="D12922">
        <v>14</v>
      </c>
      <c r="E12922" t="s">
        <v>23337</v>
      </c>
      <c r="F12922" t="s">
        <v>23335</v>
      </c>
    </row>
    <row r="12923" spans="1:7">
      <c r="A12923" t="s">
        <v>23338</v>
      </c>
      <c r="B12923">
        <v>33</v>
      </c>
      <c r="C12923">
        <v>6</v>
      </c>
      <c r="D12923">
        <v>15</v>
      </c>
      <c r="E12923" t="s">
        <v>23339</v>
      </c>
      <c r="F12923" t="s">
        <v>23340</v>
      </c>
    </row>
    <row r="12924" spans="1:7">
      <c r="A12924" t="s">
        <v>23341</v>
      </c>
      <c r="B12924">
        <v>33</v>
      </c>
      <c r="C12924">
        <v>6</v>
      </c>
      <c r="D12924">
        <v>16</v>
      </c>
      <c r="E12924" t="s">
        <v>23342</v>
      </c>
      <c r="F12924" t="s">
        <v>23340</v>
      </c>
    </row>
    <row r="12925" spans="1:7">
      <c r="A12925" t="s">
        <v>23343</v>
      </c>
      <c r="B12925">
        <v>33</v>
      </c>
      <c r="C12925">
        <v>6</v>
      </c>
      <c r="D12925">
        <v>17</v>
      </c>
      <c r="E12925" t="s">
        <v>23344</v>
      </c>
      <c r="F12925" t="s">
        <v>23345</v>
      </c>
    </row>
    <row r="12926" spans="1:7">
      <c r="A12926" t="s">
        <v>23346</v>
      </c>
      <c r="B12926">
        <v>33</v>
      </c>
      <c r="C12926">
        <v>6</v>
      </c>
      <c r="D12926">
        <v>18</v>
      </c>
      <c r="E12926" t="s">
        <v>23347</v>
      </c>
      <c r="F12926" t="s">
        <v>23345</v>
      </c>
    </row>
    <row r="12927" spans="1:7">
      <c r="A12927" t="s">
        <v>23348</v>
      </c>
      <c r="B12927">
        <v>33</v>
      </c>
      <c r="C12927">
        <v>6</v>
      </c>
      <c r="D12927">
        <v>19</v>
      </c>
      <c r="E12927" t="s">
        <v>23349</v>
      </c>
      <c r="F12927" t="s">
        <v>23350</v>
      </c>
    </row>
    <row r="12928" spans="1:7">
      <c r="A12928" t="s">
        <v>23351</v>
      </c>
      <c r="B12928">
        <v>33</v>
      </c>
      <c r="C12928">
        <v>6</v>
      </c>
      <c r="D12928">
        <v>20</v>
      </c>
      <c r="E12928" t="s">
        <v>23352</v>
      </c>
      <c r="F12928" t="s">
        <v>23350</v>
      </c>
    </row>
    <row r="12929" spans="1:6">
      <c r="A12929" t="s">
        <v>23353</v>
      </c>
      <c r="B12929">
        <v>33</v>
      </c>
      <c r="C12929">
        <v>7</v>
      </c>
      <c r="D12929">
        <v>1</v>
      </c>
      <c r="E12929" t="s">
        <v>23354</v>
      </c>
      <c r="F12929" t="s">
        <v>23355</v>
      </c>
    </row>
    <row r="12930" spans="1:6">
      <c r="A12930" t="s">
        <v>23356</v>
      </c>
      <c r="B12930">
        <v>33</v>
      </c>
      <c r="C12930">
        <v>7</v>
      </c>
      <c r="D12930">
        <v>2</v>
      </c>
      <c r="E12930" t="s">
        <v>23357</v>
      </c>
      <c r="F12930" t="s">
        <v>23355</v>
      </c>
    </row>
    <row r="12931" spans="1:6">
      <c r="A12931" t="s">
        <v>23358</v>
      </c>
      <c r="B12931">
        <v>33</v>
      </c>
      <c r="C12931">
        <v>7</v>
      </c>
      <c r="D12931">
        <v>3</v>
      </c>
      <c r="E12931" t="s">
        <v>23359</v>
      </c>
      <c r="F12931" t="s">
        <v>23360</v>
      </c>
    </row>
    <row r="12932" spans="1:6">
      <c r="A12932" t="s">
        <v>23361</v>
      </c>
      <c r="B12932">
        <v>33</v>
      </c>
      <c r="C12932">
        <v>7</v>
      </c>
      <c r="D12932">
        <v>4</v>
      </c>
      <c r="E12932" t="s">
        <v>23362</v>
      </c>
      <c r="F12932" t="s">
        <v>23360</v>
      </c>
    </row>
    <row r="12933" spans="1:6">
      <c r="A12933" t="s">
        <v>23363</v>
      </c>
      <c r="B12933">
        <v>33</v>
      </c>
      <c r="C12933">
        <v>7</v>
      </c>
      <c r="D12933">
        <v>5</v>
      </c>
      <c r="E12933" t="s">
        <v>23364</v>
      </c>
      <c r="F12933" t="s">
        <v>23365</v>
      </c>
    </row>
    <row r="12934" spans="1:6">
      <c r="A12934" t="s">
        <v>23366</v>
      </c>
      <c r="B12934">
        <v>33</v>
      </c>
      <c r="C12934">
        <v>7</v>
      </c>
      <c r="D12934">
        <v>6</v>
      </c>
      <c r="E12934" t="s">
        <v>23367</v>
      </c>
      <c r="F12934" t="s">
        <v>23365</v>
      </c>
    </row>
    <row r="12935" spans="1:6">
      <c r="A12935" t="s">
        <v>23368</v>
      </c>
      <c r="B12935">
        <v>33</v>
      </c>
      <c r="C12935">
        <v>7</v>
      </c>
      <c r="D12935">
        <v>7</v>
      </c>
      <c r="E12935" t="s">
        <v>23369</v>
      </c>
      <c r="F12935" t="s">
        <v>23370</v>
      </c>
    </row>
    <row r="12936" spans="1:6">
      <c r="A12936" t="s">
        <v>23371</v>
      </c>
      <c r="B12936">
        <v>33</v>
      </c>
      <c r="C12936">
        <v>7</v>
      </c>
      <c r="D12936">
        <v>8</v>
      </c>
      <c r="E12936" t="s">
        <v>23372</v>
      </c>
      <c r="F12936" t="s">
        <v>23370</v>
      </c>
    </row>
    <row r="12937" spans="1:6">
      <c r="A12937" t="s">
        <v>23373</v>
      </c>
      <c r="B12937">
        <v>33</v>
      </c>
      <c r="C12937">
        <v>7</v>
      </c>
      <c r="D12937">
        <v>9</v>
      </c>
      <c r="E12937" t="s">
        <v>23374</v>
      </c>
      <c r="F12937" t="s">
        <v>23375</v>
      </c>
    </row>
    <row r="12938" spans="1:6">
      <c r="A12938" t="s">
        <v>23376</v>
      </c>
      <c r="B12938">
        <v>33</v>
      </c>
      <c r="C12938">
        <v>7</v>
      </c>
      <c r="D12938">
        <v>10</v>
      </c>
      <c r="E12938" t="s">
        <v>23377</v>
      </c>
      <c r="F12938" t="s">
        <v>23375</v>
      </c>
    </row>
    <row r="12939" spans="1:6">
      <c r="A12939" t="s">
        <v>23378</v>
      </c>
      <c r="B12939">
        <v>33</v>
      </c>
      <c r="C12939">
        <v>7</v>
      </c>
      <c r="D12939">
        <v>11</v>
      </c>
      <c r="E12939" t="s">
        <v>23379</v>
      </c>
      <c r="F12939" t="s">
        <v>23380</v>
      </c>
    </row>
    <row r="12940" spans="1:6">
      <c r="A12940" t="s">
        <v>23381</v>
      </c>
      <c r="B12940">
        <v>33</v>
      </c>
      <c r="C12940">
        <v>7</v>
      </c>
      <c r="D12940">
        <v>12</v>
      </c>
      <c r="E12940" t="s">
        <v>23382</v>
      </c>
      <c r="F12940" t="s">
        <v>23380</v>
      </c>
    </row>
    <row r="12941" spans="1:6">
      <c r="A12941" t="s">
        <v>23383</v>
      </c>
      <c r="B12941">
        <v>33</v>
      </c>
      <c r="C12941">
        <v>7</v>
      </c>
      <c r="D12941">
        <v>13</v>
      </c>
      <c r="E12941" t="s">
        <v>23384</v>
      </c>
      <c r="F12941" t="s">
        <v>23385</v>
      </c>
    </row>
    <row r="12942" spans="1:6">
      <c r="A12942" t="s">
        <v>23386</v>
      </c>
      <c r="B12942">
        <v>33</v>
      </c>
      <c r="C12942">
        <v>7</v>
      </c>
      <c r="D12942">
        <v>14</v>
      </c>
      <c r="E12942" t="s">
        <v>23387</v>
      </c>
      <c r="F12942" t="s">
        <v>23385</v>
      </c>
    </row>
    <row r="12943" spans="1:6">
      <c r="A12943" t="s">
        <v>23388</v>
      </c>
      <c r="B12943">
        <v>33</v>
      </c>
      <c r="C12943">
        <v>7</v>
      </c>
      <c r="D12943">
        <v>15</v>
      </c>
      <c r="E12943" t="s">
        <v>23389</v>
      </c>
      <c r="F12943" t="s">
        <v>23390</v>
      </c>
    </row>
    <row r="12944" spans="1:6">
      <c r="A12944" t="s">
        <v>23391</v>
      </c>
      <c r="B12944">
        <v>33</v>
      </c>
      <c r="C12944">
        <v>7</v>
      </c>
      <c r="D12944">
        <v>16</v>
      </c>
      <c r="E12944" t="s">
        <v>23392</v>
      </c>
      <c r="F12944" t="s">
        <v>23390</v>
      </c>
    </row>
    <row r="12945" spans="1:6">
      <c r="A12945" t="s">
        <v>23393</v>
      </c>
      <c r="B12945">
        <v>33</v>
      </c>
      <c r="C12945">
        <v>7</v>
      </c>
      <c r="D12945">
        <v>17</v>
      </c>
      <c r="E12945" t="s">
        <v>23394</v>
      </c>
      <c r="F12945" t="s">
        <v>23395</v>
      </c>
    </row>
    <row r="12946" spans="1:6">
      <c r="A12946" t="s">
        <v>23396</v>
      </c>
      <c r="B12946">
        <v>33</v>
      </c>
      <c r="C12946">
        <v>7</v>
      </c>
      <c r="D12946">
        <v>18</v>
      </c>
      <c r="E12946" t="s">
        <v>23397</v>
      </c>
      <c r="F12946" t="s">
        <v>23395</v>
      </c>
    </row>
    <row r="12947" spans="1:6">
      <c r="A12947" t="s">
        <v>23398</v>
      </c>
      <c r="B12947">
        <v>33</v>
      </c>
      <c r="C12947">
        <v>7</v>
      </c>
      <c r="D12947">
        <v>19</v>
      </c>
      <c r="E12947" t="s">
        <v>23399</v>
      </c>
      <c r="F12947" t="s">
        <v>23400</v>
      </c>
    </row>
    <row r="12948" spans="1:6">
      <c r="A12948" t="s">
        <v>23401</v>
      </c>
      <c r="B12948">
        <v>33</v>
      </c>
      <c r="C12948">
        <v>7</v>
      </c>
      <c r="D12948">
        <v>20</v>
      </c>
      <c r="E12948" t="s">
        <v>23402</v>
      </c>
      <c r="F12948" t="s">
        <v>23400</v>
      </c>
    </row>
    <row r="12949" spans="1:6">
      <c r="A12949" t="s">
        <v>23403</v>
      </c>
      <c r="B12949">
        <v>33</v>
      </c>
      <c r="C12949">
        <v>8</v>
      </c>
      <c r="D12949">
        <v>1</v>
      </c>
      <c r="E12949" t="s">
        <v>23404</v>
      </c>
      <c r="F12949" t="s">
        <v>23405</v>
      </c>
    </row>
    <row r="12950" spans="1:6">
      <c r="A12950" t="s">
        <v>23406</v>
      </c>
      <c r="B12950">
        <v>33</v>
      </c>
      <c r="C12950">
        <v>8</v>
      </c>
      <c r="D12950">
        <v>2</v>
      </c>
      <c r="E12950" t="s">
        <v>23407</v>
      </c>
      <c r="F12950" t="s">
        <v>23405</v>
      </c>
    </row>
    <row r="12951" spans="1:6">
      <c r="A12951" t="s">
        <v>23408</v>
      </c>
      <c r="B12951">
        <v>33</v>
      </c>
      <c r="C12951">
        <v>8</v>
      </c>
      <c r="D12951">
        <v>3</v>
      </c>
      <c r="E12951" t="s">
        <v>23409</v>
      </c>
      <c r="F12951" t="s">
        <v>23410</v>
      </c>
    </row>
    <row r="12952" spans="1:6">
      <c r="A12952" t="s">
        <v>23411</v>
      </c>
      <c r="B12952">
        <v>33</v>
      </c>
      <c r="C12952">
        <v>8</v>
      </c>
      <c r="D12952">
        <v>4</v>
      </c>
      <c r="E12952" t="s">
        <v>23412</v>
      </c>
      <c r="F12952" t="s">
        <v>23410</v>
      </c>
    </row>
    <row r="12953" spans="1:6">
      <c r="A12953" t="s">
        <v>23413</v>
      </c>
      <c r="B12953">
        <v>33</v>
      </c>
      <c r="C12953">
        <v>8</v>
      </c>
      <c r="D12953">
        <v>5</v>
      </c>
      <c r="E12953" t="s">
        <v>23414</v>
      </c>
      <c r="F12953" t="s">
        <v>23415</v>
      </c>
    </row>
    <row r="12954" spans="1:6">
      <c r="A12954" t="s">
        <v>23416</v>
      </c>
      <c r="B12954">
        <v>33</v>
      </c>
      <c r="C12954">
        <v>8</v>
      </c>
      <c r="D12954">
        <v>6</v>
      </c>
      <c r="E12954" t="s">
        <v>23417</v>
      </c>
      <c r="F12954" t="s">
        <v>23415</v>
      </c>
    </row>
    <row r="12955" spans="1:6">
      <c r="A12955" t="s">
        <v>23418</v>
      </c>
      <c r="B12955">
        <v>33</v>
      </c>
      <c r="C12955">
        <v>8</v>
      </c>
      <c r="D12955">
        <v>7</v>
      </c>
      <c r="E12955" t="s">
        <v>23419</v>
      </c>
      <c r="F12955" t="s">
        <v>23420</v>
      </c>
    </row>
    <row r="12956" spans="1:6">
      <c r="A12956" t="s">
        <v>23421</v>
      </c>
      <c r="B12956">
        <v>33</v>
      </c>
      <c r="C12956">
        <v>8</v>
      </c>
      <c r="D12956">
        <v>8</v>
      </c>
      <c r="E12956" t="s">
        <v>23422</v>
      </c>
      <c r="F12956" t="s">
        <v>23420</v>
      </c>
    </row>
    <row r="12957" spans="1:6">
      <c r="A12957" t="s">
        <v>23423</v>
      </c>
      <c r="B12957">
        <v>33</v>
      </c>
      <c r="C12957">
        <v>8</v>
      </c>
      <c r="D12957">
        <v>9</v>
      </c>
      <c r="E12957" t="s">
        <v>23424</v>
      </c>
      <c r="F12957" t="s">
        <v>23425</v>
      </c>
    </row>
    <row r="12958" spans="1:6">
      <c r="A12958" t="s">
        <v>23426</v>
      </c>
      <c r="B12958">
        <v>33</v>
      </c>
      <c r="C12958">
        <v>8</v>
      </c>
      <c r="D12958">
        <v>10</v>
      </c>
      <c r="E12958" t="s">
        <v>23427</v>
      </c>
      <c r="F12958" t="s">
        <v>23425</v>
      </c>
    </row>
    <row r="12959" spans="1:6">
      <c r="A12959" t="s">
        <v>23428</v>
      </c>
      <c r="B12959">
        <v>33</v>
      </c>
      <c r="C12959">
        <v>8</v>
      </c>
      <c r="D12959">
        <v>11</v>
      </c>
      <c r="E12959" t="s">
        <v>23429</v>
      </c>
      <c r="F12959" t="s">
        <v>23430</v>
      </c>
    </row>
    <row r="12960" spans="1:6">
      <c r="A12960" t="s">
        <v>23431</v>
      </c>
      <c r="B12960">
        <v>33</v>
      </c>
      <c r="C12960">
        <v>8</v>
      </c>
      <c r="D12960">
        <v>12</v>
      </c>
      <c r="E12960" t="s">
        <v>23432</v>
      </c>
      <c r="F12960" t="s">
        <v>23430</v>
      </c>
    </row>
    <row r="12961" spans="1:6">
      <c r="A12961" t="s">
        <v>23433</v>
      </c>
      <c r="B12961">
        <v>33</v>
      </c>
      <c r="C12961">
        <v>8</v>
      </c>
      <c r="D12961">
        <v>13</v>
      </c>
      <c r="E12961" t="s">
        <v>23434</v>
      </c>
      <c r="F12961" t="s">
        <v>23435</v>
      </c>
    </row>
    <row r="12962" spans="1:6">
      <c r="A12962" t="s">
        <v>23436</v>
      </c>
      <c r="B12962">
        <v>33</v>
      </c>
      <c r="C12962">
        <v>8</v>
      </c>
      <c r="D12962">
        <v>14</v>
      </c>
      <c r="E12962" t="s">
        <v>23437</v>
      </c>
      <c r="F12962" t="s">
        <v>23435</v>
      </c>
    </row>
    <row r="12963" spans="1:6">
      <c r="A12963" t="s">
        <v>23438</v>
      </c>
      <c r="B12963">
        <v>33</v>
      </c>
      <c r="C12963">
        <v>8</v>
      </c>
      <c r="D12963">
        <v>15</v>
      </c>
      <c r="E12963" t="s">
        <v>23439</v>
      </c>
      <c r="F12963" t="s">
        <v>23440</v>
      </c>
    </row>
    <row r="12964" spans="1:6">
      <c r="A12964" t="s">
        <v>23441</v>
      </c>
      <c r="B12964">
        <v>33</v>
      </c>
      <c r="C12964">
        <v>8</v>
      </c>
      <c r="D12964">
        <v>16</v>
      </c>
      <c r="E12964" t="s">
        <v>23442</v>
      </c>
      <c r="F12964" t="s">
        <v>23440</v>
      </c>
    </row>
    <row r="12965" spans="1:6">
      <c r="A12965" t="s">
        <v>23443</v>
      </c>
      <c r="B12965">
        <v>33</v>
      </c>
      <c r="C12965">
        <v>8</v>
      </c>
      <c r="D12965">
        <v>17</v>
      </c>
      <c r="E12965" t="s">
        <v>23444</v>
      </c>
      <c r="F12965" t="s">
        <v>23445</v>
      </c>
    </row>
    <row r="12966" spans="1:6">
      <c r="A12966" t="s">
        <v>23446</v>
      </c>
      <c r="B12966">
        <v>33</v>
      </c>
      <c r="C12966">
        <v>8</v>
      </c>
      <c r="D12966">
        <v>18</v>
      </c>
      <c r="E12966" t="s">
        <v>23447</v>
      </c>
      <c r="F12966" t="s">
        <v>23445</v>
      </c>
    </row>
    <row r="12967" spans="1:6">
      <c r="A12967" t="s">
        <v>23448</v>
      </c>
      <c r="B12967">
        <v>33</v>
      </c>
      <c r="C12967">
        <v>8</v>
      </c>
      <c r="D12967">
        <v>19</v>
      </c>
      <c r="E12967" t="s">
        <v>23449</v>
      </c>
      <c r="F12967" t="s">
        <v>23450</v>
      </c>
    </row>
    <row r="12968" spans="1:6">
      <c r="A12968" t="s">
        <v>23451</v>
      </c>
      <c r="B12968">
        <v>33</v>
      </c>
      <c r="C12968">
        <v>8</v>
      </c>
      <c r="D12968">
        <v>20</v>
      </c>
      <c r="E12968" t="s">
        <v>23452</v>
      </c>
      <c r="F12968" t="s">
        <v>23450</v>
      </c>
    </row>
    <row r="12969" spans="1:6">
      <c r="A12969" t="s">
        <v>23453</v>
      </c>
      <c r="B12969">
        <v>33</v>
      </c>
      <c r="C12969">
        <v>9</v>
      </c>
      <c r="D12969">
        <v>1</v>
      </c>
      <c r="E12969" t="s">
        <v>23454</v>
      </c>
      <c r="F12969" t="s">
        <v>23455</v>
      </c>
    </row>
    <row r="12970" spans="1:6">
      <c r="A12970" t="s">
        <v>23456</v>
      </c>
      <c r="B12970">
        <v>33</v>
      </c>
      <c r="C12970">
        <v>9</v>
      </c>
      <c r="D12970">
        <v>2</v>
      </c>
      <c r="E12970" t="s">
        <v>23457</v>
      </c>
      <c r="F12970" t="s">
        <v>23455</v>
      </c>
    </row>
    <row r="12971" spans="1:6">
      <c r="A12971" t="s">
        <v>23458</v>
      </c>
      <c r="B12971">
        <v>33</v>
      </c>
      <c r="C12971">
        <v>9</v>
      </c>
      <c r="D12971">
        <v>3</v>
      </c>
      <c r="E12971" t="s">
        <v>23459</v>
      </c>
      <c r="F12971" t="s">
        <v>23460</v>
      </c>
    </row>
    <row r="12972" spans="1:6">
      <c r="A12972" t="s">
        <v>23461</v>
      </c>
      <c r="B12972">
        <v>33</v>
      </c>
      <c r="C12972">
        <v>9</v>
      </c>
      <c r="D12972">
        <v>4</v>
      </c>
      <c r="E12972" t="s">
        <v>23462</v>
      </c>
      <c r="F12972" t="s">
        <v>23460</v>
      </c>
    </row>
    <row r="12973" spans="1:6">
      <c r="A12973" t="s">
        <v>23463</v>
      </c>
      <c r="B12973">
        <v>33</v>
      </c>
      <c r="C12973">
        <v>9</v>
      </c>
      <c r="D12973">
        <v>5</v>
      </c>
      <c r="E12973" t="s">
        <v>23464</v>
      </c>
      <c r="F12973" t="s">
        <v>23465</v>
      </c>
    </row>
    <row r="12974" spans="1:6">
      <c r="A12974" t="s">
        <v>23466</v>
      </c>
      <c r="B12974">
        <v>33</v>
      </c>
      <c r="C12974">
        <v>9</v>
      </c>
      <c r="D12974">
        <v>6</v>
      </c>
      <c r="E12974" t="s">
        <v>23467</v>
      </c>
      <c r="F12974" t="s">
        <v>23465</v>
      </c>
    </row>
    <row r="12975" spans="1:6">
      <c r="A12975" t="s">
        <v>23468</v>
      </c>
      <c r="B12975">
        <v>33</v>
      </c>
      <c r="C12975">
        <v>9</v>
      </c>
      <c r="D12975">
        <v>7</v>
      </c>
      <c r="E12975" t="s">
        <v>23469</v>
      </c>
      <c r="F12975" t="s">
        <v>23470</v>
      </c>
    </row>
    <row r="12976" spans="1:6">
      <c r="A12976" t="s">
        <v>23471</v>
      </c>
      <c r="B12976">
        <v>33</v>
      </c>
      <c r="C12976">
        <v>9</v>
      </c>
      <c r="D12976">
        <v>8</v>
      </c>
      <c r="E12976" t="s">
        <v>23472</v>
      </c>
      <c r="F12976" t="s">
        <v>23470</v>
      </c>
    </row>
    <row r="12977" spans="1:6">
      <c r="A12977" t="s">
        <v>23473</v>
      </c>
      <c r="B12977">
        <v>33</v>
      </c>
      <c r="C12977">
        <v>9</v>
      </c>
      <c r="D12977">
        <v>9</v>
      </c>
      <c r="E12977" t="s">
        <v>23474</v>
      </c>
      <c r="F12977" t="s">
        <v>23475</v>
      </c>
    </row>
    <row r="12978" spans="1:6">
      <c r="A12978" t="s">
        <v>23476</v>
      </c>
      <c r="B12978">
        <v>33</v>
      </c>
      <c r="C12978">
        <v>9</v>
      </c>
      <c r="D12978">
        <v>10</v>
      </c>
      <c r="E12978" t="s">
        <v>23477</v>
      </c>
      <c r="F12978" t="s">
        <v>23475</v>
      </c>
    </row>
    <row r="12979" spans="1:6">
      <c r="A12979" t="s">
        <v>23478</v>
      </c>
      <c r="B12979">
        <v>33</v>
      </c>
      <c r="C12979">
        <v>9</v>
      </c>
      <c r="D12979">
        <v>11</v>
      </c>
      <c r="E12979" t="s">
        <v>23479</v>
      </c>
      <c r="F12979" t="s">
        <v>23480</v>
      </c>
    </row>
    <row r="12980" spans="1:6">
      <c r="A12980" t="s">
        <v>23481</v>
      </c>
      <c r="B12980">
        <v>33</v>
      </c>
      <c r="C12980">
        <v>9</v>
      </c>
      <c r="D12980">
        <v>12</v>
      </c>
      <c r="E12980" t="s">
        <v>23482</v>
      </c>
      <c r="F12980" t="s">
        <v>23480</v>
      </c>
    </row>
    <row r="12981" spans="1:6">
      <c r="A12981" t="s">
        <v>23483</v>
      </c>
      <c r="B12981">
        <v>33</v>
      </c>
      <c r="C12981">
        <v>9</v>
      </c>
      <c r="D12981">
        <v>13</v>
      </c>
      <c r="E12981" t="s">
        <v>23484</v>
      </c>
      <c r="F12981" t="s">
        <v>23485</v>
      </c>
    </row>
    <row r="12982" spans="1:6">
      <c r="A12982" t="s">
        <v>23486</v>
      </c>
      <c r="B12982">
        <v>33</v>
      </c>
      <c r="C12982">
        <v>9</v>
      </c>
      <c r="D12982">
        <v>14</v>
      </c>
      <c r="E12982" t="s">
        <v>23487</v>
      </c>
      <c r="F12982" t="s">
        <v>23485</v>
      </c>
    </row>
    <row r="12983" spans="1:6">
      <c r="A12983" t="s">
        <v>23488</v>
      </c>
      <c r="B12983">
        <v>33</v>
      </c>
      <c r="C12983">
        <v>9</v>
      </c>
      <c r="D12983">
        <v>15</v>
      </c>
      <c r="E12983" t="s">
        <v>23489</v>
      </c>
      <c r="F12983" t="s">
        <v>23490</v>
      </c>
    </row>
    <row r="12984" spans="1:6">
      <c r="A12984" t="s">
        <v>23491</v>
      </c>
      <c r="B12984">
        <v>33</v>
      </c>
      <c r="C12984">
        <v>9</v>
      </c>
      <c r="D12984">
        <v>16</v>
      </c>
      <c r="E12984" t="s">
        <v>23492</v>
      </c>
      <c r="F12984" t="s">
        <v>23490</v>
      </c>
    </row>
    <row r="12985" spans="1:6">
      <c r="A12985" t="s">
        <v>23493</v>
      </c>
      <c r="B12985">
        <v>33</v>
      </c>
      <c r="C12985">
        <v>9</v>
      </c>
      <c r="D12985">
        <v>17</v>
      </c>
      <c r="E12985" t="s">
        <v>23494</v>
      </c>
      <c r="F12985" t="s">
        <v>23495</v>
      </c>
    </row>
    <row r="12986" spans="1:6">
      <c r="A12986" t="s">
        <v>23496</v>
      </c>
      <c r="B12986">
        <v>33</v>
      </c>
      <c r="C12986">
        <v>9</v>
      </c>
      <c r="D12986">
        <v>18</v>
      </c>
      <c r="E12986" t="s">
        <v>23497</v>
      </c>
      <c r="F12986" t="s">
        <v>23495</v>
      </c>
    </row>
    <row r="12987" spans="1:6">
      <c r="A12987" t="s">
        <v>23498</v>
      </c>
      <c r="B12987">
        <v>33</v>
      </c>
      <c r="C12987">
        <v>9</v>
      </c>
      <c r="D12987">
        <v>19</v>
      </c>
      <c r="E12987" t="s">
        <v>23499</v>
      </c>
      <c r="F12987" t="s">
        <v>23500</v>
      </c>
    </row>
    <row r="12988" spans="1:6">
      <c r="A12988" t="s">
        <v>23501</v>
      </c>
      <c r="B12988">
        <v>33</v>
      </c>
      <c r="C12988">
        <v>9</v>
      </c>
      <c r="D12988">
        <v>20</v>
      </c>
      <c r="E12988" t="s">
        <v>23502</v>
      </c>
      <c r="F12988" t="s">
        <v>23500</v>
      </c>
    </row>
    <row r="12989" spans="1:6">
      <c r="A12989" t="s">
        <v>23503</v>
      </c>
      <c r="B12989">
        <v>33</v>
      </c>
      <c r="C12989">
        <v>10</v>
      </c>
      <c r="D12989">
        <v>1</v>
      </c>
      <c r="E12989" t="s">
        <v>23504</v>
      </c>
      <c r="F12989" t="s">
        <v>23505</v>
      </c>
    </row>
    <row r="12990" spans="1:6">
      <c r="A12990" t="s">
        <v>23506</v>
      </c>
      <c r="B12990">
        <v>33</v>
      </c>
      <c r="C12990">
        <v>10</v>
      </c>
      <c r="D12990">
        <v>2</v>
      </c>
      <c r="E12990" t="s">
        <v>23507</v>
      </c>
      <c r="F12990" t="s">
        <v>23505</v>
      </c>
    </row>
    <row r="12991" spans="1:6">
      <c r="A12991" t="s">
        <v>23508</v>
      </c>
      <c r="B12991">
        <v>33</v>
      </c>
      <c r="C12991">
        <v>10</v>
      </c>
      <c r="D12991">
        <v>3</v>
      </c>
      <c r="E12991" t="s">
        <v>23509</v>
      </c>
      <c r="F12991" t="s">
        <v>23510</v>
      </c>
    </row>
    <row r="12992" spans="1:6">
      <c r="A12992" t="s">
        <v>23511</v>
      </c>
      <c r="B12992">
        <v>33</v>
      </c>
      <c r="C12992">
        <v>10</v>
      </c>
      <c r="D12992">
        <v>4</v>
      </c>
      <c r="E12992" t="s">
        <v>23512</v>
      </c>
      <c r="F12992" t="s">
        <v>23510</v>
      </c>
    </row>
    <row r="12993" spans="1:6">
      <c r="A12993" t="s">
        <v>23513</v>
      </c>
      <c r="B12993">
        <v>33</v>
      </c>
      <c r="C12993">
        <v>10</v>
      </c>
      <c r="D12993">
        <v>5</v>
      </c>
      <c r="E12993" t="s">
        <v>23514</v>
      </c>
      <c r="F12993" t="s">
        <v>23515</v>
      </c>
    </row>
    <row r="12994" spans="1:6">
      <c r="A12994" t="s">
        <v>23516</v>
      </c>
      <c r="B12994">
        <v>33</v>
      </c>
      <c r="C12994">
        <v>10</v>
      </c>
      <c r="D12994">
        <v>6</v>
      </c>
      <c r="E12994" t="s">
        <v>23517</v>
      </c>
      <c r="F12994" t="s">
        <v>23515</v>
      </c>
    </row>
    <row r="12995" spans="1:6">
      <c r="A12995" t="s">
        <v>23518</v>
      </c>
      <c r="B12995">
        <v>33</v>
      </c>
      <c r="C12995">
        <v>10</v>
      </c>
      <c r="D12995">
        <v>7</v>
      </c>
      <c r="E12995" t="s">
        <v>23519</v>
      </c>
      <c r="F12995" t="s">
        <v>23520</v>
      </c>
    </row>
    <row r="12996" spans="1:6">
      <c r="A12996" t="s">
        <v>23521</v>
      </c>
      <c r="B12996">
        <v>33</v>
      </c>
      <c r="C12996">
        <v>10</v>
      </c>
      <c r="D12996">
        <v>8</v>
      </c>
      <c r="E12996" t="s">
        <v>23522</v>
      </c>
      <c r="F12996" t="s">
        <v>23520</v>
      </c>
    </row>
    <row r="12997" spans="1:6">
      <c r="A12997" t="s">
        <v>23523</v>
      </c>
      <c r="B12997">
        <v>33</v>
      </c>
      <c r="C12997">
        <v>10</v>
      </c>
      <c r="D12997">
        <v>9</v>
      </c>
      <c r="E12997" t="s">
        <v>23524</v>
      </c>
      <c r="F12997" t="s">
        <v>23525</v>
      </c>
    </row>
    <row r="12998" spans="1:6">
      <c r="A12998" t="s">
        <v>23526</v>
      </c>
      <c r="B12998">
        <v>33</v>
      </c>
      <c r="C12998">
        <v>10</v>
      </c>
      <c r="D12998">
        <v>10</v>
      </c>
      <c r="E12998" t="s">
        <v>23527</v>
      </c>
      <c r="F12998" t="s">
        <v>23525</v>
      </c>
    </row>
    <row r="12999" spans="1:6">
      <c r="A12999" t="s">
        <v>23528</v>
      </c>
      <c r="B12999">
        <v>33</v>
      </c>
      <c r="C12999">
        <v>10</v>
      </c>
      <c r="D12999">
        <v>11</v>
      </c>
      <c r="E12999" t="s">
        <v>23529</v>
      </c>
      <c r="F12999" t="s">
        <v>23530</v>
      </c>
    </row>
    <row r="13000" spans="1:6">
      <c r="A13000" t="s">
        <v>23531</v>
      </c>
      <c r="B13000">
        <v>33</v>
      </c>
      <c r="C13000">
        <v>10</v>
      </c>
      <c r="D13000">
        <v>12</v>
      </c>
      <c r="E13000" t="s">
        <v>23532</v>
      </c>
      <c r="F13000" t="s">
        <v>23530</v>
      </c>
    </row>
    <row r="13001" spans="1:6">
      <c r="A13001" t="s">
        <v>23533</v>
      </c>
      <c r="B13001">
        <v>33</v>
      </c>
      <c r="C13001">
        <v>10</v>
      </c>
      <c r="D13001">
        <v>13</v>
      </c>
      <c r="E13001" t="s">
        <v>23534</v>
      </c>
      <c r="F13001" t="s">
        <v>23535</v>
      </c>
    </row>
    <row r="13002" spans="1:6">
      <c r="A13002" t="s">
        <v>23536</v>
      </c>
      <c r="B13002">
        <v>33</v>
      </c>
      <c r="C13002">
        <v>10</v>
      </c>
      <c r="D13002">
        <v>14</v>
      </c>
      <c r="E13002" t="s">
        <v>23537</v>
      </c>
      <c r="F13002" t="s">
        <v>23535</v>
      </c>
    </row>
    <row r="13003" spans="1:6">
      <c r="A13003" t="s">
        <v>23538</v>
      </c>
      <c r="B13003">
        <v>33</v>
      </c>
      <c r="C13003">
        <v>10</v>
      </c>
      <c r="D13003">
        <v>15</v>
      </c>
      <c r="E13003" t="s">
        <v>23539</v>
      </c>
      <c r="F13003" t="s">
        <v>23540</v>
      </c>
    </row>
    <row r="13004" spans="1:6">
      <c r="A13004" t="s">
        <v>23541</v>
      </c>
      <c r="B13004">
        <v>33</v>
      </c>
      <c r="C13004">
        <v>10</v>
      </c>
      <c r="D13004">
        <v>16</v>
      </c>
      <c r="E13004" t="s">
        <v>23542</v>
      </c>
      <c r="F13004" t="s">
        <v>23540</v>
      </c>
    </row>
    <row r="13005" spans="1:6">
      <c r="A13005" t="s">
        <v>23543</v>
      </c>
      <c r="B13005">
        <v>33</v>
      </c>
      <c r="C13005">
        <v>10</v>
      </c>
      <c r="D13005">
        <v>17</v>
      </c>
      <c r="E13005" t="s">
        <v>23544</v>
      </c>
      <c r="F13005" t="s">
        <v>23545</v>
      </c>
    </row>
    <row r="13006" spans="1:6">
      <c r="A13006" t="s">
        <v>23546</v>
      </c>
      <c r="B13006">
        <v>33</v>
      </c>
      <c r="C13006">
        <v>10</v>
      </c>
      <c r="D13006">
        <v>18</v>
      </c>
      <c r="E13006" t="s">
        <v>23547</v>
      </c>
      <c r="F13006" t="s">
        <v>23545</v>
      </c>
    </row>
    <row r="13007" spans="1:6">
      <c r="A13007" t="s">
        <v>23548</v>
      </c>
      <c r="B13007">
        <v>33</v>
      </c>
      <c r="C13007">
        <v>10</v>
      </c>
      <c r="D13007">
        <v>19</v>
      </c>
      <c r="E13007" t="s">
        <v>23549</v>
      </c>
      <c r="F13007" t="s">
        <v>23550</v>
      </c>
    </row>
    <row r="13008" spans="1:6">
      <c r="A13008" t="s">
        <v>23551</v>
      </c>
      <c r="B13008">
        <v>33</v>
      </c>
      <c r="C13008">
        <v>10</v>
      </c>
      <c r="D13008">
        <v>20</v>
      </c>
      <c r="E13008" t="s">
        <v>23552</v>
      </c>
      <c r="F13008" t="s">
        <v>23550</v>
      </c>
    </row>
    <row r="13009" spans="1:6">
      <c r="A13009" t="s">
        <v>23553</v>
      </c>
      <c r="B13009">
        <v>33</v>
      </c>
      <c r="C13009">
        <v>11</v>
      </c>
      <c r="D13009">
        <v>1</v>
      </c>
      <c r="E13009" t="s">
        <v>23554</v>
      </c>
      <c r="F13009" t="s">
        <v>23555</v>
      </c>
    </row>
    <row r="13010" spans="1:6">
      <c r="A13010" t="s">
        <v>23556</v>
      </c>
      <c r="B13010">
        <v>33</v>
      </c>
      <c r="C13010">
        <v>11</v>
      </c>
      <c r="D13010">
        <v>2</v>
      </c>
      <c r="E13010" t="s">
        <v>23557</v>
      </c>
      <c r="F13010" t="s">
        <v>23555</v>
      </c>
    </row>
    <row r="13011" spans="1:6">
      <c r="A13011" t="s">
        <v>23558</v>
      </c>
      <c r="B13011">
        <v>33</v>
      </c>
      <c r="C13011">
        <v>11</v>
      </c>
      <c r="D13011">
        <v>3</v>
      </c>
      <c r="E13011" t="s">
        <v>23559</v>
      </c>
      <c r="F13011" t="s">
        <v>23560</v>
      </c>
    </row>
    <row r="13012" spans="1:6">
      <c r="A13012" t="s">
        <v>23561</v>
      </c>
      <c r="B13012">
        <v>33</v>
      </c>
      <c r="C13012">
        <v>11</v>
      </c>
      <c r="D13012">
        <v>4</v>
      </c>
      <c r="E13012" t="s">
        <v>23562</v>
      </c>
      <c r="F13012" t="s">
        <v>23560</v>
      </c>
    </row>
    <row r="13013" spans="1:6">
      <c r="A13013" t="s">
        <v>23563</v>
      </c>
      <c r="B13013">
        <v>33</v>
      </c>
      <c r="C13013">
        <v>11</v>
      </c>
      <c r="D13013">
        <v>5</v>
      </c>
      <c r="E13013" t="s">
        <v>23564</v>
      </c>
      <c r="F13013" t="s">
        <v>23565</v>
      </c>
    </row>
    <row r="13014" spans="1:6">
      <c r="A13014" t="s">
        <v>23566</v>
      </c>
      <c r="B13014">
        <v>33</v>
      </c>
      <c r="C13014">
        <v>11</v>
      </c>
      <c r="D13014">
        <v>6</v>
      </c>
      <c r="E13014" t="s">
        <v>23567</v>
      </c>
      <c r="F13014" t="s">
        <v>23565</v>
      </c>
    </row>
    <row r="13015" spans="1:6">
      <c r="A13015" t="s">
        <v>23568</v>
      </c>
      <c r="B13015">
        <v>33</v>
      </c>
      <c r="C13015">
        <v>11</v>
      </c>
      <c r="D13015">
        <v>7</v>
      </c>
      <c r="E13015" t="s">
        <v>23569</v>
      </c>
      <c r="F13015" t="s">
        <v>23570</v>
      </c>
    </row>
    <row r="13016" spans="1:6">
      <c r="A13016" t="s">
        <v>23571</v>
      </c>
      <c r="B13016">
        <v>33</v>
      </c>
      <c r="C13016">
        <v>11</v>
      </c>
      <c r="D13016">
        <v>8</v>
      </c>
      <c r="E13016" t="s">
        <v>23572</v>
      </c>
      <c r="F13016" t="s">
        <v>23570</v>
      </c>
    </row>
    <row r="13017" spans="1:6">
      <c r="A13017" t="s">
        <v>23573</v>
      </c>
      <c r="B13017">
        <v>33</v>
      </c>
      <c r="C13017">
        <v>11</v>
      </c>
      <c r="D13017">
        <v>9</v>
      </c>
      <c r="E13017" t="s">
        <v>23574</v>
      </c>
      <c r="F13017" t="s">
        <v>23575</v>
      </c>
    </row>
    <row r="13018" spans="1:6">
      <c r="A13018" t="s">
        <v>23576</v>
      </c>
      <c r="B13018">
        <v>33</v>
      </c>
      <c r="C13018">
        <v>11</v>
      </c>
      <c r="D13018">
        <v>10</v>
      </c>
      <c r="E13018" t="s">
        <v>23577</v>
      </c>
      <c r="F13018" t="s">
        <v>23575</v>
      </c>
    </row>
    <row r="13019" spans="1:6">
      <c r="A13019" t="s">
        <v>23578</v>
      </c>
      <c r="B13019">
        <v>33</v>
      </c>
      <c r="C13019">
        <v>11</v>
      </c>
      <c r="D13019">
        <v>11</v>
      </c>
      <c r="E13019" t="s">
        <v>23579</v>
      </c>
      <c r="F13019" t="s">
        <v>23580</v>
      </c>
    </row>
    <row r="13020" spans="1:6">
      <c r="A13020" t="s">
        <v>23581</v>
      </c>
      <c r="B13020">
        <v>33</v>
      </c>
      <c r="C13020">
        <v>11</v>
      </c>
      <c r="D13020">
        <v>12</v>
      </c>
      <c r="E13020" t="s">
        <v>23582</v>
      </c>
      <c r="F13020" t="s">
        <v>23580</v>
      </c>
    </row>
    <row r="13021" spans="1:6">
      <c r="A13021" t="s">
        <v>23583</v>
      </c>
      <c r="B13021">
        <v>33</v>
      </c>
      <c r="C13021">
        <v>11</v>
      </c>
      <c r="D13021">
        <v>13</v>
      </c>
      <c r="E13021" t="s">
        <v>23584</v>
      </c>
      <c r="F13021" t="s">
        <v>23585</v>
      </c>
    </row>
    <row r="13022" spans="1:6">
      <c r="A13022" t="s">
        <v>23586</v>
      </c>
      <c r="B13022">
        <v>33</v>
      </c>
      <c r="C13022">
        <v>11</v>
      </c>
      <c r="D13022">
        <v>14</v>
      </c>
      <c r="E13022" t="s">
        <v>23587</v>
      </c>
      <c r="F13022" t="s">
        <v>23585</v>
      </c>
    </row>
    <row r="13023" spans="1:6">
      <c r="A13023" t="s">
        <v>23588</v>
      </c>
      <c r="B13023">
        <v>33</v>
      </c>
      <c r="C13023">
        <v>11</v>
      </c>
      <c r="D13023">
        <v>15</v>
      </c>
      <c r="E13023" t="s">
        <v>23589</v>
      </c>
      <c r="F13023" t="s">
        <v>23590</v>
      </c>
    </row>
    <row r="13024" spans="1:6">
      <c r="A13024" t="s">
        <v>23591</v>
      </c>
      <c r="B13024">
        <v>33</v>
      </c>
      <c r="C13024">
        <v>11</v>
      </c>
      <c r="D13024">
        <v>16</v>
      </c>
      <c r="E13024" t="s">
        <v>23592</v>
      </c>
      <c r="F13024" t="s">
        <v>23590</v>
      </c>
    </row>
    <row r="13025" spans="1:6">
      <c r="A13025" t="s">
        <v>23593</v>
      </c>
      <c r="B13025">
        <v>33</v>
      </c>
      <c r="C13025">
        <v>11</v>
      </c>
      <c r="D13025">
        <v>17</v>
      </c>
      <c r="E13025" t="s">
        <v>23594</v>
      </c>
      <c r="F13025" t="s">
        <v>23595</v>
      </c>
    </row>
    <row r="13026" spans="1:6">
      <c r="A13026" t="s">
        <v>23596</v>
      </c>
      <c r="B13026">
        <v>33</v>
      </c>
      <c r="C13026">
        <v>11</v>
      </c>
      <c r="D13026">
        <v>18</v>
      </c>
      <c r="E13026" t="s">
        <v>23597</v>
      </c>
      <c r="F13026" t="s">
        <v>23595</v>
      </c>
    </row>
    <row r="13027" spans="1:6">
      <c r="A13027" t="s">
        <v>23598</v>
      </c>
      <c r="B13027">
        <v>33</v>
      </c>
      <c r="C13027">
        <v>11</v>
      </c>
      <c r="D13027">
        <v>19</v>
      </c>
      <c r="E13027" t="s">
        <v>23599</v>
      </c>
      <c r="F13027" t="s">
        <v>23600</v>
      </c>
    </row>
    <row r="13028" spans="1:6">
      <c r="A13028" t="s">
        <v>23601</v>
      </c>
      <c r="B13028">
        <v>33</v>
      </c>
      <c r="C13028">
        <v>11</v>
      </c>
      <c r="D13028">
        <v>20</v>
      </c>
      <c r="E13028" t="s">
        <v>23602</v>
      </c>
      <c r="F13028" t="s">
        <v>23600</v>
      </c>
    </row>
    <row r="13029" spans="1:6">
      <c r="A13029" t="s">
        <v>23603</v>
      </c>
      <c r="B13029">
        <v>33</v>
      </c>
      <c r="C13029">
        <v>12</v>
      </c>
      <c r="D13029">
        <v>1</v>
      </c>
      <c r="E13029" t="s">
        <v>23604</v>
      </c>
      <c r="F13029" t="s">
        <v>23605</v>
      </c>
    </row>
    <row r="13030" spans="1:6">
      <c r="A13030" t="s">
        <v>23606</v>
      </c>
      <c r="B13030">
        <v>33</v>
      </c>
      <c r="C13030">
        <v>12</v>
      </c>
      <c r="D13030">
        <v>2</v>
      </c>
      <c r="E13030" t="s">
        <v>23607</v>
      </c>
      <c r="F13030" t="s">
        <v>23605</v>
      </c>
    </row>
    <row r="13031" spans="1:6">
      <c r="A13031" t="s">
        <v>23608</v>
      </c>
      <c r="B13031">
        <v>33</v>
      </c>
      <c r="C13031">
        <v>12</v>
      </c>
      <c r="D13031">
        <v>3</v>
      </c>
      <c r="E13031" t="s">
        <v>23609</v>
      </c>
      <c r="F13031" t="s">
        <v>23610</v>
      </c>
    </row>
    <row r="13032" spans="1:6">
      <c r="A13032" t="s">
        <v>23611</v>
      </c>
      <c r="B13032">
        <v>33</v>
      </c>
      <c r="C13032">
        <v>12</v>
      </c>
      <c r="D13032">
        <v>4</v>
      </c>
      <c r="E13032" t="s">
        <v>23612</v>
      </c>
      <c r="F13032" t="s">
        <v>23610</v>
      </c>
    </row>
    <row r="13033" spans="1:6">
      <c r="A13033" t="s">
        <v>23613</v>
      </c>
      <c r="B13033">
        <v>33</v>
      </c>
      <c r="C13033">
        <v>12</v>
      </c>
      <c r="D13033">
        <v>5</v>
      </c>
      <c r="E13033" t="s">
        <v>23614</v>
      </c>
      <c r="F13033" t="s">
        <v>23615</v>
      </c>
    </row>
    <row r="13034" spans="1:6">
      <c r="A13034" t="s">
        <v>23616</v>
      </c>
      <c r="B13034">
        <v>33</v>
      </c>
      <c r="C13034">
        <v>12</v>
      </c>
      <c r="D13034">
        <v>6</v>
      </c>
      <c r="E13034" t="s">
        <v>23617</v>
      </c>
      <c r="F13034" t="s">
        <v>23615</v>
      </c>
    </row>
    <row r="13035" spans="1:6">
      <c r="A13035" t="s">
        <v>23618</v>
      </c>
      <c r="B13035">
        <v>33</v>
      </c>
      <c r="C13035">
        <v>12</v>
      </c>
      <c r="D13035">
        <v>7</v>
      </c>
      <c r="E13035" t="s">
        <v>23619</v>
      </c>
      <c r="F13035" t="s">
        <v>23620</v>
      </c>
    </row>
    <row r="13036" spans="1:6">
      <c r="A13036" t="s">
        <v>23621</v>
      </c>
      <c r="B13036">
        <v>33</v>
      </c>
      <c r="C13036">
        <v>12</v>
      </c>
      <c r="D13036">
        <v>8</v>
      </c>
      <c r="E13036" t="s">
        <v>23622</v>
      </c>
      <c r="F13036" t="s">
        <v>23620</v>
      </c>
    </row>
    <row r="13037" spans="1:6">
      <c r="A13037" t="s">
        <v>23623</v>
      </c>
      <c r="B13037">
        <v>33</v>
      </c>
      <c r="C13037">
        <v>12</v>
      </c>
      <c r="D13037">
        <v>9</v>
      </c>
      <c r="E13037" t="s">
        <v>23624</v>
      </c>
      <c r="F13037" t="s">
        <v>23625</v>
      </c>
    </row>
    <row r="13038" spans="1:6">
      <c r="A13038" t="s">
        <v>23626</v>
      </c>
      <c r="B13038">
        <v>33</v>
      </c>
      <c r="C13038">
        <v>12</v>
      </c>
      <c r="D13038">
        <v>10</v>
      </c>
      <c r="E13038" t="s">
        <v>23627</v>
      </c>
      <c r="F13038" t="s">
        <v>23625</v>
      </c>
    </row>
    <row r="13039" spans="1:6">
      <c r="A13039" t="s">
        <v>23628</v>
      </c>
      <c r="B13039">
        <v>33</v>
      </c>
      <c r="C13039">
        <v>12</v>
      </c>
      <c r="D13039">
        <v>11</v>
      </c>
      <c r="E13039" t="s">
        <v>23629</v>
      </c>
      <c r="F13039" t="s">
        <v>23630</v>
      </c>
    </row>
    <row r="13040" spans="1:6">
      <c r="A13040" t="s">
        <v>23631</v>
      </c>
      <c r="B13040">
        <v>33</v>
      </c>
      <c r="C13040">
        <v>12</v>
      </c>
      <c r="D13040">
        <v>12</v>
      </c>
      <c r="E13040" t="s">
        <v>23632</v>
      </c>
      <c r="F13040" t="s">
        <v>23630</v>
      </c>
    </row>
    <row r="13041" spans="1:6">
      <c r="A13041" t="s">
        <v>23633</v>
      </c>
      <c r="B13041">
        <v>33</v>
      </c>
      <c r="C13041">
        <v>12</v>
      </c>
      <c r="D13041">
        <v>13</v>
      </c>
      <c r="E13041" t="s">
        <v>23634</v>
      </c>
      <c r="F13041" t="s">
        <v>23635</v>
      </c>
    </row>
    <row r="13042" spans="1:6">
      <c r="A13042" t="s">
        <v>23636</v>
      </c>
      <c r="B13042">
        <v>33</v>
      </c>
      <c r="C13042">
        <v>12</v>
      </c>
      <c r="D13042">
        <v>14</v>
      </c>
      <c r="E13042" t="s">
        <v>23637</v>
      </c>
      <c r="F13042" t="s">
        <v>23635</v>
      </c>
    </row>
    <row r="13043" spans="1:6">
      <c r="A13043" t="s">
        <v>23638</v>
      </c>
      <c r="B13043">
        <v>33</v>
      </c>
      <c r="C13043">
        <v>12</v>
      </c>
      <c r="D13043">
        <v>15</v>
      </c>
      <c r="E13043" t="s">
        <v>23639</v>
      </c>
      <c r="F13043" t="s">
        <v>23640</v>
      </c>
    </row>
    <row r="13044" spans="1:6">
      <c r="A13044" t="s">
        <v>23641</v>
      </c>
      <c r="B13044">
        <v>33</v>
      </c>
      <c r="C13044">
        <v>12</v>
      </c>
      <c r="D13044">
        <v>16</v>
      </c>
      <c r="E13044" t="s">
        <v>23642</v>
      </c>
      <c r="F13044" t="s">
        <v>23640</v>
      </c>
    </row>
    <row r="13045" spans="1:6">
      <c r="A13045" t="s">
        <v>23643</v>
      </c>
      <c r="B13045">
        <v>33</v>
      </c>
      <c r="C13045">
        <v>12</v>
      </c>
      <c r="D13045">
        <v>17</v>
      </c>
      <c r="E13045" t="s">
        <v>23644</v>
      </c>
      <c r="F13045" t="s">
        <v>23645</v>
      </c>
    </row>
    <row r="13046" spans="1:6">
      <c r="A13046" t="s">
        <v>23646</v>
      </c>
      <c r="B13046">
        <v>33</v>
      </c>
      <c r="C13046">
        <v>12</v>
      </c>
      <c r="D13046">
        <v>18</v>
      </c>
      <c r="E13046" t="s">
        <v>23647</v>
      </c>
      <c r="F13046" t="s">
        <v>23645</v>
      </c>
    </row>
    <row r="13047" spans="1:6">
      <c r="A13047" t="s">
        <v>23648</v>
      </c>
      <c r="B13047">
        <v>33</v>
      </c>
      <c r="C13047">
        <v>12</v>
      </c>
      <c r="D13047">
        <v>19</v>
      </c>
      <c r="E13047" t="s">
        <v>23649</v>
      </c>
      <c r="F13047" t="s">
        <v>23650</v>
      </c>
    </row>
    <row r="13048" spans="1:6">
      <c r="A13048" t="s">
        <v>23651</v>
      </c>
      <c r="B13048">
        <v>33</v>
      </c>
      <c r="C13048">
        <v>12</v>
      </c>
      <c r="D13048">
        <v>20</v>
      </c>
      <c r="E13048" t="s">
        <v>23652</v>
      </c>
      <c r="F13048" t="s">
        <v>23650</v>
      </c>
    </row>
    <row r="13049" spans="1:6">
      <c r="A13049" t="s">
        <v>23653</v>
      </c>
      <c r="B13049">
        <v>33</v>
      </c>
      <c r="C13049">
        <v>13</v>
      </c>
      <c r="D13049">
        <v>1</v>
      </c>
      <c r="E13049" t="s">
        <v>23654</v>
      </c>
      <c r="F13049" t="s">
        <v>23655</v>
      </c>
    </row>
    <row r="13050" spans="1:6">
      <c r="A13050" t="s">
        <v>23656</v>
      </c>
      <c r="B13050">
        <v>33</v>
      </c>
      <c r="C13050">
        <v>13</v>
      </c>
      <c r="D13050">
        <v>2</v>
      </c>
      <c r="E13050" t="s">
        <v>23657</v>
      </c>
      <c r="F13050" t="s">
        <v>23655</v>
      </c>
    </row>
    <row r="13051" spans="1:6">
      <c r="A13051" t="s">
        <v>23658</v>
      </c>
      <c r="B13051">
        <v>33</v>
      </c>
      <c r="C13051">
        <v>13</v>
      </c>
      <c r="D13051">
        <v>3</v>
      </c>
      <c r="E13051" t="s">
        <v>23659</v>
      </c>
      <c r="F13051" t="s">
        <v>23660</v>
      </c>
    </row>
    <row r="13052" spans="1:6">
      <c r="A13052" t="s">
        <v>23661</v>
      </c>
      <c r="B13052">
        <v>33</v>
      </c>
      <c r="C13052">
        <v>13</v>
      </c>
      <c r="D13052">
        <v>4</v>
      </c>
      <c r="E13052" t="s">
        <v>23662</v>
      </c>
      <c r="F13052" t="s">
        <v>23660</v>
      </c>
    </row>
    <row r="13053" spans="1:6">
      <c r="A13053" t="s">
        <v>23663</v>
      </c>
      <c r="B13053">
        <v>33</v>
      </c>
      <c r="C13053">
        <v>13</v>
      </c>
      <c r="D13053">
        <v>5</v>
      </c>
      <c r="E13053" t="s">
        <v>23664</v>
      </c>
      <c r="F13053" t="s">
        <v>23665</v>
      </c>
    </row>
    <row r="13054" spans="1:6">
      <c r="A13054" t="s">
        <v>23666</v>
      </c>
      <c r="B13054">
        <v>33</v>
      </c>
      <c r="C13054">
        <v>13</v>
      </c>
      <c r="D13054">
        <v>6</v>
      </c>
      <c r="E13054" t="s">
        <v>23667</v>
      </c>
      <c r="F13054" t="s">
        <v>23665</v>
      </c>
    </row>
    <row r="13055" spans="1:6">
      <c r="A13055" t="s">
        <v>23668</v>
      </c>
      <c r="B13055">
        <v>33</v>
      </c>
      <c r="C13055">
        <v>13</v>
      </c>
      <c r="D13055">
        <v>7</v>
      </c>
      <c r="E13055" t="s">
        <v>23669</v>
      </c>
      <c r="F13055" t="s">
        <v>23670</v>
      </c>
    </row>
    <row r="13056" spans="1:6">
      <c r="A13056" t="s">
        <v>23671</v>
      </c>
      <c r="B13056">
        <v>33</v>
      </c>
      <c r="C13056">
        <v>13</v>
      </c>
      <c r="D13056">
        <v>8</v>
      </c>
      <c r="E13056" t="s">
        <v>23672</v>
      </c>
      <c r="F13056" t="s">
        <v>23670</v>
      </c>
    </row>
    <row r="13057" spans="1:6">
      <c r="A13057" t="s">
        <v>23673</v>
      </c>
      <c r="B13057">
        <v>33</v>
      </c>
      <c r="C13057">
        <v>13</v>
      </c>
      <c r="D13057">
        <v>9</v>
      </c>
      <c r="E13057" t="s">
        <v>23674</v>
      </c>
      <c r="F13057" t="s">
        <v>23675</v>
      </c>
    </row>
    <row r="13058" spans="1:6">
      <c r="A13058" t="s">
        <v>23676</v>
      </c>
      <c r="B13058">
        <v>33</v>
      </c>
      <c r="C13058">
        <v>13</v>
      </c>
      <c r="D13058">
        <v>10</v>
      </c>
      <c r="E13058" t="s">
        <v>23677</v>
      </c>
      <c r="F13058" t="s">
        <v>23675</v>
      </c>
    </row>
    <row r="13059" spans="1:6">
      <c r="A13059" t="s">
        <v>23678</v>
      </c>
      <c r="B13059">
        <v>33</v>
      </c>
      <c r="C13059">
        <v>13</v>
      </c>
      <c r="D13059">
        <v>11</v>
      </c>
      <c r="E13059" t="s">
        <v>23679</v>
      </c>
      <c r="F13059" t="s">
        <v>23680</v>
      </c>
    </row>
    <row r="13060" spans="1:6">
      <c r="A13060" t="s">
        <v>23681</v>
      </c>
      <c r="B13060">
        <v>33</v>
      </c>
      <c r="C13060">
        <v>13</v>
      </c>
      <c r="D13060">
        <v>12</v>
      </c>
      <c r="E13060" t="s">
        <v>23682</v>
      </c>
      <c r="F13060" t="s">
        <v>23680</v>
      </c>
    </row>
    <row r="13061" spans="1:6">
      <c r="A13061" t="s">
        <v>23683</v>
      </c>
      <c r="B13061">
        <v>33</v>
      </c>
      <c r="C13061">
        <v>13</v>
      </c>
      <c r="D13061">
        <v>13</v>
      </c>
      <c r="E13061" t="s">
        <v>23684</v>
      </c>
      <c r="F13061" t="s">
        <v>23685</v>
      </c>
    </row>
    <row r="13062" spans="1:6">
      <c r="A13062" t="s">
        <v>23686</v>
      </c>
      <c r="B13062">
        <v>33</v>
      </c>
      <c r="C13062">
        <v>13</v>
      </c>
      <c r="D13062">
        <v>14</v>
      </c>
      <c r="E13062" t="s">
        <v>23687</v>
      </c>
      <c r="F13062" t="s">
        <v>23685</v>
      </c>
    </row>
    <row r="13063" spans="1:6">
      <c r="A13063" t="s">
        <v>23688</v>
      </c>
      <c r="B13063">
        <v>33</v>
      </c>
      <c r="C13063">
        <v>13</v>
      </c>
      <c r="D13063">
        <v>15</v>
      </c>
      <c r="E13063" t="s">
        <v>23689</v>
      </c>
      <c r="F13063" t="s">
        <v>23690</v>
      </c>
    </row>
    <row r="13064" spans="1:6">
      <c r="A13064" t="s">
        <v>23691</v>
      </c>
      <c r="B13064">
        <v>33</v>
      </c>
      <c r="C13064">
        <v>13</v>
      </c>
      <c r="D13064">
        <v>16</v>
      </c>
      <c r="E13064" t="s">
        <v>23692</v>
      </c>
      <c r="F13064" t="s">
        <v>23690</v>
      </c>
    </row>
    <row r="13065" spans="1:6">
      <c r="A13065" t="s">
        <v>23693</v>
      </c>
      <c r="B13065">
        <v>33</v>
      </c>
      <c r="C13065">
        <v>13</v>
      </c>
      <c r="D13065">
        <v>17</v>
      </c>
      <c r="E13065" t="s">
        <v>23694</v>
      </c>
      <c r="F13065" t="s">
        <v>23695</v>
      </c>
    </row>
    <row r="13066" spans="1:6">
      <c r="A13066" t="s">
        <v>23696</v>
      </c>
      <c r="B13066">
        <v>33</v>
      </c>
      <c r="C13066">
        <v>13</v>
      </c>
      <c r="D13066">
        <v>18</v>
      </c>
      <c r="E13066" t="s">
        <v>23697</v>
      </c>
      <c r="F13066" t="s">
        <v>23695</v>
      </c>
    </row>
    <row r="13067" spans="1:6">
      <c r="A13067" t="s">
        <v>23698</v>
      </c>
      <c r="B13067">
        <v>33</v>
      </c>
      <c r="C13067">
        <v>13</v>
      </c>
      <c r="D13067">
        <v>19</v>
      </c>
      <c r="E13067" t="s">
        <v>23699</v>
      </c>
      <c r="F13067" t="s">
        <v>23700</v>
      </c>
    </row>
    <row r="13068" spans="1:6">
      <c r="A13068" t="s">
        <v>23701</v>
      </c>
      <c r="B13068">
        <v>33</v>
      </c>
      <c r="C13068">
        <v>13</v>
      </c>
      <c r="D13068">
        <v>20</v>
      </c>
      <c r="E13068" t="s">
        <v>23702</v>
      </c>
      <c r="F13068" t="s">
        <v>23700</v>
      </c>
    </row>
    <row r="13069" spans="1:6">
      <c r="A13069" t="s">
        <v>23703</v>
      </c>
      <c r="B13069">
        <v>33</v>
      </c>
      <c r="C13069">
        <v>14</v>
      </c>
      <c r="D13069">
        <v>1</v>
      </c>
      <c r="E13069" t="s">
        <v>23704</v>
      </c>
      <c r="F13069" t="s">
        <v>23705</v>
      </c>
    </row>
    <row r="13070" spans="1:6">
      <c r="A13070" t="s">
        <v>23706</v>
      </c>
      <c r="B13070">
        <v>33</v>
      </c>
      <c r="C13070">
        <v>14</v>
      </c>
      <c r="D13070">
        <v>2</v>
      </c>
      <c r="E13070" t="s">
        <v>23707</v>
      </c>
      <c r="F13070" t="s">
        <v>23705</v>
      </c>
    </row>
    <row r="13071" spans="1:6">
      <c r="A13071" t="s">
        <v>23708</v>
      </c>
      <c r="B13071">
        <v>33</v>
      </c>
      <c r="C13071">
        <v>14</v>
      </c>
      <c r="D13071">
        <v>3</v>
      </c>
      <c r="E13071" t="s">
        <v>23709</v>
      </c>
      <c r="F13071" t="s">
        <v>23710</v>
      </c>
    </row>
    <row r="13072" spans="1:6">
      <c r="A13072" t="s">
        <v>23711</v>
      </c>
      <c r="B13072">
        <v>33</v>
      </c>
      <c r="C13072">
        <v>14</v>
      </c>
      <c r="D13072">
        <v>4</v>
      </c>
      <c r="E13072" t="s">
        <v>23712</v>
      </c>
      <c r="F13072" t="s">
        <v>23710</v>
      </c>
    </row>
    <row r="13073" spans="1:7">
      <c r="A13073" t="s">
        <v>23713</v>
      </c>
      <c r="B13073">
        <v>33</v>
      </c>
      <c r="C13073">
        <v>14</v>
      </c>
      <c r="D13073">
        <v>5</v>
      </c>
      <c r="E13073" t="s">
        <v>23714</v>
      </c>
      <c r="F13073" t="s">
        <v>23715</v>
      </c>
    </row>
    <row r="13074" spans="1:7">
      <c r="A13074" t="s">
        <v>23716</v>
      </c>
      <c r="B13074">
        <v>33</v>
      </c>
      <c r="C13074">
        <v>14</v>
      </c>
      <c r="D13074">
        <v>6</v>
      </c>
      <c r="E13074" t="s">
        <v>23717</v>
      </c>
      <c r="F13074" t="s">
        <v>23715</v>
      </c>
    </row>
    <row r="13075" spans="1:7">
      <c r="A13075" t="s">
        <v>23718</v>
      </c>
      <c r="B13075">
        <v>33</v>
      </c>
      <c r="C13075">
        <v>14</v>
      </c>
      <c r="D13075">
        <v>7</v>
      </c>
      <c r="E13075" t="s">
        <v>23719</v>
      </c>
      <c r="F13075" t="s">
        <v>23720</v>
      </c>
    </row>
    <row r="13076" spans="1:7">
      <c r="A13076" t="s">
        <v>23721</v>
      </c>
      <c r="B13076">
        <v>33</v>
      </c>
      <c r="C13076">
        <v>14</v>
      </c>
      <c r="D13076">
        <v>8</v>
      </c>
      <c r="E13076" t="s">
        <v>23722</v>
      </c>
      <c r="F13076" t="s">
        <v>23720</v>
      </c>
    </row>
    <row r="13077" spans="1:7">
      <c r="A13077" t="s">
        <v>23723</v>
      </c>
      <c r="B13077">
        <v>33</v>
      </c>
      <c r="C13077">
        <v>14</v>
      </c>
      <c r="D13077">
        <v>9</v>
      </c>
      <c r="E13077" t="s">
        <v>23724</v>
      </c>
      <c r="F13077" t="s">
        <v>23725</v>
      </c>
    </row>
    <row r="13078" spans="1:7">
      <c r="A13078" t="s">
        <v>23726</v>
      </c>
      <c r="B13078">
        <v>33</v>
      </c>
      <c r="C13078">
        <v>14</v>
      </c>
      <c r="D13078">
        <v>10</v>
      </c>
      <c r="E13078" t="s">
        <v>23727</v>
      </c>
      <c r="F13078" t="s">
        <v>23725</v>
      </c>
    </row>
    <row r="13079" spans="1:7">
      <c r="A13079" t="s">
        <v>23728</v>
      </c>
      <c r="B13079">
        <v>33</v>
      </c>
      <c r="C13079">
        <v>14</v>
      </c>
      <c r="D13079">
        <v>11</v>
      </c>
      <c r="E13079" t="s">
        <v>23729</v>
      </c>
      <c r="F13079" t="s">
        <v>23730</v>
      </c>
    </row>
    <row r="13080" spans="1:7">
      <c r="A13080" t="s">
        <v>23731</v>
      </c>
      <c r="B13080">
        <v>33</v>
      </c>
      <c r="C13080">
        <v>14</v>
      </c>
      <c r="D13080">
        <v>12</v>
      </c>
      <c r="E13080" t="s">
        <v>23732</v>
      </c>
      <c r="F13080" t="s">
        <v>23730</v>
      </c>
    </row>
    <row r="13081" spans="1:7">
      <c r="A13081" t="s">
        <v>23733</v>
      </c>
      <c r="B13081">
        <v>33</v>
      </c>
      <c r="C13081">
        <v>14</v>
      </c>
      <c r="D13081">
        <v>13</v>
      </c>
      <c r="E13081" t="s">
        <v>15</v>
      </c>
      <c r="G13081" t="s">
        <v>16</v>
      </c>
    </row>
    <row r="13082" spans="1:7">
      <c r="A13082" t="s">
        <v>23734</v>
      </c>
      <c r="B13082">
        <v>33</v>
      </c>
      <c r="C13082">
        <v>14</v>
      </c>
      <c r="D13082">
        <v>14</v>
      </c>
      <c r="E13082" t="s">
        <v>15</v>
      </c>
      <c r="G13082" t="s">
        <v>16</v>
      </c>
    </row>
    <row r="13083" spans="1:7">
      <c r="A13083" t="s">
        <v>23735</v>
      </c>
      <c r="B13083">
        <v>33</v>
      </c>
      <c r="C13083">
        <v>14</v>
      </c>
      <c r="D13083">
        <v>15</v>
      </c>
      <c r="E13083" t="s">
        <v>660</v>
      </c>
      <c r="G13083" t="s">
        <v>661</v>
      </c>
    </row>
    <row r="13084" spans="1:7">
      <c r="A13084" t="s">
        <v>23736</v>
      </c>
      <c r="B13084">
        <v>33</v>
      </c>
      <c r="C13084">
        <v>14</v>
      </c>
      <c r="D13084">
        <v>16</v>
      </c>
      <c r="E13084" t="s">
        <v>660</v>
      </c>
      <c r="G13084" t="s">
        <v>661</v>
      </c>
    </row>
    <row r="13085" spans="1:7">
      <c r="A13085" t="s">
        <v>23737</v>
      </c>
      <c r="B13085">
        <v>33</v>
      </c>
      <c r="C13085">
        <v>14</v>
      </c>
      <c r="D13085">
        <v>17</v>
      </c>
      <c r="E13085" t="s">
        <v>664</v>
      </c>
      <c r="G13085" t="s">
        <v>665</v>
      </c>
    </row>
    <row r="13086" spans="1:7">
      <c r="A13086" t="s">
        <v>23738</v>
      </c>
      <c r="B13086">
        <v>33</v>
      </c>
      <c r="C13086">
        <v>14</v>
      </c>
      <c r="D13086">
        <v>18</v>
      </c>
      <c r="E13086" t="s">
        <v>664</v>
      </c>
      <c r="G13086" t="s">
        <v>665</v>
      </c>
    </row>
    <row r="13087" spans="1:7">
      <c r="A13087" t="s">
        <v>23739</v>
      </c>
      <c r="B13087">
        <v>33</v>
      </c>
      <c r="C13087">
        <v>14</v>
      </c>
      <c r="D13087">
        <v>19</v>
      </c>
      <c r="E13087" t="s">
        <v>668</v>
      </c>
      <c r="G13087" t="s">
        <v>669</v>
      </c>
    </row>
    <row r="13088" spans="1:7">
      <c r="A13088" t="s">
        <v>23740</v>
      </c>
      <c r="B13088">
        <v>33</v>
      </c>
      <c r="C13088">
        <v>14</v>
      </c>
      <c r="D13088">
        <v>20</v>
      </c>
      <c r="E13088" t="s">
        <v>668</v>
      </c>
      <c r="G13088" t="s">
        <v>669</v>
      </c>
    </row>
    <row r="13089" spans="1:7">
      <c r="A13089" t="s">
        <v>23741</v>
      </c>
      <c r="B13089">
        <v>33</v>
      </c>
      <c r="C13089">
        <v>15</v>
      </c>
      <c r="D13089">
        <v>1</v>
      </c>
      <c r="E13089" t="s">
        <v>672</v>
      </c>
      <c r="G13089" t="e">
        <f>--Buffer</f>
        <v>#NAME?</v>
      </c>
    </row>
    <row r="13090" spans="1:7">
      <c r="A13090" t="s">
        <v>23742</v>
      </c>
      <c r="B13090">
        <v>33</v>
      </c>
      <c r="C13090">
        <v>15</v>
      </c>
      <c r="D13090">
        <v>2</v>
      </c>
      <c r="E13090" t="s">
        <v>672</v>
      </c>
      <c r="G13090" t="e">
        <f>--Buffer</f>
        <v>#NAME?</v>
      </c>
    </row>
    <row r="13091" spans="1:7">
      <c r="A13091" t="s">
        <v>23743</v>
      </c>
      <c r="B13091">
        <v>33</v>
      </c>
      <c r="C13091">
        <v>15</v>
      </c>
      <c r="D13091">
        <v>3</v>
      </c>
      <c r="E13091" t="s">
        <v>675</v>
      </c>
      <c r="G13091" t="s">
        <v>676</v>
      </c>
    </row>
    <row r="13092" spans="1:7">
      <c r="A13092" t="s">
        <v>23744</v>
      </c>
      <c r="B13092">
        <v>33</v>
      </c>
      <c r="C13092">
        <v>15</v>
      </c>
      <c r="D13092">
        <v>4</v>
      </c>
      <c r="E13092" t="s">
        <v>675</v>
      </c>
      <c r="G13092" t="s">
        <v>676</v>
      </c>
    </row>
    <row r="13093" spans="1:7">
      <c r="A13093" t="s">
        <v>23745</v>
      </c>
      <c r="B13093">
        <v>33</v>
      </c>
      <c r="C13093">
        <v>15</v>
      </c>
      <c r="D13093">
        <v>5</v>
      </c>
      <c r="E13093" t="s">
        <v>679</v>
      </c>
      <c r="G13093" t="s">
        <v>680</v>
      </c>
    </row>
    <row r="13094" spans="1:7">
      <c r="A13094" t="s">
        <v>23746</v>
      </c>
      <c r="B13094">
        <v>33</v>
      </c>
      <c r="C13094">
        <v>15</v>
      </c>
      <c r="D13094">
        <v>6</v>
      </c>
      <c r="E13094" t="s">
        <v>679</v>
      </c>
      <c r="G13094" t="s">
        <v>680</v>
      </c>
    </row>
    <row r="13095" spans="1:7">
      <c r="A13095" t="s">
        <v>23747</v>
      </c>
      <c r="B13095">
        <v>33</v>
      </c>
      <c r="C13095">
        <v>15</v>
      </c>
      <c r="D13095">
        <v>7</v>
      </c>
      <c r="E13095" t="s">
        <v>683</v>
      </c>
      <c r="G13095" t="s">
        <v>684</v>
      </c>
    </row>
    <row r="13096" spans="1:7">
      <c r="A13096" t="s">
        <v>23748</v>
      </c>
      <c r="B13096">
        <v>33</v>
      </c>
      <c r="C13096">
        <v>15</v>
      </c>
      <c r="D13096">
        <v>8</v>
      </c>
      <c r="E13096" t="s">
        <v>683</v>
      </c>
      <c r="G13096" t="s">
        <v>684</v>
      </c>
    </row>
    <row r="13097" spans="1:7">
      <c r="A13097" t="s">
        <v>23749</v>
      </c>
      <c r="B13097">
        <v>33</v>
      </c>
      <c r="C13097">
        <v>15</v>
      </c>
      <c r="D13097">
        <v>9</v>
      </c>
      <c r="E13097" t="s">
        <v>672</v>
      </c>
      <c r="G13097" t="e">
        <f>--Buffer</f>
        <v>#NAME?</v>
      </c>
    </row>
    <row r="13098" spans="1:7">
      <c r="A13098" t="s">
        <v>23750</v>
      </c>
      <c r="B13098">
        <v>33</v>
      </c>
      <c r="C13098">
        <v>15</v>
      </c>
      <c r="D13098">
        <v>10</v>
      </c>
      <c r="E13098" t="s">
        <v>672</v>
      </c>
      <c r="G13098" t="e">
        <f>--Buffer</f>
        <v>#NAME?</v>
      </c>
    </row>
    <row r="13099" spans="1:7">
      <c r="A13099" t="s">
        <v>23751</v>
      </c>
      <c r="B13099">
        <v>33</v>
      </c>
      <c r="C13099">
        <v>15</v>
      </c>
      <c r="D13099">
        <v>11</v>
      </c>
      <c r="E13099" t="s">
        <v>672</v>
      </c>
      <c r="G13099" t="e">
        <f>--Buffer</f>
        <v>#NAME?</v>
      </c>
    </row>
    <row r="13100" spans="1:7">
      <c r="A13100" t="s">
        <v>23752</v>
      </c>
      <c r="B13100">
        <v>33</v>
      </c>
      <c r="C13100">
        <v>15</v>
      </c>
      <c r="D13100">
        <v>12</v>
      </c>
      <c r="E13100" t="s">
        <v>672</v>
      </c>
      <c r="G13100" t="e">
        <f>--Buffer</f>
        <v>#NAME?</v>
      </c>
    </row>
    <row r="13101" spans="1:7">
      <c r="A13101" t="s">
        <v>23753</v>
      </c>
      <c r="B13101">
        <v>33</v>
      </c>
      <c r="C13101">
        <v>15</v>
      </c>
      <c r="D13101">
        <v>13</v>
      </c>
      <c r="E13101" t="s">
        <v>672</v>
      </c>
      <c r="G13101" t="e">
        <f>--Buffer</f>
        <v>#NAME?</v>
      </c>
    </row>
    <row r="13102" spans="1:7">
      <c r="A13102" t="s">
        <v>23754</v>
      </c>
      <c r="B13102">
        <v>33</v>
      </c>
      <c r="C13102">
        <v>15</v>
      </c>
      <c r="D13102">
        <v>14</v>
      </c>
      <c r="E13102" t="s">
        <v>672</v>
      </c>
      <c r="G13102" t="e">
        <f>--Buffer</f>
        <v>#NAME?</v>
      </c>
    </row>
    <row r="13103" spans="1:7">
      <c r="A13103" t="s">
        <v>23755</v>
      </c>
      <c r="B13103">
        <v>33</v>
      </c>
      <c r="C13103">
        <v>15</v>
      </c>
      <c r="D13103">
        <v>15</v>
      </c>
      <c r="E13103" t="s">
        <v>672</v>
      </c>
      <c r="G13103" t="e">
        <f>--Buffer</f>
        <v>#NAME?</v>
      </c>
    </row>
    <row r="13104" spans="1:7">
      <c r="A13104" t="s">
        <v>23756</v>
      </c>
      <c r="B13104">
        <v>33</v>
      </c>
      <c r="C13104">
        <v>15</v>
      </c>
      <c r="D13104">
        <v>16</v>
      </c>
      <c r="E13104" t="s">
        <v>672</v>
      </c>
      <c r="G13104" t="e">
        <f>--Buffer</f>
        <v>#NAME?</v>
      </c>
    </row>
    <row r="13105" spans="1:7">
      <c r="A13105" t="s">
        <v>23757</v>
      </c>
      <c r="B13105">
        <v>33</v>
      </c>
      <c r="C13105">
        <v>15</v>
      </c>
      <c r="D13105">
        <v>17</v>
      </c>
      <c r="E13105" t="s">
        <v>695</v>
      </c>
      <c r="G13105" t="s">
        <v>696</v>
      </c>
    </row>
    <row r="13106" spans="1:7">
      <c r="A13106" t="s">
        <v>23758</v>
      </c>
      <c r="B13106">
        <v>33</v>
      </c>
      <c r="C13106">
        <v>15</v>
      </c>
      <c r="D13106">
        <v>18</v>
      </c>
      <c r="E13106" t="s">
        <v>695</v>
      </c>
      <c r="G13106" t="s">
        <v>696</v>
      </c>
    </row>
    <row r="13107" spans="1:7">
      <c r="A13107" t="s">
        <v>23759</v>
      </c>
      <c r="B13107">
        <v>33</v>
      </c>
      <c r="C13107">
        <v>15</v>
      </c>
      <c r="D13107">
        <v>19</v>
      </c>
      <c r="E13107" t="s">
        <v>699</v>
      </c>
      <c r="G13107" t="s">
        <v>700</v>
      </c>
    </row>
    <row r="13108" spans="1:7">
      <c r="A13108" t="s">
        <v>23760</v>
      </c>
      <c r="B13108">
        <v>33</v>
      </c>
      <c r="C13108">
        <v>15</v>
      </c>
      <c r="D13108">
        <v>20</v>
      </c>
      <c r="E13108" t="s">
        <v>699</v>
      </c>
      <c r="G13108" t="s">
        <v>700</v>
      </c>
    </row>
    <row r="13109" spans="1:7">
      <c r="A13109" t="s">
        <v>23761</v>
      </c>
      <c r="B13109">
        <v>33</v>
      </c>
      <c r="C13109">
        <v>16</v>
      </c>
      <c r="D13109">
        <v>1</v>
      </c>
      <c r="E13109" t="s">
        <v>703</v>
      </c>
      <c r="G13109" t="s">
        <v>704</v>
      </c>
    </row>
    <row r="13110" spans="1:7">
      <c r="A13110" t="s">
        <v>23762</v>
      </c>
      <c r="B13110">
        <v>33</v>
      </c>
      <c r="C13110">
        <v>16</v>
      </c>
      <c r="D13110">
        <v>2</v>
      </c>
      <c r="E13110" t="s">
        <v>703</v>
      </c>
      <c r="G13110" t="s">
        <v>704</v>
      </c>
    </row>
    <row r="13111" spans="1:7">
      <c r="A13111" t="s">
        <v>23763</v>
      </c>
      <c r="B13111">
        <v>33</v>
      </c>
      <c r="C13111">
        <v>16</v>
      </c>
      <c r="D13111">
        <v>3</v>
      </c>
      <c r="E13111" t="s">
        <v>707</v>
      </c>
      <c r="G13111" t="s">
        <v>708</v>
      </c>
    </row>
    <row r="13112" spans="1:7">
      <c r="A13112" t="s">
        <v>23764</v>
      </c>
      <c r="B13112">
        <v>33</v>
      </c>
      <c r="C13112">
        <v>16</v>
      </c>
      <c r="D13112">
        <v>4</v>
      </c>
      <c r="E13112" t="s">
        <v>707</v>
      </c>
      <c r="G13112" t="s">
        <v>708</v>
      </c>
    </row>
    <row r="13113" spans="1:7">
      <c r="A13113" t="s">
        <v>23765</v>
      </c>
      <c r="B13113">
        <v>33</v>
      </c>
      <c r="C13113">
        <v>16</v>
      </c>
      <c r="D13113">
        <v>5</v>
      </c>
      <c r="E13113" t="s">
        <v>711</v>
      </c>
      <c r="G13113" t="e">
        <f>--Blank</f>
        <v>#NAME?</v>
      </c>
    </row>
    <row r="13114" spans="1:7">
      <c r="A13114" t="s">
        <v>23766</v>
      </c>
      <c r="B13114">
        <v>33</v>
      </c>
      <c r="C13114">
        <v>16</v>
      </c>
      <c r="D13114">
        <v>6</v>
      </c>
      <c r="E13114" t="s">
        <v>711</v>
      </c>
      <c r="G13114" t="e">
        <f>--Blank</f>
        <v>#NAME?</v>
      </c>
    </row>
    <row r="13115" spans="1:7">
      <c r="A13115" t="s">
        <v>23767</v>
      </c>
      <c r="B13115">
        <v>33</v>
      </c>
      <c r="C13115">
        <v>16</v>
      </c>
      <c r="D13115">
        <v>7</v>
      </c>
      <c r="E13115" t="s">
        <v>711</v>
      </c>
      <c r="G13115" t="e">
        <f>--Blank</f>
        <v>#NAME?</v>
      </c>
    </row>
    <row r="13116" spans="1:7">
      <c r="A13116" t="s">
        <v>23768</v>
      </c>
      <c r="B13116">
        <v>33</v>
      </c>
      <c r="C13116">
        <v>16</v>
      </c>
      <c r="D13116">
        <v>8</v>
      </c>
      <c r="E13116" t="s">
        <v>711</v>
      </c>
      <c r="G13116" t="e">
        <f>--Blank</f>
        <v>#NAME?</v>
      </c>
    </row>
    <row r="13117" spans="1:7">
      <c r="A13117" t="s">
        <v>23769</v>
      </c>
      <c r="B13117">
        <v>33</v>
      </c>
      <c r="C13117">
        <v>16</v>
      </c>
      <c r="D13117">
        <v>9</v>
      </c>
      <c r="E13117" t="s">
        <v>711</v>
      </c>
      <c r="G13117" t="e">
        <f>--Blank</f>
        <v>#NAME?</v>
      </c>
    </row>
    <row r="13118" spans="1:7">
      <c r="A13118" t="s">
        <v>23770</v>
      </c>
      <c r="B13118">
        <v>33</v>
      </c>
      <c r="C13118">
        <v>16</v>
      </c>
      <c r="D13118">
        <v>10</v>
      </c>
      <c r="E13118" t="s">
        <v>711</v>
      </c>
      <c r="G13118" t="e">
        <f>--Blank</f>
        <v>#NAME?</v>
      </c>
    </row>
    <row r="13119" spans="1:7">
      <c r="A13119" t="s">
        <v>23771</v>
      </c>
      <c r="B13119">
        <v>33</v>
      </c>
      <c r="C13119">
        <v>16</v>
      </c>
      <c r="D13119">
        <v>11</v>
      </c>
      <c r="E13119" t="s">
        <v>711</v>
      </c>
      <c r="G13119" t="e">
        <f>--Blank</f>
        <v>#NAME?</v>
      </c>
    </row>
    <row r="13120" spans="1:7">
      <c r="A13120" t="s">
        <v>23772</v>
      </c>
      <c r="B13120">
        <v>33</v>
      </c>
      <c r="C13120">
        <v>16</v>
      </c>
      <c r="D13120">
        <v>12</v>
      </c>
      <c r="E13120" t="s">
        <v>711</v>
      </c>
      <c r="G13120" t="e">
        <f>--Blank</f>
        <v>#NAME?</v>
      </c>
    </row>
    <row r="13121" spans="1:7">
      <c r="A13121" t="s">
        <v>23773</v>
      </c>
      <c r="B13121">
        <v>33</v>
      </c>
      <c r="C13121">
        <v>16</v>
      </c>
      <c r="D13121">
        <v>13</v>
      </c>
      <c r="E13121" t="s">
        <v>711</v>
      </c>
      <c r="G13121" t="e">
        <f>--Blank</f>
        <v>#NAME?</v>
      </c>
    </row>
    <row r="13122" spans="1:7">
      <c r="A13122" t="s">
        <v>23774</v>
      </c>
      <c r="B13122">
        <v>33</v>
      </c>
      <c r="C13122">
        <v>16</v>
      </c>
      <c r="D13122">
        <v>14</v>
      </c>
      <c r="E13122" t="s">
        <v>711</v>
      </c>
      <c r="G13122" t="e">
        <f>--Blank</f>
        <v>#NAME?</v>
      </c>
    </row>
    <row r="13123" spans="1:7">
      <c r="A13123" t="s">
        <v>23775</v>
      </c>
      <c r="B13123">
        <v>33</v>
      </c>
      <c r="C13123">
        <v>16</v>
      </c>
      <c r="D13123">
        <v>15</v>
      </c>
      <c r="E13123" t="s">
        <v>711</v>
      </c>
      <c r="G13123" t="e">
        <f>--Blank</f>
        <v>#NAME?</v>
      </c>
    </row>
    <row r="13124" spans="1:7">
      <c r="A13124" t="s">
        <v>23776</v>
      </c>
      <c r="B13124">
        <v>33</v>
      </c>
      <c r="C13124">
        <v>16</v>
      </c>
      <c r="D13124">
        <v>16</v>
      </c>
      <c r="E13124" t="s">
        <v>711</v>
      </c>
      <c r="G13124" t="e">
        <f>--Blank</f>
        <v>#NAME?</v>
      </c>
    </row>
    <row r="13125" spans="1:7">
      <c r="A13125" t="s">
        <v>23777</v>
      </c>
      <c r="B13125">
        <v>33</v>
      </c>
      <c r="C13125">
        <v>16</v>
      </c>
      <c r="D13125">
        <v>17</v>
      </c>
      <c r="E13125" t="s">
        <v>711</v>
      </c>
      <c r="G13125" t="e">
        <f>--Blank</f>
        <v>#NAME?</v>
      </c>
    </row>
    <row r="13126" spans="1:7">
      <c r="A13126" t="s">
        <v>23778</v>
      </c>
      <c r="B13126">
        <v>33</v>
      </c>
      <c r="C13126">
        <v>16</v>
      </c>
      <c r="D13126">
        <v>18</v>
      </c>
      <c r="E13126" t="s">
        <v>711</v>
      </c>
      <c r="G13126" t="e">
        <f>--Blank</f>
        <v>#NAME?</v>
      </c>
    </row>
    <row r="13127" spans="1:7">
      <c r="A13127" t="s">
        <v>23779</v>
      </c>
      <c r="B13127">
        <v>33</v>
      </c>
      <c r="C13127">
        <v>16</v>
      </c>
      <c r="D13127">
        <v>19</v>
      </c>
      <c r="E13127" t="s">
        <v>711</v>
      </c>
      <c r="G13127" t="e">
        <f>--Blank</f>
        <v>#NAME?</v>
      </c>
    </row>
    <row r="13128" spans="1:7">
      <c r="A13128" t="s">
        <v>23780</v>
      </c>
      <c r="B13128">
        <v>33</v>
      </c>
      <c r="C13128">
        <v>16</v>
      </c>
      <c r="D13128">
        <v>20</v>
      </c>
      <c r="E13128" t="s">
        <v>711</v>
      </c>
      <c r="G13128" t="e">
        <f>--Blank</f>
        <v>#NAME?</v>
      </c>
    </row>
    <row r="13129" spans="1:7">
      <c r="A13129" t="s">
        <v>23781</v>
      </c>
      <c r="B13129">
        <v>33</v>
      </c>
      <c r="C13129">
        <v>17</v>
      </c>
      <c r="D13129">
        <v>1</v>
      </c>
      <c r="E13129" t="s">
        <v>711</v>
      </c>
      <c r="G13129" t="e">
        <f>--Blank</f>
        <v>#NAME?</v>
      </c>
    </row>
    <row r="13130" spans="1:7">
      <c r="A13130" t="s">
        <v>23782</v>
      </c>
      <c r="B13130">
        <v>33</v>
      </c>
      <c r="C13130">
        <v>17</v>
      </c>
      <c r="D13130">
        <v>2</v>
      </c>
      <c r="E13130" t="s">
        <v>711</v>
      </c>
      <c r="G13130" t="e">
        <f>--Blank</f>
        <v>#NAME?</v>
      </c>
    </row>
    <row r="13131" spans="1:7">
      <c r="A13131" t="s">
        <v>23783</v>
      </c>
      <c r="B13131">
        <v>33</v>
      </c>
      <c r="C13131">
        <v>17</v>
      </c>
      <c r="D13131">
        <v>3</v>
      </c>
      <c r="E13131" t="s">
        <v>711</v>
      </c>
      <c r="G13131" t="e">
        <f>--Blank</f>
        <v>#NAME?</v>
      </c>
    </row>
    <row r="13132" spans="1:7">
      <c r="A13132" t="s">
        <v>23784</v>
      </c>
      <c r="B13132">
        <v>33</v>
      </c>
      <c r="C13132">
        <v>17</v>
      </c>
      <c r="D13132">
        <v>4</v>
      </c>
      <c r="E13132" t="s">
        <v>711</v>
      </c>
      <c r="G13132" t="e">
        <f>--Blank</f>
        <v>#NAME?</v>
      </c>
    </row>
    <row r="13133" spans="1:7">
      <c r="A13133" t="s">
        <v>23785</v>
      </c>
      <c r="B13133">
        <v>33</v>
      </c>
      <c r="C13133">
        <v>17</v>
      </c>
      <c r="D13133">
        <v>5</v>
      </c>
      <c r="E13133" t="s">
        <v>711</v>
      </c>
      <c r="G13133" t="e">
        <f>--Blank</f>
        <v>#NAME?</v>
      </c>
    </row>
    <row r="13134" spans="1:7">
      <c r="A13134" t="s">
        <v>23786</v>
      </c>
      <c r="B13134">
        <v>33</v>
      </c>
      <c r="C13134">
        <v>17</v>
      </c>
      <c r="D13134">
        <v>6</v>
      </c>
      <c r="E13134" t="s">
        <v>711</v>
      </c>
      <c r="G13134" t="e">
        <f>--Blank</f>
        <v>#NAME?</v>
      </c>
    </row>
    <row r="13135" spans="1:7">
      <c r="A13135" t="s">
        <v>23787</v>
      </c>
      <c r="B13135">
        <v>33</v>
      </c>
      <c r="C13135">
        <v>17</v>
      </c>
      <c r="D13135">
        <v>7</v>
      </c>
      <c r="E13135" t="s">
        <v>711</v>
      </c>
      <c r="G13135" t="e">
        <f>--Blank</f>
        <v>#NAME?</v>
      </c>
    </row>
    <row r="13136" spans="1:7">
      <c r="A13136" t="s">
        <v>23788</v>
      </c>
      <c r="B13136">
        <v>33</v>
      </c>
      <c r="C13136">
        <v>17</v>
      </c>
      <c r="D13136">
        <v>8</v>
      </c>
      <c r="E13136" t="s">
        <v>711</v>
      </c>
      <c r="G13136" t="e">
        <f>--Blank</f>
        <v>#NAME?</v>
      </c>
    </row>
    <row r="13137" spans="1:7">
      <c r="A13137" t="s">
        <v>23789</v>
      </c>
      <c r="B13137">
        <v>33</v>
      </c>
      <c r="C13137">
        <v>17</v>
      </c>
      <c r="D13137">
        <v>9</v>
      </c>
      <c r="E13137" t="s">
        <v>711</v>
      </c>
      <c r="G13137" t="e">
        <f>--Blank</f>
        <v>#NAME?</v>
      </c>
    </row>
    <row r="13138" spans="1:7">
      <c r="A13138" t="s">
        <v>23790</v>
      </c>
      <c r="B13138">
        <v>33</v>
      </c>
      <c r="C13138">
        <v>17</v>
      </c>
      <c r="D13138">
        <v>10</v>
      </c>
      <c r="E13138" t="s">
        <v>711</v>
      </c>
      <c r="G13138" t="e">
        <f>--Blank</f>
        <v>#NAME?</v>
      </c>
    </row>
    <row r="13139" spans="1:7">
      <c r="A13139" t="s">
        <v>23791</v>
      </c>
      <c r="B13139">
        <v>33</v>
      </c>
      <c r="C13139">
        <v>17</v>
      </c>
      <c r="D13139">
        <v>11</v>
      </c>
      <c r="E13139" t="s">
        <v>711</v>
      </c>
      <c r="G13139" t="e">
        <f>--Blank</f>
        <v>#NAME?</v>
      </c>
    </row>
    <row r="13140" spans="1:7">
      <c r="A13140" t="s">
        <v>23792</v>
      </c>
      <c r="B13140">
        <v>33</v>
      </c>
      <c r="C13140">
        <v>17</v>
      </c>
      <c r="D13140">
        <v>12</v>
      </c>
      <c r="E13140" t="s">
        <v>711</v>
      </c>
      <c r="G13140" t="e">
        <f>--Blank</f>
        <v>#NAME?</v>
      </c>
    </row>
    <row r="13141" spans="1:7">
      <c r="A13141" t="s">
        <v>23793</v>
      </c>
      <c r="B13141">
        <v>33</v>
      </c>
      <c r="C13141">
        <v>17</v>
      </c>
      <c r="D13141">
        <v>13</v>
      </c>
      <c r="E13141" t="s">
        <v>711</v>
      </c>
      <c r="G13141" t="e">
        <f>--Blank</f>
        <v>#NAME?</v>
      </c>
    </row>
    <row r="13142" spans="1:7">
      <c r="A13142" t="s">
        <v>23794</v>
      </c>
      <c r="B13142">
        <v>33</v>
      </c>
      <c r="C13142">
        <v>17</v>
      </c>
      <c r="D13142">
        <v>14</v>
      </c>
      <c r="E13142" t="s">
        <v>711</v>
      </c>
      <c r="G13142" t="e">
        <f>--Blank</f>
        <v>#NAME?</v>
      </c>
    </row>
    <row r="13143" spans="1:7">
      <c r="A13143" t="s">
        <v>23795</v>
      </c>
      <c r="B13143">
        <v>33</v>
      </c>
      <c r="C13143">
        <v>17</v>
      </c>
      <c r="D13143">
        <v>15</v>
      </c>
      <c r="E13143" t="s">
        <v>711</v>
      </c>
      <c r="G13143" t="e">
        <f>--Blank</f>
        <v>#NAME?</v>
      </c>
    </row>
    <row r="13144" spans="1:7">
      <c r="A13144" t="s">
        <v>23796</v>
      </c>
      <c r="B13144">
        <v>33</v>
      </c>
      <c r="C13144">
        <v>17</v>
      </c>
      <c r="D13144">
        <v>16</v>
      </c>
      <c r="E13144" t="s">
        <v>711</v>
      </c>
      <c r="G13144" t="e">
        <f>--Blank</f>
        <v>#NAME?</v>
      </c>
    </row>
    <row r="13145" spans="1:7">
      <c r="A13145" t="s">
        <v>23797</v>
      </c>
      <c r="B13145">
        <v>33</v>
      </c>
      <c r="C13145">
        <v>17</v>
      </c>
      <c r="D13145">
        <v>17</v>
      </c>
      <c r="E13145" t="s">
        <v>711</v>
      </c>
      <c r="G13145" t="e">
        <f>--Blank</f>
        <v>#NAME?</v>
      </c>
    </row>
    <row r="13146" spans="1:7">
      <c r="A13146" t="s">
        <v>23798</v>
      </c>
      <c r="B13146">
        <v>33</v>
      </c>
      <c r="C13146">
        <v>17</v>
      </c>
      <c r="D13146">
        <v>18</v>
      </c>
      <c r="E13146" t="s">
        <v>711</v>
      </c>
      <c r="G13146" t="e">
        <f>--Blank</f>
        <v>#NAME?</v>
      </c>
    </row>
    <row r="13147" spans="1:7">
      <c r="A13147" t="s">
        <v>23799</v>
      </c>
      <c r="B13147">
        <v>33</v>
      </c>
      <c r="C13147">
        <v>17</v>
      </c>
      <c r="D13147">
        <v>19</v>
      </c>
      <c r="E13147" t="s">
        <v>711</v>
      </c>
      <c r="G13147" t="e">
        <f>--Blank</f>
        <v>#NAME?</v>
      </c>
    </row>
    <row r="13148" spans="1:7">
      <c r="A13148" t="s">
        <v>23800</v>
      </c>
      <c r="B13148">
        <v>33</v>
      </c>
      <c r="C13148">
        <v>17</v>
      </c>
      <c r="D13148">
        <v>20</v>
      </c>
      <c r="E13148" t="s">
        <v>711</v>
      </c>
      <c r="G13148" t="e">
        <f>--Blank</f>
        <v>#NAME?</v>
      </c>
    </row>
    <row r="13149" spans="1:7">
      <c r="A13149" t="s">
        <v>23801</v>
      </c>
      <c r="B13149">
        <v>33</v>
      </c>
      <c r="C13149">
        <v>18</v>
      </c>
      <c r="D13149">
        <v>1</v>
      </c>
      <c r="E13149" t="s">
        <v>711</v>
      </c>
      <c r="G13149" t="e">
        <f>--Blank</f>
        <v>#NAME?</v>
      </c>
    </row>
    <row r="13150" spans="1:7">
      <c r="A13150" t="s">
        <v>23802</v>
      </c>
      <c r="B13150">
        <v>33</v>
      </c>
      <c r="C13150">
        <v>18</v>
      </c>
      <c r="D13150">
        <v>2</v>
      </c>
      <c r="E13150" t="s">
        <v>711</v>
      </c>
      <c r="G13150" t="e">
        <f>--Blank</f>
        <v>#NAME?</v>
      </c>
    </row>
    <row r="13151" spans="1:7">
      <c r="A13151" t="s">
        <v>23803</v>
      </c>
      <c r="B13151">
        <v>33</v>
      </c>
      <c r="C13151">
        <v>18</v>
      </c>
      <c r="D13151">
        <v>3</v>
      </c>
      <c r="E13151" t="s">
        <v>711</v>
      </c>
      <c r="G13151" t="e">
        <f>--Blank</f>
        <v>#NAME?</v>
      </c>
    </row>
    <row r="13152" spans="1:7">
      <c r="A13152" t="s">
        <v>23804</v>
      </c>
      <c r="B13152">
        <v>33</v>
      </c>
      <c r="C13152">
        <v>18</v>
      </c>
      <c r="D13152">
        <v>4</v>
      </c>
      <c r="E13152" t="s">
        <v>711</v>
      </c>
      <c r="G13152" t="e">
        <f>--Blank</f>
        <v>#NAME?</v>
      </c>
    </row>
    <row r="13153" spans="1:7">
      <c r="A13153" t="s">
        <v>23805</v>
      </c>
      <c r="B13153">
        <v>33</v>
      </c>
      <c r="C13153">
        <v>18</v>
      </c>
      <c r="D13153">
        <v>5</v>
      </c>
      <c r="E13153" t="s">
        <v>711</v>
      </c>
      <c r="G13153" t="e">
        <f>--Blank</f>
        <v>#NAME?</v>
      </c>
    </row>
    <row r="13154" spans="1:7">
      <c r="A13154" t="s">
        <v>23806</v>
      </c>
      <c r="B13154">
        <v>33</v>
      </c>
      <c r="C13154">
        <v>18</v>
      </c>
      <c r="D13154">
        <v>6</v>
      </c>
      <c r="E13154" t="s">
        <v>711</v>
      </c>
      <c r="G13154" t="e">
        <f>--Blank</f>
        <v>#NAME?</v>
      </c>
    </row>
    <row r="13155" spans="1:7">
      <c r="A13155" t="s">
        <v>23807</v>
      </c>
      <c r="B13155">
        <v>33</v>
      </c>
      <c r="C13155">
        <v>18</v>
      </c>
      <c r="D13155">
        <v>7</v>
      </c>
      <c r="E13155" t="s">
        <v>711</v>
      </c>
      <c r="G13155" t="e">
        <f>--Blank</f>
        <v>#NAME?</v>
      </c>
    </row>
    <row r="13156" spans="1:7">
      <c r="A13156" t="s">
        <v>23808</v>
      </c>
      <c r="B13156">
        <v>33</v>
      </c>
      <c r="C13156">
        <v>18</v>
      </c>
      <c r="D13156">
        <v>8</v>
      </c>
      <c r="E13156" t="s">
        <v>711</v>
      </c>
      <c r="G13156" t="e">
        <f>--Blank</f>
        <v>#NAME?</v>
      </c>
    </row>
    <row r="13157" spans="1:7">
      <c r="A13157" t="s">
        <v>23809</v>
      </c>
      <c r="B13157">
        <v>33</v>
      </c>
      <c r="C13157">
        <v>18</v>
      </c>
      <c r="D13157">
        <v>9</v>
      </c>
      <c r="E13157" t="s">
        <v>711</v>
      </c>
      <c r="G13157" t="e">
        <f>--Blank</f>
        <v>#NAME?</v>
      </c>
    </row>
    <row r="13158" spans="1:7">
      <c r="A13158" t="s">
        <v>23810</v>
      </c>
      <c r="B13158">
        <v>33</v>
      </c>
      <c r="C13158">
        <v>18</v>
      </c>
      <c r="D13158">
        <v>10</v>
      </c>
      <c r="E13158" t="s">
        <v>711</v>
      </c>
      <c r="G13158" t="e">
        <f>--Blank</f>
        <v>#NAME?</v>
      </c>
    </row>
    <row r="13159" spans="1:7">
      <c r="A13159" t="s">
        <v>23811</v>
      </c>
      <c r="B13159">
        <v>33</v>
      </c>
      <c r="C13159">
        <v>18</v>
      </c>
      <c r="D13159">
        <v>11</v>
      </c>
      <c r="E13159" t="s">
        <v>711</v>
      </c>
      <c r="G13159" t="e">
        <f>--Blank</f>
        <v>#NAME?</v>
      </c>
    </row>
    <row r="13160" spans="1:7">
      <c r="A13160" t="s">
        <v>23812</v>
      </c>
      <c r="B13160">
        <v>33</v>
      </c>
      <c r="C13160">
        <v>18</v>
      </c>
      <c r="D13160">
        <v>12</v>
      </c>
      <c r="E13160" t="s">
        <v>711</v>
      </c>
      <c r="G13160" t="e">
        <f>--Blank</f>
        <v>#NAME?</v>
      </c>
    </row>
    <row r="13161" spans="1:7">
      <c r="A13161" t="s">
        <v>23813</v>
      </c>
      <c r="B13161">
        <v>33</v>
      </c>
      <c r="C13161">
        <v>18</v>
      </c>
      <c r="D13161">
        <v>13</v>
      </c>
      <c r="E13161" t="s">
        <v>711</v>
      </c>
      <c r="G13161" t="e">
        <f>--Blank</f>
        <v>#NAME?</v>
      </c>
    </row>
    <row r="13162" spans="1:7">
      <c r="A13162" t="s">
        <v>23814</v>
      </c>
      <c r="B13162">
        <v>33</v>
      </c>
      <c r="C13162">
        <v>18</v>
      </c>
      <c r="D13162">
        <v>14</v>
      </c>
      <c r="E13162" t="s">
        <v>711</v>
      </c>
      <c r="G13162" t="e">
        <f>--Blank</f>
        <v>#NAME?</v>
      </c>
    </row>
    <row r="13163" spans="1:7">
      <c r="A13163" t="s">
        <v>23815</v>
      </c>
      <c r="B13163">
        <v>33</v>
      </c>
      <c r="C13163">
        <v>18</v>
      </c>
      <c r="D13163">
        <v>15</v>
      </c>
      <c r="E13163" t="s">
        <v>711</v>
      </c>
      <c r="G13163" t="e">
        <f>--Blank</f>
        <v>#NAME?</v>
      </c>
    </row>
    <row r="13164" spans="1:7">
      <c r="A13164" t="s">
        <v>23816</v>
      </c>
      <c r="B13164">
        <v>33</v>
      </c>
      <c r="C13164">
        <v>18</v>
      </c>
      <c r="D13164">
        <v>16</v>
      </c>
      <c r="E13164" t="s">
        <v>711</v>
      </c>
      <c r="G13164" t="e">
        <f>--Blank</f>
        <v>#NAME?</v>
      </c>
    </row>
    <row r="13165" spans="1:7">
      <c r="A13165" t="s">
        <v>23817</v>
      </c>
      <c r="B13165">
        <v>33</v>
      </c>
      <c r="C13165">
        <v>18</v>
      </c>
      <c r="D13165">
        <v>17</v>
      </c>
      <c r="E13165" t="s">
        <v>711</v>
      </c>
      <c r="G13165" t="e">
        <f>--Blank</f>
        <v>#NAME?</v>
      </c>
    </row>
    <row r="13166" spans="1:7">
      <c r="A13166" t="s">
        <v>23818</v>
      </c>
      <c r="B13166">
        <v>33</v>
      </c>
      <c r="C13166">
        <v>18</v>
      </c>
      <c r="D13166">
        <v>18</v>
      </c>
      <c r="E13166" t="s">
        <v>711</v>
      </c>
      <c r="G13166" t="e">
        <f>--Blank</f>
        <v>#NAME?</v>
      </c>
    </row>
    <row r="13167" spans="1:7">
      <c r="A13167" t="s">
        <v>23819</v>
      </c>
      <c r="B13167">
        <v>33</v>
      </c>
      <c r="C13167">
        <v>18</v>
      </c>
      <c r="D13167">
        <v>19</v>
      </c>
      <c r="E13167" t="s">
        <v>711</v>
      </c>
      <c r="G13167" t="e">
        <f>--Blank</f>
        <v>#NAME?</v>
      </c>
    </row>
    <row r="13168" spans="1:7">
      <c r="A13168" t="s">
        <v>23820</v>
      </c>
      <c r="B13168">
        <v>33</v>
      </c>
      <c r="C13168">
        <v>18</v>
      </c>
      <c r="D13168">
        <v>20</v>
      </c>
      <c r="E13168" t="s">
        <v>711</v>
      </c>
      <c r="G13168" t="e">
        <f>--Blank</f>
        <v>#NAME?</v>
      </c>
    </row>
    <row r="13169" spans="1:7">
      <c r="A13169" t="s">
        <v>23821</v>
      </c>
      <c r="B13169">
        <v>33</v>
      </c>
      <c r="C13169">
        <v>19</v>
      </c>
      <c r="D13169">
        <v>1</v>
      </c>
      <c r="E13169" t="s">
        <v>711</v>
      </c>
      <c r="G13169" t="e">
        <f>--Blank</f>
        <v>#NAME?</v>
      </c>
    </row>
    <row r="13170" spans="1:7">
      <c r="A13170" t="s">
        <v>23822</v>
      </c>
      <c r="B13170">
        <v>33</v>
      </c>
      <c r="C13170">
        <v>19</v>
      </c>
      <c r="D13170">
        <v>2</v>
      </c>
      <c r="E13170" t="s">
        <v>711</v>
      </c>
      <c r="G13170" t="e">
        <f>--Blank</f>
        <v>#NAME?</v>
      </c>
    </row>
    <row r="13171" spans="1:7">
      <c r="A13171" t="s">
        <v>23823</v>
      </c>
      <c r="B13171">
        <v>33</v>
      </c>
      <c r="C13171">
        <v>19</v>
      </c>
      <c r="D13171">
        <v>3</v>
      </c>
      <c r="E13171" t="s">
        <v>711</v>
      </c>
      <c r="G13171" t="e">
        <f>--Blank</f>
        <v>#NAME?</v>
      </c>
    </row>
    <row r="13172" spans="1:7">
      <c r="A13172" t="s">
        <v>23824</v>
      </c>
      <c r="B13172">
        <v>33</v>
      </c>
      <c r="C13172">
        <v>19</v>
      </c>
      <c r="D13172">
        <v>4</v>
      </c>
      <c r="E13172" t="s">
        <v>711</v>
      </c>
      <c r="G13172" t="e">
        <f>--Blank</f>
        <v>#NAME?</v>
      </c>
    </row>
    <row r="13173" spans="1:7">
      <c r="A13173" t="s">
        <v>23825</v>
      </c>
      <c r="B13173">
        <v>33</v>
      </c>
      <c r="C13173">
        <v>19</v>
      </c>
      <c r="D13173">
        <v>5</v>
      </c>
      <c r="E13173" t="s">
        <v>711</v>
      </c>
      <c r="G13173" t="e">
        <f>--Blank</f>
        <v>#NAME?</v>
      </c>
    </row>
    <row r="13174" spans="1:7">
      <c r="A13174" t="s">
        <v>23826</v>
      </c>
      <c r="B13174">
        <v>33</v>
      </c>
      <c r="C13174">
        <v>19</v>
      </c>
      <c r="D13174">
        <v>6</v>
      </c>
      <c r="E13174" t="s">
        <v>711</v>
      </c>
      <c r="G13174" t="e">
        <f>--Blank</f>
        <v>#NAME?</v>
      </c>
    </row>
    <row r="13175" spans="1:7">
      <c r="A13175" t="s">
        <v>23827</v>
      </c>
      <c r="B13175">
        <v>33</v>
      </c>
      <c r="C13175">
        <v>19</v>
      </c>
      <c r="D13175">
        <v>7</v>
      </c>
      <c r="E13175" t="s">
        <v>711</v>
      </c>
      <c r="G13175" t="e">
        <f>--Blank</f>
        <v>#NAME?</v>
      </c>
    </row>
    <row r="13176" spans="1:7">
      <c r="A13176" t="s">
        <v>23828</v>
      </c>
      <c r="B13176">
        <v>33</v>
      </c>
      <c r="C13176">
        <v>19</v>
      </c>
      <c r="D13176">
        <v>8</v>
      </c>
      <c r="E13176" t="s">
        <v>711</v>
      </c>
      <c r="G13176" t="e">
        <f>--Blank</f>
        <v>#NAME?</v>
      </c>
    </row>
    <row r="13177" spans="1:7">
      <c r="A13177" t="s">
        <v>23829</v>
      </c>
      <c r="B13177">
        <v>33</v>
      </c>
      <c r="C13177">
        <v>19</v>
      </c>
      <c r="D13177">
        <v>9</v>
      </c>
      <c r="E13177" t="s">
        <v>711</v>
      </c>
      <c r="G13177" t="e">
        <f>--Blank</f>
        <v>#NAME?</v>
      </c>
    </row>
    <row r="13178" spans="1:7">
      <c r="A13178" t="s">
        <v>23830</v>
      </c>
      <c r="B13178">
        <v>33</v>
      </c>
      <c r="C13178">
        <v>19</v>
      </c>
      <c r="D13178">
        <v>10</v>
      </c>
      <c r="E13178" t="s">
        <v>711</v>
      </c>
      <c r="G13178" t="e">
        <f>--Blank</f>
        <v>#NAME?</v>
      </c>
    </row>
    <row r="13179" spans="1:7">
      <c r="A13179" t="s">
        <v>23831</v>
      </c>
      <c r="B13179">
        <v>33</v>
      </c>
      <c r="C13179">
        <v>19</v>
      </c>
      <c r="D13179">
        <v>11</v>
      </c>
      <c r="E13179" t="s">
        <v>711</v>
      </c>
      <c r="G13179" t="e">
        <f>--Blank</f>
        <v>#NAME?</v>
      </c>
    </row>
    <row r="13180" spans="1:7">
      <c r="A13180" t="s">
        <v>23832</v>
      </c>
      <c r="B13180">
        <v>33</v>
      </c>
      <c r="C13180">
        <v>19</v>
      </c>
      <c r="D13180">
        <v>12</v>
      </c>
      <c r="E13180" t="s">
        <v>711</v>
      </c>
      <c r="G13180" t="e">
        <f>--Blank</f>
        <v>#NAME?</v>
      </c>
    </row>
    <row r="13181" spans="1:7">
      <c r="A13181" t="s">
        <v>23833</v>
      </c>
      <c r="B13181">
        <v>33</v>
      </c>
      <c r="C13181">
        <v>19</v>
      </c>
      <c r="D13181">
        <v>13</v>
      </c>
      <c r="E13181" t="s">
        <v>711</v>
      </c>
      <c r="G13181" t="e">
        <f>--Blank</f>
        <v>#NAME?</v>
      </c>
    </row>
    <row r="13182" spans="1:7">
      <c r="A13182" t="s">
        <v>23834</v>
      </c>
      <c r="B13182">
        <v>33</v>
      </c>
      <c r="C13182">
        <v>19</v>
      </c>
      <c r="D13182">
        <v>14</v>
      </c>
      <c r="E13182" t="s">
        <v>711</v>
      </c>
      <c r="G13182" t="e">
        <f>--Blank</f>
        <v>#NAME?</v>
      </c>
    </row>
    <row r="13183" spans="1:7">
      <c r="A13183" t="s">
        <v>23835</v>
      </c>
      <c r="B13183">
        <v>33</v>
      </c>
      <c r="C13183">
        <v>19</v>
      </c>
      <c r="D13183">
        <v>15</v>
      </c>
      <c r="E13183" t="s">
        <v>711</v>
      </c>
      <c r="G13183" t="e">
        <f>--Blank</f>
        <v>#NAME?</v>
      </c>
    </row>
    <row r="13184" spans="1:7">
      <c r="A13184" t="s">
        <v>23836</v>
      </c>
      <c r="B13184">
        <v>33</v>
      </c>
      <c r="C13184">
        <v>19</v>
      </c>
      <c r="D13184">
        <v>16</v>
      </c>
      <c r="E13184" t="s">
        <v>711</v>
      </c>
      <c r="G13184" t="e">
        <f>--Blank</f>
        <v>#NAME?</v>
      </c>
    </row>
    <row r="13185" spans="1:7">
      <c r="A13185" t="s">
        <v>23837</v>
      </c>
      <c r="B13185">
        <v>33</v>
      </c>
      <c r="C13185">
        <v>19</v>
      </c>
      <c r="D13185">
        <v>17</v>
      </c>
      <c r="E13185" t="s">
        <v>711</v>
      </c>
      <c r="G13185" t="e">
        <f>--Blank</f>
        <v>#NAME?</v>
      </c>
    </row>
    <row r="13186" spans="1:7">
      <c r="A13186" t="s">
        <v>23838</v>
      </c>
      <c r="B13186">
        <v>33</v>
      </c>
      <c r="C13186">
        <v>19</v>
      </c>
      <c r="D13186">
        <v>18</v>
      </c>
      <c r="E13186" t="s">
        <v>711</v>
      </c>
      <c r="G13186" t="e">
        <f>--Blank</f>
        <v>#NAME?</v>
      </c>
    </row>
    <row r="13187" spans="1:7">
      <c r="A13187" t="s">
        <v>23839</v>
      </c>
      <c r="B13187">
        <v>33</v>
      </c>
      <c r="C13187">
        <v>19</v>
      </c>
      <c r="D13187">
        <v>19</v>
      </c>
      <c r="E13187" t="s">
        <v>711</v>
      </c>
      <c r="G13187" t="e">
        <f>--Blank</f>
        <v>#NAME?</v>
      </c>
    </row>
    <row r="13188" spans="1:7">
      <c r="A13188" t="s">
        <v>23840</v>
      </c>
      <c r="B13188">
        <v>33</v>
      </c>
      <c r="C13188">
        <v>19</v>
      </c>
      <c r="D13188">
        <v>20</v>
      </c>
      <c r="E13188" t="s">
        <v>711</v>
      </c>
      <c r="G13188" t="e">
        <f>--Blank</f>
        <v>#NAME?</v>
      </c>
    </row>
    <row r="13189" spans="1:7">
      <c r="A13189" t="s">
        <v>23841</v>
      </c>
      <c r="B13189">
        <v>33</v>
      </c>
      <c r="C13189">
        <v>20</v>
      </c>
      <c r="D13189">
        <v>1</v>
      </c>
      <c r="E13189" t="s">
        <v>711</v>
      </c>
      <c r="G13189" t="e">
        <f>--Blank</f>
        <v>#NAME?</v>
      </c>
    </row>
    <row r="13190" spans="1:7">
      <c r="A13190" t="s">
        <v>23842</v>
      </c>
      <c r="B13190">
        <v>33</v>
      </c>
      <c r="C13190">
        <v>20</v>
      </c>
      <c r="D13190">
        <v>2</v>
      </c>
      <c r="E13190" t="s">
        <v>711</v>
      </c>
      <c r="G13190" t="e">
        <f>--Blank</f>
        <v>#NAME?</v>
      </c>
    </row>
    <row r="13191" spans="1:7">
      <c r="A13191" t="s">
        <v>23843</v>
      </c>
      <c r="B13191">
        <v>33</v>
      </c>
      <c r="C13191">
        <v>20</v>
      </c>
      <c r="D13191">
        <v>3</v>
      </c>
      <c r="E13191" t="s">
        <v>711</v>
      </c>
      <c r="G13191" t="e">
        <f>--Blank</f>
        <v>#NAME?</v>
      </c>
    </row>
    <row r="13192" spans="1:7">
      <c r="A13192" t="s">
        <v>23844</v>
      </c>
      <c r="B13192">
        <v>33</v>
      </c>
      <c r="C13192">
        <v>20</v>
      </c>
      <c r="D13192">
        <v>4</v>
      </c>
      <c r="E13192" t="s">
        <v>711</v>
      </c>
      <c r="G13192" t="e">
        <f>--Blank</f>
        <v>#NAME?</v>
      </c>
    </row>
    <row r="13193" spans="1:7">
      <c r="A13193" t="s">
        <v>23845</v>
      </c>
      <c r="B13193">
        <v>33</v>
      </c>
      <c r="C13193">
        <v>20</v>
      </c>
      <c r="D13193">
        <v>5</v>
      </c>
      <c r="E13193" t="s">
        <v>711</v>
      </c>
      <c r="G13193" t="e">
        <f>--Blank</f>
        <v>#NAME?</v>
      </c>
    </row>
    <row r="13194" spans="1:7">
      <c r="A13194" t="s">
        <v>23846</v>
      </c>
      <c r="B13194">
        <v>33</v>
      </c>
      <c r="C13194">
        <v>20</v>
      </c>
      <c r="D13194">
        <v>6</v>
      </c>
      <c r="E13194" t="s">
        <v>711</v>
      </c>
      <c r="G13194" t="e">
        <f>--Blank</f>
        <v>#NAME?</v>
      </c>
    </row>
    <row r="13195" spans="1:7">
      <c r="A13195" t="s">
        <v>23847</v>
      </c>
      <c r="B13195">
        <v>33</v>
      </c>
      <c r="C13195">
        <v>20</v>
      </c>
      <c r="D13195">
        <v>7</v>
      </c>
      <c r="E13195" t="s">
        <v>711</v>
      </c>
      <c r="G13195" t="e">
        <f>--Blank</f>
        <v>#NAME?</v>
      </c>
    </row>
    <row r="13196" spans="1:7">
      <c r="A13196" t="s">
        <v>23848</v>
      </c>
      <c r="B13196">
        <v>33</v>
      </c>
      <c r="C13196">
        <v>20</v>
      </c>
      <c r="D13196">
        <v>8</v>
      </c>
      <c r="E13196" t="s">
        <v>711</v>
      </c>
      <c r="G13196" t="e">
        <f>--Blank</f>
        <v>#NAME?</v>
      </c>
    </row>
    <row r="13197" spans="1:7">
      <c r="A13197" t="s">
        <v>23849</v>
      </c>
      <c r="B13197">
        <v>33</v>
      </c>
      <c r="C13197">
        <v>20</v>
      </c>
      <c r="D13197">
        <v>9</v>
      </c>
      <c r="E13197" t="s">
        <v>711</v>
      </c>
      <c r="G13197" t="e">
        <f>--Blank</f>
        <v>#NAME?</v>
      </c>
    </row>
    <row r="13198" spans="1:7">
      <c r="A13198" t="s">
        <v>23850</v>
      </c>
      <c r="B13198">
        <v>33</v>
      </c>
      <c r="C13198">
        <v>20</v>
      </c>
      <c r="D13198">
        <v>10</v>
      </c>
      <c r="E13198" t="s">
        <v>711</v>
      </c>
      <c r="G13198" t="e">
        <f>--Blank</f>
        <v>#NAME?</v>
      </c>
    </row>
    <row r="13199" spans="1:7">
      <c r="A13199" t="s">
        <v>23851</v>
      </c>
      <c r="B13199">
        <v>33</v>
      </c>
      <c r="C13199">
        <v>20</v>
      </c>
      <c r="D13199">
        <v>11</v>
      </c>
      <c r="E13199" t="s">
        <v>711</v>
      </c>
      <c r="G13199" t="e">
        <f>--Blank</f>
        <v>#NAME?</v>
      </c>
    </row>
    <row r="13200" spans="1:7">
      <c r="A13200" t="s">
        <v>23852</v>
      </c>
      <c r="B13200">
        <v>33</v>
      </c>
      <c r="C13200">
        <v>20</v>
      </c>
      <c r="D13200">
        <v>12</v>
      </c>
      <c r="E13200" t="s">
        <v>711</v>
      </c>
      <c r="G13200" t="e">
        <f>--Blank</f>
        <v>#NAME?</v>
      </c>
    </row>
    <row r="13201" spans="1:7">
      <c r="A13201" t="s">
        <v>23853</v>
      </c>
      <c r="B13201">
        <v>33</v>
      </c>
      <c r="C13201">
        <v>20</v>
      </c>
      <c r="D13201">
        <v>13</v>
      </c>
      <c r="E13201" t="s">
        <v>711</v>
      </c>
      <c r="G13201" t="e">
        <f>--Blank</f>
        <v>#NAME?</v>
      </c>
    </row>
    <row r="13202" spans="1:7">
      <c r="A13202" t="s">
        <v>23854</v>
      </c>
      <c r="B13202">
        <v>33</v>
      </c>
      <c r="C13202">
        <v>20</v>
      </c>
      <c r="D13202">
        <v>14</v>
      </c>
      <c r="E13202" t="s">
        <v>711</v>
      </c>
      <c r="G13202" t="e">
        <f>--Blank</f>
        <v>#NAME?</v>
      </c>
    </row>
    <row r="13203" spans="1:7">
      <c r="A13203" t="s">
        <v>23855</v>
      </c>
      <c r="B13203">
        <v>33</v>
      </c>
      <c r="C13203">
        <v>20</v>
      </c>
      <c r="D13203">
        <v>15</v>
      </c>
      <c r="E13203" t="s">
        <v>711</v>
      </c>
      <c r="G13203" t="e">
        <f>--Blank</f>
        <v>#NAME?</v>
      </c>
    </row>
    <row r="13204" spans="1:7">
      <c r="A13204" t="s">
        <v>23856</v>
      </c>
      <c r="B13204">
        <v>33</v>
      </c>
      <c r="C13204">
        <v>20</v>
      </c>
      <c r="D13204">
        <v>16</v>
      </c>
      <c r="E13204" t="s">
        <v>711</v>
      </c>
      <c r="G13204" t="e">
        <f>--Blank</f>
        <v>#NAME?</v>
      </c>
    </row>
    <row r="13205" spans="1:7">
      <c r="A13205" t="s">
        <v>23857</v>
      </c>
      <c r="B13205">
        <v>33</v>
      </c>
      <c r="C13205">
        <v>20</v>
      </c>
      <c r="D13205">
        <v>17</v>
      </c>
      <c r="E13205" t="s">
        <v>711</v>
      </c>
      <c r="G13205" t="e">
        <f>--Blank</f>
        <v>#NAME?</v>
      </c>
    </row>
    <row r="13206" spans="1:7">
      <c r="A13206" t="s">
        <v>23858</v>
      </c>
      <c r="B13206">
        <v>33</v>
      </c>
      <c r="C13206">
        <v>20</v>
      </c>
      <c r="D13206">
        <v>18</v>
      </c>
      <c r="E13206" t="s">
        <v>711</v>
      </c>
      <c r="G13206" t="e">
        <f>--Blank</f>
        <v>#NAME?</v>
      </c>
    </row>
    <row r="13207" spans="1:7">
      <c r="A13207" t="s">
        <v>23859</v>
      </c>
      <c r="B13207">
        <v>33</v>
      </c>
      <c r="C13207">
        <v>20</v>
      </c>
      <c r="D13207">
        <v>19</v>
      </c>
      <c r="E13207" t="s">
        <v>711</v>
      </c>
      <c r="G13207" t="e">
        <f>--Blank</f>
        <v>#NAME?</v>
      </c>
    </row>
    <row r="13208" spans="1:7">
      <c r="A13208" t="s">
        <v>23860</v>
      </c>
      <c r="B13208">
        <v>33</v>
      </c>
      <c r="C13208">
        <v>20</v>
      </c>
      <c r="D13208">
        <v>20</v>
      </c>
      <c r="E13208" t="s">
        <v>711</v>
      </c>
      <c r="G13208" t="e">
        <f>--Blank</f>
        <v>#NAME?</v>
      </c>
    </row>
    <row r="13209" spans="1:7">
      <c r="A13209" t="s">
        <v>23861</v>
      </c>
      <c r="B13209">
        <v>34</v>
      </c>
      <c r="C13209">
        <v>1</v>
      </c>
      <c r="D13209">
        <v>1</v>
      </c>
      <c r="E13209" t="s">
        <v>15</v>
      </c>
      <c r="G13209" t="s">
        <v>16</v>
      </c>
    </row>
    <row r="13210" spans="1:7">
      <c r="A13210" t="s">
        <v>23862</v>
      </c>
      <c r="B13210">
        <v>34</v>
      </c>
      <c r="C13210">
        <v>1</v>
      </c>
      <c r="D13210">
        <v>2</v>
      </c>
      <c r="E13210" t="s">
        <v>15</v>
      </c>
      <c r="G13210" t="s">
        <v>16</v>
      </c>
    </row>
    <row r="13211" spans="1:7">
      <c r="A13211" t="s">
        <v>23863</v>
      </c>
      <c r="B13211">
        <v>34</v>
      </c>
      <c r="C13211">
        <v>1</v>
      </c>
      <c r="D13211">
        <v>3</v>
      </c>
      <c r="E13211" t="s">
        <v>19</v>
      </c>
      <c r="G13211" t="s">
        <v>20</v>
      </c>
    </row>
    <row r="13212" spans="1:7">
      <c r="A13212" t="s">
        <v>23864</v>
      </c>
      <c r="B13212">
        <v>34</v>
      </c>
      <c r="C13212">
        <v>1</v>
      </c>
      <c r="D13212">
        <v>4</v>
      </c>
      <c r="E13212" t="s">
        <v>19</v>
      </c>
      <c r="G13212" t="s">
        <v>20</v>
      </c>
    </row>
    <row r="13213" spans="1:7">
      <c r="A13213" t="s">
        <v>23865</v>
      </c>
      <c r="B13213">
        <v>34</v>
      </c>
      <c r="C13213">
        <v>1</v>
      </c>
      <c r="D13213">
        <v>5</v>
      </c>
      <c r="E13213" t="s">
        <v>23</v>
      </c>
      <c r="G13213" t="s">
        <v>24</v>
      </c>
    </row>
    <row r="13214" spans="1:7">
      <c r="A13214" t="s">
        <v>23866</v>
      </c>
      <c r="B13214">
        <v>34</v>
      </c>
      <c r="C13214">
        <v>1</v>
      </c>
      <c r="D13214">
        <v>6</v>
      </c>
      <c r="E13214" t="s">
        <v>23</v>
      </c>
      <c r="G13214" t="s">
        <v>24</v>
      </c>
    </row>
    <row r="13215" spans="1:7">
      <c r="A13215" t="s">
        <v>23867</v>
      </c>
      <c r="B13215">
        <v>34</v>
      </c>
      <c r="C13215">
        <v>1</v>
      </c>
      <c r="D13215">
        <v>7</v>
      </c>
      <c r="E13215" t="s">
        <v>27</v>
      </c>
      <c r="G13215" t="s">
        <v>28</v>
      </c>
    </row>
    <row r="13216" spans="1:7">
      <c r="A13216" t="s">
        <v>23868</v>
      </c>
      <c r="B13216">
        <v>34</v>
      </c>
      <c r="C13216">
        <v>1</v>
      </c>
      <c r="D13216">
        <v>8</v>
      </c>
      <c r="E13216" t="s">
        <v>27</v>
      </c>
      <c r="G13216" t="s">
        <v>28</v>
      </c>
    </row>
    <row r="13217" spans="1:7">
      <c r="A13217" t="s">
        <v>23869</v>
      </c>
      <c r="B13217">
        <v>34</v>
      </c>
      <c r="C13217">
        <v>1</v>
      </c>
      <c r="D13217">
        <v>9</v>
      </c>
      <c r="E13217" t="s">
        <v>31</v>
      </c>
      <c r="G13217" t="s">
        <v>32</v>
      </c>
    </row>
    <row r="13218" spans="1:7">
      <c r="A13218" t="s">
        <v>23870</v>
      </c>
      <c r="B13218">
        <v>34</v>
      </c>
      <c r="C13218">
        <v>1</v>
      </c>
      <c r="D13218">
        <v>10</v>
      </c>
      <c r="E13218" t="s">
        <v>31</v>
      </c>
      <c r="G13218" t="s">
        <v>32</v>
      </c>
    </row>
    <row r="13219" spans="1:7">
      <c r="A13219" t="s">
        <v>23871</v>
      </c>
      <c r="B13219">
        <v>34</v>
      </c>
      <c r="C13219">
        <v>1</v>
      </c>
      <c r="D13219">
        <v>11</v>
      </c>
      <c r="E13219" t="s">
        <v>35</v>
      </c>
      <c r="G13219" t="s">
        <v>36</v>
      </c>
    </row>
    <row r="13220" spans="1:7">
      <c r="A13220" t="s">
        <v>23872</v>
      </c>
      <c r="B13220">
        <v>34</v>
      </c>
      <c r="C13220">
        <v>1</v>
      </c>
      <c r="D13220">
        <v>12</v>
      </c>
      <c r="E13220" t="s">
        <v>35</v>
      </c>
      <c r="G13220" t="s">
        <v>36</v>
      </c>
    </row>
    <row r="13221" spans="1:7">
      <c r="A13221" t="s">
        <v>23873</v>
      </c>
      <c r="B13221">
        <v>34</v>
      </c>
      <c r="C13221">
        <v>1</v>
      </c>
      <c r="D13221">
        <v>13</v>
      </c>
      <c r="E13221" t="s">
        <v>39</v>
      </c>
      <c r="G13221" t="s">
        <v>40</v>
      </c>
    </row>
    <row r="13222" spans="1:7">
      <c r="A13222" t="s">
        <v>23874</v>
      </c>
      <c r="B13222">
        <v>34</v>
      </c>
      <c r="C13222">
        <v>1</v>
      </c>
      <c r="D13222">
        <v>14</v>
      </c>
      <c r="E13222" t="s">
        <v>39</v>
      </c>
      <c r="G13222" t="s">
        <v>40</v>
      </c>
    </row>
    <row r="13223" spans="1:7">
      <c r="A13223" t="s">
        <v>23875</v>
      </c>
      <c r="B13223">
        <v>34</v>
      </c>
      <c r="C13223">
        <v>1</v>
      </c>
      <c r="D13223">
        <v>15</v>
      </c>
      <c r="E13223" t="s">
        <v>43</v>
      </c>
      <c r="G13223" t="s">
        <v>44</v>
      </c>
    </row>
    <row r="13224" spans="1:7">
      <c r="A13224" t="s">
        <v>23876</v>
      </c>
      <c r="B13224">
        <v>34</v>
      </c>
      <c r="C13224">
        <v>1</v>
      </c>
      <c r="D13224">
        <v>16</v>
      </c>
      <c r="E13224" t="s">
        <v>43</v>
      </c>
      <c r="G13224" t="s">
        <v>44</v>
      </c>
    </row>
    <row r="13225" spans="1:7">
      <c r="A13225" t="s">
        <v>23877</v>
      </c>
      <c r="B13225">
        <v>34</v>
      </c>
      <c r="C13225">
        <v>1</v>
      </c>
      <c r="D13225">
        <v>17</v>
      </c>
      <c r="E13225" t="s">
        <v>47</v>
      </c>
      <c r="G13225" t="s">
        <v>48</v>
      </c>
    </row>
    <row r="13226" spans="1:7">
      <c r="A13226" t="s">
        <v>23878</v>
      </c>
      <c r="B13226">
        <v>34</v>
      </c>
      <c r="C13226">
        <v>1</v>
      </c>
      <c r="D13226">
        <v>18</v>
      </c>
      <c r="E13226" t="s">
        <v>47</v>
      </c>
      <c r="G13226" t="s">
        <v>48</v>
      </c>
    </row>
    <row r="13227" spans="1:7">
      <c r="A13227" t="s">
        <v>23879</v>
      </c>
      <c r="B13227">
        <v>34</v>
      </c>
      <c r="C13227">
        <v>1</v>
      </c>
      <c r="D13227">
        <v>19</v>
      </c>
      <c r="E13227" t="s">
        <v>51</v>
      </c>
      <c r="G13227" t="s">
        <v>52</v>
      </c>
    </row>
    <row r="13228" spans="1:7">
      <c r="A13228" t="s">
        <v>23880</v>
      </c>
      <c r="B13228">
        <v>34</v>
      </c>
      <c r="C13228">
        <v>1</v>
      </c>
      <c r="D13228">
        <v>20</v>
      </c>
      <c r="E13228" t="s">
        <v>51</v>
      </c>
      <c r="G13228" t="s">
        <v>52</v>
      </c>
    </row>
    <row r="13229" spans="1:7">
      <c r="A13229" t="s">
        <v>23881</v>
      </c>
      <c r="B13229">
        <v>34</v>
      </c>
      <c r="C13229">
        <v>2</v>
      </c>
      <c r="D13229">
        <v>1</v>
      </c>
      <c r="E13229" t="s">
        <v>55</v>
      </c>
      <c r="G13229" t="s">
        <v>56</v>
      </c>
    </row>
    <row r="13230" spans="1:7">
      <c r="A13230" t="s">
        <v>23882</v>
      </c>
      <c r="B13230">
        <v>34</v>
      </c>
      <c r="C13230">
        <v>2</v>
      </c>
      <c r="D13230">
        <v>2</v>
      </c>
      <c r="E13230" t="s">
        <v>55</v>
      </c>
      <c r="G13230" t="s">
        <v>56</v>
      </c>
    </row>
    <row r="13231" spans="1:7">
      <c r="A13231" t="s">
        <v>23883</v>
      </c>
      <c r="B13231">
        <v>34</v>
      </c>
      <c r="C13231">
        <v>2</v>
      </c>
      <c r="D13231">
        <v>3</v>
      </c>
      <c r="E13231" t="s">
        <v>59</v>
      </c>
      <c r="G13231" t="s">
        <v>60</v>
      </c>
    </row>
    <row r="13232" spans="1:7">
      <c r="A13232" t="s">
        <v>23884</v>
      </c>
      <c r="B13232">
        <v>34</v>
      </c>
      <c r="C13232">
        <v>2</v>
      </c>
      <c r="D13232">
        <v>4</v>
      </c>
      <c r="E13232" t="s">
        <v>59</v>
      </c>
      <c r="G13232" t="s">
        <v>60</v>
      </c>
    </row>
    <row r="13233" spans="1:7">
      <c r="A13233" t="s">
        <v>23885</v>
      </c>
      <c r="B13233">
        <v>34</v>
      </c>
      <c r="C13233">
        <v>2</v>
      </c>
      <c r="D13233">
        <v>5</v>
      </c>
      <c r="E13233" t="s">
        <v>63</v>
      </c>
      <c r="G13233" t="s">
        <v>64</v>
      </c>
    </row>
    <row r="13234" spans="1:7">
      <c r="A13234" t="s">
        <v>23886</v>
      </c>
      <c r="B13234">
        <v>34</v>
      </c>
      <c r="C13234">
        <v>2</v>
      </c>
      <c r="D13234">
        <v>6</v>
      </c>
      <c r="E13234" t="s">
        <v>63</v>
      </c>
      <c r="G13234" t="s">
        <v>64</v>
      </c>
    </row>
    <row r="13235" spans="1:7">
      <c r="A13235" t="s">
        <v>23887</v>
      </c>
      <c r="B13235">
        <v>34</v>
      </c>
      <c r="C13235">
        <v>2</v>
      </c>
      <c r="D13235">
        <v>7</v>
      </c>
      <c r="E13235" t="s">
        <v>67</v>
      </c>
      <c r="G13235" t="s">
        <v>68</v>
      </c>
    </row>
    <row r="13236" spans="1:7">
      <c r="A13236" t="s">
        <v>23888</v>
      </c>
      <c r="B13236">
        <v>34</v>
      </c>
      <c r="C13236">
        <v>2</v>
      </c>
      <c r="D13236">
        <v>8</v>
      </c>
      <c r="E13236" t="s">
        <v>67</v>
      </c>
      <c r="G13236" t="s">
        <v>68</v>
      </c>
    </row>
    <row r="13237" spans="1:7">
      <c r="A13237" t="s">
        <v>23889</v>
      </c>
      <c r="B13237">
        <v>34</v>
      </c>
      <c r="C13237">
        <v>2</v>
      </c>
      <c r="D13237">
        <v>9</v>
      </c>
      <c r="E13237" t="s">
        <v>71</v>
      </c>
      <c r="G13237" t="s">
        <v>72</v>
      </c>
    </row>
    <row r="13238" spans="1:7">
      <c r="A13238" t="s">
        <v>23890</v>
      </c>
      <c r="B13238">
        <v>34</v>
      </c>
      <c r="C13238">
        <v>2</v>
      </c>
      <c r="D13238">
        <v>10</v>
      </c>
      <c r="E13238" t="s">
        <v>71</v>
      </c>
      <c r="G13238" t="s">
        <v>72</v>
      </c>
    </row>
    <row r="13239" spans="1:7">
      <c r="A13239" t="s">
        <v>23891</v>
      </c>
      <c r="B13239">
        <v>34</v>
      </c>
      <c r="C13239">
        <v>2</v>
      </c>
      <c r="D13239">
        <v>11</v>
      </c>
      <c r="E13239" t="s">
        <v>75</v>
      </c>
      <c r="G13239" t="s">
        <v>76</v>
      </c>
    </row>
    <row r="13240" spans="1:7">
      <c r="A13240" t="s">
        <v>23892</v>
      </c>
      <c r="B13240">
        <v>34</v>
      </c>
      <c r="C13240">
        <v>2</v>
      </c>
      <c r="D13240">
        <v>12</v>
      </c>
      <c r="E13240" t="s">
        <v>75</v>
      </c>
      <c r="G13240" t="s">
        <v>76</v>
      </c>
    </row>
    <row r="13241" spans="1:7">
      <c r="A13241" t="s">
        <v>23893</v>
      </c>
      <c r="B13241">
        <v>34</v>
      </c>
      <c r="C13241">
        <v>2</v>
      </c>
      <c r="D13241">
        <v>13</v>
      </c>
      <c r="E13241" t="s">
        <v>23894</v>
      </c>
      <c r="F13241" t="s">
        <v>23895</v>
      </c>
    </row>
    <row r="13242" spans="1:7">
      <c r="A13242" t="s">
        <v>23896</v>
      </c>
      <c r="B13242">
        <v>34</v>
      </c>
      <c r="C13242">
        <v>2</v>
      </c>
      <c r="D13242">
        <v>14</v>
      </c>
      <c r="E13242" t="s">
        <v>23897</v>
      </c>
      <c r="F13242" t="s">
        <v>23895</v>
      </c>
    </row>
    <row r="13243" spans="1:7">
      <c r="A13243" t="s">
        <v>23898</v>
      </c>
      <c r="B13243">
        <v>34</v>
      </c>
      <c r="C13243">
        <v>2</v>
      </c>
      <c r="D13243">
        <v>15</v>
      </c>
      <c r="E13243" t="s">
        <v>23899</v>
      </c>
      <c r="G13243" t="e">
        <f>--Internal_15990</f>
        <v>#NAME?</v>
      </c>
    </row>
    <row r="13244" spans="1:7">
      <c r="A13244" t="s">
        <v>23900</v>
      </c>
      <c r="B13244">
        <v>34</v>
      </c>
      <c r="C13244">
        <v>2</v>
      </c>
      <c r="D13244">
        <v>16</v>
      </c>
      <c r="E13244" t="s">
        <v>23899</v>
      </c>
      <c r="G13244" t="e">
        <f>--Internal_15990</f>
        <v>#NAME?</v>
      </c>
    </row>
    <row r="13245" spans="1:7">
      <c r="A13245" t="s">
        <v>23901</v>
      </c>
      <c r="B13245">
        <v>34</v>
      </c>
      <c r="C13245">
        <v>2</v>
      </c>
      <c r="D13245">
        <v>17</v>
      </c>
      <c r="E13245" t="s">
        <v>23902</v>
      </c>
      <c r="G13245" t="e">
        <f>--Internal_20893</f>
        <v>#NAME?</v>
      </c>
    </row>
    <row r="13246" spans="1:7">
      <c r="A13246" t="s">
        <v>23903</v>
      </c>
      <c r="B13246">
        <v>34</v>
      </c>
      <c r="C13246">
        <v>2</v>
      </c>
      <c r="D13246">
        <v>18</v>
      </c>
      <c r="E13246" t="s">
        <v>23902</v>
      </c>
      <c r="G13246" t="e">
        <f>--Internal_20893</f>
        <v>#NAME?</v>
      </c>
    </row>
    <row r="13247" spans="1:7">
      <c r="A13247" t="s">
        <v>23904</v>
      </c>
      <c r="B13247">
        <v>34</v>
      </c>
      <c r="C13247">
        <v>2</v>
      </c>
      <c r="D13247">
        <v>19</v>
      </c>
      <c r="E13247" t="s">
        <v>23905</v>
      </c>
      <c r="F13247" t="s">
        <v>23906</v>
      </c>
    </row>
    <row r="13248" spans="1:7">
      <c r="A13248" t="s">
        <v>23907</v>
      </c>
      <c r="B13248">
        <v>34</v>
      </c>
      <c r="C13248">
        <v>2</v>
      </c>
      <c r="D13248">
        <v>20</v>
      </c>
      <c r="E13248" t="s">
        <v>23908</v>
      </c>
      <c r="F13248" t="s">
        <v>23906</v>
      </c>
    </row>
    <row r="13249" spans="1:7">
      <c r="A13249" t="s">
        <v>23909</v>
      </c>
      <c r="B13249">
        <v>34</v>
      </c>
      <c r="C13249">
        <v>3</v>
      </c>
      <c r="D13249">
        <v>1</v>
      </c>
      <c r="E13249" t="s">
        <v>23910</v>
      </c>
      <c r="F13249" t="s">
        <v>23911</v>
      </c>
    </row>
    <row r="13250" spans="1:7">
      <c r="A13250" t="s">
        <v>23912</v>
      </c>
      <c r="B13250">
        <v>34</v>
      </c>
      <c r="C13250">
        <v>3</v>
      </c>
      <c r="D13250">
        <v>2</v>
      </c>
      <c r="E13250" t="s">
        <v>23913</v>
      </c>
      <c r="F13250" t="s">
        <v>23911</v>
      </c>
    </row>
    <row r="13251" spans="1:7">
      <c r="A13251" t="s">
        <v>23914</v>
      </c>
      <c r="B13251">
        <v>34</v>
      </c>
      <c r="C13251">
        <v>3</v>
      </c>
      <c r="D13251">
        <v>3</v>
      </c>
      <c r="E13251" t="s">
        <v>23915</v>
      </c>
      <c r="F13251" t="s">
        <v>23916</v>
      </c>
    </row>
    <row r="13252" spans="1:7">
      <c r="A13252" t="s">
        <v>23917</v>
      </c>
      <c r="B13252">
        <v>34</v>
      </c>
      <c r="C13252">
        <v>3</v>
      </c>
      <c r="D13252">
        <v>4</v>
      </c>
      <c r="E13252" t="s">
        <v>23918</v>
      </c>
      <c r="F13252" t="s">
        <v>23916</v>
      </c>
    </row>
    <row r="13253" spans="1:7">
      <c r="A13253" t="s">
        <v>23919</v>
      </c>
      <c r="B13253">
        <v>34</v>
      </c>
      <c r="C13253">
        <v>3</v>
      </c>
      <c r="D13253">
        <v>5</v>
      </c>
      <c r="E13253" t="s">
        <v>23920</v>
      </c>
      <c r="G13253" t="e">
        <f>--Internal_18559</f>
        <v>#NAME?</v>
      </c>
    </row>
    <row r="13254" spans="1:7">
      <c r="A13254" t="s">
        <v>23921</v>
      </c>
      <c r="B13254">
        <v>34</v>
      </c>
      <c r="C13254">
        <v>3</v>
      </c>
      <c r="D13254">
        <v>6</v>
      </c>
      <c r="E13254" t="s">
        <v>23920</v>
      </c>
      <c r="G13254" t="e">
        <f>--Internal_18559</f>
        <v>#NAME?</v>
      </c>
    </row>
    <row r="13255" spans="1:7">
      <c r="A13255" t="s">
        <v>23922</v>
      </c>
      <c r="B13255">
        <v>34</v>
      </c>
      <c r="C13255">
        <v>3</v>
      </c>
      <c r="D13255">
        <v>7</v>
      </c>
      <c r="E13255" t="s">
        <v>23923</v>
      </c>
      <c r="F13255" t="s">
        <v>23924</v>
      </c>
    </row>
    <row r="13256" spans="1:7">
      <c r="A13256" t="s">
        <v>23925</v>
      </c>
      <c r="B13256">
        <v>34</v>
      </c>
      <c r="C13256">
        <v>3</v>
      </c>
      <c r="D13256">
        <v>8</v>
      </c>
      <c r="E13256" t="s">
        <v>23926</v>
      </c>
      <c r="F13256" t="s">
        <v>23924</v>
      </c>
    </row>
    <row r="13257" spans="1:7">
      <c r="A13257" t="s">
        <v>23927</v>
      </c>
      <c r="B13257">
        <v>34</v>
      </c>
      <c r="C13257">
        <v>3</v>
      </c>
      <c r="D13257">
        <v>9</v>
      </c>
      <c r="E13257" t="s">
        <v>23928</v>
      </c>
      <c r="F13257" t="s">
        <v>23929</v>
      </c>
    </row>
    <row r="13258" spans="1:7">
      <c r="A13258" t="s">
        <v>23930</v>
      </c>
      <c r="B13258">
        <v>34</v>
      </c>
      <c r="C13258">
        <v>3</v>
      </c>
      <c r="D13258">
        <v>10</v>
      </c>
      <c r="E13258" t="s">
        <v>23931</v>
      </c>
      <c r="F13258" t="s">
        <v>23929</v>
      </c>
    </row>
    <row r="13259" spans="1:7">
      <c r="A13259" t="s">
        <v>23932</v>
      </c>
      <c r="B13259">
        <v>34</v>
      </c>
      <c r="C13259">
        <v>3</v>
      </c>
      <c r="D13259">
        <v>11</v>
      </c>
      <c r="E13259" t="s">
        <v>23933</v>
      </c>
      <c r="F13259" t="s">
        <v>2511</v>
      </c>
    </row>
    <row r="13260" spans="1:7">
      <c r="A13260" t="s">
        <v>23934</v>
      </c>
      <c r="B13260">
        <v>34</v>
      </c>
      <c r="C13260">
        <v>3</v>
      </c>
      <c r="D13260">
        <v>12</v>
      </c>
      <c r="E13260" t="s">
        <v>23935</v>
      </c>
      <c r="F13260" t="s">
        <v>2511</v>
      </c>
    </row>
    <row r="13261" spans="1:7">
      <c r="A13261" t="s">
        <v>23936</v>
      </c>
      <c r="B13261">
        <v>34</v>
      </c>
      <c r="C13261">
        <v>3</v>
      </c>
      <c r="D13261">
        <v>13</v>
      </c>
      <c r="E13261" t="s">
        <v>23937</v>
      </c>
      <c r="F13261" t="s">
        <v>23938</v>
      </c>
    </row>
    <row r="13262" spans="1:7">
      <c r="A13262" t="s">
        <v>23939</v>
      </c>
      <c r="B13262">
        <v>34</v>
      </c>
      <c r="C13262">
        <v>3</v>
      </c>
      <c r="D13262">
        <v>14</v>
      </c>
      <c r="E13262" t="s">
        <v>23940</v>
      </c>
      <c r="F13262" t="s">
        <v>23938</v>
      </c>
    </row>
    <row r="13263" spans="1:7">
      <c r="A13263" t="s">
        <v>23941</v>
      </c>
      <c r="B13263">
        <v>34</v>
      </c>
      <c r="C13263">
        <v>3</v>
      </c>
      <c r="D13263">
        <v>15</v>
      </c>
      <c r="E13263" t="s">
        <v>23942</v>
      </c>
      <c r="F13263" t="s">
        <v>23943</v>
      </c>
    </row>
    <row r="13264" spans="1:7">
      <c r="A13264" t="s">
        <v>23944</v>
      </c>
      <c r="B13264">
        <v>34</v>
      </c>
      <c r="C13264">
        <v>3</v>
      </c>
      <c r="D13264">
        <v>16</v>
      </c>
      <c r="E13264" t="s">
        <v>23945</v>
      </c>
      <c r="F13264" t="s">
        <v>23943</v>
      </c>
    </row>
    <row r="13265" spans="1:7">
      <c r="A13265" t="s">
        <v>23946</v>
      </c>
      <c r="B13265">
        <v>34</v>
      </c>
      <c r="C13265">
        <v>3</v>
      </c>
      <c r="D13265">
        <v>17</v>
      </c>
      <c r="E13265" t="s">
        <v>23947</v>
      </c>
      <c r="F13265" t="s">
        <v>23948</v>
      </c>
    </row>
    <row r="13266" spans="1:7">
      <c r="A13266" t="s">
        <v>23949</v>
      </c>
      <c r="B13266">
        <v>34</v>
      </c>
      <c r="C13266">
        <v>3</v>
      </c>
      <c r="D13266">
        <v>18</v>
      </c>
      <c r="E13266" t="s">
        <v>23950</v>
      </c>
      <c r="F13266" t="s">
        <v>23948</v>
      </c>
    </row>
    <row r="13267" spans="1:7">
      <c r="A13267" t="s">
        <v>23951</v>
      </c>
      <c r="B13267">
        <v>34</v>
      </c>
      <c r="C13267">
        <v>3</v>
      </c>
      <c r="D13267">
        <v>19</v>
      </c>
      <c r="E13267" t="s">
        <v>23952</v>
      </c>
      <c r="F13267" t="s">
        <v>23953</v>
      </c>
    </row>
    <row r="13268" spans="1:7">
      <c r="A13268" t="s">
        <v>23954</v>
      </c>
      <c r="B13268">
        <v>34</v>
      </c>
      <c r="C13268">
        <v>3</v>
      </c>
      <c r="D13268">
        <v>20</v>
      </c>
      <c r="E13268" t="s">
        <v>23955</v>
      </c>
      <c r="F13268" t="s">
        <v>23953</v>
      </c>
    </row>
    <row r="13269" spans="1:7">
      <c r="A13269" t="s">
        <v>23956</v>
      </c>
      <c r="B13269">
        <v>34</v>
      </c>
      <c r="C13269">
        <v>4</v>
      </c>
      <c r="D13269">
        <v>1</v>
      </c>
      <c r="E13269" t="s">
        <v>23957</v>
      </c>
      <c r="F13269" t="s">
        <v>23958</v>
      </c>
    </row>
    <row r="13270" spans="1:7">
      <c r="A13270" t="s">
        <v>23959</v>
      </c>
      <c r="B13270">
        <v>34</v>
      </c>
      <c r="C13270">
        <v>4</v>
      </c>
      <c r="D13270">
        <v>2</v>
      </c>
      <c r="E13270" t="s">
        <v>23960</v>
      </c>
      <c r="F13270" t="s">
        <v>23958</v>
      </c>
    </row>
    <row r="13271" spans="1:7">
      <c r="A13271" t="s">
        <v>23961</v>
      </c>
      <c r="B13271">
        <v>34</v>
      </c>
      <c r="C13271">
        <v>4</v>
      </c>
      <c r="D13271">
        <v>3</v>
      </c>
      <c r="E13271" t="s">
        <v>23962</v>
      </c>
      <c r="F13271" t="s">
        <v>23963</v>
      </c>
    </row>
    <row r="13272" spans="1:7">
      <c r="A13272" t="s">
        <v>23964</v>
      </c>
      <c r="B13272">
        <v>34</v>
      </c>
      <c r="C13272">
        <v>4</v>
      </c>
      <c r="D13272">
        <v>4</v>
      </c>
      <c r="E13272" t="s">
        <v>23965</v>
      </c>
      <c r="F13272" t="s">
        <v>23963</v>
      </c>
    </row>
    <row r="13273" spans="1:7">
      <c r="A13273" t="s">
        <v>23966</v>
      </c>
      <c r="B13273">
        <v>34</v>
      </c>
      <c r="C13273">
        <v>4</v>
      </c>
      <c r="D13273">
        <v>5</v>
      </c>
      <c r="E13273" t="s">
        <v>23967</v>
      </c>
      <c r="F13273" t="s">
        <v>23968</v>
      </c>
    </row>
    <row r="13274" spans="1:7">
      <c r="A13274" t="s">
        <v>23969</v>
      </c>
      <c r="B13274">
        <v>34</v>
      </c>
      <c r="C13274">
        <v>4</v>
      </c>
      <c r="D13274">
        <v>6</v>
      </c>
      <c r="E13274" t="s">
        <v>23970</v>
      </c>
      <c r="F13274" t="s">
        <v>23968</v>
      </c>
    </row>
    <row r="13275" spans="1:7">
      <c r="A13275" t="s">
        <v>23971</v>
      </c>
      <c r="B13275">
        <v>34</v>
      </c>
      <c r="C13275">
        <v>4</v>
      </c>
      <c r="D13275">
        <v>7</v>
      </c>
      <c r="E13275" t="s">
        <v>23972</v>
      </c>
      <c r="F13275" t="s">
        <v>23973</v>
      </c>
    </row>
    <row r="13276" spans="1:7">
      <c r="A13276" t="s">
        <v>23974</v>
      </c>
      <c r="B13276">
        <v>34</v>
      </c>
      <c r="C13276">
        <v>4</v>
      </c>
      <c r="D13276">
        <v>8</v>
      </c>
      <c r="E13276" t="s">
        <v>23975</v>
      </c>
      <c r="F13276" t="s">
        <v>23973</v>
      </c>
    </row>
    <row r="13277" spans="1:7">
      <c r="A13277" t="s">
        <v>23976</v>
      </c>
      <c r="B13277">
        <v>34</v>
      </c>
      <c r="C13277">
        <v>4</v>
      </c>
      <c r="D13277">
        <v>9</v>
      </c>
      <c r="E13277" t="s">
        <v>591</v>
      </c>
      <c r="G13277" t="e">
        <f>--Empty</f>
        <v>#NAME?</v>
      </c>
    </row>
    <row r="13278" spans="1:7">
      <c r="A13278" t="s">
        <v>23977</v>
      </c>
      <c r="B13278">
        <v>34</v>
      </c>
      <c r="C13278">
        <v>4</v>
      </c>
      <c r="D13278">
        <v>10</v>
      </c>
      <c r="E13278" t="s">
        <v>591</v>
      </c>
      <c r="G13278" t="e">
        <f>--Empty</f>
        <v>#NAME?</v>
      </c>
    </row>
    <row r="13279" spans="1:7">
      <c r="A13279" t="s">
        <v>23978</v>
      </c>
      <c r="B13279">
        <v>34</v>
      </c>
      <c r="C13279">
        <v>4</v>
      </c>
      <c r="D13279">
        <v>11</v>
      </c>
      <c r="E13279" t="s">
        <v>23979</v>
      </c>
      <c r="G13279" t="e">
        <f>--Internal_23644</f>
        <v>#NAME?</v>
      </c>
    </row>
    <row r="13280" spans="1:7">
      <c r="A13280" t="s">
        <v>23980</v>
      </c>
      <c r="B13280">
        <v>34</v>
      </c>
      <c r="C13280">
        <v>4</v>
      </c>
      <c r="D13280">
        <v>12</v>
      </c>
      <c r="E13280" t="s">
        <v>23979</v>
      </c>
      <c r="G13280" t="e">
        <f>--Internal_23644</f>
        <v>#NAME?</v>
      </c>
    </row>
    <row r="13281" spans="1:7">
      <c r="A13281" t="s">
        <v>23981</v>
      </c>
      <c r="B13281">
        <v>34</v>
      </c>
      <c r="C13281">
        <v>4</v>
      </c>
      <c r="D13281">
        <v>13</v>
      </c>
      <c r="E13281" t="s">
        <v>23982</v>
      </c>
      <c r="F13281" t="s">
        <v>23983</v>
      </c>
    </row>
    <row r="13282" spans="1:7">
      <c r="A13282" t="s">
        <v>23984</v>
      </c>
      <c r="B13282">
        <v>34</v>
      </c>
      <c r="C13282">
        <v>4</v>
      </c>
      <c r="D13282">
        <v>14</v>
      </c>
      <c r="E13282" t="s">
        <v>23985</v>
      </c>
      <c r="F13282" t="s">
        <v>23983</v>
      </c>
    </row>
    <row r="13283" spans="1:7">
      <c r="A13283" t="s">
        <v>23986</v>
      </c>
      <c r="B13283">
        <v>34</v>
      </c>
      <c r="C13283">
        <v>4</v>
      </c>
      <c r="D13283">
        <v>15</v>
      </c>
      <c r="E13283" t="s">
        <v>23987</v>
      </c>
      <c r="F13283" t="s">
        <v>23988</v>
      </c>
    </row>
    <row r="13284" spans="1:7">
      <c r="A13284" t="s">
        <v>23989</v>
      </c>
      <c r="B13284">
        <v>34</v>
      </c>
      <c r="C13284">
        <v>4</v>
      </c>
      <c r="D13284">
        <v>16</v>
      </c>
      <c r="E13284" t="s">
        <v>23990</v>
      </c>
      <c r="F13284" t="s">
        <v>23988</v>
      </c>
    </row>
    <row r="13285" spans="1:7">
      <c r="A13285" t="s">
        <v>23991</v>
      </c>
      <c r="B13285">
        <v>34</v>
      </c>
      <c r="C13285">
        <v>4</v>
      </c>
      <c r="D13285">
        <v>17</v>
      </c>
      <c r="E13285" t="s">
        <v>23992</v>
      </c>
      <c r="F13285" t="s">
        <v>23993</v>
      </c>
    </row>
    <row r="13286" spans="1:7">
      <c r="A13286" t="s">
        <v>23994</v>
      </c>
      <c r="B13286">
        <v>34</v>
      </c>
      <c r="C13286">
        <v>4</v>
      </c>
      <c r="D13286">
        <v>18</v>
      </c>
      <c r="E13286" t="s">
        <v>23995</v>
      </c>
      <c r="F13286" t="s">
        <v>23993</v>
      </c>
    </row>
    <row r="13287" spans="1:7">
      <c r="A13287" t="s">
        <v>23996</v>
      </c>
      <c r="B13287">
        <v>34</v>
      </c>
      <c r="C13287">
        <v>4</v>
      </c>
      <c r="D13287">
        <v>19</v>
      </c>
      <c r="E13287" t="s">
        <v>23997</v>
      </c>
      <c r="G13287" t="e">
        <f>--Internal_24617</f>
        <v>#NAME?</v>
      </c>
    </row>
    <row r="13288" spans="1:7">
      <c r="A13288" t="s">
        <v>23998</v>
      </c>
      <c r="B13288">
        <v>34</v>
      </c>
      <c r="C13288">
        <v>4</v>
      </c>
      <c r="D13288">
        <v>20</v>
      </c>
      <c r="E13288" t="s">
        <v>23997</v>
      </c>
      <c r="G13288" t="e">
        <f>--Internal_24617</f>
        <v>#NAME?</v>
      </c>
    </row>
    <row r="13289" spans="1:7">
      <c r="A13289" t="s">
        <v>23999</v>
      </c>
      <c r="B13289">
        <v>34</v>
      </c>
      <c r="C13289">
        <v>5</v>
      </c>
      <c r="D13289">
        <v>1</v>
      </c>
      <c r="E13289" t="s">
        <v>24000</v>
      </c>
      <c r="F13289" t="s">
        <v>24001</v>
      </c>
    </row>
    <row r="13290" spans="1:7">
      <c r="A13290" t="s">
        <v>24002</v>
      </c>
      <c r="B13290">
        <v>34</v>
      </c>
      <c r="C13290">
        <v>5</v>
      </c>
      <c r="D13290">
        <v>2</v>
      </c>
      <c r="E13290" t="s">
        <v>24003</v>
      </c>
      <c r="F13290" t="s">
        <v>24001</v>
      </c>
    </row>
    <row r="13291" spans="1:7">
      <c r="A13291" t="s">
        <v>24004</v>
      </c>
      <c r="B13291">
        <v>34</v>
      </c>
      <c r="C13291">
        <v>5</v>
      </c>
      <c r="D13291">
        <v>3</v>
      </c>
      <c r="E13291" t="s">
        <v>24005</v>
      </c>
      <c r="F13291" t="s">
        <v>24006</v>
      </c>
    </row>
    <row r="13292" spans="1:7">
      <c r="A13292" t="s">
        <v>24007</v>
      </c>
      <c r="B13292">
        <v>34</v>
      </c>
      <c r="C13292">
        <v>5</v>
      </c>
      <c r="D13292">
        <v>4</v>
      </c>
      <c r="E13292" t="s">
        <v>24008</v>
      </c>
      <c r="F13292" t="s">
        <v>24006</v>
      </c>
    </row>
    <row r="13293" spans="1:7">
      <c r="A13293" t="s">
        <v>24009</v>
      </c>
      <c r="B13293">
        <v>34</v>
      </c>
      <c r="C13293">
        <v>5</v>
      </c>
      <c r="D13293">
        <v>5</v>
      </c>
      <c r="E13293" t="s">
        <v>24010</v>
      </c>
      <c r="F13293" t="s">
        <v>24011</v>
      </c>
    </row>
    <row r="13294" spans="1:7">
      <c r="A13294" t="s">
        <v>24012</v>
      </c>
      <c r="B13294">
        <v>34</v>
      </c>
      <c r="C13294">
        <v>5</v>
      </c>
      <c r="D13294">
        <v>6</v>
      </c>
      <c r="E13294" t="s">
        <v>24013</v>
      </c>
      <c r="F13294" t="s">
        <v>24011</v>
      </c>
    </row>
    <row r="13295" spans="1:7">
      <c r="A13295" t="s">
        <v>24014</v>
      </c>
      <c r="B13295">
        <v>34</v>
      </c>
      <c r="C13295">
        <v>5</v>
      </c>
      <c r="D13295">
        <v>7</v>
      </c>
      <c r="E13295" t="s">
        <v>24015</v>
      </c>
      <c r="F13295" t="s">
        <v>24016</v>
      </c>
    </row>
    <row r="13296" spans="1:7">
      <c r="A13296" t="s">
        <v>24017</v>
      </c>
      <c r="B13296">
        <v>34</v>
      </c>
      <c r="C13296">
        <v>5</v>
      </c>
      <c r="D13296">
        <v>8</v>
      </c>
      <c r="E13296" t="s">
        <v>24018</v>
      </c>
      <c r="F13296" t="s">
        <v>24016</v>
      </c>
    </row>
    <row r="13297" spans="1:7">
      <c r="A13297" t="s">
        <v>24019</v>
      </c>
      <c r="B13297">
        <v>34</v>
      </c>
      <c r="C13297">
        <v>5</v>
      </c>
      <c r="D13297">
        <v>9</v>
      </c>
      <c r="E13297" t="s">
        <v>24020</v>
      </c>
      <c r="F13297" t="s">
        <v>24021</v>
      </c>
    </row>
    <row r="13298" spans="1:7">
      <c r="A13298" t="s">
        <v>24022</v>
      </c>
      <c r="B13298">
        <v>34</v>
      </c>
      <c r="C13298">
        <v>5</v>
      </c>
      <c r="D13298">
        <v>10</v>
      </c>
      <c r="E13298" t="s">
        <v>24023</v>
      </c>
      <c r="F13298" t="s">
        <v>24021</v>
      </c>
    </row>
    <row r="13299" spans="1:7">
      <c r="A13299" t="s">
        <v>24024</v>
      </c>
      <c r="B13299">
        <v>34</v>
      </c>
      <c r="C13299">
        <v>5</v>
      </c>
      <c r="D13299">
        <v>11</v>
      </c>
      <c r="E13299" t="s">
        <v>24025</v>
      </c>
      <c r="F13299" t="s">
        <v>24026</v>
      </c>
    </row>
    <row r="13300" spans="1:7">
      <c r="A13300" t="s">
        <v>24027</v>
      </c>
      <c r="B13300">
        <v>34</v>
      </c>
      <c r="C13300">
        <v>5</v>
      </c>
      <c r="D13300">
        <v>12</v>
      </c>
      <c r="E13300" t="s">
        <v>24028</v>
      </c>
      <c r="F13300" t="s">
        <v>24026</v>
      </c>
    </row>
    <row r="13301" spans="1:7">
      <c r="A13301" t="s">
        <v>24029</v>
      </c>
      <c r="B13301">
        <v>34</v>
      </c>
      <c r="C13301">
        <v>5</v>
      </c>
      <c r="D13301">
        <v>13</v>
      </c>
      <c r="E13301" t="s">
        <v>24030</v>
      </c>
      <c r="G13301" t="e">
        <f>--Internal_427</f>
        <v>#NAME?</v>
      </c>
    </row>
    <row r="13302" spans="1:7">
      <c r="A13302" t="s">
        <v>24031</v>
      </c>
      <c r="B13302">
        <v>34</v>
      </c>
      <c r="C13302">
        <v>5</v>
      </c>
      <c r="D13302">
        <v>14</v>
      </c>
      <c r="E13302" t="s">
        <v>24030</v>
      </c>
      <c r="G13302" t="e">
        <f>--Internal_427</f>
        <v>#NAME?</v>
      </c>
    </row>
    <row r="13303" spans="1:7">
      <c r="A13303" t="s">
        <v>24032</v>
      </c>
      <c r="B13303">
        <v>34</v>
      </c>
      <c r="C13303">
        <v>5</v>
      </c>
      <c r="D13303">
        <v>15</v>
      </c>
      <c r="E13303" t="s">
        <v>24033</v>
      </c>
      <c r="F13303" t="s">
        <v>24034</v>
      </c>
    </row>
    <row r="13304" spans="1:7">
      <c r="A13304" t="s">
        <v>24035</v>
      </c>
      <c r="B13304">
        <v>34</v>
      </c>
      <c r="C13304">
        <v>5</v>
      </c>
      <c r="D13304">
        <v>16</v>
      </c>
      <c r="E13304" t="s">
        <v>24036</v>
      </c>
      <c r="F13304" t="s">
        <v>24034</v>
      </c>
    </row>
    <row r="13305" spans="1:7">
      <c r="A13305" t="s">
        <v>24037</v>
      </c>
      <c r="B13305">
        <v>34</v>
      </c>
      <c r="C13305">
        <v>5</v>
      </c>
      <c r="D13305">
        <v>17</v>
      </c>
      <c r="E13305" t="s">
        <v>24038</v>
      </c>
      <c r="F13305" t="s">
        <v>24039</v>
      </c>
    </row>
    <row r="13306" spans="1:7">
      <c r="A13306" t="s">
        <v>24040</v>
      </c>
      <c r="B13306">
        <v>34</v>
      </c>
      <c r="C13306">
        <v>5</v>
      </c>
      <c r="D13306">
        <v>18</v>
      </c>
      <c r="E13306" t="s">
        <v>24041</v>
      </c>
      <c r="F13306" t="s">
        <v>24039</v>
      </c>
    </row>
    <row r="13307" spans="1:7">
      <c r="A13307" t="s">
        <v>24042</v>
      </c>
      <c r="B13307">
        <v>34</v>
      </c>
      <c r="C13307">
        <v>5</v>
      </c>
      <c r="D13307">
        <v>19</v>
      </c>
      <c r="E13307" t="s">
        <v>24043</v>
      </c>
      <c r="F13307" t="s">
        <v>24044</v>
      </c>
    </row>
    <row r="13308" spans="1:7">
      <c r="A13308" t="s">
        <v>24045</v>
      </c>
      <c r="B13308">
        <v>34</v>
      </c>
      <c r="C13308">
        <v>5</v>
      </c>
      <c r="D13308">
        <v>20</v>
      </c>
      <c r="E13308" t="s">
        <v>24046</v>
      </c>
      <c r="F13308" t="s">
        <v>24044</v>
      </c>
    </row>
    <row r="13309" spans="1:7">
      <c r="A13309" t="s">
        <v>24047</v>
      </c>
      <c r="B13309">
        <v>34</v>
      </c>
      <c r="C13309">
        <v>6</v>
      </c>
      <c r="D13309">
        <v>1</v>
      </c>
      <c r="E13309" t="s">
        <v>24048</v>
      </c>
      <c r="F13309" t="s">
        <v>24049</v>
      </c>
    </row>
    <row r="13310" spans="1:7">
      <c r="A13310" t="s">
        <v>24050</v>
      </c>
      <c r="B13310">
        <v>34</v>
      </c>
      <c r="C13310">
        <v>6</v>
      </c>
      <c r="D13310">
        <v>2</v>
      </c>
      <c r="E13310" t="s">
        <v>24051</v>
      </c>
      <c r="F13310" t="s">
        <v>24049</v>
      </c>
    </row>
    <row r="13311" spans="1:7">
      <c r="A13311" t="s">
        <v>24052</v>
      </c>
      <c r="B13311">
        <v>34</v>
      </c>
      <c r="C13311">
        <v>6</v>
      </c>
      <c r="D13311">
        <v>3</v>
      </c>
      <c r="E13311" t="s">
        <v>24053</v>
      </c>
      <c r="F13311" t="s">
        <v>24054</v>
      </c>
    </row>
    <row r="13312" spans="1:7">
      <c r="A13312" t="s">
        <v>24055</v>
      </c>
      <c r="B13312">
        <v>34</v>
      </c>
      <c r="C13312">
        <v>6</v>
      </c>
      <c r="D13312">
        <v>4</v>
      </c>
      <c r="E13312" t="s">
        <v>24056</v>
      </c>
      <c r="F13312" t="s">
        <v>24054</v>
      </c>
    </row>
    <row r="13313" spans="1:6">
      <c r="A13313" t="s">
        <v>24057</v>
      </c>
      <c r="B13313">
        <v>34</v>
      </c>
      <c r="C13313">
        <v>6</v>
      </c>
      <c r="D13313">
        <v>5</v>
      </c>
      <c r="E13313" t="s">
        <v>24058</v>
      </c>
      <c r="F13313" t="s">
        <v>24059</v>
      </c>
    </row>
    <row r="13314" spans="1:6">
      <c r="A13314" t="s">
        <v>24060</v>
      </c>
      <c r="B13314">
        <v>34</v>
      </c>
      <c r="C13314">
        <v>6</v>
      </c>
      <c r="D13314">
        <v>6</v>
      </c>
      <c r="E13314" t="s">
        <v>24061</v>
      </c>
      <c r="F13314" t="s">
        <v>24059</v>
      </c>
    </row>
    <row r="13315" spans="1:6">
      <c r="A13315" t="s">
        <v>24062</v>
      </c>
      <c r="B13315">
        <v>34</v>
      </c>
      <c r="C13315">
        <v>6</v>
      </c>
      <c r="D13315">
        <v>7</v>
      </c>
      <c r="E13315" t="s">
        <v>24063</v>
      </c>
      <c r="F13315" t="s">
        <v>24064</v>
      </c>
    </row>
    <row r="13316" spans="1:6">
      <c r="A13316" t="s">
        <v>24065</v>
      </c>
      <c r="B13316">
        <v>34</v>
      </c>
      <c r="C13316">
        <v>6</v>
      </c>
      <c r="D13316">
        <v>8</v>
      </c>
      <c r="E13316" t="s">
        <v>24066</v>
      </c>
      <c r="F13316" t="s">
        <v>24064</v>
      </c>
    </row>
    <row r="13317" spans="1:6">
      <c r="A13317" t="s">
        <v>24067</v>
      </c>
      <c r="B13317">
        <v>34</v>
      </c>
      <c r="C13317">
        <v>6</v>
      </c>
      <c r="D13317">
        <v>9</v>
      </c>
      <c r="E13317" t="s">
        <v>24068</v>
      </c>
      <c r="F13317" t="s">
        <v>24069</v>
      </c>
    </row>
    <row r="13318" spans="1:6">
      <c r="A13318" t="s">
        <v>24070</v>
      </c>
      <c r="B13318">
        <v>34</v>
      </c>
      <c r="C13318">
        <v>6</v>
      </c>
      <c r="D13318">
        <v>10</v>
      </c>
      <c r="E13318" t="s">
        <v>24071</v>
      </c>
      <c r="F13318" t="s">
        <v>24069</v>
      </c>
    </row>
    <row r="13319" spans="1:6">
      <c r="A13319" t="s">
        <v>24072</v>
      </c>
      <c r="B13319">
        <v>34</v>
      </c>
      <c r="C13319">
        <v>6</v>
      </c>
      <c r="D13319">
        <v>11</v>
      </c>
      <c r="E13319" t="s">
        <v>24073</v>
      </c>
      <c r="F13319" t="s">
        <v>24074</v>
      </c>
    </row>
    <row r="13320" spans="1:6">
      <c r="A13320" t="s">
        <v>24075</v>
      </c>
      <c r="B13320">
        <v>34</v>
      </c>
      <c r="C13320">
        <v>6</v>
      </c>
      <c r="D13320">
        <v>12</v>
      </c>
      <c r="E13320" t="s">
        <v>24076</v>
      </c>
      <c r="F13320" t="s">
        <v>24074</v>
      </c>
    </row>
    <row r="13321" spans="1:6">
      <c r="A13321" t="s">
        <v>24077</v>
      </c>
      <c r="B13321">
        <v>34</v>
      </c>
      <c r="C13321">
        <v>6</v>
      </c>
      <c r="D13321">
        <v>13</v>
      </c>
      <c r="E13321" t="s">
        <v>24078</v>
      </c>
      <c r="F13321" t="s">
        <v>24079</v>
      </c>
    </row>
    <row r="13322" spans="1:6">
      <c r="A13322" t="s">
        <v>24080</v>
      </c>
      <c r="B13322">
        <v>34</v>
      </c>
      <c r="C13322">
        <v>6</v>
      </c>
      <c r="D13322">
        <v>14</v>
      </c>
      <c r="E13322" t="s">
        <v>24081</v>
      </c>
      <c r="F13322" t="s">
        <v>24079</v>
      </c>
    </row>
    <row r="13323" spans="1:6">
      <c r="A13323" t="s">
        <v>24082</v>
      </c>
      <c r="B13323">
        <v>34</v>
      </c>
      <c r="C13323">
        <v>6</v>
      </c>
      <c r="D13323">
        <v>15</v>
      </c>
      <c r="E13323" t="s">
        <v>24083</v>
      </c>
      <c r="F13323" t="s">
        <v>24084</v>
      </c>
    </row>
    <row r="13324" spans="1:6">
      <c r="A13324" t="s">
        <v>24085</v>
      </c>
      <c r="B13324">
        <v>34</v>
      </c>
      <c r="C13324">
        <v>6</v>
      </c>
      <c r="D13324">
        <v>16</v>
      </c>
      <c r="E13324" t="s">
        <v>24086</v>
      </c>
      <c r="F13324" t="s">
        <v>24084</v>
      </c>
    </row>
    <row r="13325" spans="1:6">
      <c r="A13325" t="s">
        <v>24087</v>
      </c>
      <c r="B13325">
        <v>34</v>
      </c>
      <c r="C13325">
        <v>6</v>
      </c>
      <c r="D13325">
        <v>17</v>
      </c>
      <c r="E13325" t="s">
        <v>24088</v>
      </c>
      <c r="F13325" t="s">
        <v>24089</v>
      </c>
    </row>
    <row r="13326" spans="1:6">
      <c r="A13326" t="s">
        <v>24090</v>
      </c>
      <c r="B13326">
        <v>34</v>
      </c>
      <c r="C13326">
        <v>6</v>
      </c>
      <c r="D13326">
        <v>18</v>
      </c>
      <c r="E13326" t="s">
        <v>24091</v>
      </c>
      <c r="F13326" t="s">
        <v>24089</v>
      </c>
    </row>
    <row r="13327" spans="1:6">
      <c r="A13327" t="s">
        <v>24092</v>
      </c>
      <c r="B13327">
        <v>34</v>
      </c>
      <c r="C13327">
        <v>6</v>
      </c>
      <c r="D13327">
        <v>19</v>
      </c>
      <c r="E13327" t="s">
        <v>24093</v>
      </c>
      <c r="F13327" t="s">
        <v>24094</v>
      </c>
    </row>
    <row r="13328" spans="1:6">
      <c r="A13328" t="s">
        <v>24095</v>
      </c>
      <c r="B13328">
        <v>34</v>
      </c>
      <c r="C13328">
        <v>6</v>
      </c>
      <c r="D13328">
        <v>20</v>
      </c>
      <c r="E13328" t="s">
        <v>24096</v>
      </c>
      <c r="F13328" t="s">
        <v>24094</v>
      </c>
    </row>
    <row r="13329" spans="1:7">
      <c r="A13329" t="s">
        <v>24097</v>
      </c>
      <c r="B13329">
        <v>34</v>
      </c>
      <c r="C13329">
        <v>7</v>
      </c>
      <c r="D13329">
        <v>1</v>
      </c>
      <c r="E13329" t="s">
        <v>24098</v>
      </c>
      <c r="G13329" t="e">
        <f>--Internal_1034</f>
        <v>#NAME?</v>
      </c>
    </row>
    <row r="13330" spans="1:7">
      <c r="A13330" t="s">
        <v>24099</v>
      </c>
      <c r="B13330">
        <v>34</v>
      </c>
      <c r="C13330">
        <v>7</v>
      </c>
      <c r="D13330">
        <v>2</v>
      </c>
      <c r="E13330" t="s">
        <v>24098</v>
      </c>
      <c r="G13330" t="e">
        <f>--Internal_1034</f>
        <v>#NAME?</v>
      </c>
    </row>
    <row r="13331" spans="1:7">
      <c r="A13331" t="s">
        <v>24100</v>
      </c>
      <c r="B13331">
        <v>34</v>
      </c>
      <c r="C13331">
        <v>7</v>
      </c>
      <c r="D13331">
        <v>3</v>
      </c>
      <c r="E13331" t="s">
        <v>24101</v>
      </c>
      <c r="G13331" t="e">
        <f>--Internal_327897</f>
        <v>#NAME?</v>
      </c>
    </row>
    <row r="13332" spans="1:7">
      <c r="A13332" t="s">
        <v>24102</v>
      </c>
      <c r="B13332">
        <v>34</v>
      </c>
      <c r="C13332">
        <v>7</v>
      </c>
      <c r="D13332">
        <v>4</v>
      </c>
      <c r="E13332" t="s">
        <v>24101</v>
      </c>
      <c r="G13332" t="e">
        <f>--Internal_327897</f>
        <v>#NAME?</v>
      </c>
    </row>
    <row r="13333" spans="1:7">
      <c r="A13333" t="s">
        <v>24103</v>
      </c>
      <c r="B13333">
        <v>34</v>
      </c>
      <c r="C13333">
        <v>7</v>
      </c>
      <c r="D13333">
        <v>5</v>
      </c>
      <c r="E13333" t="s">
        <v>24104</v>
      </c>
      <c r="F13333" t="s">
        <v>24105</v>
      </c>
    </row>
    <row r="13334" spans="1:7">
      <c r="A13334" t="s">
        <v>24106</v>
      </c>
      <c r="B13334">
        <v>34</v>
      </c>
      <c r="C13334">
        <v>7</v>
      </c>
      <c r="D13334">
        <v>6</v>
      </c>
      <c r="E13334" t="s">
        <v>24107</v>
      </c>
      <c r="F13334" t="s">
        <v>24105</v>
      </c>
    </row>
    <row r="13335" spans="1:7">
      <c r="A13335" t="s">
        <v>24108</v>
      </c>
      <c r="B13335">
        <v>34</v>
      </c>
      <c r="C13335">
        <v>7</v>
      </c>
      <c r="D13335">
        <v>7</v>
      </c>
      <c r="E13335" t="s">
        <v>24109</v>
      </c>
      <c r="F13335" t="s">
        <v>24110</v>
      </c>
    </row>
    <row r="13336" spans="1:7">
      <c r="A13336" t="s">
        <v>24111</v>
      </c>
      <c r="B13336">
        <v>34</v>
      </c>
      <c r="C13336">
        <v>7</v>
      </c>
      <c r="D13336">
        <v>8</v>
      </c>
      <c r="E13336" t="s">
        <v>24112</v>
      </c>
      <c r="F13336" t="s">
        <v>24110</v>
      </c>
    </row>
    <row r="13337" spans="1:7">
      <c r="A13337" t="s">
        <v>24113</v>
      </c>
      <c r="B13337">
        <v>34</v>
      </c>
      <c r="C13337">
        <v>7</v>
      </c>
      <c r="D13337">
        <v>9</v>
      </c>
      <c r="E13337" t="s">
        <v>24114</v>
      </c>
      <c r="F13337" t="s">
        <v>24115</v>
      </c>
    </row>
    <row r="13338" spans="1:7">
      <c r="A13338" t="s">
        <v>24116</v>
      </c>
      <c r="B13338">
        <v>34</v>
      </c>
      <c r="C13338">
        <v>7</v>
      </c>
      <c r="D13338">
        <v>10</v>
      </c>
      <c r="E13338" t="s">
        <v>24117</v>
      </c>
      <c r="F13338" t="s">
        <v>24115</v>
      </c>
    </row>
    <row r="13339" spans="1:7">
      <c r="A13339" t="s">
        <v>24118</v>
      </c>
      <c r="B13339">
        <v>34</v>
      </c>
      <c r="C13339">
        <v>7</v>
      </c>
      <c r="D13339">
        <v>11</v>
      </c>
      <c r="E13339" t="s">
        <v>24119</v>
      </c>
      <c r="F13339" t="s">
        <v>24120</v>
      </c>
    </row>
    <row r="13340" spans="1:7">
      <c r="A13340" t="s">
        <v>24121</v>
      </c>
      <c r="B13340">
        <v>34</v>
      </c>
      <c r="C13340">
        <v>7</v>
      </c>
      <c r="D13340">
        <v>12</v>
      </c>
      <c r="E13340" t="s">
        <v>24122</v>
      </c>
      <c r="F13340" t="s">
        <v>24120</v>
      </c>
    </row>
    <row r="13341" spans="1:7">
      <c r="A13341" t="s">
        <v>24123</v>
      </c>
      <c r="B13341">
        <v>34</v>
      </c>
      <c r="C13341">
        <v>7</v>
      </c>
      <c r="D13341">
        <v>13</v>
      </c>
      <c r="E13341" t="s">
        <v>24124</v>
      </c>
      <c r="G13341" t="e">
        <f>--Internal_9287</f>
        <v>#NAME?</v>
      </c>
    </row>
    <row r="13342" spans="1:7">
      <c r="A13342" t="s">
        <v>24125</v>
      </c>
      <c r="B13342">
        <v>34</v>
      </c>
      <c r="C13342">
        <v>7</v>
      </c>
      <c r="D13342">
        <v>14</v>
      </c>
      <c r="E13342" t="s">
        <v>24124</v>
      </c>
      <c r="G13342" t="e">
        <f>--Internal_9287</f>
        <v>#NAME?</v>
      </c>
    </row>
    <row r="13343" spans="1:7">
      <c r="A13343" t="s">
        <v>24126</v>
      </c>
      <c r="B13343">
        <v>34</v>
      </c>
      <c r="C13343">
        <v>7</v>
      </c>
      <c r="D13343">
        <v>15</v>
      </c>
      <c r="E13343" t="s">
        <v>24127</v>
      </c>
      <c r="F13343" t="s">
        <v>24128</v>
      </c>
    </row>
    <row r="13344" spans="1:7">
      <c r="A13344" t="s">
        <v>24129</v>
      </c>
      <c r="B13344">
        <v>34</v>
      </c>
      <c r="C13344">
        <v>7</v>
      </c>
      <c r="D13344">
        <v>16</v>
      </c>
      <c r="E13344" t="s">
        <v>24130</v>
      </c>
      <c r="F13344" t="s">
        <v>24128</v>
      </c>
    </row>
    <row r="13345" spans="1:7">
      <c r="A13345" t="s">
        <v>24131</v>
      </c>
      <c r="B13345">
        <v>34</v>
      </c>
      <c r="C13345">
        <v>7</v>
      </c>
      <c r="D13345">
        <v>17</v>
      </c>
      <c r="E13345" t="s">
        <v>24132</v>
      </c>
      <c r="F13345" t="s">
        <v>24133</v>
      </c>
    </row>
    <row r="13346" spans="1:7">
      <c r="A13346" t="s">
        <v>24134</v>
      </c>
      <c r="B13346">
        <v>34</v>
      </c>
      <c r="C13346">
        <v>7</v>
      </c>
      <c r="D13346">
        <v>18</v>
      </c>
      <c r="E13346" t="s">
        <v>24135</v>
      </c>
      <c r="F13346" t="s">
        <v>24133</v>
      </c>
    </row>
    <row r="13347" spans="1:7">
      <c r="A13347" t="s">
        <v>24136</v>
      </c>
      <c r="B13347">
        <v>34</v>
      </c>
      <c r="C13347">
        <v>7</v>
      </c>
      <c r="D13347">
        <v>19</v>
      </c>
      <c r="E13347" t="s">
        <v>24137</v>
      </c>
      <c r="F13347" t="s">
        <v>24138</v>
      </c>
    </row>
    <row r="13348" spans="1:7">
      <c r="A13348" t="s">
        <v>24139</v>
      </c>
      <c r="B13348">
        <v>34</v>
      </c>
      <c r="C13348">
        <v>7</v>
      </c>
      <c r="D13348">
        <v>20</v>
      </c>
      <c r="E13348" t="s">
        <v>24140</v>
      </c>
      <c r="F13348" t="s">
        <v>24138</v>
      </c>
    </row>
    <row r="13349" spans="1:7">
      <c r="A13349" t="s">
        <v>24141</v>
      </c>
      <c r="B13349">
        <v>34</v>
      </c>
      <c r="C13349">
        <v>8</v>
      </c>
      <c r="D13349">
        <v>1</v>
      </c>
      <c r="E13349" t="s">
        <v>24142</v>
      </c>
      <c r="F13349" t="s">
        <v>24143</v>
      </c>
    </row>
    <row r="13350" spans="1:7">
      <c r="A13350" t="s">
        <v>24144</v>
      </c>
      <c r="B13350">
        <v>34</v>
      </c>
      <c r="C13350">
        <v>8</v>
      </c>
      <c r="D13350">
        <v>2</v>
      </c>
      <c r="E13350" t="s">
        <v>24145</v>
      </c>
      <c r="F13350" t="s">
        <v>24143</v>
      </c>
    </row>
    <row r="13351" spans="1:7">
      <c r="A13351" t="s">
        <v>24146</v>
      </c>
      <c r="B13351">
        <v>34</v>
      </c>
      <c r="C13351">
        <v>8</v>
      </c>
      <c r="D13351">
        <v>3</v>
      </c>
      <c r="E13351" t="s">
        <v>24147</v>
      </c>
      <c r="F13351" t="s">
        <v>24148</v>
      </c>
    </row>
    <row r="13352" spans="1:7">
      <c r="A13352" t="s">
        <v>24149</v>
      </c>
      <c r="B13352">
        <v>34</v>
      </c>
      <c r="C13352">
        <v>8</v>
      </c>
      <c r="D13352">
        <v>4</v>
      </c>
      <c r="E13352" t="s">
        <v>24150</v>
      </c>
      <c r="F13352" t="s">
        <v>24148</v>
      </c>
    </row>
    <row r="13353" spans="1:7">
      <c r="A13353" t="s">
        <v>24151</v>
      </c>
      <c r="B13353">
        <v>34</v>
      </c>
      <c r="C13353">
        <v>8</v>
      </c>
      <c r="D13353">
        <v>5</v>
      </c>
      <c r="E13353" t="s">
        <v>591</v>
      </c>
      <c r="G13353" t="e">
        <f>--Empty</f>
        <v>#NAME?</v>
      </c>
    </row>
    <row r="13354" spans="1:7">
      <c r="A13354" t="s">
        <v>24152</v>
      </c>
      <c r="B13354">
        <v>34</v>
      </c>
      <c r="C13354">
        <v>8</v>
      </c>
      <c r="D13354">
        <v>6</v>
      </c>
      <c r="E13354" t="s">
        <v>591</v>
      </c>
      <c r="G13354" t="e">
        <f>--Empty</f>
        <v>#NAME?</v>
      </c>
    </row>
    <row r="13355" spans="1:7">
      <c r="A13355" t="s">
        <v>24153</v>
      </c>
      <c r="B13355">
        <v>34</v>
      </c>
      <c r="C13355">
        <v>8</v>
      </c>
      <c r="D13355">
        <v>7</v>
      </c>
      <c r="E13355" t="s">
        <v>591</v>
      </c>
      <c r="G13355" t="e">
        <f>--Empty</f>
        <v>#NAME?</v>
      </c>
    </row>
    <row r="13356" spans="1:7">
      <c r="A13356" t="s">
        <v>24154</v>
      </c>
      <c r="B13356">
        <v>34</v>
      </c>
      <c r="C13356">
        <v>8</v>
      </c>
      <c r="D13356">
        <v>8</v>
      </c>
      <c r="E13356" t="s">
        <v>591</v>
      </c>
      <c r="G13356" t="e">
        <f>--Empty</f>
        <v>#NAME?</v>
      </c>
    </row>
    <row r="13357" spans="1:7">
      <c r="A13357" t="s">
        <v>24155</v>
      </c>
      <c r="B13357">
        <v>34</v>
      </c>
      <c r="C13357">
        <v>8</v>
      </c>
      <c r="D13357">
        <v>9</v>
      </c>
      <c r="E13357" t="s">
        <v>591</v>
      </c>
      <c r="G13357" t="e">
        <f>--Empty</f>
        <v>#NAME?</v>
      </c>
    </row>
    <row r="13358" spans="1:7">
      <c r="A13358" t="s">
        <v>24156</v>
      </c>
      <c r="B13358">
        <v>34</v>
      </c>
      <c r="C13358">
        <v>8</v>
      </c>
      <c r="D13358">
        <v>10</v>
      </c>
      <c r="E13358" t="s">
        <v>591</v>
      </c>
      <c r="G13358" t="e">
        <f>--Empty</f>
        <v>#NAME?</v>
      </c>
    </row>
    <row r="13359" spans="1:7">
      <c r="A13359" t="s">
        <v>24157</v>
      </c>
      <c r="B13359">
        <v>34</v>
      </c>
      <c r="C13359">
        <v>8</v>
      </c>
      <c r="D13359">
        <v>11</v>
      </c>
      <c r="E13359" t="s">
        <v>591</v>
      </c>
      <c r="G13359" t="e">
        <f>--Empty</f>
        <v>#NAME?</v>
      </c>
    </row>
    <row r="13360" spans="1:7">
      <c r="A13360" t="s">
        <v>24158</v>
      </c>
      <c r="B13360">
        <v>34</v>
      </c>
      <c r="C13360">
        <v>8</v>
      </c>
      <c r="D13360">
        <v>12</v>
      </c>
      <c r="E13360" t="s">
        <v>591</v>
      </c>
      <c r="G13360" t="e">
        <f>--Empty</f>
        <v>#NAME?</v>
      </c>
    </row>
    <row r="13361" spans="1:7">
      <c r="A13361" t="s">
        <v>24159</v>
      </c>
      <c r="B13361">
        <v>34</v>
      </c>
      <c r="C13361">
        <v>8</v>
      </c>
      <c r="D13361">
        <v>13</v>
      </c>
      <c r="E13361" t="s">
        <v>24160</v>
      </c>
      <c r="G13361" t="e">
        <f>--Internal_7492</f>
        <v>#NAME?</v>
      </c>
    </row>
    <row r="13362" spans="1:7">
      <c r="A13362" t="s">
        <v>24161</v>
      </c>
      <c r="B13362">
        <v>34</v>
      </c>
      <c r="C13362">
        <v>8</v>
      </c>
      <c r="D13362">
        <v>14</v>
      </c>
      <c r="E13362" t="s">
        <v>24160</v>
      </c>
      <c r="G13362" t="e">
        <f>--Internal_7492</f>
        <v>#NAME?</v>
      </c>
    </row>
    <row r="13363" spans="1:7">
      <c r="A13363" t="s">
        <v>24162</v>
      </c>
      <c r="B13363">
        <v>34</v>
      </c>
      <c r="C13363">
        <v>8</v>
      </c>
      <c r="D13363">
        <v>15</v>
      </c>
      <c r="E13363" t="s">
        <v>24163</v>
      </c>
      <c r="F13363" t="s">
        <v>24164</v>
      </c>
    </row>
    <row r="13364" spans="1:7">
      <c r="A13364" t="s">
        <v>24165</v>
      </c>
      <c r="B13364">
        <v>34</v>
      </c>
      <c r="C13364">
        <v>8</v>
      </c>
      <c r="D13364">
        <v>16</v>
      </c>
      <c r="E13364" t="s">
        <v>24166</v>
      </c>
      <c r="F13364" t="s">
        <v>24164</v>
      </c>
    </row>
    <row r="13365" spans="1:7">
      <c r="A13365" t="s">
        <v>24167</v>
      </c>
      <c r="B13365">
        <v>34</v>
      </c>
      <c r="C13365">
        <v>8</v>
      </c>
      <c r="D13365">
        <v>17</v>
      </c>
      <c r="E13365" t="s">
        <v>591</v>
      </c>
      <c r="G13365" t="e">
        <f>--Empty</f>
        <v>#NAME?</v>
      </c>
    </row>
    <row r="13366" spans="1:7">
      <c r="A13366" t="s">
        <v>24168</v>
      </c>
      <c r="B13366">
        <v>34</v>
      </c>
      <c r="C13366">
        <v>8</v>
      </c>
      <c r="D13366">
        <v>18</v>
      </c>
      <c r="E13366" t="s">
        <v>591</v>
      </c>
      <c r="G13366" t="e">
        <f>--Empty</f>
        <v>#NAME?</v>
      </c>
    </row>
    <row r="13367" spans="1:7">
      <c r="A13367" t="s">
        <v>24169</v>
      </c>
      <c r="B13367">
        <v>34</v>
      </c>
      <c r="C13367">
        <v>8</v>
      </c>
      <c r="D13367">
        <v>19</v>
      </c>
      <c r="E13367" t="s">
        <v>24170</v>
      </c>
      <c r="F13367" t="s">
        <v>24171</v>
      </c>
    </row>
    <row r="13368" spans="1:7">
      <c r="A13368" t="s">
        <v>24172</v>
      </c>
      <c r="B13368">
        <v>34</v>
      </c>
      <c r="C13368">
        <v>8</v>
      </c>
      <c r="D13368">
        <v>20</v>
      </c>
      <c r="E13368" t="s">
        <v>24173</v>
      </c>
      <c r="F13368" t="s">
        <v>24171</v>
      </c>
    </row>
    <row r="13369" spans="1:7">
      <c r="A13369" t="s">
        <v>24174</v>
      </c>
      <c r="B13369">
        <v>34</v>
      </c>
      <c r="C13369">
        <v>9</v>
      </c>
      <c r="D13369">
        <v>1</v>
      </c>
      <c r="E13369" t="s">
        <v>24175</v>
      </c>
      <c r="G13369" t="e">
        <f>--Internal_268495</f>
        <v>#NAME?</v>
      </c>
    </row>
    <row r="13370" spans="1:7">
      <c r="A13370" t="s">
        <v>24176</v>
      </c>
      <c r="B13370">
        <v>34</v>
      </c>
      <c r="C13370">
        <v>9</v>
      </c>
      <c r="D13370">
        <v>2</v>
      </c>
      <c r="E13370" t="s">
        <v>24175</v>
      </c>
      <c r="G13370" t="e">
        <f>--Internal_268495</f>
        <v>#NAME?</v>
      </c>
    </row>
    <row r="13371" spans="1:7">
      <c r="A13371" t="s">
        <v>24177</v>
      </c>
      <c r="B13371">
        <v>34</v>
      </c>
      <c r="C13371">
        <v>9</v>
      </c>
      <c r="D13371">
        <v>3</v>
      </c>
      <c r="E13371" t="s">
        <v>24178</v>
      </c>
      <c r="F13371" t="s">
        <v>24179</v>
      </c>
    </row>
    <row r="13372" spans="1:7">
      <c r="A13372" t="s">
        <v>24180</v>
      </c>
      <c r="B13372">
        <v>34</v>
      </c>
      <c r="C13372">
        <v>9</v>
      </c>
      <c r="D13372">
        <v>4</v>
      </c>
      <c r="E13372" t="s">
        <v>24181</v>
      </c>
      <c r="F13372" t="s">
        <v>24179</v>
      </c>
    </row>
    <row r="13373" spans="1:7">
      <c r="A13373" t="s">
        <v>24182</v>
      </c>
      <c r="B13373">
        <v>34</v>
      </c>
      <c r="C13373">
        <v>9</v>
      </c>
      <c r="D13373">
        <v>5</v>
      </c>
      <c r="E13373" t="s">
        <v>24183</v>
      </c>
      <c r="F13373" t="s">
        <v>24184</v>
      </c>
    </row>
    <row r="13374" spans="1:7">
      <c r="A13374" t="s">
        <v>24185</v>
      </c>
      <c r="B13374">
        <v>34</v>
      </c>
      <c r="C13374">
        <v>9</v>
      </c>
      <c r="D13374">
        <v>6</v>
      </c>
      <c r="E13374" t="s">
        <v>24186</v>
      </c>
      <c r="F13374" t="s">
        <v>24184</v>
      </c>
    </row>
    <row r="13375" spans="1:7">
      <c r="A13375" t="s">
        <v>24187</v>
      </c>
      <c r="B13375">
        <v>34</v>
      </c>
      <c r="C13375">
        <v>9</v>
      </c>
      <c r="D13375">
        <v>7</v>
      </c>
      <c r="E13375" t="s">
        <v>24188</v>
      </c>
      <c r="F13375" t="s">
        <v>24189</v>
      </c>
    </row>
    <row r="13376" spans="1:7">
      <c r="A13376" t="s">
        <v>24190</v>
      </c>
      <c r="B13376">
        <v>34</v>
      </c>
      <c r="C13376">
        <v>9</v>
      </c>
      <c r="D13376">
        <v>8</v>
      </c>
      <c r="E13376" t="s">
        <v>24191</v>
      </c>
      <c r="F13376" t="s">
        <v>24189</v>
      </c>
    </row>
    <row r="13377" spans="1:6">
      <c r="A13377" t="s">
        <v>24192</v>
      </c>
      <c r="B13377">
        <v>34</v>
      </c>
      <c r="C13377">
        <v>9</v>
      </c>
      <c r="D13377">
        <v>9</v>
      </c>
      <c r="E13377" t="s">
        <v>24193</v>
      </c>
      <c r="F13377" t="s">
        <v>24194</v>
      </c>
    </row>
    <row r="13378" spans="1:6">
      <c r="A13378" t="s">
        <v>24195</v>
      </c>
      <c r="B13378">
        <v>34</v>
      </c>
      <c r="C13378">
        <v>9</v>
      </c>
      <c r="D13378">
        <v>10</v>
      </c>
      <c r="E13378" t="s">
        <v>24196</v>
      </c>
      <c r="F13378" t="s">
        <v>24194</v>
      </c>
    </row>
    <row r="13379" spans="1:6">
      <c r="A13379" t="s">
        <v>24197</v>
      </c>
      <c r="B13379">
        <v>34</v>
      </c>
      <c r="C13379">
        <v>9</v>
      </c>
      <c r="D13379">
        <v>11</v>
      </c>
      <c r="E13379" t="s">
        <v>24198</v>
      </c>
      <c r="F13379" t="s">
        <v>24199</v>
      </c>
    </row>
    <row r="13380" spans="1:6">
      <c r="A13380" t="s">
        <v>24200</v>
      </c>
      <c r="B13380">
        <v>34</v>
      </c>
      <c r="C13380">
        <v>9</v>
      </c>
      <c r="D13380">
        <v>12</v>
      </c>
      <c r="E13380" t="s">
        <v>24201</v>
      </c>
      <c r="F13380" t="s">
        <v>24199</v>
      </c>
    </row>
    <row r="13381" spans="1:6">
      <c r="A13381" t="s">
        <v>24202</v>
      </c>
      <c r="B13381">
        <v>34</v>
      </c>
      <c r="C13381">
        <v>9</v>
      </c>
      <c r="D13381">
        <v>13</v>
      </c>
      <c r="E13381" t="s">
        <v>24203</v>
      </c>
      <c r="F13381" t="s">
        <v>24204</v>
      </c>
    </row>
    <row r="13382" spans="1:6">
      <c r="A13382" t="s">
        <v>24205</v>
      </c>
      <c r="B13382">
        <v>34</v>
      </c>
      <c r="C13382">
        <v>9</v>
      </c>
      <c r="D13382">
        <v>14</v>
      </c>
      <c r="E13382" t="s">
        <v>24206</v>
      </c>
      <c r="F13382" t="s">
        <v>24204</v>
      </c>
    </row>
    <row r="13383" spans="1:6">
      <c r="A13383" t="s">
        <v>24207</v>
      </c>
      <c r="B13383">
        <v>34</v>
      </c>
      <c r="C13383">
        <v>9</v>
      </c>
      <c r="D13383">
        <v>15</v>
      </c>
      <c r="E13383" t="s">
        <v>24208</v>
      </c>
      <c r="F13383" t="s">
        <v>24209</v>
      </c>
    </row>
    <row r="13384" spans="1:6">
      <c r="A13384" t="s">
        <v>24210</v>
      </c>
      <c r="B13384">
        <v>34</v>
      </c>
      <c r="C13384">
        <v>9</v>
      </c>
      <c r="D13384">
        <v>16</v>
      </c>
      <c r="E13384" t="s">
        <v>24211</v>
      </c>
      <c r="F13384" t="s">
        <v>24209</v>
      </c>
    </row>
    <row r="13385" spans="1:6">
      <c r="A13385" t="s">
        <v>24212</v>
      </c>
      <c r="B13385">
        <v>34</v>
      </c>
      <c r="C13385">
        <v>9</v>
      </c>
      <c r="D13385">
        <v>17</v>
      </c>
      <c r="E13385" t="s">
        <v>24213</v>
      </c>
      <c r="F13385" t="s">
        <v>24214</v>
      </c>
    </row>
    <row r="13386" spans="1:6">
      <c r="A13386" t="s">
        <v>24215</v>
      </c>
      <c r="B13386">
        <v>34</v>
      </c>
      <c r="C13386">
        <v>9</v>
      </c>
      <c r="D13386">
        <v>18</v>
      </c>
      <c r="E13386" t="s">
        <v>24216</v>
      </c>
      <c r="F13386" t="s">
        <v>24214</v>
      </c>
    </row>
    <row r="13387" spans="1:6">
      <c r="A13387" t="s">
        <v>24217</v>
      </c>
      <c r="B13387">
        <v>34</v>
      </c>
      <c r="C13387">
        <v>9</v>
      </c>
      <c r="D13387">
        <v>19</v>
      </c>
      <c r="E13387" t="s">
        <v>24218</v>
      </c>
      <c r="F13387" t="s">
        <v>24219</v>
      </c>
    </row>
    <row r="13388" spans="1:6">
      <c r="A13388" t="s">
        <v>24220</v>
      </c>
      <c r="B13388">
        <v>34</v>
      </c>
      <c r="C13388">
        <v>9</v>
      </c>
      <c r="D13388">
        <v>20</v>
      </c>
      <c r="E13388" t="s">
        <v>24221</v>
      </c>
      <c r="F13388" t="s">
        <v>24219</v>
      </c>
    </row>
    <row r="13389" spans="1:6">
      <c r="A13389" t="s">
        <v>24222</v>
      </c>
      <c r="B13389">
        <v>34</v>
      </c>
      <c r="C13389">
        <v>10</v>
      </c>
      <c r="D13389">
        <v>1</v>
      </c>
      <c r="E13389" t="s">
        <v>24223</v>
      </c>
      <c r="F13389" t="s">
        <v>24224</v>
      </c>
    </row>
    <row r="13390" spans="1:6">
      <c r="A13390" t="s">
        <v>24225</v>
      </c>
      <c r="B13390">
        <v>34</v>
      </c>
      <c r="C13390">
        <v>10</v>
      </c>
      <c r="D13390">
        <v>2</v>
      </c>
      <c r="E13390" t="s">
        <v>24226</v>
      </c>
      <c r="F13390" t="s">
        <v>24224</v>
      </c>
    </row>
    <row r="13391" spans="1:6">
      <c r="A13391" t="s">
        <v>24227</v>
      </c>
      <c r="B13391">
        <v>34</v>
      </c>
      <c r="C13391">
        <v>10</v>
      </c>
      <c r="D13391">
        <v>3</v>
      </c>
      <c r="E13391" t="s">
        <v>24228</v>
      </c>
      <c r="F13391" t="s">
        <v>24229</v>
      </c>
    </row>
    <row r="13392" spans="1:6">
      <c r="A13392" t="s">
        <v>24230</v>
      </c>
      <c r="B13392">
        <v>34</v>
      </c>
      <c r="C13392">
        <v>10</v>
      </c>
      <c r="D13392">
        <v>4</v>
      </c>
      <c r="E13392" t="s">
        <v>24231</v>
      </c>
      <c r="F13392" t="s">
        <v>24229</v>
      </c>
    </row>
    <row r="13393" spans="1:6">
      <c r="A13393" t="s">
        <v>24232</v>
      </c>
      <c r="B13393">
        <v>34</v>
      </c>
      <c r="C13393">
        <v>10</v>
      </c>
      <c r="D13393">
        <v>5</v>
      </c>
      <c r="E13393" t="s">
        <v>24233</v>
      </c>
      <c r="F13393" t="s">
        <v>24234</v>
      </c>
    </row>
    <row r="13394" spans="1:6">
      <c r="A13394" t="s">
        <v>24235</v>
      </c>
      <c r="B13394">
        <v>34</v>
      </c>
      <c r="C13394">
        <v>10</v>
      </c>
      <c r="D13394">
        <v>6</v>
      </c>
      <c r="E13394" t="s">
        <v>24236</v>
      </c>
      <c r="F13394" t="s">
        <v>24234</v>
      </c>
    </row>
    <row r="13395" spans="1:6">
      <c r="A13395" t="s">
        <v>24237</v>
      </c>
      <c r="B13395">
        <v>34</v>
      </c>
      <c r="C13395">
        <v>10</v>
      </c>
      <c r="D13395">
        <v>7</v>
      </c>
      <c r="E13395" t="s">
        <v>24238</v>
      </c>
      <c r="F13395" t="s">
        <v>24239</v>
      </c>
    </row>
    <row r="13396" spans="1:6">
      <c r="A13396" t="s">
        <v>24240</v>
      </c>
      <c r="B13396">
        <v>34</v>
      </c>
      <c r="C13396">
        <v>10</v>
      </c>
      <c r="D13396">
        <v>8</v>
      </c>
      <c r="E13396" t="s">
        <v>24241</v>
      </c>
      <c r="F13396" t="s">
        <v>24239</v>
      </c>
    </row>
    <row r="13397" spans="1:6">
      <c r="A13397" t="s">
        <v>24242</v>
      </c>
      <c r="B13397">
        <v>34</v>
      </c>
      <c r="C13397">
        <v>10</v>
      </c>
      <c r="D13397">
        <v>9</v>
      </c>
      <c r="E13397" t="s">
        <v>24243</v>
      </c>
      <c r="F13397" t="s">
        <v>24244</v>
      </c>
    </row>
    <row r="13398" spans="1:6">
      <c r="A13398" t="s">
        <v>24245</v>
      </c>
      <c r="B13398">
        <v>34</v>
      </c>
      <c r="C13398">
        <v>10</v>
      </c>
      <c r="D13398">
        <v>10</v>
      </c>
      <c r="E13398" t="s">
        <v>24246</v>
      </c>
      <c r="F13398" t="s">
        <v>24244</v>
      </c>
    </row>
    <row r="13399" spans="1:6">
      <c r="A13399" t="s">
        <v>24247</v>
      </c>
      <c r="B13399">
        <v>34</v>
      </c>
      <c r="C13399">
        <v>10</v>
      </c>
      <c r="D13399">
        <v>11</v>
      </c>
      <c r="E13399" t="s">
        <v>24248</v>
      </c>
      <c r="F13399" t="s">
        <v>24249</v>
      </c>
    </row>
    <row r="13400" spans="1:6">
      <c r="A13400" t="s">
        <v>24250</v>
      </c>
      <c r="B13400">
        <v>34</v>
      </c>
      <c r="C13400">
        <v>10</v>
      </c>
      <c r="D13400">
        <v>12</v>
      </c>
      <c r="E13400" t="s">
        <v>24251</v>
      </c>
      <c r="F13400" t="s">
        <v>24249</v>
      </c>
    </row>
    <row r="13401" spans="1:6">
      <c r="A13401" t="s">
        <v>24252</v>
      </c>
      <c r="B13401">
        <v>34</v>
      </c>
      <c r="C13401">
        <v>10</v>
      </c>
      <c r="D13401">
        <v>13</v>
      </c>
      <c r="E13401" t="s">
        <v>24253</v>
      </c>
      <c r="F13401" t="s">
        <v>24254</v>
      </c>
    </row>
    <row r="13402" spans="1:6">
      <c r="A13402" t="s">
        <v>24255</v>
      </c>
      <c r="B13402">
        <v>34</v>
      </c>
      <c r="C13402">
        <v>10</v>
      </c>
      <c r="D13402">
        <v>14</v>
      </c>
      <c r="E13402" t="s">
        <v>24256</v>
      </c>
      <c r="F13402" t="s">
        <v>24254</v>
      </c>
    </row>
    <row r="13403" spans="1:6">
      <c r="A13403" t="s">
        <v>24257</v>
      </c>
      <c r="B13403">
        <v>34</v>
      </c>
      <c r="C13403">
        <v>10</v>
      </c>
      <c r="D13403">
        <v>15</v>
      </c>
      <c r="E13403" t="s">
        <v>24258</v>
      </c>
      <c r="F13403" t="s">
        <v>24259</v>
      </c>
    </row>
    <row r="13404" spans="1:6">
      <c r="A13404" t="s">
        <v>24260</v>
      </c>
      <c r="B13404">
        <v>34</v>
      </c>
      <c r="C13404">
        <v>10</v>
      </c>
      <c r="D13404">
        <v>16</v>
      </c>
      <c r="E13404" t="s">
        <v>24261</v>
      </c>
      <c r="F13404" t="s">
        <v>24259</v>
      </c>
    </row>
    <row r="13405" spans="1:6">
      <c r="A13405" t="s">
        <v>24262</v>
      </c>
      <c r="B13405">
        <v>34</v>
      </c>
      <c r="C13405">
        <v>10</v>
      </c>
      <c r="D13405">
        <v>17</v>
      </c>
      <c r="E13405" t="s">
        <v>24263</v>
      </c>
      <c r="F13405" t="s">
        <v>24264</v>
      </c>
    </row>
    <row r="13406" spans="1:6">
      <c r="A13406" t="s">
        <v>24265</v>
      </c>
      <c r="B13406">
        <v>34</v>
      </c>
      <c r="C13406">
        <v>10</v>
      </c>
      <c r="D13406">
        <v>18</v>
      </c>
      <c r="E13406" t="s">
        <v>24266</v>
      </c>
      <c r="F13406" t="s">
        <v>24264</v>
      </c>
    </row>
    <row r="13407" spans="1:6">
      <c r="A13407" t="s">
        <v>24267</v>
      </c>
      <c r="B13407">
        <v>34</v>
      </c>
      <c r="C13407">
        <v>10</v>
      </c>
      <c r="D13407">
        <v>19</v>
      </c>
      <c r="E13407" t="s">
        <v>24268</v>
      </c>
      <c r="F13407" t="s">
        <v>24269</v>
      </c>
    </row>
    <row r="13408" spans="1:6">
      <c r="A13408" t="s">
        <v>24270</v>
      </c>
      <c r="B13408">
        <v>34</v>
      </c>
      <c r="C13408">
        <v>10</v>
      </c>
      <c r="D13408">
        <v>20</v>
      </c>
      <c r="E13408" t="s">
        <v>24271</v>
      </c>
      <c r="F13408" t="s">
        <v>24269</v>
      </c>
    </row>
    <row r="13409" spans="1:6">
      <c r="A13409" t="s">
        <v>24272</v>
      </c>
      <c r="B13409">
        <v>34</v>
      </c>
      <c r="C13409">
        <v>11</v>
      </c>
      <c r="D13409">
        <v>1</v>
      </c>
      <c r="E13409" t="s">
        <v>24273</v>
      </c>
      <c r="F13409" t="s">
        <v>24274</v>
      </c>
    </row>
    <row r="13410" spans="1:6">
      <c r="A13410" t="s">
        <v>24275</v>
      </c>
      <c r="B13410">
        <v>34</v>
      </c>
      <c r="C13410">
        <v>11</v>
      </c>
      <c r="D13410">
        <v>2</v>
      </c>
      <c r="E13410" t="s">
        <v>24276</v>
      </c>
      <c r="F13410" t="s">
        <v>24274</v>
      </c>
    </row>
    <row r="13411" spans="1:6">
      <c r="A13411" t="s">
        <v>24277</v>
      </c>
      <c r="B13411">
        <v>34</v>
      </c>
      <c r="C13411">
        <v>11</v>
      </c>
      <c r="D13411">
        <v>3</v>
      </c>
      <c r="E13411" t="s">
        <v>24278</v>
      </c>
      <c r="F13411" t="s">
        <v>24279</v>
      </c>
    </row>
    <row r="13412" spans="1:6">
      <c r="A13412" t="s">
        <v>24280</v>
      </c>
      <c r="B13412">
        <v>34</v>
      </c>
      <c r="C13412">
        <v>11</v>
      </c>
      <c r="D13412">
        <v>4</v>
      </c>
      <c r="E13412" t="s">
        <v>24281</v>
      </c>
      <c r="F13412" t="s">
        <v>24279</v>
      </c>
    </row>
    <row r="13413" spans="1:6">
      <c r="A13413" t="s">
        <v>24282</v>
      </c>
      <c r="B13413">
        <v>34</v>
      </c>
      <c r="C13413">
        <v>11</v>
      </c>
      <c r="D13413">
        <v>5</v>
      </c>
      <c r="E13413" t="s">
        <v>24283</v>
      </c>
      <c r="F13413" t="s">
        <v>24284</v>
      </c>
    </row>
    <row r="13414" spans="1:6">
      <c r="A13414" t="s">
        <v>24285</v>
      </c>
      <c r="B13414">
        <v>34</v>
      </c>
      <c r="C13414">
        <v>11</v>
      </c>
      <c r="D13414">
        <v>6</v>
      </c>
      <c r="E13414" t="s">
        <v>24286</v>
      </c>
      <c r="F13414" t="s">
        <v>24284</v>
      </c>
    </row>
    <row r="13415" spans="1:6">
      <c r="A13415" t="s">
        <v>24287</v>
      </c>
      <c r="B13415">
        <v>34</v>
      </c>
      <c r="C13415">
        <v>11</v>
      </c>
      <c r="D13415">
        <v>7</v>
      </c>
      <c r="E13415" t="s">
        <v>24288</v>
      </c>
      <c r="F13415" t="s">
        <v>24289</v>
      </c>
    </row>
    <row r="13416" spans="1:6">
      <c r="A13416" t="s">
        <v>24290</v>
      </c>
      <c r="B13416">
        <v>34</v>
      </c>
      <c r="C13416">
        <v>11</v>
      </c>
      <c r="D13416">
        <v>8</v>
      </c>
      <c r="E13416" t="s">
        <v>24291</v>
      </c>
      <c r="F13416" t="s">
        <v>24289</v>
      </c>
    </row>
    <row r="13417" spans="1:6">
      <c r="A13417" t="s">
        <v>24292</v>
      </c>
      <c r="B13417">
        <v>34</v>
      </c>
      <c r="C13417">
        <v>11</v>
      </c>
      <c r="D13417">
        <v>9</v>
      </c>
      <c r="E13417" t="s">
        <v>24293</v>
      </c>
      <c r="F13417" t="s">
        <v>24294</v>
      </c>
    </row>
    <row r="13418" spans="1:6">
      <c r="A13418" t="s">
        <v>24295</v>
      </c>
      <c r="B13418">
        <v>34</v>
      </c>
      <c r="C13418">
        <v>11</v>
      </c>
      <c r="D13418">
        <v>10</v>
      </c>
      <c r="E13418" t="s">
        <v>24296</v>
      </c>
      <c r="F13418" t="s">
        <v>24294</v>
      </c>
    </row>
    <row r="13419" spans="1:6">
      <c r="A13419" t="s">
        <v>24297</v>
      </c>
      <c r="B13419">
        <v>34</v>
      </c>
      <c r="C13419">
        <v>11</v>
      </c>
      <c r="D13419">
        <v>11</v>
      </c>
      <c r="E13419" t="s">
        <v>24298</v>
      </c>
      <c r="F13419" t="s">
        <v>24299</v>
      </c>
    </row>
    <row r="13420" spans="1:6">
      <c r="A13420" t="s">
        <v>24300</v>
      </c>
      <c r="B13420">
        <v>34</v>
      </c>
      <c r="C13420">
        <v>11</v>
      </c>
      <c r="D13420">
        <v>12</v>
      </c>
      <c r="E13420" t="s">
        <v>24301</v>
      </c>
      <c r="F13420" t="s">
        <v>24299</v>
      </c>
    </row>
    <row r="13421" spans="1:6">
      <c r="A13421" t="s">
        <v>24302</v>
      </c>
      <c r="B13421">
        <v>34</v>
      </c>
      <c r="C13421">
        <v>11</v>
      </c>
      <c r="D13421">
        <v>13</v>
      </c>
      <c r="E13421" t="s">
        <v>24303</v>
      </c>
      <c r="F13421" t="s">
        <v>24304</v>
      </c>
    </row>
    <row r="13422" spans="1:6">
      <c r="A13422" t="s">
        <v>24305</v>
      </c>
      <c r="B13422">
        <v>34</v>
      </c>
      <c r="C13422">
        <v>11</v>
      </c>
      <c r="D13422">
        <v>14</v>
      </c>
      <c r="E13422" t="s">
        <v>24306</v>
      </c>
      <c r="F13422" t="s">
        <v>24304</v>
      </c>
    </row>
    <row r="13423" spans="1:6">
      <c r="A13423" t="s">
        <v>24307</v>
      </c>
      <c r="B13423">
        <v>34</v>
      </c>
      <c r="C13423">
        <v>11</v>
      </c>
      <c r="D13423">
        <v>15</v>
      </c>
      <c r="E13423" t="s">
        <v>24308</v>
      </c>
      <c r="F13423" t="s">
        <v>24309</v>
      </c>
    </row>
    <row r="13424" spans="1:6">
      <c r="A13424" t="s">
        <v>24310</v>
      </c>
      <c r="B13424">
        <v>34</v>
      </c>
      <c r="C13424">
        <v>11</v>
      </c>
      <c r="D13424">
        <v>16</v>
      </c>
      <c r="E13424" t="s">
        <v>24311</v>
      </c>
      <c r="F13424" t="s">
        <v>24309</v>
      </c>
    </row>
    <row r="13425" spans="1:6">
      <c r="A13425" t="s">
        <v>24312</v>
      </c>
      <c r="B13425">
        <v>34</v>
      </c>
      <c r="C13425">
        <v>11</v>
      </c>
      <c r="D13425">
        <v>17</v>
      </c>
      <c r="E13425" t="s">
        <v>24313</v>
      </c>
      <c r="F13425" t="s">
        <v>24314</v>
      </c>
    </row>
    <row r="13426" spans="1:6">
      <c r="A13426" t="s">
        <v>24315</v>
      </c>
      <c r="B13426">
        <v>34</v>
      </c>
      <c r="C13426">
        <v>11</v>
      </c>
      <c r="D13426">
        <v>18</v>
      </c>
      <c r="E13426" t="s">
        <v>24313</v>
      </c>
      <c r="F13426" t="s">
        <v>24314</v>
      </c>
    </row>
    <row r="13427" spans="1:6">
      <c r="A13427" t="s">
        <v>24316</v>
      </c>
      <c r="B13427">
        <v>34</v>
      </c>
      <c r="C13427">
        <v>11</v>
      </c>
      <c r="D13427">
        <v>19</v>
      </c>
      <c r="E13427" t="s">
        <v>24317</v>
      </c>
      <c r="F13427" t="s">
        <v>24318</v>
      </c>
    </row>
    <row r="13428" spans="1:6">
      <c r="A13428" t="s">
        <v>24319</v>
      </c>
      <c r="B13428">
        <v>34</v>
      </c>
      <c r="C13428">
        <v>11</v>
      </c>
      <c r="D13428">
        <v>20</v>
      </c>
      <c r="E13428" t="s">
        <v>24317</v>
      </c>
      <c r="F13428" t="s">
        <v>24318</v>
      </c>
    </row>
    <row r="13429" spans="1:6">
      <c r="A13429" t="s">
        <v>24320</v>
      </c>
      <c r="B13429">
        <v>34</v>
      </c>
      <c r="C13429">
        <v>12</v>
      </c>
      <c r="D13429">
        <v>1</v>
      </c>
      <c r="E13429" t="s">
        <v>24321</v>
      </c>
      <c r="F13429" t="s">
        <v>24322</v>
      </c>
    </row>
    <row r="13430" spans="1:6">
      <c r="A13430" t="s">
        <v>24323</v>
      </c>
      <c r="B13430">
        <v>34</v>
      </c>
      <c r="C13430">
        <v>12</v>
      </c>
      <c r="D13430">
        <v>2</v>
      </c>
      <c r="E13430" t="s">
        <v>24324</v>
      </c>
      <c r="F13430" t="s">
        <v>24322</v>
      </c>
    </row>
    <row r="13431" spans="1:6">
      <c r="A13431" t="s">
        <v>24325</v>
      </c>
      <c r="B13431">
        <v>34</v>
      </c>
      <c r="C13431">
        <v>12</v>
      </c>
      <c r="D13431">
        <v>3</v>
      </c>
      <c r="E13431" t="s">
        <v>24326</v>
      </c>
      <c r="F13431" t="s">
        <v>24327</v>
      </c>
    </row>
    <row r="13432" spans="1:6">
      <c r="A13432" t="s">
        <v>24328</v>
      </c>
      <c r="B13432">
        <v>34</v>
      </c>
      <c r="C13432">
        <v>12</v>
      </c>
      <c r="D13432">
        <v>4</v>
      </c>
      <c r="E13432" t="s">
        <v>24329</v>
      </c>
      <c r="F13432" t="s">
        <v>24327</v>
      </c>
    </row>
    <row r="13433" spans="1:6">
      <c r="A13433" t="s">
        <v>24330</v>
      </c>
      <c r="B13433">
        <v>34</v>
      </c>
      <c r="C13433">
        <v>12</v>
      </c>
      <c r="D13433">
        <v>5</v>
      </c>
      <c r="E13433" t="s">
        <v>24331</v>
      </c>
      <c r="F13433" t="s">
        <v>24332</v>
      </c>
    </row>
    <row r="13434" spans="1:6">
      <c r="A13434" t="s">
        <v>24333</v>
      </c>
      <c r="B13434">
        <v>34</v>
      </c>
      <c r="C13434">
        <v>12</v>
      </c>
      <c r="D13434">
        <v>6</v>
      </c>
      <c r="E13434" t="s">
        <v>24334</v>
      </c>
      <c r="F13434" t="s">
        <v>24332</v>
      </c>
    </row>
    <row r="13435" spans="1:6">
      <c r="A13435" t="s">
        <v>24335</v>
      </c>
      <c r="B13435">
        <v>34</v>
      </c>
      <c r="C13435">
        <v>12</v>
      </c>
      <c r="D13435">
        <v>7</v>
      </c>
      <c r="E13435" t="s">
        <v>24336</v>
      </c>
      <c r="F13435" t="s">
        <v>24337</v>
      </c>
    </row>
    <row r="13436" spans="1:6">
      <c r="A13436" t="s">
        <v>24338</v>
      </c>
      <c r="B13436">
        <v>34</v>
      </c>
      <c r="C13436">
        <v>12</v>
      </c>
      <c r="D13436">
        <v>8</v>
      </c>
      <c r="E13436" t="s">
        <v>24339</v>
      </c>
      <c r="F13436" t="s">
        <v>24337</v>
      </c>
    </row>
    <row r="13437" spans="1:6">
      <c r="A13437" t="s">
        <v>24340</v>
      </c>
      <c r="B13437">
        <v>34</v>
      </c>
      <c r="C13437">
        <v>12</v>
      </c>
      <c r="D13437">
        <v>9</v>
      </c>
      <c r="E13437" t="s">
        <v>24341</v>
      </c>
      <c r="F13437" t="s">
        <v>24342</v>
      </c>
    </row>
    <row r="13438" spans="1:6">
      <c r="A13438" t="s">
        <v>24343</v>
      </c>
      <c r="B13438">
        <v>34</v>
      </c>
      <c r="C13438">
        <v>12</v>
      </c>
      <c r="D13438">
        <v>10</v>
      </c>
      <c r="E13438" t="s">
        <v>24344</v>
      </c>
      <c r="F13438" t="s">
        <v>24342</v>
      </c>
    </row>
    <row r="13439" spans="1:6">
      <c r="A13439" t="s">
        <v>24345</v>
      </c>
      <c r="B13439">
        <v>34</v>
      </c>
      <c r="C13439">
        <v>12</v>
      </c>
      <c r="D13439">
        <v>11</v>
      </c>
      <c r="E13439" t="s">
        <v>24346</v>
      </c>
      <c r="F13439" t="s">
        <v>24347</v>
      </c>
    </row>
    <row r="13440" spans="1:6">
      <c r="A13440" t="s">
        <v>24348</v>
      </c>
      <c r="B13440">
        <v>34</v>
      </c>
      <c r="C13440">
        <v>12</v>
      </c>
      <c r="D13440">
        <v>12</v>
      </c>
      <c r="E13440" t="s">
        <v>24349</v>
      </c>
      <c r="F13440" t="s">
        <v>24347</v>
      </c>
    </row>
    <row r="13441" spans="1:6">
      <c r="A13441" t="s">
        <v>24350</v>
      </c>
      <c r="B13441">
        <v>34</v>
      </c>
      <c r="C13441">
        <v>12</v>
      </c>
      <c r="D13441">
        <v>13</v>
      </c>
      <c r="E13441" t="s">
        <v>24351</v>
      </c>
      <c r="F13441" t="s">
        <v>24352</v>
      </c>
    </row>
    <row r="13442" spans="1:6">
      <c r="A13442" t="s">
        <v>24353</v>
      </c>
      <c r="B13442">
        <v>34</v>
      </c>
      <c r="C13442">
        <v>12</v>
      </c>
      <c r="D13442">
        <v>14</v>
      </c>
      <c r="E13442" t="s">
        <v>24354</v>
      </c>
      <c r="F13442" t="s">
        <v>24352</v>
      </c>
    </row>
    <row r="13443" spans="1:6">
      <c r="A13443" t="s">
        <v>24355</v>
      </c>
      <c r="B13443">
        <v>34</v>
      </c>
      <c r="C13443">
        <v>12</v>
      </c>
      <c r="D13443">
        <v>15</v>
      </c>
      <c r="E13443" t="s">
        <v>24356</v>
      </c>
      <c r="F13443" t="s">
        <v>24357</v>
      </c>
    </row>
    <row r="13444" spans="1:6">
      <c r="A13444" t="s">
        <v>24358</v>
      </c>
      <c r="B13444">
        <v>34</v>
      </c>
      <c r="C13444">
        <v>12</v>
      </c>
      <c r="D13444">
        <v>16</v>
      </c>
      <c r="E13444" t="s">
        <v>24359</v>
      </c>
      <c r="F13444" t="s">
        <v>24357</v>
      </c>
    </row>
    <row r="13445" spans="1:6">
      <c r="A13445" t="s">
        <v>24360</v>
      </c>
      <c r="B13445">
        <v>34</v>
      </c>
      <c r="C13445">
        <v>12</v>
      </c>
      <c r="D13445">
        <v>17</v>
      </c>
      <c r="E13445" t="s">
        <v>24361</v>
      </c>
      <c r="F13445" t="s">
        <v>24362</v>
      </c>
    </row>
    <row r="13446" spans="1:6">
      <c r="A13446" t="s">
        <v>24363</v>
      </c>
      <c r="B13446">
        <v>34</v>
      </c>
      <c r="C13446">
        <v>12</v>
      </c>
      <c r="D13446">
        <v>18</v>
      </c>
      <c r="E13446" t="s">
        <v>24364</v>
      </c>
      <c r="F13446" t="s">
        <v>24362</v>
      </c>
    </row>
    <row r="13447" spans="1:6">
      <c r="A13447" t="s">
        <v>24365</v>
      </c>
      <c r="B13447">
        <v>34</v>
      </c>
      <c r="C13447">
        <v>12</v>
      </c>
      <c r="D13447">
        <v>19</v>
      </c>
      <c r="E13447" t="s">
        <v>24366</v>
      </c>
      <c r="F13447" t="s">
        <v>24367</v>
      </c>
    </row>
    <row r="13448" spans="1:6">
      <c r="A13448" t="s">
        <v>24368</v>
      </c>
      <c r="B13448">
        <v>34</v>
      </c>
      <c r="C13448">
        <v>12</v>
      </c>
      <c r="D13448">
        <v>20</v>
      </c>
      <c r="E13448" t="s">
        <v>24369</v>
      </c>
      <c r="F13448" t="s">
        <v>24367</v>
      </c>
    </row>
    <row r="13449" spans="1:6">
      <c r="A13449" t="s">
        <v>24370</v>
      </c>
      <c r="B13449">
        <v>34</v>
      </c>
      <c r="C13449">
        <v>13</v>
      </c>
      <c r="D13449">
        <v>1</v>
      </c>
      <c r="E13449" t="s">
        <v>24371</v>
      </c>
      <c r="F13449" t="s">
        <v>24372</v>
      </c>
    </row>
    <row r="13450" spans="1:6">
      <c r="A13450" t="s">
        <v>24373</v>
      </c>
      <c r="B13450">
        <v>34</v>
      </c>
      <c r="C13450">
        <v>13</v>
      </c>
      <c r="D13450">
        <v>2</v>
      </c>
      <c r="E13450" t="s">
        <v>24374</v>
      </c>
      <c r="F13450" t="s">
        <v>24372</v>
      </c>
    </row>
    <row r="13451" spans="1:6">
      <c r="A13451" t="s">
        <v>24375</v>
      </c>
      <c r="B13451">
        <v>34</v>
      </c>
      <c r="C13451">
        <v>13</v>
      </c>
      <c r="D13451">
        <v>3</v>
      </c>
      <c r="E13451" t="s">
        <v>24376</v>
      </c>
      <c r="F13451" t="s">
        <v>24377</v>
      </c>
    </row>
    <row r="13452" spans="1:6">
      <c r="A13452" t="s">
        <v>24378</v>
      </c>
      <c r="B13452">
        <v>34</v>
      </c>
      <c r="C13452">
        <v>13</v>
      </c>
      <c r="D13452">
        <v>4</v>
      </c>
      <c r="E13452" t="s">
        <v>24379</v>
      </c>
      <c r="F13452" t="s">
        <v>24377</v>
      </c>
    </row>
    <row r="13453" spans="1:6">
      <c r="A13453" t="s">
        <v>24380</v>
      </c>
      <c r="B13453">
        <v>34</v>
      </c>
      <c r="C13453">
        <v>13</v>
      </c>
      <c r="D13453">
        <v>5</v>
      </c>
      <c r="E13453" t="s">
        <v>24381</v>
      </c>
      <c r="F13453" t="s">
        <v>24382</v>
      </c>
    </row>
    <row r="13454" spans="1:6">
      <c r="A13454" t="s">
        <v>24383</v>
      </c>
      <c r="B13454">
        <v>34</v>
      </c>
      <c r="C13454">
        <v>13</v>
      </c>
      <c r="D13454">
        <v>6</v>
      </c>
      <c r="E13454" t="s">
        <v>24384</v>
      </c>
      <c r="F13454" t="s">
        <v>24382</v>
      </c>
    </row>
    <row r="13455" spans="1:6">
      <c r="A13455" t="s">
        <v>24385</v>
      </c>
      <c r="B13455">
        <v>34</v>
      </c>
      <c r="C13455">
        <v>13</v>
      </c>
      <c r="D13455">
        <v>7</v>
      </c>
      <c r="E13455" t="s">
        <v>24386</v>
      </c>
      <c r="F13455" t="s">
        <v>24387</v>
      </c>
    </row>
    <row r="13456" spans="1:6">
      <c r="A13456" t="s">
        <v>24388</v>
      </c>
      <c r="B13456">
        <v>34</v>
      </c>
      <c r="C13456">
        <v>13</v>
      </c>
      <c r="D13456">
        <v>8</v>
      </c>
      <c r="E13456" t="s">
        <v>24389</v>
      </c>
      <c r="F13456" t="s">
        <v>24387</v>
      </c>
    </row>
    <row r="13457" spans="1:6">
      <c r="A13457" t="s">
        <v>24390</v>
      </c>
      <c r="B13457">
        <v>34</v>
      </c>
      <c r="C13457">
        <v>13</v>
      </c>
      <c r="D13457">
        <v>9</v>
      </c>
      <c r="E13457" t="s">
        <v>24391</v>
      </c>
      <c r="F13457" t="s">
        <v>24392</v>
      </c>
    </row>
    <row r="13458" spans="1:6">
      <c r="A13458" t="s">
        <v>24393</v>
      </c>
      <c r="B13458">
        <v>34</v>
      </c>
      <c r="C13458">
        <v>13</v>
      </c>
      <c r="D13458">
        <v>10</v>
      </c>
      <c r="E13458" t="s">
        <v>24394</v>
      </c>
      <c r="F13458" t="s">
        <v>24392</v>
      </c>
    </row>
    <row r="13459" spans="1:6">
      <c r="A13459" t="s">
        <v>24395</v>
      </c>
      <c r="B13459">
        <v>34</v>
      </c>
      <c r="C13459">
        <v>13</v>
      </c>
      <c r="D13459">
        <v>11</v>
      </c>
      <c r="E13459" t="s">
        <v>24396</v>
      </c>
      <c r="F13459" t="s">
        <v>24397</v>
      </c>
    </row>
    <row r="13460" spans="1:6">
      <c r="A13460" t="s">
        <v>24398</v>
      </c>
      <c r="B13460">
        <v>34</v>
      </c>
      <c r="C13460">
        <v>13</v>
      </c>
      <c r="D13460">
        <v>12</v>
      </c>
      <c r="E13460" t="s">
        <v>24399</v>
      </c>
      <c r="F13460" t="s">
        <v>24397</v>
      </c>
    </row>
    <row r="13461" spans="1:6">
      <c r="A13461" t="s">
        <v>24400</v>
      </c>
      <c r="B13461">
        <v>34</v>
      </c>
      <c r="C13461">
        <v>13</v>
      </c>
      <c r="D13461">
        <v>13</v>
      </c>
      <c r="E13461" t="s">
        <v>24401</v>
      </c>
      <c r="F13461" t="s">
        <v>24402</v>
      </c>
    </row>
    <row r="13462" spans="1:6">
      <c r="A13462" t="s">
        <v>24403</v>
      </c>
      <c r="B13462">
        <v>34</v>
      </c>
      <c r="C13462">
        <v>13</v>
      </c>
      <c r="D13462">
        <v>14</v>
      </c>
      <c r="E13462" t="s">
        <v>24404</v>
      </c>
      <c r="F13462" t="s">
        <v>24402</v>
      </c>
    </row>
    <row r="13463" spans="1:6">
      <c r="A13463" t="s">
        <v>24405</v>
      </c>
      <c r="B13463">
        <v>34</v>
      </c>
      <c r="C13463">
        <v>13</v>
      </c>
      <c r="D13463">
        <v>15</v>
      </c>
      <c r="E13463" t="s">
        <v>24406</v>
      </c>
      <c r="F13463" t="s">
        <v>24407</v>
      </c>
    </row>
    <row r="13464" spans="1:6">
      <c r="A13464" t="s">
        <v>24408</v>
      </c>
      <c r="B13464">
        <v>34</v>
      </c>
      <c r="C13464">
        <v>13</v>
      </c>
      <c r="D13464">
        <v>16</v>
      </c>
      <c r="E13464" t="s">
        <v>24409</v>
      </c>
      <c r="F13464" t="s">
        <v>24407</v>
      </c>
    </row>
    <row r="13465" spans="1:6">
      <c r="A13465" t="s">
        <v>24410</v>
      </c>
      <c r="B13465">
        <v>34</v>
      </c>
      <c r="C13465">
        <v>13</v>
      </c>
      <c r="D13465">
        <v>17</v>
      </c>
      <c r="E13465" t="s">
        <v>24411</v>
      </c>
      <c r="F13465" t="s">
        <v>24412</v>
      </c>
    </row>
    <row r="13466" spans="1:6">
      <c r="A13466" t="s">
        <v>24413</v>
      </c>
      <c r="B13466">
        <v>34</v>
      </c>
      <c r="C13466">
        <v>13</v>
      </c>
      <c r="D13466">
        <v>18</v>
      </c>
      <c r="E13466" t="s">
        <v>24414</v>
      </c>
      <c r="F13466" t="s">
        <v>24412</v>
      </c>
    </row>
    <row r="13467" spans="1:6">
      <c r="A13467" t="s">
        <v>24415</v>
      </c>
      <c r="B13467">
        <v>34</v>
      </c>
      <c r="C13467">
        <v>13</v>
      </c>
      <c r="D13467">
        <v>19</v>
      </c>
      <c r="E13467" t="s">
        <v>24416</v>
      </c>
      <c r="F13467" t="s">
        <v>24417</v>
      </c>
    </row>
    <row r="13468" spans="1:6">
      <c r="A13468" t="s">
        <v>24418</v>
      </c>
      <c r="B13468">
        <v>34</v>
      </c>
      <c r="C13468">
        <v>13</v>
      </c>
      <c r="D13468">
        <v>20</v>
      </c>
      <c r="E13468" t="s">
        <v>24419</v>
      </c>
      <c r="F13468" t="s">
        <v>24417</v>
      </c>
    </row>
    <row r="13469" spans="1:6">
      <c r="A13469" t="s">
        <v>24420</v>
      </c>
      <c r="B13469">
        <v>34</v>
      </c>
      <c r="C13469">
        <v>14</v>
      </c>
      <c r="D13469">
        <v>1</v>
      </c>
      <c r="E13469" t="s">
        <v>24421</v>
      </c>
      <c r="F13469" t="s">
        <v>24422</v>
      </c>
    </row>
    <row r="13470" spans="1:6">
      <c r="A13470" t="s">
        <v>24423</v>
      </c>
      <c r="B13470">
        <v>34</v>
      </c>
      <c r="C13470">
        <v>14</v>
      </c>
      <c r="D13470">
        <v>2</v>
      </c>
      <c r="E13470" t="s">
        <v>24424</v>
      </c>
      <c r="F13470" t="s">
        <v>24422</v>
      </c>
    </row>
    <row r="13471" spans="1:6">
      <c r="A13471" t="s">
        <v>24425</v>
      </c>
      <c r="B13471">
        <v>34</v>
      </c>
      <c r="C13471">
        <v>14</v>
      </c>
      <c r="D13471">
        <v>3</v>
      </c>
      <c r="E13471" t="s">
        <v>24426</v>
      </c>
      <c r="F13471" t="s">
        <v>24427</v>
      </c>
    </row>
    <row r="13472" spans="1:6">
      <c r="A13472" t="s">
        <v>24428</v>
      </c>
      <c r="B13472">
        <v>34</v>
      </c>
      <c r="C13472">
        <v>14</v>
      </c>
      <c r="D13472">
        <v>4</v>
      </c>
      <c r="E13472" t="s">
        <v>24429</v>
      </c>
      <c r="F13472" t="s">
        <v>24427</v>
      </c>
    </row>
    <row r="13473" spans="1:7">
      <c r="A13473" t="s">
        <v>24430</v>
      </c>
      <c r="B13473">
        <v>34</v>
      </c>
      <c r="C13473">
        <v>14</v>
      </c>
      <c r="D13473">
        <v>5</v>
      </c>
      <c r="E13473" t="s">
        <v>24431</v>
      </c>
      <c r="F13473" t="s">
        <v>24432</v>
      </c>
    </row>
    <row r="13474" spans="1:7">
      <c r="A13474" t="s">
        <v>24433</v>
      </c>
      <c r="B13474">
        <v>34</v>
      </c>
      <c r="C13474">
        <v>14</v>
      </c>
      <c r="D13474">
        <v>6</v>
      </c>
      <c r="E13474" t="s">
        <v>24434</v>
      </c>
      <c r="F13474" t="s">
        <v>24432</v>
      </c>
    </row>
    <row r="13475" spans="1:7">
      <c r="A13475" t="s">
        <v>24435</v>
      </c>
      <c r="B13475">
        <v>34</v>
      </c>
      <c r="C13475">
        <v>14</v>
      </c>
      <c r="D13475">
        <v>7</v>
      </c>
      <c r="E13475" t="s">
        <v>24436</v>
      </c>
      <c r="F13475" t="s">
        <v>24437</v>
      </c>
    </row>
    <row r="13476" spans="1:7">
      <c r="A13476" t="s">
        <v>24438</v>
      </c>
      <c r="B13476">
        <v>34</v>
      </c>
      <c r="C13476">
        <v>14</v>
      </c>
      <c r="D13476">
        <v>8</v>
      </c>
      <c r="E13476" t="s">
        <v>24439</v>
      </c>
      <c r="F13476" t="s">
        <v>24437</v>
      </c>
    </row>
    <row r="13477" spans="1:7">
      <c r="A13477" t="s">
        <v>24440</v>
      </c>
      <c r="B13477">
        <v>34</v>
      </c>
      <c r="C13477">
        <v>14</v>
      </c>
      <c r="D13477">
        <v>9</v>
      </c>
      <c r="E13477" t="s">
        <v>24441</v>
      </c>
      <c r="F13477" t="s">
        <v>24442</v>
      </c>
    </row>
    <row r="13478" spans="1:7">
      <c r="A13478" t="s">
        <v>24443</v>
      </c>
      <c r="B13478">
        <v>34</v>
      </c>
      <c r="C13478">
        <v>14</v>
      </c>
      <c r="D13478">
        <v>10</v>
      </c>
      <c r="E13478" t="s">
        <v>24444</v>
      </c>
      <c r="F13478" t="s">
        <v>24442</v>
      </c>
    </row>
    <row r="13479" spans="1:7">
      <c r="A13479" t="s">
        <v>24445</v>
      </c>
      <c r="B13479">
        <v>34</v>
      </c>
      <c r="C13479">
        <v>14</v>
      </c>
      <c r="D13479">
        <v>11</v>
      </c>
      <c r="E13479" t="s">
        <v>24446</v>
      </c>
      <c r="F13479" t="s">
        <v>24447</v>
      </c>
    </row>
    <row r="13480" spans="1:7">
      <c r="A13480" t="s">
        <v>24448</v>
      </c>
      <c r="B13480">
        <v>34</v>
      </c>
      <c r="C13480">
        <v>14</v>
      </c>
      <c r="D13480">
        <v>12</v>
      </c>
      <c r="E13480" t="s">
        <v>24449</v>
      </c>
      <c r="F13480" t="s">
        <v>24447</v>
      </c>
    </row>
    <row r="13481" spans="1:7">
      <c r="A13481" t="s">
        <v>24450</v>
      </c>
      <c r="B13481">
        <v>34</v>
      </c>
      <c r="C13481">
        <v>14</v>
      </c>
      <c r="D13481">
        <v>13</v>
      </c>
      <c r="E13481" t="s">
        <v>15</v>
      </c>
      <c r="G13481" t="s">
        <v>16</v>
      </c>
    </row>
    <row r="13482" spans="1:7">
      <c r="A13482" t="s">
        <v>24451</v>
      </c>
      <c r="B13482">
        <v>34</v>
      </c>
      <c r="C13482">
        <v>14</v>
      </c>
      <c r="D13482">
        <v>14</v>
      </c>
      <c r="E13482" t="s">
        <v>15</v>
      </c>
      <c r="G13482" t="s">
        <v>16</v>
      </c>
    </row>
    <row r="13483" spans="1:7">
      <c r="A13483" t="s">
        <v>24452</v>
      </c>
      <c r="B13483">
        <v>34</v>
      </c>
      <c r="C13483">
        <v>14</v>
      </c>
      <c r="D13483">
        <v>15</v>
      </c>
      <c r="E13483" t="s">
        <v>660</v>
      </c>
      <c r="G13483" t="s">
        <v>661</v>
      </c>
    </row>
    <row r="13484" spans="1:7">
      <c r="A13484" t="s">
        <v>24453</v>
      </c>
      <c r="B13484">
        <v>34</v>
      </c>
      <c r="C13484">
        <v>14</v>
      </c>
      <c r="D13484">
        <v>16</v>
      </c>
      <c r="E13484" t="s">
        <v>660</v>
      </c>
      <c r="G13484" t="s">
        <v>661</v>
      </c>
    </row>
    <row r="13485" spans="1:7">
      <c r="A13485" t="s">
        <v>24454</v>
      </c>
      <c r="B13485">
        <v>34</v>
      </c>
      <c r="C13485">
        <v>14</v>
      </c>
      <c r="D13485">
        <v>17</v>
      </c>
      <c r="E13485" t="s">
        <v>664</v>
      </c>
      <c r="G13485" t="s">
        <v>665</v>
      </c>
    </row>
    <row r="13486" spans="1:7">
      <c r="A13486" t="s">
        <v>24455</v>
      </c>
      <c r="B13486">
        <v>34</v>
      </c>
      <c r="C13486">
        <v>14</v>
      </c>
      <c r="D13486">
        <v>18</v>
      </c>
      <c r="E13486" t="s">
        <v>664</v>
      </c>
      <c r="G13486" t="s">
        <v>665</v>
      </c>
    </row>
    <row r="13487" spans="1:7">
      <c r="A13487" t="s">
        <v>24456</v>
      </c>
      <c r="B13487">
        <v>34</v>
      </c>
      <c r="C13487">
        <v>14</v>
      </c>
      <c r="D13487">
        <v>19</v>
      </c>
      <c r="E13487" t="s">
        <v>668</v>
      </c>
      <c r="G13487" t="s">
        <v>669</v>
      </c>
    </row>
    <row r="13488" spans="1:7">
      <c r="A13488" t="s">
        <v>24457</v>
      </c>
      <c r="B13488">
        <v>34</v>
      </c>
      <c r="C13488">
        <v>14</v>
      </c>
      <c r="D13488">
        <v>20</v>
      </c>
      <c r="E13488" t="s">
        <v>668</v>
      </c>
      <c r="G13488" t="s">
        <v>669</v>
      </c>
    </row>
    <row r="13489" spans="1:7">
      <c r="A13489" t="s">
        <v>24458</v>
      </c>
      <c r="B13489">
        <v>34</v>
      </c>
      <c r="C13489">
        <v>15</v>
      </c>
      <c r="D13489">
        <v>1</v>
      </c>
      <c r="E13489" t="s">
        <v>672</v>
      </c>
      <c r="G13489" t="e">
        <f>--Buffer</f>
        <v>#NAME?</v>
      </c>
    </row>
    <row r="13490" spans="1:7">
      <c r="A13490" t="s">
        <v>24459</v>
      </c>
      <c r="B13490">
        <v>34</v>
      </c>
      <c r="C13490">
        <v>15</v>
      </c>
      <c r="D13490">
        <v>2</v>
      </c>
      <c r="E13490" t="s">
        <v>672</v>
      </c>
      <c r="G13490" t="e">
        <f>--Buffer</f>
        <v>#NAME?</v>
      </c>
    </row>
    <row r="13491" spans="1:7">
      <c r="A13491" t="s">
        <v>24460</v>
      </c>
      <c r="B13491">
        <v>34</v>
      </c>
      <c r="C13491">
        <v>15</v>
      </c>
      <c r="D13491">
        <v>3</v>
      </c>
      <c r="E13491" t="s">
        <v>675</v>
      </c>
      <c r="G13491" t="s">
        <v>676</v>
      </c>
    </row>
    <row r="13492" spans="1:7">
      <c r="A13492" t="s">
        <v>24461</v>
      </c>
      <c r="B13492">
        <v>34</v>
      </c>
      <c r="C13492">
        <v>15</v>
      </c>
      <c r="D13492">
        <v>4</v>
      </c>
      <c r="E13492" t="s">
        <v>675</v>
      </c>
      <c r="G13492" t="s">
        <v>676</v>
      </c>
    </row>
    <row r="13493" spans="1:7">
      <c r="A13493" t="s">
        <v>24462</v>
      </c>
      <c r="B13493">
        <v>34</v>
      </c>
      <c r="C13493">
        <v>15</v>
      </c>
      <c r="D13493">
        <v>5</v>
      </c>
      <c r="E13493" t="s">
        <v>679</v>
      </c>
      <c r="G13493" t="s">
        <v>680</v>
      </c>
    </row>
    <row r="13494" spans="1:7">
      <c r="A13494" t="s">
        <v>24463</v>
      </c>
      <c r="B13494">
        <v>34</v>
      </c>
      <c r="C13494">
        <v>15</v>
      </c>
      <c r="D13494">
        <v>6</v>
      </c>
      <c r="E13494" t="s">
        <v>679</v>
      </c>
      <c r="G13494" t="s">
        <v>680</v>
      </c>
    </row>
    <row r="13495" spans="1:7">
      <c r="A13495" t="s">
        <v>24464</v>
      </c>
      <c r="B13495">
        <v>34</v>
      </c>
      <c r="C13495">
        <v>15</v>
      </c>
      <c r="D13495">
        <v>7</v>
      </c>
      <c r="E13495" t="s">
        <v>683</v>
      </c>
      <c r="G13495" t="s">
        <v>684</v>
      </c>
    </row>
    <row r="13496" spans="1:7">
      <c r="A13496" t="s">
        <v>24465</v>
      </c>
      <c r="B13496">
        <v>34</v>
      </c>
      <c r="C13496">
        <v>15</v>
      </c>
      <c r="D13496">
        <v>8</v>
      </c>
      <c r="E13496" t="s">
        <v>683</v>
      </c>
      <c r="G13496" t="s">
        <v>684</v>
      </c>
    </row>
    <row r="13497" spans="1:7">
      <c r="A13497" t="s">
        <v>24466</v>
      </c>
      <c r="B13497">
        <v>34</v>
      </c>
      <c r="C13497">
        <v>15</v>
      </c>
      <c r="D13497">
        <v>9</v>
      </c>
      <c r="E13497" t="s">
        <v>672</v>
      </c>
      <c r="G13497" t="e">
        <f>--Buffer</f>
        <v>#NAME?</v>
      </c>
    </row>
    <row r="13498" spans="1:7">
      <c r="A13498" t="s">
        <v>24467</v>
      </c>
      <c r="B13498">
        <v>34</v>
      </c>
      <c r="C13498">
        <v>15</v>
      </c>
      <c r="D13498">
        <v>10</v>
      </c>
      <c r="E13498" t="s">
        <v>672</v>
      </c>
      <c r="G13498" t="e">
        <f>--Buffer</f>
        <v>#NAME?</v>
      </c>
    </row>
    <row r="13499" spans="1:7">
      <c r="A13499" t="s">
        <v>24468</v>
      </c>
      <c r="B13499">
        <v>34</v>
      </c>
      <c r="C13499">
        <v>15</v>
      </c>
      <c r="D13499">
        <v>11</v>
      </c>
      <c r="E13499" t="s">
        <v>672</v>
      </c>
      <c r="G13499" t="e">
        <f>--Buffer</f>
        <v>#NAME?</v>
      </c>
    </row>
    <row r="13500" spans="1:7">
      <c r="A13500" t="s">
        <v>24469</v>
      </c>
      <c r="B13500">
        <v>34</v>
      </c>
      <c r="C13500">
        <v>15</v>
      </c>
      <c r="D13500">
        <v>12</v>
      </c>
      <c r="E13500" t="s">
        <v>672</v>
      </c>
      <c r="G13500" t="e">
        <f>--Buffer</f>
        <v>#NAME?</v>
      </c>
    </row>
    <row r="13501" spans="1:7">
      <c r="A13501" t="s">
        <v>24470</v>
      </c>
      <c r="B13501">
        <v>34</v>
      </c>
      <c r="C13501">
        <v>15</v>
      </c>
      <c r="D13501">
        <v>13</v>
      </c>
      <c r="E13501" t="s">
        <v>672</v>
      </c>
      <c r="G13501" t="e">
        <f>--Buffer</f>
        <v>#NAME?</v>
      </c>
    </row>
    <row r="13502" spans="1:7">
      <c r="A13502" t="s">
        <v>24471</v>
      </c>
      <c r="B13502">
        <v>34</v>
      </c>
      <c r="C13502">
        <v>15</v>
      </c>
      <c r="D13502">
        <v>14</v>
      </c>
      <c r="E13502" t="s">
        <v>672</v>
      </c>
      <c r="G13502" t="e">
        <f>--Buffer</f>
        <v>#NAME?</v>
      </c>
    </row>
    <row r="13503" spans="1:7">
      <c r="A13503" t="s">
        <v>24472</v>
      </c>
      <c r="B13503">
        <v>34</v>
      </c>
      <c r="C13503">
        <v>15</v>
      </c>
      <c r="D13503">
        <v>15</v>
      </c>
      <c r="E13503" t="s">
        <v>672</v>
      </c>
      <c r="G13503" t="e">
        <f>--Buffer</f>
        <v>#NAME?</v>
      </c>
    </row>
    <row r="13504" spans="1:7">
      <c r="A13504" t="s">
        <v>24473</v>
      </c>
      <c r="B13504">
        <v>34</v>
      </c>
      <c r="C13504">
        <v>15</v>
      </c>
      <c r="D13504">
        <v>16</v>
      </c>
      <c r="E13504" t="s">
        <v>672</v>
      </c>
      <c r="G13504" t="e">
        <f>--Buffer</f>
        <v>#NAME?</v>
      </c>
    </row>
    <row r="13505" spans="1:7">
      <c r="A13505" t="s">
        <v>24474</v>
      </c>
      <c r="B13505">
        <v>34</v>
      </c>
      <c r="C13505">
        <v>15</v>
      </c>
      <c r="D13505">
        <v>17</v>
      </c>
      <c r="E13505" t="s">
        <v>695</v>
      </c>
      <c r="G13505" t="s">
        <v>696</v>
      </c>
    </row>
    <row r="13506" spans="1:7">
      <c r="A13506" t="s">
        <v>24475</v>
      </c>
      <c r="B13506">
        <v>34</v>
      </c>
      <c r="C13506">
        <v>15</v>
      </c>
      <c r="D13506">
        <v>18</v>
      </c>
      <c r="E13506" t="s">
        <v>695</v>
      </c>
      <c r="G13506" t="s">
        <v>696</v>
      </c>
    </row>
    <row r="13507" spans="1:7">
      <c r="A13507" t="s">
        <v>24476</v>
      </c>
      <c r="B13507">
        <v>34</v>
      </c>
      <c r="C13507">
        <v>15</v>
      </c>
      <c r="D13507">
        <v>19</v>
      </c>
      <c r="E13507" t="s">
        <v>699</v>
      </c>
      <c r="G13507" t="s">
        <v>700</v>
      </c>
    </row>
    <row r="13508" spans="1:7">
      <c r="A13508" t="s">
        <v>24477</v>
      </c>
      <c r="B13508">
        <v>34</v>
      </c>
      <c r="C13508">
        <v>15</v>
      </c>
      <c r="D13508">
        <v>20</v>
      </c>
      <c r="E13508" t="s">
        <v>699</v>
      </c>
      <c r="G13508" t="s">
        <v>700</v>
      </c>
    </row>
    <row r="13509" spans="1:7">
      <c r="A13509" t="s">
        <v>24478</v>
      </c>
      <c r="B13509">
        <v>34</v>
      </c>
      <c r="C13509">
        <v>16</v>
      </c>
      <c r="D13509">
        <v>1</v>
      </c>
      <c r="E13509" t="s">
        <v>703</v>
      </c>
      <c r="G13509" t="s">
        <v>704</v>
      </c>
    </row>
    <row r="13510" spans="1:7">
      <c r="A13510" t="s">
        <v>24479</v>
      </c>
      <c r="B13510">
        <v>34</v>
      </c>
      <c r="C13510">
        <v>16</v>
      </c>
      <c r="D13510">
        <v>2</v>
      </c>
      <c r="E13510" t="s">
        <v>703</v>
      </c>
      <c r="G13510" t="s">
        <v>704</v>
      </c>
    </row>
    <row r="13511" spans="1:7">
      <c r="A13511" t="s">
        <v>24480</v>
      </c>
      <c r="B13511">
        <v>34</v>
      </c>
      <c r="C13511">
        <v>16</v>
      </c>
      <c r="D13511">
        <v>3</v>
      </c>
      <c r="E13511" t="s">
        <v>707</v>
      </c>
      <c r="G13511" t="s">
        <v>708</v>
      </c>
    </row>
    <row r="13512" spans="1:7">
      <c r="A13512" t="s">
        <v>24481</v>
      </c>
      <c r="B13512">
        <v>34</v>
      </c>
      <c r="C13512">
        <v>16</v>
      </c>
      <c r="D13512">
        <v>4</v>
      </c>
      <c r="E13512" t="s">
        <v>707</v>
      </c>
      <c r="G13512" t="s">
        <v>708</v>
      </c>
    </row>
    <row r="13513" spans="1:7">
      <c r="A13513" t="s">
        <v>24482</v>
      </c>
      <c r="B13513">
        <v>34</v>
      </c>
      <c r="C13513">
        <v>16</v>
      </c>
      <c r="D13513">
        <v>5</v>
      </c>
      <c r="E13513" t="s">
        <v>711</v>
      </c>
      <c r="G13513" t="e">
        <f>--Blank</f>
        <v>#NAME?</v>
      </c>
    </row>
    <row r="13514" spans="1:7">
      <c r="A13514" t="s">
        <v>24483</v>
      </c>
      <c r="B13514">
        <v>34</v>
      </c>
      <c r="C13514">
        <v>16</v>
      </c>
      <c r="D13514">
        <v>6</v>
      </c>
      <c r="E13514" t="s">
        <v>711</v>
      </c>
      <c r="G13514" t="e">
        <f>--Blank</f>
        <v>#NAME?</v>
      </c>
    </row>
    <row r="13515" spans="1:7">
      <c r="A13515" t="s">
        <v>24484</v>
      </c>
      <c r="B13515">
        <v>34</v>
      </c>
      <c r="C13515">
        <v>16</v>
      </c>
      <c r="D13515">
        <v>7</v>
      </c>
      <c r="E13515" t="s">
        <v>711</v>
      </c>
      <c r="G13515" t="e">
        <f>--Blank</f>
        <v>#NAME?</v>
      </c>
    </row>
    <row r="13516" spans="1:7">
      <c r="A13516" t="s">
        <v>24485</v>
      </c>
      <c r="B13516">
        <v>34</v>
      </c>
      <c r="C13516">
        <v>16</v>
      </c>
      <c r="D13516">
        <v>8</v>
      </c>
      <c r="E13516" t="s">
        <v>711</v>
      </c>
      <c r="G13516" t="e">
        <f>--Blank</f>
        <v>#NAME?</v>
      </c>
    </row>
    <row r="13517" spans="1:7">
      <c r="A13517" t="s">
        <v>24486</v>
      </c>
      <c r="B13517">
        <v>34</v>
      </c>
      <c r="C13517">
        <v>16</v>
      </c>
      <c r="D13517">
        <v>9</v>
      </c>
      <c r="E13517" t="s">
        <v>711</v>
      </c>
      <c r="G13517" t="e">
        <f>--Blank</f>
        <v>#NAME?</v>
      </c>
    </row>
    <row r="13518" spans="1:7">
      <c r="A13518" t="s">
        <v>24487</v>
      </c>
      <c r="B13518">
        <v>34</v>
      </c>
      <c r="C13518">
        <v>16</v>
      </c>
      <c r="D13518">
        <v>10</v>
      </c>
      <c r="E13518" t="s">
        <v>711</v>
      </c>
      <c r="G13518" t="e">
        <f>--Blank</f>
        <v>#NAME?</v>
      </c>
    </row>
    <row r="13519" spans="1:7">
      <c r="A13519" t="s">
        <v>24488</v>
      </c>
      <c r="B13519">
        <v>34</v>
      </c>
      <c r="C13519">
        <v>16</v>
      </c>
      <c r="D13519">
        <v>11</v>
      </c>
      <c r="E13519" t="s">
        <v>711</v>
      </c>
      <c r="G13519" t="e">
        <f>--Blank</f>
        <v>#NAME?</v>
      </c>
    </row>
    <row r="13520" spans="1:7">
      <c r="A13520" t="s">
        <v>24489</v>
      </c>
      <c r="B13520">
        <v>34</v>
      </c>
      <c r="C13520">
        <v>16</v>
      </c>
      <c r="D13520">
        <v>12</v>
      </c>
      <c r="E13520" t="s">
        <v>711</v>
      </c>
      <c r="G13520" t="e">
        <f>--Blank</f>
        <v>#NAME?</v>
      </c>
    </row>
    <row r="13521" spans="1:7">
      <c r="A13521" t="s">
        <v>24490</v>
      </c>
      <c r="B13521">
        <v>34</v>
      </c>
      <c r="C13521">
        <v>16</v>
      </c>
      <c r="D13521">
        <v>13</v>
      </c>
      <c r="E13521" t="s">
        <v>711</v>
      </c>
      <c r="G13521" t="e">
        <f>--Blank</f>
        <v>#NAME?</v>
      </c>
    </row>
    <row r="13522" spans="1:7">
      <c r="A13522" t="s">
        <v>24491</v>
      </c>
      <c r="B13522">
        <v>34</v>
      </c>
      <c r="C13522">
        <v>16</v>
      </c>
      <c r="D13522">
        <v>14</v>
      </c>
      <c r="E13522" t="s">
        <v>711</v>
      </c>
      <c r="G13522" t="e">
        <f>--Blank</f>
        <v>#NAME?</v>
      </c>
    </row>
    <row r="13523" spans="1:7">
      <c r="A13523" t="s">
        <v>24492</v>
      </c>
      <c r="B13523">
        <v>34</v>
      </c>
      <c r="C13523">
        <v>16</v>
      </c>
      <c r="D13523">
        <v>15</v>
      </c>
      <c r="E13523" t="s">
        <v>711</v>
      </c>
      <c r="G13523" t="e">
        <f>--Blank</f>
        <v>#NAME?</v>
      </c>
    </row>
    <row r="13524" spans="1:7">
      <c r="A13524" t="s">
        <v>24493</v>
      </c>
      <c r="B13524">
        <v>34</v>
      </c>
      <c r="C13524">
        <v>16</v>
      </c>
      <c r="D13524">
        <v>16</v>
      </c>
      <c r="E13524" t="s">
        <v>711</v>
      </c>
      <c r="G13524" t="e">
        <f>--Blank</f>
        <v>#NAME?</v>
      </c>
    </row>
    <row r="13525" spans="1:7">
      <c r="A13525" t="s">
        <v>24494</v>
      </c>
      <c r="B13525">
        <v>34</v>
      </c>
      <c r="C13525">
        <v>16</v>
      </c>
      <c r="D13525">
        <v>17</v>
      </c>
      <c r="E13525" t="s">
        <v>711</v>
      </c>
      <c r="G13525" t="e">
        <f>--Blank</f>
        <v>#NAME?</v>
      </c>
    </row>
    <row r="13526" spans="1:7">
      <c r="A13526" t="s">
        <v>24495</v>
      </c>
      <c r="B13526">
        <v>34</v>
      </c>
      <c r="C13526">
        <v>16</v>
      </c>
      <c r="D13526">
        <v>18</v>
      </c>
      <c r="E13526" t="s">
        <v>711</v>
      </c>
      <c r="G13526" t="e">
        <f>--Blank</f>
        <v>#NAME?</v>
      </c>
    </row>
    <row r="13527" spans="1:7">
      <c r="A13527" t="s">
        <v>24496</v>
      </c>
      <c r="B13527">
        <v>34</v>
      </c>
      <c r="C13527">
        <v>16</v>
      </c>
      <c r="D13527">
        <v>19</v>
      </c>
      <c r="E13527" t="s">
        <v>711</v>
      </c>
      <c r="G13527" t="e">
        <f>--Blank</f>
        <v>#NAME?</v>
      </c>
    </row>
    <row r="13528" spans="1:7">
      <c r="A13528" t="s">
        <v>24497</v>
      </c>
      <c r="B13528">
        <v>34</v>
      </c>
      <c r="C13528">
        <v>16</v>
      </c>
      <c r="D13528">
        <v>20</v>
      </c>
      <c r="E13528" t="s">
        <v>711</v>
      </c>
      <c r="G13528" t="e">
        <f>--Blank</f>
        <v>#NAME?</v>
      </c>
    </row>
    <row r="13529" spans="1:7">
      <c r="A13529" t="s">
        <v>24498</v>
      </c>
      <c r="B13529">
        <v>34</v>
      </c>
      <c r="C13529">
        <v>17</v>
      </c>
      <c r="D13529">
        <v>1</v>
      </c>
      <c r="E13529" t="s">
        <v>711</v>
      </c>
      <c r="G13529" t="e">
        <f>--Blank</f>
        <v>#NAME?</v>
      </c>
    </row>
    <row r="13530" spans="1:7">
      <c r="A13530" t="s">
        <v>24499</v>
      </c>
      <c r="B13530">
        <v>34</v>
      </c>
      <c r="C13530">
        <v>17</v>
      </c>
      <c r="D13530">
        <v>2</v>
      </c>
      <c r="E13530" t="s">
        <v>711</v>
      </c>
      <c r="G13530" t="e">
        <f>--Blank</f>
        <v>#NAME?</v>
      </c>
    </row>
    <row r="13531" spans="1:7">
      <c r="A13531" t="s">
        <v>24500</v>
      </c>
      <c r="B13531">
        <v>34</v>
      </c>
      <c r="C13531">
        <v>17</v>
      </c>
      <c r="D13531">
        <v>3</v>
      </c>
      <c r="E13531" t="s">
        <v>711</v>
      </c>
      <c r="G13531" t="e">
        <f>--Blank</f>
        <v>#NAME?</v>
      </c>
    </row>
    <row r="13532" spans="1:7">
      <c r="A13532" t="s">
        <v>24501</v>
      </c>
      <c r="B13532">
        <v>34</v>
      </c>
      <c r="C13532">
        <v>17</v>
      </c>
      <c r="D13532">
        <v>4</v>
      </c>
      <c r="E13532" t="s">
        <v>711</v>
      </c>
      <c r="G13532" t="e">
        <f>--Blank</f>
        <v>#NAME?</v>
      </c>
    </row>
    <row r="13533" spans="1:7">
      <c r="A13533" t="s">
        <v>24502</v>
      </c>
      <c r="B13533">
        <v>34</v>
      </c>
      <c r="C13533">
        <v>17</v>
      </c>
      <c r="D13533">
        <v>5</v>
      </c>
      <c r="E13533" t="s">
        <v>711</v>
      </c>
      <c r="G13533" t="e">
        <f>--Blank</f>
        <v>#NAME?</v>
      </c>
    </row>
    <row r="13534" spans="1:7">
      <c r="A13534" t="s">
        <v>24503</v>
      </c>
      <c r="B13534">
        <v>34</v>
      </c>
      <c r="C13534">
        <v>17</v>
      </c>
      <c r="D13534">
        <v>6</v>
      </c>
      <c r="E13534" t="s">
        <v>711</v>
      </c>
      <c r="G13534" t="e">
        <f>--Blank</f>
        <v>#NAME?</v>
      </c>
    </row>
    <row r="13535" spans="1:7">
      <c r="A13535" t="s">
        <v>24504</v>
      </c>
      <c r="B13535">
        <v>34</v>
      </c>
      <c r="C13535">
        <v>17</v>
      </c>
      <c r="D13535">
        <v>7</v>
      </c>
      <c r="E13535" t="s">
        <v>711</v>
      </c>
      <c r="G13535" t="e">
        <f>--Blank</f>
        <v>#NAME?</v>
      </c>
    </row>
    <row r="13536" spans="1:7">
      <c r="A13536" t="s">
        <v>24505</v>
      </c>
      <c r="B13536">
        <v>34</v>
      </c>
      <c r="C13536">
        <v>17</v>
      </c>
      <c r="D13536">
        <v>8</v>
      </c>
      <c r="E13536" t="s">
        <v>711</v>
      </c>
      <c r="G13536" t="e">
        <f>--Blank</f>
        <v>#NAME?</v>
      </c>
    </row>
    <row r="13537" spans="1:7">
      <c r="A13537" t="s">
        <v>24506</v>
      </c>
      <c r="B13537">
        <v>34</v>
      </c>
      <c r="C13537">
        <v>17</v>
      </c>
      <c r="D13537">
        <v>9</v>
      </c>
      <c r="E13537" t="s">
        <v>711</v>
      </c>
      <c r="G13537" t="e">
        <f>--Blank</f>
        <v>#NAME?</v>
      </c>
    </row>
    <row r="13538" spans="1:7">
      <c r="A13538" t="s">
        <v>24507</v>
      </c>
      <c r="B13538">
        <v>34</v>
      </c>
      <c r="C13538">
        <v>17</v>
      </c>
      <c r="D13538">
        <v>10</v>
      </c>
      <c r="E13538" t="s">
        <v>711</v>
      </c>
      <c r="G13538" t="e">
        <f>--Blank</f>
        <v>#NAME?</v>
      </c>
    </row>
    <row r="13539" spans="1:7">
      <c r="A13539" t="s">
        <v>24508</v>
      </c>
      <c r="B13539">
        <v>34</v>
      </c>
      <c r="C13539">
        <v>17</v>
      </c>
      <c r="D13539">
        <v>11</v>
      </c>
      <c r="E13539" t="s">
        <v>711</v>
      </c>
      <c r="G13539" t="e">
        <f>--Blank</f>
        <v>#NAME?</v>
      </c>
    </row>
    <row r="13540" spans="1:7">
      <c r="A13540" t="s">
        <v>24509</v>
      </c>
      <c r="B13540">
        <v>34</v>
      </c>
      <c r="C13540">
        <v>17</v>
      </c>
      <c r="D13540">
        <v>12</v>
      </c>
      <c r="E13540" t="s">
        <v>711</v>
      </c>
      <c r="G13540" t="e">
        <f>--Blank</f>
        <v>#NAME?</v>
      </c>
    </row>
    <row r="13541" spans="1:7">
      <c r="A13541" t="s">
        <v>24510</v>
      </c>
      <c r="B13541">
        <v>34</v>
      </c>
      <c r="C13541">
        <v>17</v>
      </c>
      <c r="D13541">
        <v>13</v>
      </c>
      <c r="E13541" t="s">
        <v>711</v>
      </c>
      <c r="G13541" t="e">
        <f>--Blank</f>
        <v>#NAME?</v>
      </c>
    </row>
    <row r="13542" spans="1:7">
      <c r="A13542" t="s">
        <v>24511</v>
      </c>
      <c r="B13542">
        <v>34</v>
      </c>
      <c r="C13542">
        <v>17</v>
      </c>
      <c r="D13542">
        <v>14</v>
      </c>
      <c r="E13542" t="s">
        <v>711</v>
      </c>
      <c r="G13542" t="e">
        <f>--Blank</f>
        <v>#NAME?</v>
      </c>
    </row>
    <row r="13543" spans="1:7">
      <c r="A13543" t="s">
        <v>24512</v>
      </c>
      <c r="B13543">
        <v>34</v>
      </c>
      <c r="C13543">
        <v>17</v>
      </c>
      <c r="D13543">
        <v>15</v>
      </c>
      <c r="E13543" t="s">
        <v>711</v>
      </c>
      <c r="G13543" t="e">
        <f>--Blank</f>
        <v>#NAME?</v>
      </c>
    </row>
    <row r="13544" spans="1:7">
      <c r="A13544" t="s">
        <v>24513</v>
      </c>
      <c r="B13544">
        <v>34</v>
      </c>
      <c r="C13544">
        <v>17</v>
      </c>
      <c r="D13544">
        <v>16</v>
      </c>
      <c r="E13544" t="s">
        <v>711</v>
      </c>
      <c r="G13544" t="e">
        <f>--Blank</f>
        <v>#NAME?</v>
      </c>
    </row>
    <row r="13545" spans="1:7">
      <c r="A13545" t="s">
        <v>24514</v>
      </c>
      <c r="B13545">
        <v>34</v>
      </c>
      <c r="C13545">
        <v>17</v>
      </c>
      <c r="D13545">
        <v>17</v>
      </c>
      <c r="E13545" t="s">
        <v>711</v>
      </c>
      <c r="G13545" t="e">
        <f>--Blank</f>
        <v>#NAME?</v>
      </c>
    </row>
    <row r="13546" spans="1:7">
      <c r="A13546" t="s">
        <v>24515</v>
      </c>
      <c r="B13546">
        <v>34</v>
      </c>
      <c r="C13546">
        <v>17</v>
      </c>
      <c r="D13546">
        <v>18</v>
      </c>
      <c r="E13546" t="s">
        <v>711</v>
      </c>
      <c r="G13546" t="e">
        <f>--Blank</f>
        <v>#NAME?</v>
      </c>
    </row>
    <row r="13547" spans="1:7">
      <c r="A13547" t="s">
        <v>24516</v>
      </c>
      <c r="B13547">
        <v>34</v>
      </c>
      <c r="C13547">
        <v>17</v>
      </c>
      <c r="D13547">
        <v>19</v>
      </c>
      <c r="E13547" t="s">
        <v>711</v>
      </c>
      <c r="G13547" t="e">
        <f>--Blank</f>
        <v>#NAME?</v>
      </c>
    </row>
    <row r="13548" spans="1:7">
      <c r="A13548" t="s">
        <v>24517</v>
      </c>
      <c r="B13548">
        <v>34</v>
      </c>
      <c r="C13548">
        <v>17</v>
      </c>
      <c r="D13548">
        <v>20</v>
      </c>
      <c r="E13548" t="s">
        <v>711</v>
      </c>
      <c r="G13548" t="e">
        <f>--Blank</f>
        <v>#NAME?</v>
      </c>
    </row>
    <row r="13549" spans="1:7">
      <c r="A13549" t="s">
        <v>24518</v>
      </c>
      <c r="B13549">
        <v>34</v>
      </c>
      <c r="C13549">
        <v>18</v>
      </c>
      <c r="D13549">
        <v>1</v>
      </c>
      <c r="E13549" t="s">
        <v>711</v>
      </c>
      <c r="G13549" t="e">
        <f>--Blank</f>
        <v>#NAME?</v>
      </c>
    </row>
    <row r="13550" spans="1:7">
      <c r="A13550" t="s">
        <v>24519</v>
      </c>
      <c r="B13550">
        <v>34</v>
      </c>
      <c r="C13550">
        <v>18</v>
      </c>
      <c r="D13550">
        <v>2</v>
      </c>
      <c r="E13550" t="s">
        <v>711</v>
      </c>
      <c r="G13550" t="e">
        <f>--Blank</f>
        <v>#NAME?</v>
      </c>
    </row>
    <row r="13551" spans="1:7">
      <c r="A13551" t="s">
        <v>24520</v>
      </c>
      <c r="B13551">
        <v>34</v>
      </c>
      <c r="C13551">
        <v>18</v>
      </c>
      <c r="D13551">
        <v>3</v>
      </c>
      <c r="E13551" t="s">
        <v>711</v>
      </c>
      <c r="G13551" t="e">
        <f>--Blank</f>
        <v>#NAME?</v>
      </c>
    </row>
    <row r="13552" spans="1:7">
      <c r="A13552" t="s">
        <v>24521</v>
      </c>
      <c r="B13552">
        <v>34</v>
      </c>
      <c r="C13552">
        <v>18</v>
      </c>
      <c r="D13552">
        <v>4</v>
      </c>
      <c r="E13552" t="s">
        <v>711</v>
      </c>
      <c r="G13552" t="e">
        <f>--Blank</f>
        <v>#NAME?</v>
      </c>
    </row>
    <row r="13553" spans="1:7">
      <c r="A13553" t="s">
        <v>24522</v>
      </c>
      <c r="B13553">
        <v>34</v>
      </c>
      <c r="C13553">
        <v>18</v>
      </c>
      <c r="D13553">
        <v>5</v>
      </c>
      <c r="E13553" t="s">
        <v>711</v>
      </c>
      <c r="G13553" t="e">
        <f>--Blank</f>
        <v>#NAME?</v>
      </c>
    </row>
    <row r="13554" spans="1:7">
      <c r="A13554" t="s">
        <v>24523</v>
      </c>
      <c r="B13554">
        <v>34</v>
      </c>
      <c r="C13554">
        <v>18</v>
      </c>
      <c r="D13554">
        <v>6</v>
      </c>
      <c r="E13554" t="s">
        <v>711</v>
      </c>
      <c r="G13554" t="e">
        <f>--Blank</f>
        <v>#NAME?</v>
      </c>
    </row>
    <row r="13555" spans="1:7">
      <c r="A13555" t="s">
        <v>24524</v>
      </c>
      <c r="B13555">
        <v>34</v>
      </c>
      <c r="C13555">
        <v>18</v>
      </c>
      <c r="D13555">
        <v>7</v>
      </c>
      <c r="E13555" t="s">
        <v>711</v>
      </c>
      <c r="G13555" t="e">
        <f>--Blank</f>
        <v>#NAME?</v>
      </c>
    </row>
    <row r="13556" spans="1:7">
      <c r="A13556" t="s">
        <v>24525</v>
      </c>
      <c r="B13556">
        <v>34</v>
      </c>
      <c r="C13556">
        <v>18</v>
      </c>
      <c r="D13556">
        <v>8</v>
      </c>
      <c r="E13556" t="s">
        <v>711</v>
      </c>
      <c r="G13556" t="e">
        <f>--Blank</f>
        <v>#NAME?</v>
      </c>
    </row>
    <row r="13557" spans="1:7">
      <c r="A13557" t="s">
        <v>24526</v>
      </c>
      <c r="B13557">
        <v>34</v>
      </c>
      <c r="C13557">
        <v>18</v>
      </c>
      <c r="D13557">
        <v>9</v>
      </c>
      <c r="E13557" t="s">
        <v>711</v>
      </c>
      <c r="G13557" t="e">
        <f>--Blank</f>
        <v>#NAME?</v>
      </c>
    </row>
    <row r="13558" spans="1:7">
      <c r="A13558" t="s">
        <v>24527</v>
      </c>
      <c r="B13558">
        <v>34</v>
      </c>
      <c r="C13558">
        <v>18</v>
      </c>
      <c r="D13558">
        <v>10</v>
      </c>
      <c r="E13558" t="s">
        <v>711</v>
      </c>
      <c r="G13558" t="e">
        <f>--Blank</f>
        <v>#NAME?</v>
      </c>
    </row>
    <row r="13559" spans="1:7">
      <c r="A13559" t="s">
        <v>24528</v>
      </c>
      <c r="B13559">
        <v>34</v>
      </c>
      <c r="C13559">
        <v>18</v>
      </c>
      <c r="D13559">
        <v>11</v>
      </c>
      <c r="E13559" t="s">
        <v>711</v>
      </c>
      <c r="G13559" t="e">
        <f>--Blank</f>
        <v>#NAME?</v>
      </c>
    </row>
    <row r="13560" spans="1:7">
      <c r="A13560" t="s">
        <v>24529</v>
      </c>
      <c r="B13560">
        <v>34</v>
      </c>
      <c r="C13560">
        <v>18</v>
      </c>
      <c r="D13560">
        <v>12</v>
      </c>
      <c r="E13560" t="s">
        <v>711</v>
      </c>
      <c r="G13560" t="e">
        <f>--Blank</f>
        <v>#NAME?</v>
      </c>
    </row>
    <row r="13561" spans="1:7">
      <c r="A13561" t="s">
        <v>24530</v>
      </c>
      <c r="B13561">
        <v>34</v>
      </c>
      <c r="C13561">
        <v>18</v>
      </c>
      <c r="D13561">
        <v>13</v>
      </c>
      <c r="E13561" t="s">
        <v>711</v>
      </c>
      <c r="G13561" t="e">
        <f>--Blank</f>
        <v>#NAME?</v>
      </c>
    </row>
    <row r="13562" spans="1:7">
      <c r="A13562" t="s">
        <v>24531</v>
      </c>
      <c r="B13562">
        <v>34</v>
      </c>
      <c r="C13562">
        <v>18</v>
      </c>
      <c r="D13562">
        <v>14</v>
      </c>
      <c r="E13562" t="s">
        <v>711</v>
      </c>
      <c r="G13562" t="e">
        <f>--Blank</f>
        <v>#NAME?</v>
      </c>
    </row>
    <row r="13563" spans="1:7">
      <c r="A13563" t="s">
        <v>24532</v>
      </c>
      <c r="B13563">
        <v>34</v>
      </c>
      <c r="C13563">
        <v>18</v>
      </c>
      <c r="D13563">
        <v>15</v>
      </c>
      <c r="E13563" t="s">
        <v>711</v>
      </c>
      <c r="G13563" t="e">
        <f>--Blank</f>
        <v>#NAME?</v>
      </c>
    </row>
    <row r="13564" spans="1:7">
      <c r="A13564" t="s">
        <v>24533</v>
      </c>
      <c r="B13564">
        <v>34</v>
      </c>
      <c r="C13564">
        <v>18</v>
      </c>
      <c r="D13564">
        <v>16</v>
      </c>
      <c r="E13564" t="s">
        <v>711</v>
      </c>
      <c r="G13564" t="e">
        <f>--Blank</f>
        <v>#NAME?</v>
      </c>
    </row>
    <row r="13565" spans="1:7">
      <c r="A13565" t="s">
        <v>24534</v>
      </c>
      <c r="B13565">
        <v>34</v>
      </c>
      <c r="C13565">
        <v>18</v>
      </c>
      <c r="D13565">
        <v>17</v>
      </c>
      <c r="E13565" t="s">
        <v>711</v>
      </c>
      <c r="G13565" t="e">
        <f>--Blank</f>
        <v>#NAME?</v>
      </c>
    </row>
    <row r="13566" spans="1:7">
      <c r="A13566" t="s">
        <v>24535</v>
      </c>
      <c r="B13566">
        <v>34</v>
      </c>
      <c r="C13566">
        <v>18</v>
      </c>
      <c r="D13566">
        <v>18</v>
      </c>
      <c r="E13566" t="s">
        <v>711</v>
      </c>
      <c r="G13566" t="e">
        <f>--Blank</f>
        <v>#NAME?</v>
      </c>
    </row>
    <row r="13567" spans="1:7">
      <c r="A13567" t="s">
        <v>24536</v>
      </c>
      <c r="B13567">
        <v>34</v>
      </c>
      <c r="C13567">
        <v>18</v>
      </c>
      <c r="D13567">
        <v>19</v>
      </c>
      <c r="E13567" t="s">
        <v>711</v>
      </c>
      <c r="G13567" t="e">
        <f>--Blank</f>
        <v>#NAME?</v>
      </c>
    </row>
    <row r="13568" spans="1:7">
      <c r="A13568" t="s">
        <v>24537</v>
      </c>
      <c r="B13568">
        <v>34</v>
      </c>
      <c r="C13568">
        <v>18</v>
      </c>
      <c r="D13568">
        <v>20</v>
      </c>
      <c r="E13568" t="s">
        <v>711</v>
      </c>
      <c r="G13568" t="e">
        <f>--Blank</f>
        <v>#NAME?</v>
      </c>
    </row>
    <row r="13569" spans="1:7">
      <c r="A13569" t="s">
        <v>24538</v>
      </c>
      <c r="B13569">
        <v>34</v>
      </c>
      <c r="C13569">
        <v>19</v>
      </c>
      <c r="D13569">
        <v>1</v>
      </c>
      <c r="E13569" t="s">
        <v>711</v>
      </c>
      <c r="G13569" t="e">
        <f>--Blank</f>
        <v>#NAME?</v>
      </c>
    </row>
    <row r="13570" spans="1:7">
      <c r="A13570" t="s">
        <v>24539</v>
      </c>
      <c r="B13570">
        <v>34</v>
      </c>
      <c r="C13570">
        <v>19</v>
      </c>
      <c r="D13570">
        <v>2</v>
      </c>
      <c r="E13570" t="s">
        <v>711</v>
      </c>
      <c r="G13570" t="e">
        <f>--Blank</f>
        <v>#NAME?</v>
      </c>
    </row>
    <row r="13571" spans="1:7">
      <c r="A13571" t="s">
        <v>24540</v>
      </c>
      <c r="B13571">
        <v>34</v>
      </c>
      <c r="C13571">
        <v>19</v>
      </c>
      <c r="D13571">
        <v>3</v>
      </c>
      <c r="E13571" t="s">
        <v>711</v>
      </c>
      <c r="G13571" t="e">
        <f>--Blank</f>
        <v>#NAME?</v>
      </c>
    </row>
    <row r="13572" spans="1:7">
      <c r="A13572" t="s">
        <v>24541</v>
      </c>
      <c r="B13572">
        <v>34</v>
      </c>
      <c r="C13572">
        <v>19</v>
      </c>
      <c r="D13572">
        <v>4</v>
      </c>
      <c r="E13572" t="s">
        <v>711</v>
      </c>
      <c r="G13572" t="e">
        <f>--Blank</f>
        <v>#NAME?</v>
      </c>
    </row>
    <row r="13573" spans="1:7">
      <c r="A13573" t="s">
        <v>24542</v>
      </c>
      <c r="B13573">
        <v>34</v>
      </c>
      <c r="C13573">
        <v>19</v>
      </c>
      <c r="D13573">
        <v>5</v>
      </c>
      <c r="E13573" t="s">
        <v>711</v>
      </c>
      <c r="G13573" t="e">
        <f>--Blank</f>
        <v>#NAME?</v>
      </c>
    </row>
    <row r="13574" spans="1:7">
      <c r="A13574" t="s">
        <v>24543</v>
      </c>
      <c r="B13574">
        <v>34</v>
      </c>
      <c r="C13574">
        <v>19</v>
      </c>
      <c r="D13574">
        <v>6</v>
      </c>
      <c r="E13574" t="s">
        <v>711</v>
      </c>
      <c r="G13574" t="e">
        <f>--Blank</f>
        <v>#NAME?</v>
      </c>
    </row>
    <row r="13575" spans="1:7">
      <c r="A13575" t="s">
        <v>24544</v>
      </c>
      <c r="B13575">
        <v>34</v>
      </c>
      <c r="C13575">
        <v>19</v>
      </c>
      <c r="D13575">
        <v>7</v>
      </c>
      <c r="E13575" t="s">
        <v>711</v>
      </c>
      <c r="G13575" t="e">
        <f>--Blank</f>
        <v>#NAME?</v>
      </c>
    </row>
    <row r="13576" spans="1:7">
      <c r="A13576" t="s">
        <v>24545</v>
      </c>
      <c r="B13576">
        <v>34</v>
      </c>
      <c r="C13576">
        <v>19</v>
      </c>
      <c r="D13576">
        <v>8</v>
      </c>
      <c r="E13576" t="s">
        <v>711</v>
      </c>
      <c r="G13576" t="e">
        <f>--Blank</f>
        <v>#NAME?</v>
      </c>
    </row>
    <row r="13577" spans="1:7">
      <c r="A13577" t="s">
        <v>24546</v>
      </c>
      <c r="B13577">
        <v>34</v>
      </c>
      <c r="C13577">
        <v>19</v>
      </c>
      <c r="D13577">
        <v>9</v>
      </c>
      <c r="E13577" t="s">
        <v>711</v>
      </c>
      <c r="G13577" t="e">
        <f>--Blank</f>
        <v>#NAME?</v>
      </c>
    </row>
    <row r="13578" spans="1:7">
      <c r="A13578" t="s">
        <v>24547</v>
      </c>
      <c r="B13578">
        <v>34</v>
      </c>
      <c r="C13578">
        <v>19</v>
      </c>
      <c r="D13578">
        <v>10</v>
      </c>
      <c r="E13578" t="s">
        <v>711</v>
      </c>
      <c r="G13578" t="e">
        <f>--Blank</f>
        <v>#NAME?</v>
      </c>
    </row>
    <row r="13579" spans="1:7">
      <c r="A13579" t="s">
        <v>24548</v>
      </c>
      <c r="B13579">
        <v>34</v>
      </c>
      <c r="C13579">
        <v>19</v>
      </c>
      <c r="D13579">
        <v>11</v>
      </c>
      <c r="E13579" t="s">
        <v>711</v>
      </c>
      <c r="G13579" t="e">
        <f>--Blank</f>
        <v>#NAME?</v>
      </c>
    </row>
    <row r="13580" spans="1:7">
      <c r="A13580" t="s">
        <v>24549</v>
      </c>
      <c r="B13580">
        <v>34</v>
      </c>
      <c r="C13580">
        <v>19</v>
      </c>
      <c r="D13580">
        <v>12</v>
      </c>
      <c r="E13580" t="s">
        <v>711</v>
      </c>
      <c r="G13580" t="e">
        <f>--Blank</f>
        <v>#NAME?</v>
      </c>
    </row>
    <row r="13581" spans="1:7">
      <c r="A13581" t="s">
        <v>24550</v>
      </c>
      <c r="B13581">
        <v>34</v>
      </c>
      <c r="C13581">
        <v>19</v>
      </c>
      <c r="D13581">
        <v>13</v>
      </c>
      <c r="E13581" t="s">
        <v>711</v>
      </c>
      <c r="G13581" t="e">
        <f>--Blank</f>
        <v>#NAME?</v>
      </c>
    </row>
    <row r="13582" spans="1:7">
      <c r="A13582" t="s">
        <v>24551</v>
      </c>
      <c r="B13582">
        <v>34</v>
      </c>
      <c r="C13582">
        <v>19</v>
      </c>
      <c r="D13582">
        <v>14</v>
      </c>
      <c r="E13582" t="s">
        <v>711</v>
      </c>
      <c r="G13582" t="e">
        <f>--Blank</f>
        <v>#NAME?</v>
      </c>
    </row>
    <row r="13583" spans="1:7">
      <c r="A13583" t="s">
        <v>24552</v>
      </c>
      <c r="B13583">
        <v>34</v>
      </c>
      <c r="C13583">
        <v>19</v>
      </c>
      <c r="D13583">
        <v>15</v>
      </c>
      <c r="E13583" t="s">
        <v>711</v>
      </c>
      <c r="G13583" t="e">
        <f>--Blank</f>
        <v>#NAME?</v>
      </c>
    </row>
    <row r="13584" spans="1:7">
      <c r="A13584" t="s">
        <v>24553</v>
      </c>
      <c r="B13584">
        <v>34</v>
      </c>
      <c r="C13584">
        <v>19</v>
      </c>
      <c r="D13584">
        <v>16</v>
      </c>
      <c r="E13584" t="s">
        <v>711</v>
      </c>
      <c r="G13584" t="e">
        <f>--Blank</f>
        <v>#NAME?</v>
      </c>
    </row>
    <row r="13585" spans="1:7">
      <c r="A13585" t="s">
        <v>24554</v>
      </c>
      <c r="B13585">
        <v>34</v>
      </c>
      <c r="C13585">
        <v>19</v>
      </c>
      <c r="D13585">
        <v>17</v>
      </c>
      <c r="E13585" t="s">
        <v>711</v>
      </c>
      <c r="G13585" t="e">
        <f>--Blank</f>
        <v>#NAME?</v>
      </c>
    </row>
    <row r="13586" spans="1:7">
      <c r="A13586" t="s">
        <v>24555</v>
      </c>
      <c r="B13586">
        <v>34</v>
      </c>
      <c r="C13586">
        <v>19</v>
      </c>
      <c r="D13586">
        <v>18</v>
      </c>
      <c r="E13586" t="s">
        <v>711</v>
      </c>
      <c r="G13586" t="e">
        <f>--Blank</f>
        <v>#NAME?</v>
      </c>
    </row>
    <row r="13587" spans="1:7">
      <c r="A13587" t="s">
        <v>24556</v>
      </c>
      <c r="B13587">
        <v>34</v>
      </c>
      <c r="C13587">
        <v>19</v>
      </c>
      <c r="D13587">
        <v>19</v>
      </c>
      <c r="E13587" t="s">
        <v>711</v>
      </c>
      <c r="G13587" t="e">
        <f>--Blank</f>
        <v>#NAME?</v>
      </c>
    </row>
    <row r="13588" spans="1:7">
      <c r="A13588" t="s">
        <v>24557</v>
      </c>
      <c r="B13588">
        <v>34</v>
      </c>
      <c r="C13588">
        <v>19</v>
      </c>
      <c r="D13588">
        <v>20</v>
      </c>
      <c r="E13588" t="s">
        <v>711</v>
      </c>
      <c r="G13588" t="e">
        <f>--Blank</f>
        <v>#NAME?</v>
      </c>
    </row>
    <row r="13589" spans="1:7">
      <c r="A13589" t="s">
        <v>24558</v>
      </c>
      <c r="B13589">
        <v>34</v>
      </c>
      <c r="C13589">
        <v>20</v>
      </c>
      <c r="D13589">
        <v>1</v>
      </c>
      <c r="E13589" t="s">
        <v>711</v>
      </c>
      <c r="G13589" t="e">
        <f>--Blank</f>
        <v>#NAME?</v>
      </c>
    </row>
    <row r="13590" spans="1:7">
      <c r="A13590" t="s">
        <v>24559</v>
      </c>
      <c r="B13590">
        <v>34</v>
      </c>
      <c r="C13590">
        <v>20</v>
      </c>
      <c r="D13590">
        <v>2</v>
      </c>
      <c r="E13590" t="s">
        <v>711</v>
      </c>
      <c r="G13590" t="e">
        <f>--Blank</f>
        <v>#NAME?</v>
      </c>
    </row>
    <row r="13591" spans="1:7">
      <c r="A13591" t="s">
        <v>24560</v>
      </c>
      <c r="B13591">
        <v>34</v>
      </c>
      <c r="C13591">
        <v>20</v>
      </c>
      <c r="D13591">
        <v>3</v>
      </c>
      <c r="E13591" t="s">
        <v>711</v>
      </c>
      <c r="G13591" t="e">
        <f>--Blank</f>
        <v>#NAME?</v>
      </c>
    </row>
    <row r="13592" spans="1:7">
      <c r="A13592" t="s">
        <v>24561</v>
      </c>
      <c r="B13592">
        <v>34</v>
      </c>
      <c r="C13592">
        <v>20</v>
      </c>
      <c r="D13592">
        <v>4</v>
      </c>
      <c r="E13592" t="s">
        <v>711</v>
      </c>
      <c r="G13592" t="e">
        <f>--Blank</f>
        <v>#NAME?</v>
      </c>
    </row>
    <row r="13593" spans="1:7">
      <c r="A13593" t="s">
        <v>24562</v>
      </c>
      <c r="B13593">
        <v>34</v>
      </c>
      <c r="C13593">
        <v>20</v>
      </c>
      <c r="D13593">
        <v>5</v>
      </c>
      <c r="E13593" t="s">
        <v>711</v>
      </c>
      <c r="G13593" t="e">
        <f>--Blank</f>
        <v>#NAME?</v>
      </c>
    </row>
    <row r="13594" spans="1:7">
      <c r="A13594" t="s">
        <v>24563</v>
      </c>
      <c r="B13594">
        <v>34</v>
      </c>
      <c r="C13594">
        <v>20</v>
      </c>
      <c r="D13594">
        <v>6</v>
      </c>
      <c r="E13594" t="s">
        <v>711</v>
      </c>
      <c r="G13594" t="e">
        <f>--Blank</f>
        <v>#NAME?</v>
      </c>
    </row>
    <row r="13595" spans="1:7">
      <c r="A13595" t="s">
        <v>24564</v>
      </c>
      <c r="B13595">
        <v>34</v>
      </c>
      <c r="C13595">
        <v>20</v>
      </c>
      <c r="D13595">
        <v>7</v>
      </c>
      <c r="E13595" t="s">
        <v>711</v>
      </c>
      <c r="G13595" t="e">
        <f>--Blank</f>
        <v>#NAME?</v>
      </c>
    </row>
    <row r="13596" spans="1:7">
      <c r="A13596" t="s">
        <v>24565</v>
      </c>
      <c r="B13596">
        <v>34</v>
      </c>
      <c r="C13596">
        <v>20</v>
      </c>
      <c r="D13596">
        <v>8</v>
      </c>
      <c r="E13596" t="s">
        <v>711</v>
      </c>
      <c r="G13596" t="e">
        <f>--Blank</f>
        <v>#NAME?</v>
      </c>
    </row>
    <row r="13597" spans="1:7">
      <c r="A13597" t="s">
        <v>24566</v>
      </c>
      <c r="B13597">
        <v>34</v>
      </c>
      <c r="C13597">
        <v>20</v>
      </c>
      <c r="D13597">
        <v>9</v>
      </c>
      <c r="E13597" t="s">
        <v>711</v>
      </c>
      <c r="G13597" t="e">
        <f>--Blank</f>
        <v>#NAME?</v>
      </c>
    </row>
    <row r="13598" spans="1:7">
      <c r="A13598" t="s">
        <v>24567</v>
      </c>
      <c r="B13598">
        <v>34</v>
      </c>
      <c r="C13598">
        <v>20</v>
      </c>
      <c r="D13598">
        <v>10</v>
      </c>
      <c r="E13598" t="s">
        <v>711</v>
      </c>
      <c r="G13598" t="e">
        <f>--Blank</f>
        <v>#NAME?</v>
      </c>
    </row>
    <row r="13599" spans="1:7">
      <c r="A13599" t="s">
        <v>24568</v>
      </c>
      <c r="B13599">
        <v>34</v>
      </c>
      <c r="C13599">
        <v>20</v>
      </c>
      <c r="D13599">
        <v>11</v>
      </c>
      <c r="E13599" t="s">
        <v>711</v>
      </c>
      <c r="G13599" t="e">
        <f>--Blank</f>
        <v>#NAME?</v>
      </c>
    </row>
    <row r="13600" spans="1:7">
      <c r="A13600" t="s">
        <v>24569</v>
      </c>
      <c r="B13600">
        <v>34</v>
      </c>
      <c r="C13600">
        <v>20</v>
      </c>
      <c r="D13600">
        <v>12</v>
      </c>
      <c r="E13600" t="s">
        <v>711</v>
      </c>
      <c r="G13600" t="e">
        <f>--Blank</f>
        <v>#NAME?</v>
      </c>
    </row>
    <row r="13601" spans="1:7">
      <c r="A13601" t="s">
        <v>24570</v>
      </c>
      <c r="B13601">
        <v>34</v>
      </c>
      <c r="C13601">
        <v>20</v>
      </c>
      <c r="D13601">
        <v>13</v>
      </c>
      <c r="E13601" t="s">
        <v>711</v>
      </c>
      <c r="G13601" t="e">
        <f>--Blank</f>
        <v>#NAME?</v>
      </c>
    </row>
    <row r="13602" spans="1:7">
      <c r="A13602" t="s">
        <v>24571</v>
      </c>
      <c r="B13602">
        <v>34</v>
      </c>
      <c r="C13602">
        <v>20</v>
      </c>
      <c r="D13602">
        <v>14</v>
      </c>
      <c r="E13602" t="s">
        <v>711</v>
      </c>
      <c r="G13602" t="e">
        <f>--Blank</f>
        <v>#NAME?</v>
      </c>
    </row>
    <row r="13603" spans="1:7">
      <c r="A13603" t="s">
        <v>24572</v>
      </c>
      <c r="B13603">
        <v>34</v>
      </c>
      <c r="C13603">
        <v>20</v>
      </c>
      <c r="D13603">
        <v>15</v>
      </c>
      <c r="E13603" t="s">
        <v>711</v>
      </c>
      <c r="G13603" t="e">
        <f>--Blank</f>
        <v>#NAME?</v>
      </c>
    </row>
    <row r="13604" spans="1:7">
      <c r="A13604" t="s">
        <v>24573</v>
      </c>
      <c r="B13604">
        <v>34</v>
      </c>
      <c r="C13604">
        <v>20</v>
      </c>
      <c r="D13604">
        <v>16</v>
      </c>
      <c r="E13604" t="s">
        <v>711</v>
      </c>
      <c r="G13604" t="e">
        <f>--Blank</f>
        <v>#NAME?</v>
      </c>
    </row>
    <row r="13605" spans="1:7">
      <c r="A13605" t="s">
        <v>24574</v>
      </c>
      <c r="B13605">
        <v>34</v>
      </c>
      <c r="C13605">
        <v>20</v>
      </c>
      <c r="D13605">
        <v>17</v>
      </c>
      <c r="E13605" t="s">
        <v>711</v>
      </c>
      <c r="G13605" t="e">
        <f>--Blank</f>
        <v>#NAME?</v>
      </c>
    </row>
    <row r="13606" spans="1:7">
      <c r="A13606" t="s">
        <v>24575</v>
      </c>
      <c r="B13606">
        <v>34</v>
      </c>
      <c r="C13606">
        <v>20</v>
      </c>
      <c r="D13606">
        <v>18</v>
      </c>
      <c r="E13606" t="s">
        <v>711</v>
      </c>
      <c r="G13606" t="e">
        <f>--Blank</f>
        <v>#NAME?</v>
      </c>
    </row>
    <row r="13607" spans="1:7">
      <c r="A13607" t="s">
        <v>24576</v>
      </c>
      <c r="B13607">
        <v>34</v>
      </c>
      <c r="C13607">
        <v>20</v>
      </c>
      <c r="D13607">
        <v>19</v>
      </c>
      <c r="E13607" t="s">
        <v>711</v>
      </c>
      <c r="G13607" t="e">
        <f>--Blank</f>
        <v>#NAME?</v>
      </c>
    </row>
    <row r="13608" spans="1:7">
      <c r="A13608" t="s">
        <v>24577</v>
      </c>
      <c r="B13608">
        <v>34</v>
      </c>
      <c r="C13608">
        <v>20</v>
      </c>
      <c r="D13608">
        <v>20</v>
      </c>
      <c r="E13608" t="s">
        <v>711</v>
      </c>
      <c r="G13608" t="e">
        <f>--Blank</f>
        <v>#NAME?</v>
      </c>
    </row>
    <row r="13609" spans="1:7">
      <c r="A13609" t="s">
        <v>24578</v>
      </c>
      <c r="B13609">
        <v>35</v>
      </c>
      <c r="C13609">
        <v>1</v>
      </c>
      <c r="D13609">
        <v>1</v>
      </c>
      <c r="E13609" t="s">
        <v>15</v>
      </c>
      <c r="G13609" t="s">
        <v>16</v>
      </c>
    </row>
    <row r="13610" spans="1:7">
      <c r="A13610" t="s">
        <v>24579</v>
      </c>
      <c r="B13610">
        <v>35</v>
      </c>
      <c r="C13610">
        <v>1</v>
      </c>
      <c r="D13610">
        <v>2</v>
      </c>
      <c r="E13610" t="s">
        <v>15</v>
      </c>
      <c r="G13610" t="s">
        <v>16</v>
      </c>
    </row>
    <row r="13611" spans="1:7">
      <c r="A13611" t="s">
        <v>24580</v>
      </c>
      <c r="B13611">
        <v>35</v>
      </c>
      <c r="C13611">
        <v>1</v>
      </c>
      <c r="D13611">
        <v>3</v>
      </c>
      <c r="E13611" t="s">
        <v>19</v>
      </c>
      <c r="G13611" t="s">
        <v>20</v>
      </c>
    </row>
    <row r="13612" spans="1:7">
      <c r="A13612" t="s">
        <v>24581</v>
      </c>
      <c r="B13612">
        <v>35</v>
      </c>
      <c r="C13612">
        <v>1</v>
      </c>
      <c r="D13612">
        <v>4</v>
      </c>
      <c r="E13612" t="s">
        <v>19</v>
      </c>
      <c r="G13612" t="s">
        <v>20</v>
      </c>
    </row>
    <row r="13613" spans="1:7">
      <c r="A13613" t="s">
        <v>24582</v>
      </c>
      <c r="B13613">
        <v>35</v>
      </c>
      <c r="C13613">
        <v>1</v>
      </c>
      <c r="D13613">
        <v>5</v>
      </c>
      <c r="E13613" t="s">
        <v>23</v>
      </c>
      <c r="G13613" t="s">
        <v>24</v>
      </c>
    </row>
    <row r="13614" spans="1:7">
      <c r="A13614" t="s">
        <v>24583</v>
      </c>
      <c r="B13614">
        <v>35</v>
      </c>
      <c r="C13614">
        <v>1</v>
      </c>
      <c r="D13614">
        <v>6</v>
      </c>
      <c r="E13614" t="s">
        <v>23</v>
      </c>
      <c r="G13614" t="s">
        <v>24</v>
      </c>
    </row>
    <row r="13615" spans="1:7">
      <c r="A13615" t="s">
        <v>24584</v>
      </c>
      <c r="B13615">
        <v>35</v>
      </c>
      <c r="C13615">
        <v>1</v>
      </c>
      <c r="D13615">
        <v>7</v>
      </c>
      <c r="E13615" t="s">
        <v>27</v>
      </c>
      <c r="G13615" t="s">
        <v>28</v>
      </c>
    </row>
    <row r="13616" spans="1:7">
      <c r="A13616" t="s">
        <v>24585</v>
      </c>
      <c r="B13616">
        <v>35</v>
      </c>
      <c r="C13616">
        <v>1</v>
      </c>
      <c r="D13616">
        <v>8</v>
      </c>
      <c r="E13616" t="s">
        <v>27</v>
      </c>
      <c r="G13616" t="s">
        <v>28</v>
      </c>
    </row>
    <row r="13617" spans="1:7">
      <c r="A13617" t="s">
        <v>24586</v>
      </c>
      <c r="B13617">
        <v>35</v>
      </c>
      <c r="C13617">
        <v>1</v>
      </c>
      <c r="D13617">
        <v>9</v>
      </c>
      <c r="E13617" t="s">
        <v>31</v>
      </c>
      <c r="G13617" t="s">
        <v>32</v>
      </c>
    </row>
    <row r="13618" spans="1:7">
      <c r="A13618" t="s">
        <v>24587</v>
      </c>
      <c r="B13618">
        <v>35</v>
      </c>
      <c r="C13618">
        <v>1</v>
      </c>
      <c r="D13618">
        <v>10</v>
      </c>
      <c r="E13618" t="s">
        <v>31</v>
      </c>
      <c r="G13618" t="s">
        <v>32</v>
      </c>
    </row>
    <row r="13619" spans="1:7">
      <c r="A13619" t="s">
        <v>24588</v>
      </c>
      <c r="B13619">
        <v>35</v>
      </c>
      <c r="C13619">
        <v>1</v>
      </c>
      <c r="D13619">
        <v>11</v>
      </c>
      <c r="E13619" t="s">
        <v>35</v>
      </c>
      <c r="G13619" t="s">
        <v>36</v>
      </c>
    </row>
    <row r="13620" spans="1:7">
      <c r="A13620" t="s">
        <v>24589</v>
      </c>
      <c r="B13620">
        <v>35</v>
      </c>
      <c r="C13620">
        <v>1</v>
      </c>
      <c r="D13620">
        <v>12</v>
      </c>
      <c r="E13620" t="s">
        <v>35</v>
      </c>
      <c r="G13620" t="s">
        <v>36</v>
      </c>
    </row>
    <row r="13621" spans="1:7">
      <c r="A13621" t="s">
        <v>24590</v>
      </c>
      <c r="B13621">
        <v>35</v>
      </c>
      <c r="C13621">
        <v>1</v>
      </c>
      <c r="D13621">
        <v>13</v>
      </c>
      <c r="E13621" t="s">
        <v>39</v>
      </c>
      <c r="G13621" t="s">
        <v>40</v>
      </c>
    </row>
    <row r="13622" spans="1:7">
      <c r="A13622" t="s">
        <v>24591</v>
      </c>
      <c r="B13622">
        <v>35</v>
      </c>
      <c r="C13622">
        <v>1</v>
      </c>
      <c r="D13622">
        <v>14</v>
      </c>
      <c r="E13622" t="s">
        <v>39</v>
      </c>
      <c r="G13622" t="s">
        <v>40</v>
      </c>
    </row>
    <row r="13623" spans="1:7">
      <c r="A13623" t="s">
        <v>24592</v>
      </c>
      <c r="B13623">
        <v>35</v>
      </c>
      <c r="C13623">
        <v>1</v>
      </c>
      <c r="D13623">
        <v>15</v>
      </c>
      <c r="E13623" t="s">
        <v>43</v>
      </c>
      <c r="G13623" t="s">
        <v>44</v>
      </c>
    </row>
    <row r="13624" spans="1:7">
      <c r="A13624" t="s">
        <v>24593</v>
      </c>
      <c r="B13624">
        <v>35</v>
      </c>
      <c r="C13624">
        <v>1</v>
      </c>
      <c r="D13624">
        <v>16</v>
      </c>
      <c r="E13624" t="s">
        <v>43</v>
      </c>
      <c r="G13624" t="s">
        <v>44</v>
      </c>
    </row>
    <row r="13625" spans="1:7">
      <c r="A13625" t="s">
        <v>24594</v>
      </c>
      <c r="B13625">
        <v>35</v>
      </c>
      <c r="C13625">
        <v>1</v>
      </c>
      <c r="D13625">
        <v>17</v>
      </c>
      <c r="E13625" t="s">
        <v>47</v>
      </c>
      <c r="G13625" t="s">
        <v>48</v>
      </c>
    </row>
    <row r="13626" spans="1:7">
      <c r="A13626" t="s">
        <v>24595</v>
      </c>
      <c r="B13626">
        <v>35</v>
      </c>
      <c r="C13626">
        <v>1</v>
      </c>
      <c r="D13626">
        <v>18</v>
      </c>
      <c r="E13626" t="s">
        <v>47</v>
      </c>
      <c r="G13626" t="s">
        <v>48</v>
      </c>
    </row>
    <row r="13627" spans="1:7">
      <c r="A13627" t="s">
        <v>24596</v>
      </c>
      <c r="B13627">
        <v>35</v>
      </c>
      <c r="C13627">
        <v>1</v>
      </c>
      <c r="D13627">
        <v>19</v>
      </c>
      <c r="E13627" t="s">
        <v>51</v>
      </c>
      <c r="G13627" t="s">
        <v>52</v>
      </c>
    </row>
    <row r="13628" spans="1:7">
      <c r="A13628" t="s">
        <v>24597</v>
      </c>
      <c r="B13628">
        <v>35</v>
      </c>
      <c r="C13628">
        <v>1</v>
      </c>
      <c r="D13628">
        <v>20</v>
      </c>
      <c r="E13628" t="s">
        <v>51</v>
      </c>
      <c r="G13628" t="s">
        <v>52</v>
      </c>
    </row>
    <row r="13629" spans="1:7">
      <c r="A13629" t="s">
        <v>24598</v>
      </c>
      <c r="B13629">
        <v>35</v>
      </c>
      <c r="C13629">
        <v>2</v>
      </c>
      <c r="D13629">
        <v>1</v>
      </c>
      <c r="E13629" t="s">
        <v>55</v>
      </c>
      <c r="G13629" t="s">
        <v>56</v>
      </c>
    </row>
    <row r="13630" spans="1:7">
      <c r="A13630" t="s">
        <v>24599</v>
      </c>
      <c r="B13630">
        <v>35</v>
      </c>
      <c r="C13630">
        <v>2</v>
      </c>
      <c r="D13630">
        <v>2</v>
      </c>
      <c r="E13630" t="s">
        <v>55</v>
      </c>
      <c r="G13630" t="s">
        <v>56</v>
      </c>
    </row>
    <row r="13631" spans="1:7">
      <c r="A13631" t="s">
        <v>24600</v>
      </c>
      <c r="B13631">
        <v>35</v>
      </c>
      <c r="C13631">
        <v>2</v>
      </c>
      <c r="D13631">
        <v>3</v>
      </c>
      <c r="E13631" t="s">
        <v>59</v>
      </c>
      <c r="G13631" t="s">
        <v>60</v>
      </c>
    </row>
    <row r="13632" spans="1:7">
      <c r="A13632" t="s">
        <v>24601</v>
      </c>
      <c r="B13632">
        <v>35</v>
      </c>
      <c r="C13632">
        <v>2</v>
      </c>
      <c r="D13632">
        <v>4</v>
      </c>
      <c r="E13632" t="s">
        <v>59</v>
      </c>
      <c r="G13632" t="s">
        <v>60</v>
      </c>
    </row>
    <row r="13633" spans="1:7">
      <c r="A13633" t="s">
        <v>24602</v>
      </c>
      <c r="B13633">
        <v>35</v>
      </c>
      <c r="C13633">
        <v>2</v>
      </c>
      <c r="D13633">
        <v>5</v>
      </c>
      <c r="E13633" t="s">
        <v>63</v>
      </c>
      <c r="G13633" t="s">
        <v>64</v>
      </c>
    </row>
    <row r="13634" spans="1:7">
      <c r="A13634" t="s">
        <v>24603</v>
      </c>
      <c r="B13634">
        <v>35</v>
      </c>
      <c r="C13634">
        <v>2</v>
      </c>
      <c r="D13634">
        <v>6</v>
      </c>
      <c r="E13634" t="s">
        <v>63</v>
      </c>
      <c r="G13634" t="s">
        <v>64</v>
      </c>
    </row>
    <row r="13635" spans="1:7">
      <c r="A13635" t="s">
        <v>24604</v>
      </c>
      <c r="B13635">
        <v>35</v>
      </c>
      <c r="C13635">
        <v>2</v>
      </c>
      <c r="D13635">
        <v>7</v>
      </c>
      <c r="E13635" t="s">
        <v>67</v>
      </c>
      <c r="G13635" t="s">
        <v>68</v>
      </c>
    </row>
    <row r="13636" spans="1:7">
      <c r="A13636" t="s">
        <v>24605</v>
      </c>
      <c r="B13636">
        <v>35</v>
      </c>
      <c r="C13636">
        <v>2</v>
      </c>
      <c r="D13636">
        <v>8</v>
      </c>
      <c r="E13636" t="s">
        <v>67</v>
      </c>
      <c r="G13636" t="s">
        <v>68</v>
      </c>
    </row>
    <row r="13637" spans="1:7">
      <c r="A13637" t="s">
        <v>24606</v>
      </c>
      <c r="B13637">
        <v>35</v>
      </c>
      <c r="C13637">
        <v>2</v>
      </c>
      <c r="D13637">
        <v>9</v>
      </c>
      <c r="E13637" t="s">
        <v>71</v>
      </c>
      <c r="G13637" t="s">
        <v>72</v>
      </c>
    </row>
    <row r="13638" spans="1:7">
      <c r="A13638" t="s">
        <v>24607</v>
      </c>
      <c r="B13638">
        <v>35</v>
      </c>
      <c r="C13638">
        <v>2</v>
      </c>
      <c r="D13638">
        <v>10</v>
      </c>
      <c r="E13638" t="s">
        <v>71</v>
      </c>
      <c r="G13638" t="s">
        <v>72</v>
      </c>
    </row>
    <row r="13639" spans="1:7">
      <c r="A13639" t="s">
        <v>24608</v>
      </c>
      <c r="B13639">
        <v>35</v>
      </c>
      <c r="C13639">
        <v>2</v>
      </c>
      <c r="D13639">
        <v>11</v>
      </c>
      <c r="E13639" t="s">
        <v>75</v>
      </c>
      <c r="G13639" t="s">
        <v>76</v>
      </c>
    </row>
    <row r="13640" spans="1:7">
      <c r="A13640" t="s">
        <v>24609</v>
      </c>
      <c r="B13640">
        <v>35</v>
      </c>
      <c r="C13640">
        <v>2</v>
      </c>
      <c r="D13640">
        <v>12</v>
      </c>
      <c r="E13640" t="s">
        <v>75</v>
      </c>
      <c r="G13640" t="s">
        <v>76</v>
      </c>
    </row>
    <row r="13641" spans="1:7">
      <c r="A13641" t="s">
        <v>24610</v>
      </c>
      <c r="B13641">
        <v>35</v>
      </c>
      <c r="C13641">
        <v>2</v>
      </c>
      <c r="D13641">
        <v>13</v>
      </c>
      <c r="E13641" t="s">
        <v>24611</v>
      </c>
      <c r="F13641" t="s">
        <v>24612</v>
      </c>
    </row>
    <row r="13642" spans="1:7">
      <c r="A13642" t="s">
        <v>24613</v>
      </c>
      <c r="B13642">
        <v>35</v>
      </c>
      <c r="C13642">
        <v>2</v>
      </c>
      <c r="D13642">
        <v>14</v>
      </c>
      <c r="E13642" t="s">
        <v>24614</v>
      </c>
      <c r="F13642" t="s">
        <v>24612</v>
      </c>
    </row>
    <row r="13643" spans="1:7">
      <c r="A13643" t="s">
        <v>24615</v>
      </c>
      <c r="B13643">
        <v>35</v>
      </c>
      <c r="C13643">
        <v>2</v>
      </c>
      <c r="D13643">
        <v>15</v>
      </c>
      <c r="E13643" t="s">
        <v>24616</v>
      </c>
      <c r="F13643" t="s">
        <v>24617</v>
      </c>
    </row>
    <row r="13644" spans="1:7">
      <c r="A13644" t="s">
        <v>24618</v>
      </c>
      <c r="B13644">
        <v>35</v>
      </c>
      <c r="C13644">
        <v>2</v>
      </c>
      <c r="D13644">
        <v>16</v>
      </c>
      <c r="E13644" t="s">
        <v>24619</v>
      </c>
      <c r="F13644" t="s">
        <v>24617</v>
      </c>
    </row>
    <row r="13645" spans="1:7">
      <c r="A13645" t="s">
        <v>24620</v>
      </c>
      <c r="B13645">
        <v>35</v>
      </c>
      <c r="C13645">
        <v>2</v>
      </c>
      <c r="D13645">
        <v>17</v>
      </c>
      <c r="E13645" t="s">
        <v>24621</v>
      </c>
      <c r="F13645" t="s">
        <v>24622</v>
      </c>
    </row>
    <row r="13646" spans="1:7">
      <c r="A13646" t="s">
        <v>24623</v>
      </c>
      <c r="B13646">
        <v>35</v>
      </c>
      <c r="C13646">
        <v>2</v>
      </c>
      <c r="D13646">
        <v>18</v>
      </c>
      <c r="E13646" t="s">
        <v>24624</v>
      </c>
      <c r="F13646" t="s">
        <v>24622</v>
      </c>
    </row>
    <row r="13647" spans="1:7">
      <c r="A13647" t="s">
        <v>24625</v>
      </c>
      <c r="B13647">
        <v>35</v>
      </c>
      <c r="C13647">
        <v>2</v>
      </c>
      <c r="D13647">
        <v>19</v>
      </c>
      <c r="E13647" t="s">
        <v>24626</v>
      </c>
      <c r="F13647" t="s">
        <v>24627</v>
      </c>
    </row>
    <row r="13648" spans="1:7">
      <c r="A13648" t="s">
        <v>24628</v>
      </c>
      <c r="B13648">
        <v>35</v>
      </c>
      <c r="C13648">
        <v>2</v>
      </c>
      <c r="D13648">
        <v>20</v>
      </c>
      <c r="E13648" t="s">
        <v>24629</v>
      </c>
      <c r="F13648" t="s">
        <v>24627</v>
      </c>
    </row>
    <row r="13649" spans="1:7">
      <c r="A13649" t="s">
        <v>24630</v>
      </c>
      <c r="B13649">
        <v>35</v>
      </c>
      <c r="C13649">
        <v>3</v>
      </c>
      <c r="D13649">
        <v>1</v>
      </c>
      <c r="E13649" t="s">
        <v>24631</v>
      </c>
      <c r="G13649" t="e">
        <f>--Internal_6567</f>
        <v>#NAME?</v>
      </c>
    </row>
    <row r="13650" spans="1:7">
      <c r="A13650" t="s">
        <v>24632</v>
      </c>
      <c r="B13650">
        <v>35</v>
      </c>
      <c r="C13650">
        <v>3</v>
      </c>
      <c r="D13650">
        <v>2</v>
      </c>
      <c r="E13650" t="s">
        <v>24631</v>
      </c>
      <c r="G13650" t="e">
        <f>--Internal_6567</f>
        <v>#NAME?</v>
      </c>
    </row>
    <row r="13651" spans="1:7">
      <c r="A13651" t="s">
        <v>24633</v>
      </c>
      <c r="B13651">
        <v>35</v>
      </c>
      <c r="C13651">
        <v>3</v>
      </c>
      <c r="D13651">
        <v>3</v>
      </c>
      <c r="E13651" t="s">
        <v>24634</v>
      </c>
      <c r="F13651" t="s">
        <v>1562</v>
      </c>
    </row>
    <row r="13652" spans="1:7">
      <c r="A13652" t="s">
        <v>24635</v>
      </c>
      <c r="B13652">
        <v>35</v>
      </c>
      <c r="C13652">
        <v>3</v>
      </c>
      <c r="D13652">
        <v>4</v>
      </c>
      <c r="E13652" t="s">
        <v>24636</v>
      </c>
      <c r="F13652" t="s">
        <v>1562</v>
      </c>
    </row>
    <row r="13653" spans="1:7">
      <c r="A13653" t="s">
        <v>24637</v>
      </c>
      <c r="B13653">
        <v>35</v>
      </c>
      <c r="C13653">
        <v>3</v>
      </c>
      <c r="D13653">
        <v>5</v>
      </c>
      <c r="E13653" t="s">
        <v>24638</v>
      </c>
      <c r="F13653" t="s">
        <v>24639</v>
      </c>
    </row>
    <row r="13654" spans="1:7">
      <c r="A13654" t="s">
        <v>24640</v>
      </c>
      <c r="B13654">
        <v>35</v>
      </c>
      <c r="C13654">
        <v>3</v>
      </c>
      <c r="D13654">
        <v>6</v>
      </c>
      <c r="E13654" t="s">
        <v>24641</v>
      </c>
      <c r="F13654" t="s">
        <v>24639</v>
      </c>
    </row>
    <row r="13655" spans="1:7">
      <c r="A13655" t="s">
        <v>24642</v>
      </c>
      <c r="B13655">
        <v>35</v>
      </c>
      <c r="C13655">
        <v>3</v>
      </c>
      <c r="D13655">
        <v>7</v>
      </c>
      <c r="E13655" t="s">
        <v>24643</v>
      </c>
      <c r="F13655" t="s">
        <v>24644</v>
      </c>
    </row>
    <row r="13656" spans="1:7">
      <c r="A13656" t="s">
        <v>24645</v>
      </c>
      <c r="B13656">
        <v>35</v>
      </c>
      <c r="C13656">
        <v>3</v>
      </c>
      <c r="D13656">
        <v>8</v>
      </c>
      <c r="E13656" t="s">
        <v>24646</v>
      </c>
      <c r="F13656" t="s">
        <v>24644</v>
      </c>
    </row>
    <row r="13657" spans="1:7">
      <c r="A13657" t="s">
        <v>24647</v>
      </c>
      <c r="B13657">
        <v>35</v>
      </c>
      <c r="C13657">
        <v>3</v>
      </c>
      <c r="D13657">
        <v>9</v>
      </c>
      <c r="E13657" t="s">
        <v>24648</v>
      </c>
      <c r="F13657" t="s">
        <v>24649</v>
      </c>
    </row>
    <row r="13658" spans="1:7">
      <c r="A13658" t="s">
        <v>24650</v>
      </c>
      <c r="B13658">
        <v>35</v>
      </c>
      <c r="C13658">
        <v>3</v>
      </c>
      <c r="D13658">
        <v>10</v>
      </c>
      <c r="E13658" t="s">
        <v>24651</v>
      </c>
      <c r="F13658" t="s">
        <v>24649</v>
      </c>
    </row>
    <row r="13659" spans="1:7">
      <c r="A13659" t="s">
        <v>24652</v>
      </c>
      <c r="B13659">
        <v>35</v>
      </c>
      <c r="C13659">
        <v>3</v>
      </c>
      <c r="D13659">
        <v>11</v>
      </c>
      <c r="E13659" t="s">
        <v>24653</v>
      </c>
      <c r="F13659" t="s">
        <v>24654</v>
      </c>
    </row>
    <row r="13660" spans="1:7">
      <c r="A13660" t="s">
        <v>24655</v>
      </c>
      <c r="B13660">
        <v>35</v>
      </c>
      <c r="C13660">
        <v>3</v>
      </c>
      <c r="D13660">
        <v>12</v>
      </c>
      <c r="E13660" t="s">
        <v>24656</v>
      </c>
      <c r="F13660" t="s">
        <v>24654</v>
      </c>
    </row>
    <row r="13661" spans="1:7">
      <c r="A13661" t="s">
        <v>24657</v>
      </c>
      <c r="B13661">
        <v>35</v>
      </c>
      <c r="C13661">
        <v>3</v>
      </c>
      <c r="D13661">
        <v>13</v>
      </c>
      <c r="E13661" t="s">
        <v>24658</v>
      </c>
      <c r="F13661" t="s">
        <v>24659</v>
      </c>
    </row>
    <row r="13662" spans="1:7">
      <c r="A13662" t="s">
        <v>24660</v>
      </c>
      <c r="B13662">
        <v>35</v>
      </c>
      <c r="C13662">
        <v>3</v>
      </c>
      <c r="D13662">
        <v>14</v>
      </c>
      <c r="E13662" t="s">
        <v>24661</v>
      </c>
      <c r="F13662" t="s">
        <v>24659</v>
      </c>
    </row>
    <row r="13663" spans="1:7">
      <c r="A13663" t="s">
        <v>24662</v>
      </c>
      <c r="B13663">
        <v>35</v>
      </c>
      <c r="C13663">
        <v>3</v>
      </c>
      <c r="D13663">
        <v>15</v>
      </c>
      <c r="E13663" t="s">
        <v>24663</v>
      </c>
      <c r="F13663" t="s">
        <v>24664</v>
      </c>
    </row>
    <row r="13664" spans="1:7">
      <c r="A13664" t="s">
        <v>24665</v>
      </c>
      <c r="B13664">
        <v>35</v>
      </c>
      <c r="C13664">
        <v>3</v>
      </c>
      <c r="D13664">
        <v>16</v>
      </c>
      <c r="E13664" t="s">
        <v>24666</v>
      </c>
      <c r="F13664" t="s">
        <v>24664</v>
      </c>
    </row>
    <row r="13665" spans="1:6">
      <c r="A13665" t="s">
        <v>24667</v>
      </c>
      <c r="B13665">
        <v>35</v>
      </c>
      <c r="C13665">
        <v>3</v>
      </c>
      <c r="D13665">
        <v>17</v>
      </c>
      <c r="E13665" t="s">
        <v>24668</v>
      </c>
      <c r="F13665" t="s">
        <v>24669</v>
      </c>
    </row>
    <row r="13666" spans="1:6">
      <c r="A13666" t="s">
        <v>24670</v>
      </c>
      <c r="B13666">
        <v>35</v>
      </c>
      <c r="C13666">
        <v>3</v>
      </c>
      <c r="D13666">
        <v>18</v>
      </c>
      <c r="E13666" t="s">
        <v>24671</v>
      </c>
      <c r="F13666" t="s">
        <v>24669</v>
      </c>
    </row>
    <row r="13667" spans="1:6">
      <c r="A13667" t="s">
        <v>24672</v>
      </c>
      <c r="B13667">
        <v>35</v>
      </c>
      <c r="C13667">
        <v>3</v>
      </c>
      <c r="D13667">
        <v>19</v>
      </c>
      <c r="E13667" t="s">
        <v>24673</v>
      </c>
      <c r="F13667" t="s">
        <v>24674</v>
      </c>
    </row>
    <row r="13668" spans="1:6">
      <c r="A13668" t="s">
        <v>24675</v>
      </c>
      <c r="B13668">
        <v>35</v>
      </c>
      <c r="C13668">
        <v>3</v>
      </c>
      <c r="D13668">
        <v>20</v>
      </c>
      <c r="E13668" t="s">
        <v>24676</v>
      </c>
      <c r="F13668" t="s">
        <v>24674</v>
      </c>
    </row>
    <row r="13669" spans="1:6">
      <c r="A13669" t="s">
        <v>24677</v>
      </c>
      <c r="B13669">
        <v>35</v>
      </c>
      <c r="C13669">
        <v>4</v>
      </c>
      <c r="D13669">
        <v>1</v>
      </c>
      <c r="E13669" t="s">
        <v>24678</v>
      </c>
      <c r="F13669" t="s">
        <v>24679</v>
      </c>
    </row>
    <row r="13670" spans="1:6">
      <c r="A13670" t="s">
        <v>24680</v>
      </c>
      <c r="B13670">
        <v>35</v>
      </c>
      <c r="C13670">
        <v>4</v>
      </c>
      <c r="D13670">
        <v>2</v>
      </c>
      <c r="E13670" t="s">
        <v>24681</v>
      </c>
      <c r="F13670" t="s">
        <v>24679</v>
      </c>
    </row>
    <row r="13671" spans="1:6">
      <c r="A13671" t="s">
        <v>24682</v>
      </c>
      <c r="B13671">
        <v>35</v>
      </c>
      <c r="C13671">
        <v>4</v>
      </c>
      <c r="D13671">
        <v>3</v>
      </c>
      <c r="E13671" t="s">
        <v>24683</v>
      </c>
      <c r="F13671" t="s">
        <v>24684</v>
      </c>
    </row>
    <row r="13672" spans="1:6">
      <c r="A13672" t="s">
        <v>24685</v>
      </c>
      <c r="B13672">
        <v>35</v>
      </c>
      <c r="C13672">
        <v>4</v>
      </c>
      <c r="D13672">
        <v>4</v>
      </c>
      <c r="E13672" t="s">
        <v>24686</v>
      </c>
      <c r="F13672" t="s">
        <v>24684</v>
      </c>
    </row>
    <row r="13673" spans="1:6">
      <c r="A13673" t="s">
        <v>24687</v>
      </c>
      <c r="B13673">
        <v>35</v>
      </c>
      <c r="C13673">
        <v>4</v>
      </c>
      <c r="D13673">
        <v>5</v>
      </c>
      <c r="E13673" t="s">
        <v>24688</v>
      </c>
      <c r="F13673" t="s">
        <v>24689</v>
      </c>
    </row>
    <row r="13674" spans="1:6">
      <c r="A13674" t="s">
        <v>24690</v>
      </c>
      <c r="B13674">
        <v>35</v>
      </c>
      <c r="C13674">
        <v>4</v>
      </c>
      <c r="D13674">
        <v>6</v>
      </c>
      <c r="E13674" t="s">
        <v>24691</v>
      </c>
      <c r="F13674" t="s">
        <v>24689</v>
      </c>
    </row>
    <row r="13675" spans="1:6">
      <c r="A13675" t="s">
        <v>24692</v>
      </c>
      <c r="B13675">
        <v>35</v>
      </c>
      <c r="C13675">
        <v>4</v>
      </c>
      <c r="D13675">
        <v>7</v>
      </c>
      <c r="E13675" t="s">
        <v>24693</v>
      </c>
      <c r="F13675" t="s">
        <v>24694</v>
      </c>
    </row>
    <row r="13676" spans="1:6">
      <c r="A13676" t="s">
        <v>24695</v>
      </c>
      <c r="B13676">
        <v>35</v>
      </c>
      <c r="C13676">
        <v>4</v>
      </c>
      <c r="D13676">
        <v>8</v>
      </c>
      <c r="E13676" t="s">
        <v>24696</v>
      </c>
      <c r="F13676" t="s">
        <v>24694</v>
      </c>
    </row>
    <row r="13677" spans="1:6">
      <c r="A13677" t="s">
        <v>24697</v>
      </c>
      <c r="B13677">
        <v>35</v>
      </c>
      <c r="C13677">
        <v>4</v>
      </c>
      <c r="D13677">
        <v>9</v>
      </c>
      <c r="E13677" t="s">
        <v>24698</v>
      </c>
      <c r="F13677" t="s">
        <v>24699</v>
      </c>
    </row>
    <row r="13678" spans="1:6">
      <c r="A13678" t="s">
        <v>24700</v>
      </c>
      <c r="B13678">
        <v>35</v>
      </c>
      <c r="C13678">
        <v>4</v>
      </c>
      <c r="D13678">
        <v>10</v>
      </c>
      <c r="E13678" t="s">
        <v>24701</v>
      </c>
      <c r="F13678" t="s">
        <v>24699</v>
      </c>
    </row>
    <row r="13679" spans="1:6">
      <c r="A13679" t="s">
        <v>24702</v>
      </c>
      <c r="B13679">
        <v>35</v>
      </c>
      <c r="C13679">
        <v>4</v>
      </c>
      <c r="D13679">
        <v>11</v>
      </c>
      <c r="E13679" t="s">
        <v>24703</v>
      </c>
      <c r="F13679" t="s">
        <v>24704</v>
      </c>
    </row>
    <row r="13680" spans="1:6">
      <c r="A13680" t="s">
        <v>24705</v>
      </c>
      <c r="B13680">
        <v>35</v>
      </c>
      <c r="C13680">
        <v>4</v>
      </c>
      <c r="D13680">
        <v>12</v>
      </c>
      <c r="E13680" t="s">
        <v>24706</v>
      </c>
      <c r="F13680" t="s">
        <v>24704</v>
      </c>
    </row>
    <row r="13681" spans="1:7">
      <c r="A13681" t="s">
        <v>24707</v>
      </c>
      <c r="B13681">
        <v>35</v>
      </c>
      <c r="C13681">
        <v>4</v>
      </c>
      <c r="D13681">
        <v>13</v>
      </c>
      <c r="E13681" t="s">
        <v>24708</v>
      </c>
      <c r="F13681" t="s">
        <v>24709</v>
      </c>
    </row>
    <row r="13682" spans="1:7">
      <c r="A13682" t="s">
        <v>24710</v>
      </c>
      <c r="B13682">
        <v>35</v>
      </c>
      <c r="C13682">
        <v>4</v>
      </c>
      <c r="D13682">
        <v>14</v>
      </c>
      <c r="E13682" t="s">
        <v>24711</v>
      </c>
      <c r="F13682" t="s">
        <v>24709</v>
      </c>
    </row>
    <row r="13683" spans="1:7">
      <c r="A13683" t="s">
        <v>24712</v>
      </c>
      <c r="B13683">
        <v>35</v>
      </c>
      <c r="C13683">
        <v>4</v>
      </c>
      <c r="D13683">
        <v>15</v>
      </c>
      <c r="E13683" t="s">
        <v>24713</v>
      </c>
      <c r="F13683" t="s">
        <v>24714</v>
      </c>
    </row>
    <row r="13684" spans="1:7">
      <c r="A13684" t="s">
        <v>24715</v>
      </c>
      <c r="B13684">
        <v>35</v>
      </c>
      <c r="C13684">
        <v>4</v>
      </c>
      <c r="D13684">
        <v>16</v>
      </c>
      <c r="E13684" t="s">
        <v>24716</v>
      </c>
      <c r="F13684" t="s">
        <v>24714</v>
      </c>
    </row>
    <row r="13685" spans="1:7">
      <c r="A13685" t="s">
        <v>24717</v>
      </c>
      <c r="B13685">
        <v>35</v>
      </c>
      <c r="C13685">
        <v>4</v>
      </c>
      <c r="D13685">
        <v>17</v>
      </c>
      <c r="E13685" t="s">
        <v>24718</v>
      </c>
      <c r="F13685" t="s">
        <v>24719</v>
      </c>
    </row>
    <row r="13686" spans="1:7">
      <c r="A13686" t="s">
        <v>24720</v>
      </c>
      <c r="B13686">
        <v>35</v>
      </c>
      <c r="C13686">
        <v>4</v>
      </c>
      <c r="D13686">
        <v>18</v>
      </c>
      <c r="E13686" t="s">
        <v>24721</v>
      </c>
      <c r="F13686" t="s">
        <v>24719</v>
      </c>
    </row>
    <row r="13687" spans="1:7">
      <c r="A13687" t="s">
        <v>24722</v>
      </c>
      <c r="B13687">
        <v>35</v>
      </c>
      <c r="C13687">
        <v>4</v>
      </c>
      <c r="D13687">
        <v>19</v>
      </c>
      <c r="E13687" t="s">
        <v>24723</v>
      </c>
      <c r="G13687" t="e">
        <f>--Internal_23163</f>
        <v>#NAME?</v>
      </c>
    </row>
    <row r="13688" spans="1:7">
      <c r="A13688" t="s">
        <v>24724</v>
      </c>
      <c r="B13688">
        <v>35</v>
      </c>
      <c r="C13688">
        <v>4</v>
      </c>
      <c r="D13688">
        <v>20</v>
      </c>
      <c r="E13688" t="s">
        <v>24723</v>
      </c>
      <c r="G13688" t="e">
        <f>--Internal_23163</f>
        <v>#NAME?</v>
      </c>
    </row>
    <row r="13689" spans="1:7">
      <c r="A13689" t="s">
        <v>24725</v>
      </c>
      <c r="B13689">
        <v>35</v>
      </c>
      <c r="C13689">
        <v>5</v>
      </c>
      <c r="D13689">
        <v>1</v>
      </c>
      <c r="E13689" t="s">
        <v>24726</v>
      </c>
      <c r="F13689" t="s">
        <v>24727</v>
      </c>
    </row>
    <row r="13690" spans="1:7">
      <c r="A13690" t="s">
        <v>24728</v>
      </c>
      <c r="B13690">
        <v>35</v>
      </c>
      <c r="C13690">
        <v>5</v>
      </c>
      <c r="D13690">
        <v>2</v>
      </c>
      <c r="E13690" t="s">
        <v>24729</v>
      </c>
      <c r="F13690" t="s">
        <v>24727</v>
      </c>
    </row>
    <row r="13691" spans="1:7">
      <c r="A13691" t="s">
        <v>24730</v>
      </c>
      <c r="B13691">
        <v>35</v>
      </c>
      <c r="C13691">
        <v>5</v>
      </c>
      <c r="D13691">
        <v>3</v>
      </c>
      <c r="E13691" t="s">
        <v>24731</v>
      </c>
      <c r="F13691" t="s">
        <v>19295</v>
      </c>
    </row>
    <row r="13692" spans="1:7">
      <c r="A13692" t="s">
        <v>24732</v>
      </c>
      <c r="B13692">
        <v>35</v>
      </c>
      <c r="C13692">
        <v>5</v>
      </c>
      <c r="D13692">
        <v>4</v>
      </c>
      <c r="E13692" t="s">
        <v>24733</v>
      </c>
      <c r="F13692" t="s">
        <v>19295</v>
      </c>
    </row>
    <row r="13693" spans="1:7">
      <c r="A13693" t="s">
        <v>24734</v>
      </c>
      <c r="B13693">
        <v>35</v>
      </c>
      <c r="C13693">
        <v>5</v>
      </c>
      <c r="D13693">
        <v>5</v>
      </c>
      <c r="E13693" t="s">
        <v>24735</v>
      </c>
      <c r="F13693" t="s">
        <v>24736</v>
      </c>
    </row>
    <row r="13694" spans="1:7">
      <c r="A13694" t="s">
        <v>24737</v>
      </c>
      <c r="B13694">
        <v>35</v>
      </c>
      <c r="C13694">
        <v>5</v>
      </c>
      <c r="D13694">
        <v>6</v>
      </c>
      <c r="E13694" t="s">
        <v>24738</v>
      </c>
      <c r="F13694" t="s">
        <v>24736</v>
      </c>
    </row>
    <row r="13695" spans="1:7">
      <c r="A13695" t="s">
        <v>24739</v>
      </c>
      <c r="B13695">
        <v>35</v>
      </c>
      <c r="C13695">
        <v>5</v>
      </c>
      <c r="D13695">
        <v>7</v>
      </c>
      <c r="E13695" t="s">
        <v>24740</v>
      </c>
      <c r="F13695" t="s">
        <v>24741</v>
      </c>
    </row>
    <row r="13696" spans="1:7">
      <c r="A13696" t="s">
        <v>24742</v>
      </c>
      <c r="B13696">
        <v>35</v>
      </c>
      <c r="C13696">
        <v>5</v>
      </c>
      <c r="D13696">
        <v>8</v>
      </c>
      <c r="E13696" t="s">
        <v>24743</v>
      </c>
      <c r="F13696" t="s">
        <v>24741</v>
      </c>
    </row>
    <row r="13697" spans="1:6">
      <c r="A13697" t="s">
        <v>24744</v>
      </c>
      <c r="B13697">
        <v>35</v>
      </c>
      <c r="C13697">
        <v>5</v>
      </c>
      <c r="D13697">
        <v>9</v>
      </c>
      <c r="E13697" t="s">
        <v>24745</v>
      </c>
      <c r="F13697" t="s">
        <v>24746</v>
      </c>
    </row>
    <row r="13698" spans="1:6">
      <c r="A13698" t="s">
        <v>24747</v>
      </c>
      <c r="B13698">
        <v>35</v>
      </c>
      <c r="C13698">
        <v>5</v>
      </c>
      <c r="D13698">
        <v>10</v>
      </c>
      <c r="E13698" t="s">
        <v>24748</v>
      </c>
      <c r="F13698" t="s">
        <v>24746</v>
      </c>
    </row>
    <row r="13699" spans="1:6">
      <c r="A13699" t="s">
        <v>24749</v>
      </c>
      <c r="B13699">
        <v>35</v>
      </c>
      <c r="C13699">
        <v>5</v>
      </c>
      <c r="D13699">
        <v>11</v>
      </c>
      <c r="E13699" t="s">
        <v>24750</v>
      </c>
      <c r="F13699" t="s">
        <v>24751</v>
      </c>
    </row>
    <row r="13700" spans="1:6">
      <c r="A13700" t="s">
        <v>24752</v>
      </c>
      <c r="B13700">
        <v>35</v>
      </c>
      <c r="C13700">
        <v>5</v>
      </c>
      <c r="D13700">
        <v>12</v>
      </c>
      <c r="E13700" t="s">
        <v>24753</v>
      </c>
      <c r="F13700" t="s">
        <v>24751</v>
      </c>
    </row>
    <row r="13701" spans="1:6">
      <c r="A13701" t="s">
        <v>24754</v>
      </c>
      <c r="B13701">
        <v>35</v>
      </c>
      <c r="C13701">
        <v>5</v>
      </c>
      <c r="D13701">
        <v>13</v>
      </c>
      <c r="E13701" t="s">
        <v>24755</v>
      </c>
      <c r="F13701" t="s">
        <v>24756</v>
      </c>
    </row>
    <row r="13702" spans="1:6">
      <c r="A13702" t="s">
        <v>24757</v>
      </c>
      <c r="B13702">
        <v>35</v>
      </c>
      <c r="C13702">
        <v>5</v>
      </c>
      <c r="D13702">
        <v>14</v>
      </c>
      <c r="E13702" t="s">
        <v>24758</v>
      </c>
      <c r="F13702" t="s">
        <v>24756</v>
      </c>
    </row>
    <row r="13703" spans="1:6">
      <c r="A13703" t="s">
        <v>24759</v>
      </c>
      <c r="B13703">
        <v>35</v>
      </c>
      <c r="C13703">
        <v>5</v>
      </c>
      <c r="D13703">
        <v>15</v>
      </c>
      <c r="E13703" t="s">
        <v>24760</v>
      </c>
      <c r="F13703" t="s">
        <v>24761</v>
      </c>
    </row>
    <row r="13704" spans="1:6">
      <c r="A13704" t="s">
        <v>24762</v>
      </c>
      <c r="B13704">
        <v>35</v>
      </c>
      <c r="C13704">
        <v>5</v>
      </c>
      <c r="D13704">
        <v>16</v>
      </c>
      <c r="E13704" t="s">
        <v>24763</v>
      </c>
      <c r="F13704" t="s">
        <v>24761</v>
      </c>
    </row>
    <row r="13705" spans="1:6">
      <c r="A13705" t="s">
        <v>24764</v>
      </c>
      <c r="B13705">
        <v>35</v>
      </c>
      <c r="C13705">
        <v>5</v>
      </c>
      <c r="D13705">
        <v>17</v>
      </c>
      <c r="E13705" t="s">
        <v>24765</v>
      </c>
      <c r="F13705" t="s">
        <v>24766</v>
      </c>
    </row>
    <row r="13706" spans="1:6">
      <c r="A13706" t="s">
        <v>24767</v>
      </c>
      <c r="B13706">
        <v>35</v>
      </c>
      <c r="C13706">
        <v>5</v>
      </c>
      <c r="D13706">
        <v>18</v>
      </c>
      <c r="E13706" t="s">
        <v>24768</v>
      </c>
      <c r="F13706" t="s">
        <v>24766</v>
      </c>
    </row>
    <row r="13707" spans="1:6">
      <c r="A13707" t="s">
        <v>24769</v>
      </c>
      <c r="B13707">
        <v>35</v>
      </c>
      <c r="C13707">
        <v>5</v>
      </c>
      <c r="D13707">
        <v>19</v>
      </c>
      <c r="E13707" t="s">
        <v>24770</v>
      </c>
      <c r="F13707" t="s">
        <v>24771</v>
      </c>
    </row>
    <row r="13708" spans="1:6">
      <c r="A13708" t="s">
        <v>24772</v>
      </c>
      <c r="B13708">
        <v>35</v>
      </c>
      <c r="C13708">
        <v>5</v>
      </c>
      <c r="D13708">
        <v>20</v>
      </c>
      <c r="E13708" t="s">
        <v>24773</v>
      </c>
      <c r="F13708" t="s">
        <v>24771</v>
      </c>
    </row>
    <row r="13709" spans="1:6">
      <c r="A13709" t="s">
        <v>24774</v>
      </c>
      <c r="B13709">
        <v>35</v>
      </c>
      <c r="C13709">
        <v>6</v>
      </c>
      <c r="D13709">
        <v>1</v>
      </c>
      <c r="E13709" t="s">
        <v>24775</v>
      </c>
      <c r="F13709" t="s">
        <v>24776</v>
      </c>
    </row>
    <row r="13710" spans="1:6">
      <c r="A13710" t="s">
        <v>24777</v>
      </c>
      <c r="B13710">
        <v>35</v>
      </c>
      <c r="C13710">
        <v>6</v>
      </c>
      <c r="D13710">
        <v>2</v>
      </c>
      <c r="E13710" t="s">
        <v>24778</v>
      </c>
      <c r="F13710" t="s">
        <v>24776</v>
      </c>
    </row>
    <row r="13711" spans="1:6">
      <c r="A13711" t="s">
        <v>24779</v>
      </c>
      <c r="B13711">
        <v>35</v>
      </c>
      <c r="C13711">
        <v>6</v>
      </c>
      <c r="D13711">
        <v>3</v>
      </c>
      <c r="E13711" t="s">
        <v>24780</v>
      </c>
      <c r="F13711" t="s">
        <v>24781</v>
      </c>
    </row>
    <row r="13712" spans="1:6">
      <c r="A13712" t="s">
        <v>24782</v>
      </c>
      <c r="B13712">
        <v>35</v>
      </c>
      <c r="C13712">
        <v>6</v>
      </c>
      <c r="D13712">
        <v>4</v>
      </c>
      <c r="E13712" t="s">
        <v>24783</v>
      </c>
      <c r="F13712" t="s">
        <v>24781</v>
      </c>
    </row>
    <row r="13713" spans="1:7">
      <c r="A13713" t="s">
        <v>24784</v>
      </c>
      <c r="B13713">
        <v>35</v>
      </c>
      <c r="C13713">
        <v>6</v>
      </c>
      <c r="D13713">
        <v>5</v>
      </c>
      <c r="E13713" t="s">
        <v>24785</v>
      </c>
      <c r="F13713" t="s">
        <v>24786</v>
      </c>
    </row>
    <row r="13714" spans="1:7">
      <c r="A13714" t="s">
        <v>24787</v>
      </c>
      <c r="B13714">
        <v>35</v>
      </c>
      <c r="C13714">
        <v>6</v>
      </c>
      <c r="D13714">
        <v>6</v>
      </c>
      <c r="E13714" t="s">
        <v>24788</v>
      </c>
      <c r="F13714" t="s">
        <v>24786</v>
      </c>
    </row>
    <row r="13715" spans="1:7">
      <c r="A13715" t="s">
        <v>24789</v>
      </c>
      <c r="B13715">
        <v>35</v>
      </c>
      <c r="C13715">
        <v>6</v>
      </c>
      <c r="D13715">
        <v>7</v>
      </c>
      <c r="E13715" t="s">
        <v>24790</v>
      </c>
      <c r="F13715" t="s">
        <v>24791</v>
      </c>
    </row>
    <row r="13716" spans="1:7">
      <c r="A13716" t="s">
        <v>24792</v>
      </c>
      <c r="B13716">
        <v>35</v>
      </c>
      <c r="C13716">
        <v>6</v>
      </c>
      <c r="D13716">
        <v>8</v>
      </c>
      <c r="E13716" t="s">
        <v>24793</v>
      </c>
      <c r="F13716" t="s">
        <v>24791</v>
      </c>
    </row>
    <row r="13717" spans="1:7">
      <c r="A13717" t="s">
        <v>24794</v>
      </c>
      <c r="B13717">
        <v>35</v>
      </c>
      <c r="C13717">
        <v>6</v>
      </c>
      <c r="D13717">
        <v>9</v>
      </c>
      <c r="E13717" t="s">
        <v>11717</v>
      </c>
      <c r="G13717" t="e">
        <f>--Internal_12161</f>
        <v>#NAME?</v>
      </c>
    </row>
    <row r="13718" spans="1:7">
      <c r="A13718" t="s">
        <v>24795</v>
      </c>
      <c r="B13718">
        <v>35</v>
      </c>
      <c r="C13718">
        <v>6</v>
      </c>
      <c r="D13718">
        <v>10</v>
      </c>
      <c r="E13718" t="s">
        <v>11717</v>
      </c>
      <c r="G13718" t="e">
        <f>--Internal_12161</f>
        <v>#NAME?</v>
      </c>
    </row>
    <row r="13719" spans="1:7">
      <c r="A13719" t="s">
        <v>24796</v>
      </c>
      <c r="B13719">
        <v>35</v>
      </c>
      <c r="C13719">
        <v>6</v>
      </c>
      <c r="D13719">
        <v>11</v>
      </c>
      <c r="E13719" t="s">
        <v>24797</v>
      </c>
      <c r="F13719" t="s">
        <v>24798</v>
      </c>
    </row>
    <row r="13720" spans="1:7">
      <c r="A13720" t="s">
        <v>24799</v>
      </c>
      <c r="B13720">
        <v>35</v>
      </c>
      <c r="C13720">
        <v>6</v>
      </c>
      <c r="D13720">
        <v>12</v>
      </c>
      <c r="E13720" t="s">
        <v>24800</v>
      </c>
      <c r="F13720" t="s">
        <v>24798</v>
      </c>
    </row>
    <row r="13721" spans="1:7">
      <c r="A13721" t="s">
        <v>24801</v>
      </c>
      <c r="B13721">
        <v>35</v>
      </c>
      <c r="C13721">
        <v>6</v>
      </c>
      <c r="D13721">
        <v>13</v>
      </c>
      <c r="E13721" t="s">
        <v>24802</v>
      </c>
      <c r="F13721" t="s">
        <v>24803</v>
      </c>
    </row>
    <row r="13722" spans="1:7">
      <c r="A13722" t="s">
        <v>24804</v>
      </c>
      <c r="B13722">
        <v>35</v>
      </c>
      <c r="C13722">
        <v>6</v>
      </c>
      <c r="D13722">
        <v>14</v>
      </c>
      <c r="E13722" t="s">
        <v>24805</v>
      </c>
      <c r="F13722" t="s">
        <v>24803</v>
      </c>
    </row>
    <row r="13723" spans="1:7">
      <c r="A13723" t="s">
        <v>24806</v>
      </c>
      <c r="B13723">
        <v>35</v>
      </c>
      <c r="C13723">
        <v>6</v>
      </c>
      <c r="D13723">
        <v>15</v>
      </c>
      <c r="E13723" t="s">
        <v>24807</v>
      </c>
      <c r="F13723" t="s">
        <v>24808</v>
      </c>
    </row>
    <row r="13724" spans="1:7">
      <c r="A13724" t="s">
        <v>24809</v>
      </c>
      <c r="B13724">
        <v>35</v>
      </c>
      <c r="C13724">
        <v>6</v>
      </c>
      <c r="D13724">
        <v>16</v>
      </c>
      <c r="E13724" t="s">
        <v>24810</v>
      </c>
      <c r="F13724" t="s">
        <v>24808</v>
      </c>
    </row>
    <row r="13725" spans="1:7">
      <c r="A13725" t="s">
        <v>24811</v>
      </c>
      <c r="B13725">
        <v>35</v>
      </c>
      <c r="C13725">
        <v>6</v>
      </c>
      <c r="D13725">
        <v>17</v>
      </c>
      <c r="E13725" t="s">
        <v>24812</v>
      </c>
      <c r="G13725" t="e">
        <f>--Internal_15020</f>
        <v>#NAME?</v>
      </c>
    </row>
    <row r="13726" spans="1:7">
      <c r="A13726" t="s">
        <v>24813</v>
      </c>
      <c r="B13726">
        <v>35</v>
      </c>
      <c r="C13726">
        <v>6</v>
      </c>
      <c r="D13726">
        <v>18</v>
      </c>
      <c r="E13726" t="s">
        <v>24812</v>
      </c>
      <c r="G13726" t="e">
        <f>--Internal_15020</f>
        <v>#NAME?</v>
      </c>
    </row>
    <row r="13727" spans="1:7">
      <c r="A13727" t="s">
        <v>24814</v>
      </c>
      <c r="B13727">
        <v>35</v>
      </c>
      <c r="C13727">
        <v>6</v>
      </c>
      <c r="D13727">
        <v>19</v>
      </c>
      <c r="E13727" t="s">
        <v>24815</v>
      </c>
      <c r="F13727" t="s">
        <v>24816</v>
      </c>
    </row>
    <row r="13728" spans="1:7">
      <c r="A13728" t="s">
        <v>24817</v>
      </c>
      <c r="B13728">
        <v>35</v>
      </c>
      <c r="C13728">
        <v>6</v>
      </c>
      <c r="D13728">
        <v>20</v>
      </c>
      <c r="E13728" t="s">
        <v>24818</v>
      </c>
      <c r="F13728" t="s">
        <v>24816</v>
      </c>
    </row>
    <row r="13729" spans="1:7">
      <c r="A13729" t="s">
        <v>24819</v>
      </c>
      <c r="B13729">
        <v>35</v>
      </c>
      <c r="C13729">
        <v>7</v>
      </c>
      <c r="D13729">
        <v>1</v>
      </c>
      <c r="E13729" t="s">
        <v>24820</v>
      </c>
      <c r="F13729" t="s">
        <v>24821</v>
      </c>
    </row>
    <row r="13730" spans="1:7">
      <c r="A13730" t="s">
        <v>24822</v>
      </c>
      <c r="B13730">
        <v>35</v>
      </c>
      <c r="C13730">
        <v>7</v>
      </c>
      <c r="D13730">
        <v>2</v>
      </c>
      <c r="E13730" t="s">
        <v>24823</v>
      </c>
      <c r="F13730" t="s">
        <v>24821</v>
      </c>
    </row>
    <row r="13731" spans="1:7">
      <c r="A13731" t="s">
        <v>24824</v>
      </c>
      <c r="B13731">
        <v>35</v>
      </c>
      <c r="C13731">
        <v>7</v>
      </c>
      <c r="D13731">
        <v>3</v>
      </c>
      <c r="E13731" t="s">
        <v>24825</v>
      </c>
      <c r="F13731" t="s">
        <v>24826</v>
      </c>
    </row>
    <row r="13732" spans="1:7">
      <c r="A13732" t="s">
        <v>24827</v>
      </c>
      <c r="B13732">
        <v>35</v>
      </c>
      <c r="C13732">
        <v>7</v>
      </c>
      <c r="D13732">
        <v>4</v>
      </c>
      <c r="E13732" t="s">
        <v>24828</v>
      </c>
      <c r="F13732" t="s">
        <v>24826</v>
      </c>
    </row>
    <row r="13733" spans="1:7">
      <c r="A13733" t="s">
        <v>24829</v>
      </c>
      <c r="B13733">
        <v>35</v>
      </c>
      <c r="C13733">
        <v>7</v>
      </c>
      <c r="D13733">
        <v>5</v>
      </c>
      <c r="E13733" t="s">
        <v>24830</v>
      </c>
      <c r="F13733" t="s">
        <v>24831</v>
      </c>
    </row>
    <row r="13734" spans="1:7">
      <c r="A13734" t="s">
        <v>24832</v>
      </c>
      <c r="B13734">
        <v>35</v>
      </c>
      <c r="C13734">
        <v>7</v>
      </c>
      <c r="D13734">
        <v>6</v>
      </c>
      <c r="E13734" t="s">
        <v>24833</v>
      </c>
      <c r="F13734" t="s">
        <v>24831</v>
      </c>
    </row>
    <row r="13735" spans="1:7">
      <c r="A13735" t="s">
        <v>24834</v>
      </c>
      <c r="B13735">
        <v>35</v>
      </c>
      <c r="C13735">
        <v>7</v>
      </c>
      <c r="D13735">
        <v>7</v>
      </c>
      <c r="E13735" t="s">
        <v>24835</v>
      </c>
      <c r="F13735" t="s">
        <v>24836</v>
      </c>
    </row>
    <row r="13736" spans="1:7">
      <c r="A13736" t="s">
        <v>24837</v>
      </c>
      <c r="B13736">
        <v>35</v>
      </c>
      <c r="C13736">
        <v>7</v>
      </c>
      <c r="D13736">
        <v>8</v>
      </c>
      <c r="E13736" t="s">
        <v>24838</v>
      </c>
      <c r="F13736" t="s">
        <v>24836</v>
      </c>
    </row>
    <row r="13737" spans="1:7">
      <c r="A13737" t="s">
        <v>24839</v>
      </c>
      <c r="B13737">
        <v>35</v>
      </c>
      <c r="C13737">
        <v>7</v>
      </c>
      <c r="D13737">
        <v>9</v>
      </c>
      <c r="E13737" t="s">
        <v>24840</v>
      </c>
      <c r="G13737" t="e">
        <f>--Internal_327719</f>
        <v>#NAME?</v>
      </c>
    </row>
    <row r="13738" spans="1:7">
      <c r="A13738" t="s">
        <v>24841</v>
      </c>
      <c r="B13738">
        <v>35</v>
      </c>
      <c r="C13738">
        <v>7</v>
      </c>
      <c r="D13738">
        <v>10</v>
      </c>
      <c r="E13738" t="s">
        <v>24840</v>
      </c>
      <c r="G13738" t="e">
        <f>--Internal_327719</f>
        <v>#NAME?</v>
      </c>
    </row>
    <row r="13739" spans="1:7">
      <c r="A13739" t="s">
        <v>24842</v>
      </c>
      <c r="B13739">
        <v>35</v>
      </c>
      <c r="C13739">
        <v>7</v>
      </c>
      <c r="D13739">
        <v>11</v>
      </c>
      <c r="E13739" t="s">
        <v>24843</v>
      </c>
      <c r="F13739" t="s">
        <v>24844</v>
      </c>
    </row>
    <row r="13740" spans="1:7">
      <c r="A13740" t="s">
        <v>24845</v>
      </c>
      <c r="B13740">
        <v>35</v>
      </c>
      <c r="C13740">
        <v>7</v>
      </c>
      <c r="D13740">
        <v>12</v>
      </c>
      <c r="E13740" t="s">
        <v>24846</v>
      </c>
      <c r="F13740" t="s">
        <v>24844</v>
      </c>
    </row>
    <row r="13741" spans="1:7">
      <c r="A13741" t="s">
        <v>24847</v>
      </c>
      <c r="B13741">
        <v>35</v>
      </c>
      <c r="C13741">
        <v>7</v>
      </c>
      <c r="D13741">
        <v>13</v>
      </c>
      <c r="E13741" t="s">
        <v>24848</v>
      </c>
      <c r="F13741" t="s">
        <v>24849</v>
      </c>
    </row>
    <row r="13742" spans="1:7">
      <c r="A13742" t="s">
        <v>24850</v>
      </c>
      <c r="B13742">
        <v>35</v>
      </c>
      <c r="C13742">
        <v>7</v>
      </c>
      <c r="D13742">
        <v>14</v>
      </c>
      <c r="E13742" t="s">
        <v>24851</v>
      </c>
      <c r="F13742" t="s">
        <v>24849</v>
      </c>
    </row>
    <row r="13743" spans="1:7">
      <c r="A13743" t="s">
        <v>24852</v>
      </c>
      <c r="B13743">
        <v>35</v>
      </c>
      <c r="C13743">
        <v>7</v>
      </c>
      <c r="D13743">
        <v>15</v>
      </c>
      <c r="E13743" t="s">
        <v>24853</v>
      </c>
      <c r="F13743" t="s">
        <v>24854</v>
      </c>
    </row>
    <row r="13744" spans="1:7">
      <c r="A13744" t="s">
        <v>24855</v>
      </c>
      <c r="B13744">
        <v>35</v>
      </c>
      <c r="C13744">
        <v>7</v>
      </c>
      <c r="D13744">
        <v>16</v>
      </c>
      <c r="E13744" t="s">
        <v>24856</v>
      </c>
      <c r="F13744" t="s">
        <v>24854</v>
      </c>
    </row>
    <row r="13745" spans="1:7">
      <c r="A13745" t="s">
        <v>24857</v>
      </c>
      <c r="B13745">
        <v>35</v>
      </c>
      <c r="C13745">
        <v>7</v>
      </c>
      <c r="D13745">
        <v>17</v>
      </c>
      <c r="E13745" t="s">
        <v>24858</v>
      </c>
      <c r="F13745" t="s">
        <v>24859</v>
      </c>
    </row>
    <row r="13746" spans="1:7">
      <c r="A13746" t="s">
        <v>24860</v>
      </c>
      <c r="B13746">
        <v>35</v>
      </c>
      <c r="C13746">
        <v>7</v>
      </c>
      <c r="D13746">
        <v>18</v>
      </c>
      <c r="E13746" t="s">
        <v>24861</v>
      </c>
      <c r="F13746" t="s">
        <v>24859</v>
      </c>
    </row>
    <row r="13747" spans="1:7">
      <c r="A13747" t="s">
        <v>24862</v>
      </c>
      <c r="B13747">
        <v>35</v>
      </c>
      <c r="C13747">
        <v>7</v>
      </c>
      <c r="D13747">
        <v>19</v>
      </c>
      <c r="E13747" t="s">
        <v>24863</v>
      </c>
      <c r="F13747" t="s">
        <v>24864</v>
      </c>
    </row>
    <row r="13748" spans="1:7">
      <c r="A13748" t="s">
        <v>24865</v>
      </c>
      <c r="B13748">
        <v>35</v>
      </c>
      <c r="C13748">
        <v>7</v>
      </c>
      <c r="D13748">
        <v>20</v>
      </c>
      <c r="E13748" t="s">
        <v>24866</v>
      </c>
      <c r="F13748" t="s">
        <v>24864</v>
      </c>
    </row>
    <row r="13749" spans="1:7">
      <c r="A13749" t="s">
        <v>24867</v>
      </c>
      <c r="B13749">
        <v>35</v>
      </c>
      <c r="C13749">
        <v>8</v>
      </c>
      <c r="D13749">
        <v>1</v>
      </c>
      <c r="E13749" t="s">
        <v>24868</v>
      </c>
      <c r="F13749" t="s">
        <v>24869</v>
      </c>
    </row>
    <row r="13750" spans="1:7">
      <c r="A13750" t="s">
        <v>24870</v>
      </c>
      <c r="B13750">
        <v>35</v>
      </c>
      <c r="C13750">
        <v>8</v>
      </c>
      <c r="D13750">
        <v>2</v>
      </c>
      <c r="E13750" t="s">
        <v>24871</v>
      </c>
      <c r="F13750" t="s">
        <v>24869</v>
      </c>
    </row>
    <row r="13751" spans="1:7">
      <c r="A13751" t="s">
        <v>24872</v>
      </c>
      <c r="B13751">
        <v>35</v>
      </c>
      <c r="C13751">
        <v>8</v>
      </c>
      <c r="D13751">
        <v>3</v>
      </c>
      <c r="E13751" t="s">
        <v>24873</v>
      </c>
      <c r="F13751" t="s">
        <v>24874</v>
      </c>
    </row>
    <row r="13752" spans="1:7">
      <c r="A13752" t="s">
        <v>24875</v>
      </c>
      <c r="B13752">
        <v>35</v>
      </c>
      <c r="C13752">
        <v>8</v>
      </c>
      <c r="D13752">
        <v>4</v>
      </c>
      <c r="E13752" t="s">
        <v>24876</v>
      </c>
      <c r="F13752" t="s">
        <v>24874</v>
      </c>
    </row>
    <row r="13753" spans="1:7">
      <c r="A13753" t="s">
        <v>24877</v>
      </c>
      <c r="B13753">
        <v>35</v>
      </c>
      <c r="C13753">
        <v>8</v>
      </c>
      <c r="D13753">
        <v>5</v>
      </c>
      <c r="E13753" t="s">
        <v>24878</v>
      </c>
      <c r="F13753" t="s">
        <v>24879</v>
      </c>
    </row>
    <row r="13754" spans="1:7">
      <c r="A13754" t="s">
        <v>24880</v>
      </c>
      <c r="B13754">
        <v>35</v>
      </c>
      <c r="C13754">
        <v>8</v>
      </c>
      <c r="D13754">
        <v>6</v>
      </c>
      <c r="E13754" t="s">
        <v>24881</v>
      </c>
      <c r="F13754" t="s">
        <v>24879</v>
      </c>
    </row>
    <row r="13755" spans="1:7">
      <c r="A13755" t="s">
        <v>24882</v>
      </c>
      <c r="B13755">
        <v>35</v>
      </c>
      <c r="C13755">
        <v>8</v>
      </c>
      <c r="D13755">
        <v>7</v>
      </c>
      <c r="E13755" t="s">
        <v>24883</v>
      </c>
      <c r="F13755" t="s">
        <v>24884</v>
      </c>
    </row>
    <row r="13756" spans="1:7">
      <c r="A13756" t="s">
        <v>24885</v>
      </c>
      <c r="B13756">
        <v>35</v>
      </c>
      <c r="C13756">
        <v>8</v>
      </c>
      <c r="D13756">
        <v>8</v>
      </c>
      <c r="E13756" t="s">
        <v>24886</v>
      </c>
      <c r="F13756" t="s">
        <v>24884</v>
      </c>
    </row>
    <row r="13757" spans="1:7">
      <c r="A13757" t="s">
        <v>24887</v>
      </c>
      <c r="B13757">
        <v>35</v>
      </c>
      <c r="C13757">
        <v>8</v>
      </c>
      <c r="D13757">
        <v>9</v>
      </c>
      <c r="E13757" t="s">
        <v>24888</v>
      </c>
      <c r="G13757" t="e">
        <f>--Internal_24612</f>
        <v>#NAME?</v>
      </c>
    </row>
    <row r="13758" spans="1:7">
      <c r="A13758" t="s">
        <v>24889</v>
      </c>
      <c r="B13758">
        <v>35</v>
      </c>
      <c r="C13758">
        <v>8</v>
      </c>
      <c r="D13758">
        <v>10</v>
      </c>
      <c r="E13758" t="s">
        <v>24888</v>
      </c>
      <c r="G13758" t="e">
        <f>--Internal_24612</f>
        <v>#NAME?</v>
      </c>
    </row>
    <row r="13759" spans="1:7">
      <c r="A13759" t="s">
        <v>24890</v>
      </c>
      <c r="B13759">
        <v>35</v>
      </c>
      <c r="C13759">
        <v>8</v>
      </c>
      <c r="D13759">
        <v>11</v>
      </c>
      <c r="E13759" t="s">
        <v>24891</v>
      </c>
      <c r="F13759" t="s">
        <v>24892</v>
      </c>
    </row>
    <row r="13760" spans="1:7">
      <c r="A13760" t="s">
        <v>24893</v>
      </c>
      <c r="B13760">
        <v>35</v>
      </c>
      <c r="C13760">
        <v>8</v>
      </c>
      <c r="D13760">
        <v>12</v>
      </c>
      <c r="E13760" t="s">
        <v>24894</v>
      </c>
      <c r="F13760" t="s">
        <v>24892</v>
      </c>
    </row>
    <row r="13761" spans="1:6">
      <c r="A13761" t="s">
        <v>24895</v>
      </c>
      <c r="B13761">
        <v>35</v>
      </c>
      <c r="C13761">
        <v>8</v>
      </c>
      <c r="D13761">
        <v>13</v>
      </c>
      <c r="E13761" t="s">
        <v>24896</v>
      </c>
      <c r="F13761" t="s">
        <v>24897</v>
      </c>
    </row>
    <row r="13762" spans="1:6">
      <c r="A13762" t="s">
        <v>24898</v>
      </c>
      <c r="B13762">
        <v>35</v>
      </c>
      <c r="C13762">
        <v>8</v>
      </c>
      <c r="D13762">
        <v>14</v>
      </c>
      <c r="E13762" t="s">
        <v>24899</v>
      </c>
      <c r="F13762" t="s">
        <v>24897</v>
      </c>
    </row>
    <row r="13763" spans="1:6">
      <c r="A13763" t="s">
        <v>24900</v>
      </c>
      <c r="B13763">
        <v>35</v>
      </c>
      <c r="C13763">
        <v>8</v>
      </c>
      <c r="D13763">
        <v>15</v>
      </c>
      <c r="E13763" t="s">
        <v>24901</v>
      </c>
      <c r="F13763" t="s">
        <v>24902</v>
      </c>
    </row>
    <row r="13764" spans="1:6">
      <c r="A13764" t="s">
        <v>24903</v>
      </c>
      <c r="B13764">
        <v>35</v>
      </c>
      <c r="C13764">
        <v>8</v>
      </c>
      <c r="D13764">
        <v>16</v>
      </c>
      <c r="E13764" t="s">
        <v>24904</v>
      </c>
      <c r="F13764" t="s">
        <v>24902</v>
      </c>
    </row>
    <row r="13765" spans="1:6">
      <c r="A13765" t="s">
        <v>24905</v>
      </c>
      <c r="B13765">
        <v>35</v>
      </c>
      <c r="C13765">
        <v>8</v>
      </c>
      <c r="D13765">
        <v>17</v>
      </c>
      <c r="E13765" t="s">
        <v>24906</v>
      </c>
      <c r="F13765" t="s">
        <v>22252</v>
      </c>
    </row>
    <row r="13766" spans="1:6">
      <c r="A13766" t="s">
        <v>24907</v>
      </c>
      <c r="B13766">
        <v>35</v>
      </c>
      <c r="C13766">
        <v>8</v>
      </c>
      <c r="D13766">
        <v>18</v>
      </c>
      <c r="E13766" t="s">
        <v>24908</v>
      </c>
      <c r="F13766" t="s">
        <v>22252</v>
      </c>
    </row>
    <row r="13767" spans="1:6">
      <c r="A13767" t="s">
        <v>24909</v>
      </c>
      <c r="B13767">
        <v>35</v>
      </c>
      <c r="C13767">
        <v>8</v>
      </c>
      <c r="D13767">
        <v>19</v>
      </c>
      <c r="E13767" t="s">
        <v>24910</v>
      </c>
      <c r="F13767" t="s">
        <v>15044</v>
      </c>
    </row>
    <row r="13768" spans="1:6">
      <c r="A13768" t="s">
        <v>24911</v>
      </c>
      <c r="B13768">
        <v>35</v>
      </c>
      <c r="C13768">
        <v>8</v>
      </c>
      <c r="D13768">
        <v>20</v>
      </c>
      <c r="E13768" t="s">
        <v>24912</v>
      </c>
      <c r="F13768" t="s">
        <v>15044</v>
      </c>
    </row>
    <row r="13769" spans="1:6">
      <c r="A13769" t="s">
        <v>24913</v>
      </c>
      <c r="B13769">
        <v>35</v>
      </c>
      <c r="C13769">
        <v>9</v>
      </c>
      <c r="D13769">
        <v>1</v>
      </c>
      <c r="E13769" t="s">
        <v>24914</v>
      </c>
      <c r="F13769" t="s">
        <v>24915</v>
      </c>
    </row>
    <row r="13770" spans="1:6">
      <c r="A13770" t="s">
        <v>24916</v>
      </c>
      <c r="B13770">
        <v>35</v>
      </c>
      <c r="C13770">
        <v>9</v>
      </c>
      <c r="D13770">
        <v>2</v>
      </c>
      <c r="E13770" t="s">
        <v>24917</v>
      </c>
      <c r="F13770" t="s">
        <v>24915</v>
      </c>
    </row>
    <row r="13771" spans="1:6">
      <c r="A13771" t="s">
        <v>24918</v>
      </c>
      <c r="B13771">
        <v>35</v>
      </c>
      <c r="C13771">
        <v>9</v>
      </c>
      <c r="D13771">
        <v>3</v>
      </c>
      <c r="E13771" t="s">
        <v>24919</v>
      </c>
      <c r="F13771" t="s">
        <v>24920</v>
      </c>
    </row>
    <row r="13772" spans="1:6">
      <c r="A13772" t="s">
        <v>24921</v>
      </c>
      <c r="B13772">
        <v>35</v>
      </c>
      <c r="C13772">
        <v>9</v>
      </c>
      <c r="D13772">
        <v>4</v>
      </c>
      <c r="E13772" t="s">
        <v>24922</v>
      </c>
      <c r="F13772" t="s">
        <v>24920</v>
      </c>
    </row>
    <row r="13773" spans="1:6">
      <c r="A13773" t="s">
        <v>24923</v>
      </c>
      <c r="B13773">
        <v>35</v>
      </c>
      <c r="C13773">
        <v>9</v>
      </c>
      <c r="D13773">
        <v>5</v>
      </c>
      <c r="E13773" t="s">
        <v>24924</v>
      </c>
      <c r="F13773" t="s">
        <v>24925</v>
      </c>
    </row>
    <row r="13774" spans="1:6">
      <c r="A13774" t="s">
        <v>24926</v>
      </c>
      <c r="B13774">
        <v>35</v>
      </c>
      <c r="C13774">
        <v>9</v>
      </c>
      <c r="D13774">
        <v>6</v>
      </c>
      <c r="E13774" t="s">
        <v>24927</v>
      </c>
      <c r="F13774" t="s">
        <v>24925</v>
      </c>
    </row>
    <row r="13775" spans="1:6">
      <c r="A13775" t="s">
        <v>24928</v>
      </c>
      <c r="B13775">
        <v>35</v>
      </c>
      <c r="C13775">
        <v>9</v>
      </c>
      <c r="D13775">
        <v>7</v>
      </c>
      <c r="E13775" t="s">
        <v>24929</v>
      </c>
      <c r="F13775" t="s">
        <v>24930</v>
      </c>
    </row>
    <row r="13776" spans="1:6">
      <c r="A13776" t="s">
        <v>24931</v>
      </c>
      <c r="B13776">
        <v>35</v>
      </c>
      <c r="C13776">
        <v>9</v>
      </c>
      <c r="D13776">
        <v>8</v>
      </c>
      <c r="E13776" t="s">
        <v>24932</v>
      </c>
      <c r="F13776" t="s">
        <v>24930</v>
      </c>
    </row>
    <row r="13777" spans="1:6">
      <c r="A13777" t="s">
        <v>24933</v>
      </c>
      <c r="B13777">
        <v>35</v>
      </c>
      <c r="C13777">
        <v>9</v>
      </c>
      <c r="D13777">
        <v>9</v>
      </c>
      <c r="E13777" t="s">
        <v>24934</v>
      </c>
      <c r="F13777" t="s">
        <v>24935</v>
      </c>
    </row>
    <row r="13778" spans="1:6">
      <c r="A13778" t="s">
        <v>24936</v>
      </c>
      <c r="B13778">
        <v>35</v>
      </c>
      <c r="C13778">
        <v>9</v>
      </c>
      <c r="D13778">
        <v>10</v>
      </c>
      <c r="E13778" t="s">
        <v>24937</v>
      </c>
      <c r="F13778" t="s">
        <v>24935</v>
      </c>
    </row>
    <row r="13779" spans="1:6">
      <c r="A13779" t="s">
        <v>24938</v>
      </c>
      <c r="B13779">
        <v>35</v>
      </c>
      <c r="C13779">
        <v>9</v>
      </c>
      <c r="D13779">
        <v>11</v>
      </c>
      <c r="E13779" t="s">
        <v>24939</v>
      </c>
      <c r="F13779" t="s">
        <v>24940</v>
      </c>
    </row>
    <row r="13780" spans="1:6">
      <c r="A13780" t="s">
        <v>24941</v>
      </c>
      <c r="B13780">
        <v>35</v>
      </c>
      <c r="C13780">
        <v>9</v>
      </c>
      <c r="D13780">
        <v>12</v>
      </c>
      <c r="E13780" t="s">
        <v>24942</v>
      </c>
      <c r="F13780" t="s">
        <v>24940</v>
      </c>
    </row>
    <row r="13781" spans="1:6">
      <c r="A13781" t="s">
        <v>24943</v>
      </c>
      <c r="B13781">
        <v>35</v>
      </c>
      <c r="C13781">
        <v>9</v>
      </c>
      <c r="D13781">
        <v>13</v>
      </c>
      <c r="E13781" t="s">
        <v>24944</v>
      </c>
      <c r="F13781" t="s">
        <v>24945</v>
      </c>
    </row>
    <row r="13782" spans="1:6">
      <c r="A13782" t="s">
        <v>24946</v>
      </c>
      <c r="B13782">
        <v>35</v>
      </c>
      <c r="C13782">
        <v>9</v>
      </c>
      <c r="D13782">
        <v>14</v>
      </c>
      <c r="E13782" t="s">
        <v>24947</v>
      </c>
      <c r="F13782" t="s">
        <v>24945</v>
      </c>
    </row>
    <row r="13783" spans="1:6">
      <c r="A13783" t="s">
        <v>24948</v>
      </c>
      <c r="B13783">
        <v>35</v>
      </c>
      <c r="C13783">
        <v>9</v>
      </c>
      <c r="D13783">
        <v>15</v>
      </c>
      <c r="E13783" t="s">
        <v>24949</v>
      </c>
      <c r="F13783" t="s">
        <v>24950</v>
      </c>
    </row>
    <row r="13784" spans="1:6">
      <c r="A13784" t="s">
        <v>24951</v>
      </c>
      <c r="B13784">
        <v>35</v>
      </c>
      <c r="C13784">
        <v>9</v>
      </c>
      <c r="D13784">
        <v>16</v>
      </c>
      <c r="E13784" t="s">
        <v>24952</v>
      </c>
      <c r="F13784" t="s">
        <v>24950</v>
      </c>
    </row>
    <row r="13785" spans="1:6">
      <c r="A13785" t="s">
        <v>24953</v>
      </c>
      <c r="B13785">
        <v>35</v>
      </c>
      <c r="C13785">
        <v>9</v>
      </c>
      <c r="D13785">
        <v>17</v>
      </c>
      <c r="E13785" t="s">
        <v>24954</v>
      </c>
      <c r="F13785" t="s">
        <v>24955</v>
      </c>
    </row>
    <row r="13786" spans="1:6">
      <c r="A13786" t="s">
        <v>24956</v>
      </c>
      <c r="B13786">
        <v>35</v>
      </c>
      <c r="C13786">
        <v>9</v>
      </c>
      <c r="D13786">
        <v>18</v>
      </c>
      <c r="E13786" t="s">
        <v>24957</v>
      </c>
      <c r="F13786" t="s">
        <v>24955</v>
      </c>
    </row>
    <row r="13787" spans="1:6">
      <c r="A13787" t="s">
        <v>24958</v>
      </c>
      <c r="B13787">
        <v>35</v>
      </c>
      <c r="C13787">
        <v>9</v>
      </c>
      <c r="D13787">
        <v>19</v>
      </c>
      <c r="E13787" t="s">
        <v>24959</v>
      </c>
      <c r="F13787" t="s">
        <v>24960</v>
      </c>
    </row>
    <row r="13788" spans="1:6">
      <c r="A13788" t="s">
        <v>24961</v>
      </c>
      <c r="B13788">
        <v>35</v>
      </c>
      <c r="C13788">
        <v>9</v>
      </c>
      <c r="D13788">
        <v>20</v>
      </c>
      <c r="E13788" t="s">
        <v>24962</v>
      </c>
      <c r="F13788" t="s">
        <v>24960</v>
      </c>
    </row>
    <row r="13789" spans="1:6">
      <c r="A13789" t="s">
        <v>24963</v>
      </c>
      <c r="B13789">
        <v>35</v>
      </c>
      <c r="C13789">
        <v>10</v>
      </c>
      <c r="D13789">
        <v>1</v>
      </c>
      <c r="E13789" t="s">
        <v>24964</v>
      </c>
      <c r="F13789" t="s">
        <v>24965</v>
      </c>
    </row>
    <row r="13790" spans="1:6">
      <c r="A13790" t="s">
        <v>24966</v>
      </c>
      <c r="B13790">
        <v>35</v>
      </c>
      <c r="C13790">
        <v>10</v>
      </c>
      <c r="D13790">
        <v>2</v>
      </c>
      <c r="E13790" t="s">
        <v>24967</v>
      </c>
      <c r="F13790" t="s">
        <v>24965</v>
      </c>
    </row>
    <row r="13791" spans="1:6">
      <c r="A13791" t="s">
        <v>24968</v>
      </c>
      <c r="B13791">
        <v>35</v>
      </c>
      <c r="C13791">
        <v>10</v>
      </c>
      <c r="D13791">
        <v>3</v>
      </c>
      <c r="E13791" t="s">
        <v>24969</v>
      </c>
      <c r="F13791" t="s">
        <v>24970</v>
      </c>
    </row>
    <row r="13792" spans="1:6">
      <c r="A13792" t="s">
        <v>24971</v>
      </c>
      <c r="B13792">
        <v>35</v>
      </c>
      <c r="C13792">
        <v>10</v>
      </c>
      <c r="D13792">
        <v>4</v>
      </c>
      <c r="E13792" t="s">
        <v>24972</v>
      </c>
      <c r="F13792" t="s">
        <v>24970</v>
      </c>
    </row>
    <row r="13793" spans="1:6">
      <c r="A13793" t="s">
        <v>24973</v>
      </c>
      <c r="B13793">
        <v>35</v>
      </c>
      <c r="C13793">
        <v>10</v>
      </c>
      <c r="D13793">
        <v>5</v>
      </c>
      <c r="E13793" t="s">
        <v>24974</v>
      </c>
      <c r="F13793" t="s">
        <v>24975</v>
      </c>
    </row>
    <row r="13794" spans="1:6">
      <c r="A13794" t="s">
        <v>24976</v>
      </c>
      <c r="B13794">
        <v>35</v>
      </c>
      <c r="C13794">
        <v>10</v>
      </c>
      <c r="D13794">
        <v>6</v>
      </c>
      <c r="E13794" t="s">
        <v>24977</v>
      </c>
      <c r="F13794" t="s">
        <v>24975</v>
      </c>
    </row>
    <row r="13795" spans="1:6">
      <c r="A13795" t="s">
        <v>24978</v>
      </c>
      <c r="B13795">
        <v>35</v>
      </c>
      <c r="C13795">
        <v>10</v>
      </c>
      <c r="D13795">
        <v>7</v>
      </c>
      <c r="E13795" t="s">
        <v>24979</v>
      </c>
      <c r="F13795" t="s">
        <v>24980</v>
      </c>
    </row>
    <row r="13796" spans="1:6">
      <c r="A13796" t="s">
        <v>24981</v>
      </c>
      <c r="B13796">
        <v>35</v>
      </c>
      <c r="C13796">
        <v>10</v>
      </c>
      <c r="D13796">
        <v>8</v>
      </c>
      <c r="E13796" t="s">
        <v>24982</v>
      </c>
      <c r="F13796" t="s">
        <v>24980</v>
      </c>
    </row>
    <row r="13797" spans="1:6">
      <c r="A13797" t="s">
        <v>24983</v>
      </c>
      <c r="B13797">
        <v>35</v>
      </c>
      <c r="C13797">
        <v>10</v>
      </c>
      <c r="D13797">
        <v>9</v>
      </c>
      <c r="E13797" t="s">
        <v>24984</v>
      </c>
      <c r="F13797" t="s">
        <v>24985</v>
      </c>
    </row>
    <row r="13798" spans="1:6">
      <c r="A13798" t="s">
        <v>24986</v>
      </c>
      <c r="B13798">
        <v>35</v>
      </c>
      <c r="C13798">
        <v>10</v>
      </c>
      <c r="D13798">
        <v>10</v>
      </c>
      <c r="E13798" t="s">
        <v>24987</v>
      </c>
      <c r="F13798" t="s">
        <v>24985</v>
      </c>
    </row>
    <row r="13799" spans="1:6">
      <c r="A13799" t="s">
        <v>24988</v>
      </c>
      <c r="B13799">
        <v>35</v>
      </c>
      <c r="C13799">
        <v>10</v>
      </c>
      <c r="D13799">
        <v>11</v>
      </c>
      <c r="E13799" t="s">
        <v>24989</v>
      </c>
      <c r="F13799" t="s">
        <v>24990</v>
      </c>
    </row>
    <row r="13800" spans="1:6">
      <c r="A13800" t="s">
        <v>24991</v>
      </c>
      <c r="B13800">
        <v>35</v>
      </c>
      <c r="C13800">
        <v>10</v>
      </c>
      <c r="D13800">
        <v>12</v>
      </c>
      <c r="E13800" t="s">
        <v>24992</v>
      </c>
      <c r="F13800" t="s">
        <v>24990</v>
      </c>
    </row>
    <row r="13801" spans="1:6">
      <c r="A13801" t="s">
        <v>24993</v>
      </c>
      <c r="B13801">
        <v>35</v>
      </c>
      <c r="C13801">
        <v>10</v>
      </c>
      <c r="D13801">
        <v>13</v>
      </c>
      <c r="E13801" t="s">
        <v>24994</v>
      </c>
      <c r="F13801" t="s">
        <v>24995</v>
      </c>
    </row>
    <row r="13802" spans="1:6">
      <c r="A13802" t="s">
        <v>24996</v>
      </c>
      <c r="B13802">
        <v>35</v>
      </c>
      <c r="C13802">
        <v>10</v>
      </c>
      <c r="D13802">
        <v>14</v>
      </c>
      <c r="E13802" t="s">
        <v>24997</v>
      </c>
      <c r="F13802" t="s">
        <v>24995</v>
      </c>
    </row>
    <row r="13803" spans="1:6">
      <c r="A13803" t="s">
        <v>24998</v>
      </c>
      <c r="B13803">
        <v>35</v>
      </c>
      <c r="C13803">
        <v>10</v>
      </c>
      <c r="D13803">
        <v>15</v>
      </c>
      <c r="E13803" t="s">
        <v>24999</v>
      </c>
      <c r="F13803" t="s">
        <v>25000</v>
      </c>
    </row>
    <row r="13804" spans="1:6">
      <c r="A13804" t="s">
        <v>25001</v>
      </c>
      <c r="B13804">
        <v>35</v>
      </c>
      <c r="C13804">
        <v>10</v>
      </c>
      <c r="D13804">
        <v>16</v>
      </c>
      <c r="E13804" t="s">
        <v>25002</v>
      </c>
      <c r="F13804" t="s">
        <v>25000</v>
      </c>
    </row>
    <row r="13805" spans="1:6">
      <c r="A13805" t="s">
        <v>25003</v>
      </c>
      <c r="B13805">
        <v>35</v>
      </c>
      <c r="C13805">
        <v>10</v>
      </c>
      <c r="D13805">
        <v>17</v>
      </c>
      <c r="E13805" t="s">
        <v>25004</v>
      </c>
      <c r="F13805" t="s">
        <v>25005</v>
      </c>
    </row>
    <row r="13806" spans="1:6">
      <c r="A13806" t="s">
        <v>25006</v>
      </c>
      <c r="B13806">
        <v>35</v>
      </c>
      <c r="C13806">
        <v>10</v>
      </c>
      <c r="D13806">
        <v>18</v>
      </c>
      <c r="E13806" t="s">
        <v>25007</v>
      </c>
      <c r="F13806" t="s">
        <v>25005</v>
      </c>
    </row>
    <row r="13807" spans="1:6">
      <c r="A13807" t="s">
        <v>25008</v>
      </c>
      <c r="B13807">
        <v>35</v>
      </c>
      <c r="C13807">
        <v>10</v>
      </c>
      <c r="D13807">
        <v>19</v>
      </c>
      <c r="E13807" t="s">
        <v>25009</v>
      </c>
      <c r="F13807" t="s">
        <v>25010</v>
      </c>
    </row>
    <row r="13808" spans="1:6">
      <c r="A13808" t="s">
        <v>25011</v>
      </c>
      <c r="B13808">
        <v>35</v>
      </c>
      <c r="C13808">
        <v>10</v>
      </c>
      <c r="D13808">
        <v>20</v>
      </c>
      <c r="E13808" t="s">
        <v>25012</v>
      </c>
      <c r="F13808" t="s">
        <v>25010</v>
      </c>
    </row>
    <row r="13809" spans="1:6">
      <c r="A13809" t="s">
        <v>25013</v>
      </c>
      <c r="B13809">
        <v>35</v>
      </c>
      <c r="C13809">
        <v>11</v>
      </c>
      <c r="D13809">
        <v>1</v>
      </c>
      <c r="E13809" t="s">
        <v>25014</v>
      </c>
      <c r="F13809" t="s">
        <v>25015</v>
      </c>
    </row>
    <row r="13810" spans="1:6">
      <c r="A13810" t="s">
        <v>25016</v>
      </c>
      <c r="B13810">
        <v>35</v>
      </c>
      <c r="C13810">
        <v>11</v>
      </c>
      <c r="D13810">
        <v>2</v>
      </c>
      <c r="E13810" t="s">
        <v>25017</v>
      </c>
      <c r="F13810" t="s">
        <v>25015</v>
      </c>
    </row>
    <row r="13811" spans="1:6">
      <c r="A13811" t="s">
        <v>25018</v>
      </c>
      <c r="B13811">
        <v>35</v>
      </c>
      <c r="C13811">
        <v>11</v>
      </c>
      <c r="D13811">
        <v>3</v>
      </c>
      <c r="E13811" t="s">
        <v>25019</v>
      </c>
      <c r="F13811" t="s">
        <v>25020</v>
      </c>
    </row>
    <row r="13812" spans="1:6">
      <c r="A13812" t="s">
        <v>25021</v>
      </c>
      <c r="B13812">
        <v>35</v>
      </c>
      <c r="C13812">
        <v>11</v>
      </c>
      <c r="D13812">
        <v>4</v>
      </c>
      <c r="E13812" t="s">
        <v>25022</v>
      </c>
      <c r="F13812" t="s">
        <v>25020</v>
      </c>
    </row>
    <row r="13813" spans="1:6">
      <c r="A13813" t="s">
        <v>25023</v>
      </c>
      <c r="B13813">
        <v>35</v>
      </c>
      <c r="C13813">
        <v>11</v>
      </c>
      <c r="D13813">
        <v>5</v>
      </c>
      <c r="E13813" t="s">
        <v>25024</v>
      </c>
      <c r="F13813" t="s">
        <v>25025</v>
      </c>
    </row>
    <row r="13814" spans="1:6">
      <c r="A13814" t="s">
        <v>25026</v>
      </c>
      <c r="B13814">
        <v>35</v>
      </c>
      <c r="C13814">
        <v>11</v>
      </c>
      <c r="D13814">
        <v>6</v>
      </c>
      <c r="E13814" t="s">
        <v>25027</v>
      </c>
      <c r="F13814" t="s">
        <v>25025</v>
      </c>
    </row>
    <row r="13815" spans="1:6">
      <c r="A13815" t="s">
        <v>25028</v>
      </c>
      <c r="B13815">
        <v>35</v>
      </c>
      <c r="C13815">
        <v>11</v>
      </c>
      <c r="D13815">
        <v>7</v>
      </c>
      <c r="E13815" t="s">
        <v>25029</v>
      </c>
      <c r="F13815" t="s">
        <v>25030</v>
      </c>
    </row>
    <row r="13816" spans="1:6">
      <c r="A13816" t="s">
        <v>25031</v>
      </c>
      <c r="B13816">
        <v>35</v>
      </c>
      <c r="C13816">
        <v>11</v>
      </c>
      <c r="D13816">
        <v>8</v>
      </c>
      <c r="E13816" t="s">
        <v>25032</v>
      </c>
      <c r="F13816" t="s">
        <v>25030</v>
      </c>
    </row>
    <row r="13817" spans="1:6">
      <c r="A13817" t="s">
        <v>25033</v>
      </c>
      <c r="B13817">
        <v>35</v>
      </c>
      <c r="C13817">
        <v>11</v>
      </c>
      <c r="D13817">
        <v>9</v>
      </c>
      <c r="E13817" t="s">
        <v>25034</v>
      </c>
      <c r="F13817" t="s">
        <v>25035</v>
      </c>
    </row>
    <row r="13818" spans="1:6">
      <c r="A13818" t="s">
        <v>25036</v>
      </c>
      <c r="B13818">
        <v>35</v>
      </c>
      <c r="C13818">
        <v>11</v>
      </c>
      <c r="D13818">
        <v>10</v>
      </c>
      <c r="E13818" t="s">
        <v>25037</v>
      </c>
      <c r="F13818" t="s">
        <v>25035</v>
      </c>
    </row>
    <row r="13819" spans="1:6">
      <c r="A13819" t="s">
        <v>25038</v>
      </c>
      <c r="B13819">
        <v>35</v>
      </c>
      <c r="C13819">
        <v>11</v>
      </c>
      <c r="D13819">
        <v>11</v>
      </c>
      <c r="E13819" t="s">
        <v>25039</v>
      </c>
      <c r="F13819" t="s">
        <v>25040</v>
      </c>
    </row>
    <row r="13820" spans="1:6">
      <c r="A13820" t="s">
        <v>25041</v>
      </c>
      <c r="B13820">
        <v>35</v>
      </c>
      <c r="C13820">
        <v>11</v>
      </c>
      <c r="D13820">
        <v>12</v>
      </c>
      <c r="E13820" t="s">
        <v>25042</v>
      </c>
      <c r="F13820" t="s">
        <v>25040</v>
      </c>
    </row>
    <row r="13821" spans="1:6">
      <c r="A13821" t="s">
        <v>25043</v>
      </c>
      <c r="B13821">
        <v>35</v>
      </c>
      <c r="C13821">
        <v>11</v>
      </c>
      <c r="D13821">
        <v>13</v>
      </c>
      <c r="E13821" t="s">
        <v>25044</v>
      </c>
      <c r="F13821" t="s">
        <v>25045</v>
      </c>
    </row>
    <row r="13822" spans="1:6">
      <c r="A13822" t="s">
        <v>25046</v>
      </c>
      <c r="B13822">
        <v>35</v>
      </c>
      <c r="C13822">
        <v>11</v>
      </c>
      <c r="D13822">
        <v>14</v>
      </c>
      <c r="E13822" t="s">
        <v>25047</v>
      </c>
      <c r="F13822" t="s">
        <v>25045</v>
      </c>
    </row>
    <row r="13823" spans="1:6">
      <c r="A13823" t="s">
        <v>25048</v>
      </c>
      <c r="B13823">
        <v>35</v>
      </c>
      <c r="C13823">
        <v>11</v>
      </c>
      <c r="D13823">
        <v>15</v>
      </c>
      <c r="E13823" t="s">
        <v>25049</v>
      </c>
      <c r="F13823" t="s">
        <v>25050</v>
      </c>
    </row>
    <row r="13824" spans="1:6">
      <c r="A13824" t="s">
        <v>25051</v>
      </c>
      <c r="B13824">
        <v>35</v>
      </c>
      <c r="C13824">
        <v>11</v>
      </c>
      <c r="D13824">
        <v>16</v>
      </c>
      <c r="E13824" t="s">
        <v>25052</v>
      </c>
      <c r="F13824" t="s">
        <v>25050</v>
      </c>
    </row>
    <row r="13825" spans="1:6">
      <c r="A13825" t="s">
        <v>25053</v>
      </c>
      <c r="B13825">
        <v>35</v>
      </c>
      <c r="C13825">
        <v>11</v>
      </c>
      <c r="D13825">
        <v>17</v>
      </c>
      <c r="E13825" t="s">
        <v>25054</v>
      </c>
      <c r="F13825" t="s">
        <v>25055</v>
      </c>
    </row>
    <row r="13826" spans="1:6">
      <c r="A13826" t="s">
        <v>25056</v>
      </c>
      <c r="B13826">
        <v>35</v>
      </c>
      <c r="C13826">
        <v>11</v>
      </c>
      <c r="D13826">
        <v>18</v>
      </c>
      <c r="E13826" t="s">
        <v>25057</v>
      </c>
      <c r="F13826" t="s">
        <v>25055</v>
      </c>
    </row>
    <row r="13827" spans="1:6">
      <c r="A13827" t="s">
        <v>25058</v>
      </c>
      <c r="B13827">
        <v>35</v>
      </c>
      <c r="C13827">
        <v>11</v>
      </c>
      <c r="D13827">
        <v>19</v>
      </c>
      <c r="E13827" t="s">
        <v>25059</v>
      </c>
      <c r="F13827" t="s">
        <v>25060</v>
      </c>
    </row>
    <row r="13828" spans="1:6">
      <c r="A13828" t="s">
        <v>25061</v>
      </c>
      <c r="B13828">
        <v>35</v>
      </c>
      <c r="C13828">
        <v>11</v>
      </c>
      <c r="D13828">
        <v>20</v>
      </c>
      <c r="E13828" t="s">
        <v>25062</v>
      </c>
      <c r="F13828" t="s">
        <v>25060</v>
      </c>
    </row>
    <row r="13829" spans="1:6">
      <c r="A13829" t="s">
        <v>25063</v>
      </c>
      <c r="B13829">
        <v>35</v>
      </c>
      <c r="C13829">
        <v>12</v>
      </c>
      <c r="D13829">
        <v>1</v>
      </c>
      <c r="E13829" t="s">
        <v>25064</v>
      </c>
      <c r="F13829" t="s">
        <v>25065</v>
      </c>
    </row>
    <row r="13830" spans="1:6">
      <c r="A13830" t="s">
        <v>25066</v>
      </c>
      <c r="B13830">
        <v>35</v>
      </c>
      <c r="C13830">
        <v>12</v>
      </c>
      <c r="D13830">
        <v>2</v>
      </c>
      <c r="E13830" t="s">
        <v>25067</v>
      </c>
      <c r="F13830" t="s">
        <v>25065</v>
      </c>
    </row>
    <row r="13831" spans="1:6">
      <c r="A13831" t="s">
        <v>25068</v>
      </c>
      <c r="B13831">
        <v>35</v>
      </c>
      <c r="C13831">
        <v>12</v>
      </c>
      <c r="D13831">
        <v>3</v>
      </c>
      <c r="E13831" t="s">
        <v>25069</v>
      </c>
      <c r="F13831" t="s">
        <v>25070</v>
      </c>
    </row>
    <row r="13832" spans="1:6">
      <c r="A13832" t="s">
        <v>25071</v>
      </c>
      <c r="B13832">
        <v>35</v>
      </c>
      <c r="C13832">
        <v>12</v>
      </c>
      <c r="D13832">
        <v>4</v>
      </c>
      <c r="E13832" t="s">
        <v>25072</v>
      </c>
      <c r="F13832" t="s">
        <v>25070</v>
      </c>
    </row>
    <row r="13833" spans="1:6">
      <c r="A13833" t="s">
        <v>25073</v>
      </c>
      <c r="B13833">
        <v>35</v>
      </c>
      <c r="C13833">
        <v>12</v>
      </c>
      <c r="D13833">
        <v>5</v>
      </c>
      <c r="E13833" t="s">
        <v>25074</v>
      </c>
      <c r="F13833" t="s">
        <v>25075</v>
      </c>
    </row>
    <row r="13834" spans="1:6">
      <c r="A13834" t="s">
        <v>25076</v>
      </c>
      <c r="B13834">
        <v>35</v>
      </c>
      <c r="C13834">
        <v>12</v>
      </c>
      <c r="D13834">
        <v>6</v>
      </c>
      <c r="E13834" t="s">
        <v>25077</v>
      </c>
      <c r="F13834" t="s">
        <v>25075</v>
      </c>
    </row>
    <row r="13835" spans="1:6">
      <c r="A13835" t="s">
        <v>25078</v>
      </c>
      <c r="B13835">
        <v>35</v>
      </c>
      <c r="C13835">
        <v>12</v>
      </c>
      <c r="D13835">
        <v>7</v>
      </c>
      <c r="E13835" t="s">
        <v>25079</v>
      </c>
      <c r="F13835" t="s">
        <v>25080</v>
      </c>
    </row>
    <row r="13836" spans="1:6">
      <c r="A13836" t="s">
        <v>25081</v>
      </c>
      <c r="B13836">
        <v>35</v>
      </c>
      <c r="C13836">
        <v>12</v>
      </c>
      <c r="D13836">
        <v>8</v>
      </c>
      <c r="E13836" t="s">
        <v>25082</v>
      </c>
      <c r="F13836" t="s">
        <v>25080</v>
      </c>
    </row>
    <row r="13837" spans="1:6">
      <c r="A13837" t="s">
        <v>25083</v>
      </c>
      <c r="B13837">
        <v>35</v>
      </c>
      <c r="C13837">
        <v>12</v>
      </c>
      <c r="D13837">
        <v>9</v>
      </c>
      <c r="E13837" t="s">
        <v>25084</v>
      </c>
      <c r="F13837" t="s">
        <v>25085</v>
      </c>
    </row>
    <row r="13838" spans="1:6">
      <c r="A13838" t="s">
        <v>25086</v>
      </c>
      <c r="B13838">
        <v>35</v>
      </c>
      <c r="C13838">
        <v>12</v>
      </c>
      <c r="D13838">
        <v>10</v>
      </c>
      <c r="E13838" t="s">
        <v>25087</v>
      </c>
      <c r="F13838" t="s">
        <v>25085</v>
      </c>
    </row>
    <row r="13839" spans="1:6">
      <c r="A13839" t="s">
        <v>25088</v>
      </c>
      <c r="B13839">
        <v>35</v>
      </c>
      <c r="C13839">
        <v>12</v>
      </c>
      <c r="D13839">
        <v>11</v>
      </c>
      <c r="E13839" t="s">
        <v>25089</v>
      </c>
      <c r="F13839" t="s">
        <v>25090</v>
      </c>
    </row>
    <row r="13840" spans="1:6">
      <c r="A13840" t="s">
        <v>25091</v>
      </c>
      <c r="B13840">
        <v>35</v>
      </c>
      <c r="C13840">
        <v>12</v>
      </c>
      <c r="D13840">
        <v>12</v>
      </c>
      <c r="E13840" t="s">
        <v>25092</v>
      </c>
      <c r="F13840" t="s">
        <v>25090</v>
      </c>
    </row>
    <row r="13841" spans="1:6">
      <c r="A13841" t="s">
        <v>25093</v>
      </c>
      <c r="B13841">
        <v>35</v>
      </c>
      <c r="C13841">
        <v>12</v>
      </c>
      <c r="D13841">
        <v>13</v>
      </c>
      <c r="E13841" t="s">
        <v>25094</v>
      </c>
      <c r="F13841" t="s">
        <v>25095</v>
      </c>
    </row>
    <row r="13842" spans="1:6">
      <c r="A13842" t="s">
        <v>25096</v>
      </c>
      <c r="B13842">
        <v>35</v>
      </c>
      <c r="C13842">
        <v>12</v>
      </c>
      <c r="D13842">
        <v>14</v>
      </c>
      <c r="E13842" t="s">
        <v>25097</v>
      </c>
      <c r="F13842" t="s">
        <v>25095</v>
      </c>
    </row>
    <row r="13843" spans="1:6">
      <c r="A13843" t="s">
        <v>25098</v>
      </c>
      <c r="B13843">
        <v>35</v>
      </c>
      <c r="C13843">
        <v>12</v>
      </c>
      <c r="D13843">
        <v>15</v>
      </c>
      <c r="E13843" t="s">
        <v>25099</v>
      </c>
      <c r="F13843" t="s">
        <v>25100</v>
      </c>
    </row>
    <row r="13844" spans="1:6">
      <c r="A13844" t="s">
        <v>25101</v>
      </c>
      <c r="B13844">
        <v>35</v>
      </c>
      <c r="C13844">
        <v>12</v>
      </c>
      <c r="D13844">
        <v>16</v>
      </c>
      <c r="E13844" t="s">
        <v>25102</v>
      </c>
      <c r="F13844" t="s">
        <v>25100</v>
      </c>
    </row>
    <row r="13845" spans="1:6">
      <c r="A13845" t="s">
        <v>25103</v>
      </c>
      <c r="B13845">
        <v>35</v>
      </c>
      <c r="C13845">
        <v>12</v>
      </c>
      <c r="D13845">
        <v>17</v>
      </c>
      <c r="E13845" t="s">
        <v>25104</v>
      </c>
      <c r="F13845" t="s">
        <v>25105</v>
      </c>
    </row>
    <row r="13846" spans="1:6">
      <c r="A13846" t="s">
        <v>25106</v>
      </c>
      <c r="B13846">
        <v>35</v>
      </c>
      <c r="C13846">
        <v>12</v>
      </c>
      <c r="D13846">
        <v>18</v>
      </c>
      <c r="E13846" t="s">
        <v>25107</v>
      </c>
      <c r="F13846" t="s">
        <v>25105</v>
      </c>
    </row>
    <row r="13847" spans="1:6">
      <c r="A13847" t="s">
        <v>25108</v>
      </c>
      <c r="B13847">
        <v>35</v>
      </c>
      <c r="C13847">
        <v>12</v>
      </c>
      <c r="D13847">
        <v>19</v>
      </c>
      <c r="E13847" t="s">
        <v>25109</v>
      </c>
      <c r="F13847" t="s">
        <v>25110</v>
      </c>
    </row>
    <row r="13848" spans="1:6">
      <c r="A13848" t="s">
        <v>25111</v>
      </c>
      <c r="B13848">
        <v>35</v>
      </c>
      <c r="C13848">
        <v>12</v>
      </c>
      <c r="D13848">
        <v>20</v>
      </c>
      <c r="E13848" t="s">
        <v>25112</v>
      </c>
      <c r="F13848" t="s">
        <v>25110</v>
      </c>
    </row>
    <row r="13849" spans="1:6">
      <c r="A13849" t="s">
        <v>25113</v>
      </c>
      <c r="B13849">
        <v>35</v>
      </c>
      <c r="C13849">
        <v>13</v>
      </c>
      <c r="D13849">
        <v>1</v>
      </c>
      <c r="E13849" t="s">
        <v>25114</v>
      </c>
      <c r="F13849" t="s">
        <v>25115</v>
      </c>
    </row>
    <row r="13850" spans="1:6">
      <c r="A13850" t="s">
        <v>25116</v>
      </c>
      <c r="B13850">
        <v>35</v>
      </c>
      <c r="C13850">
        <v>13</v>
      </c>
      <c r="D13850">
        <v>2</v>
      </c>
      <c r="E13850" t="s">
        <v>25117</v>
      </c>
      <c r="F13850" t="s">
        <v>25115</v>
      </c>
    </row>
    <row r="13851" spans="1:6">
      <c r="A13851" t="s">
        <v>25118</v>
      </c>
      <c r="B13851">
        <v>35</v>
      </c>
      <c r="C13851">
        <v>13</v>
      </c>
      <c r="D13851">
        <v>3</v>
      </c>
      <c r="E13851" t="s">
        <v>25119</v>
      </c>
      <c r="F13851" t="s">
        <v>25120</v>
      </c>
    </row>
    <row r="13852" spans="1:6">
      <c r="A13852" t="s">
        <v>25121</v>
      </c>
      <c r="B13852">
        <v>35</v>
      </c>
      <c r="C13852">
        <v>13</v>
      </c>
      <c r="D13852">
        <v>4</v>
      </c>
      <c r="E13852" t="s">
        <v>25122</v>
      </c>
      <c r="F13852" t="s">
        <v>25120</v>
      </c>
    </row>
    <row r="13853" spans="1:6">
      <c r="A13853" t="s">
        <v>25123</v>
      </c>
      <c r="B13853">
        <v>35</v>
      </c>
      <c r="C13853">
        <v>13</v>
      </c>
      <c r="D13853">
        <v>5</v>
      </c>
      <c r="E13853" t="s">
        <v>25124</v>
      </c>
      <c r="F13853" t="s">
        <v>25125</v>
      </c>
    </row>
    <row r="13854" spans="1:6">
      <c r="A13854" t="s">
        <v>25126</v>
      </c>
      <c r="B13854">
        <v>35</v>
      </c>
      <c r="C13854">
        <v>13</v>
      </c>
      <c r="D13854">
        <v>6</v>
      </c>
      <c r="E13854" t="s">
        <v>25127</v>
      </c>
      <c r="F13854" t="s">
        <v>25125</v>
      </c>
    </row>
    <row r="13855" spans="1:6">
      <c r="A13855" t="s">
        <v>25128</v>
      </c>
      <c r="B13855">
        <v>35</v>
      </c>
      <c r="C13855">
        <v>13</v>
      </c>
      <c r="D13855">
        <v>7</v>
      </c>
      <c r="E13855" t="s">
        <v>25129</v>
      </c>
      <c r="F13855" t="s">
        <v>25130</v>
      </c>
    </row>
    <row r="13856" spans="1:6">
      <c r="A13856" t="s">
        <v>25131</v>
      </c>
      <c r="B13856">
        <v>35</v>
      </c>
      <c r="C13856">
        <v>13</v>
      </c>
      <c r="D13856">
        <v>8</v>
      </c>
      <c r="E13856" t="s">
        <v>25132</v>
      </c>
      <c r="F13856" t="s">
        <v>25130</v>
      </c>
    </row>
    <row r="13857" spans="1:6">
      <c r="A13857" t="s">
        <v>25133</v>
      </c>
      <c r="B13857">
        <v>35</v>
      </c>
      <c r="C13857">
        <v>13</v>
      </c>
      <c r="D13857">
        <v>9</v>
      </c>
      <c r="E13857" t="s">
        <v>25134</v>
      </c>
      <c r="F13857" t="s">
        <v>25135</v>
      </c>
    </row>
    <row r="13858" spans="1:6">
      <c r="A13858" t="s">
        <v>25136</v>
      </c>
      <c r="B13858">
        <v>35</v>
      </c>
      <c r="C13858">
        <v>13</v>
      </c>
      <c r="D13858">
        <v>10</v>
      </c>
      <c r="E13858" t="s">
        <v>25137</v>
      </c>
      <c r="F13858" t="s">
        <v>25135</v>
      </c>
    </row>
    <row r="13859" spans="1:6">
      <c r="A13859" t="s">
        <v>25138</v>
      </c>
      <c r="B13859">
        <v>35</v>
      </c>
      <c r="C13859">
        <v>13</v>
      </c>
      <c r="D13859">
        <v>11</v>
      </c>
      <c r="E13859" t="s">
        <v>25139</v>
      </c>
      <c r="F13859" t="s">
        <v>25140</v>
      </c>
    </row>
    <row r="13860" spans="1:6">
      <c r="A13860" t="s">
        <v>25141</v>
      </c>
      <c r="B13860">
        <v>35</v>
      </c>
      <c r="C13860">
        <v>13</v>
      </c>
      <c r="D13860">
        <v>12</v>
      </c>
      <c r="E13860" t="s">
        <v>25142</v>
      </c>
      <c r="F13860" t="s">
        <v>25140</v>
      </c>
    </row>
    <row r="13861" spans="1:6">
      <c r="A13861" t="s">
        <v>25143</v>
      </c>
      <c r="B13861">
        <v>35</v>
      </c>
      <c r="C13861">
        <v>13</v>
      </c>
      <c r="D13861">
        <v>13</v>
      </c>
      <c r="E13861" t="s">
        <v>25144</v>
      </c>
      <c r="F13861" t="s">
        <v>25145</v>
      </c>
    </row>
    <row r="13862" spans="1:6">
      <c r="A13862" t="s">
        <v>25146</v>
      </c>
      <c r="B13862">
        <v>35</v>
      </c>
      <c r="C13862">
        <v>13</v>
      </c>
      <c r="D13862">
        <v>14</v>
      </c>
      <c r="E13862" t="s">
        <v>25147</v>
      </c>
      <c r="F13862" t="s">
        <v>25145</v>
      </c>
    </row>
    <row r="13863" spans="1:6">
      <c r="A13863" t="s">
        <v>25148</v>
      </c>
      <c r="B13863">
        <v>35</v>
      </c>
      <c r="C13863">
        <v>13</v>
      </c>
      <c r="D13863">
        <v>15</v>
      </c>
      <c r="E13863" t="s">
        <v>25149</v>
      </c>
      <c r="F13863" t="s">
        <v>25150</v>
      </c>
    </row>
    <row r="13864" spans="1:6">
      <c r="A13864" t="s">
        <v>25151</v>
      </c>
      <c r="B13864">
        <v>35</v>
      </c>
      <c r="C13864">
        <v>13</v>
      </c>
      <c r="D13864">
        <v>16</v>
      </c>
      <c r="E13864" t="s">
        <v>25152</v>
      </c>
      <c r="F13864" t="s">
        <v>25150</v>
      </c>
    </row>
    <row r="13865" spans="1:6">
      <c r="A13865" t="s">
        <v>25153</v>
      </c>
      <c r="B13865">
        <v>35</v>
      </c>
      <c r="C13865">
        <v>13</v>
      </c>
      <c r="D13865">
        <v>17</v>
      </c>
      <c r="E13865" t="s">
        <v>25154</v>
      </c>
      <c r="F13865" t="s">
        <v>25155</v>
      </c>
    </row>
    <row r="13866" spans="1:6">
      <c r="A13866" t="s">
        <v>25156</v>
      </c>
      <c r="B13866">
        <v>35</v>
      </c>
      <c r="C13866">
        <v>13</v>
      </c>
      <c r="D13866">
        <v>18</v>
      </c>
      <c r="E13866" t="s">
        <v>25157</v>
      </c>
      <c r="F13866" t="s">
        <v>25155</v>
      </c>
    </row>
    <row r="13867" spans="1:6">
      <c r="A13867" t="s">
        <v>25158</v>
      </c>
      <c r="B13867">
        <v>35</v>
      </c>
      <c r="C13867">
        <v>13</v>
      </c>
      <c r="D13867">
        <v>19</v>
      </c>
      <c r="E13867" t="s">
        <v>25159</v>
      </c>
      <c r="F13867" t="s">
        <v>25160</v>
      </c>
    </row>
    <row r="13868" spans="1:6">
      <c r="A13868" t="s">
        <v>25161</v>
      </c>
      <c r="B13868">
        <v>35</v>
      </c>
      <c r="C13868">
        <v>13</v>
      </c>
      <c r="D13868">
        <v>20</v>
      </c>
      <c r="E13868" t="s">
        <v>25162</v>
      </c>
      <c r="F13868" t="s">
        <v>25160</v>
      </c>
    </row>
    <row r="13869" spans="1:6">
      <c r="A13869" t="s">
        <v>25163</v>
      </c>
      <c r="B13869">
        <v>35</v>
      </c>
      <c r="C13869">
        <v>14</v>
      </c>
      <c r="D13869">
        <v>1</v>
      </c>
      <c r="E13869" t="s">
        <v>25164</v>
      </c>
      <c r="F13869" t="s">
        <v>6035</v>
      </c>
    </row>
    <row r="13870" spans="1:6">
      <c r="A13870" t="s">
        <v>25165</v>
      </c>
      <c r="B13870">
        <v>35</v>
      </c>
      <c r="C13870">
        <v>14</v>
      </c>
      <c r="D13870">
        <v>2</v>
      </c>
      <c r="E13870" t="s">
        <v>25166</v>
      </c>
      <c r="F13870" t="s">
        <v>6035</v>
      </c>
    </row>
    <row r="13871" spans="1:6">
      <c r="A13871" t="s">
        <v>25167</v>
      </c>
      <c r="B13871">
        <v>35</v>
      </c>
      <c r="C13871">
        <v>14</v>
      </c>
      <c r="D13871">
        <v>3</v>
      </c>
      <c r="E13871" t="s">
        <v>25168</v>
      </c>
      <c r="F13871" t="s">
        <v>25169</v>
      </c>
    </row>
    <row r="13872" spans="1:6">
      <c r="A13872" t="s">
        <v>25170</v>
      </c>
      <c r="B13872">
        <v>35</v>
      </c>
      <c r="C13872">
        <v>14</v>
      </c>
      <c r="D13872">
        <v>4</v>
      </c>
      <c r="E13872" t="s">
        <v>25171</v>
      </c>
      <c r="F13872" t="s">
        <v>25169</v>
      </c>
    </row>
    <row r="13873" spans="1:7">
      <c r="A13873" t="s">
        <v>25172</v>
      </c>
      <c r="B13873">
        <v>35</v>
      </c>
      <c r="C13873">
        <v>14</v>
      </c>
      <c r="D13873">
        <v>5</v>
      </c>
      <c r="E13873" t="s">
        <v>25173</v>
      </c>
      <c r="F13873" t="s">
        <v>25174</v>
      </c>
    </row>
    <row r="13874" spans="1:7">
      <c r="A13874" t="s">
        <v>25175</v>
      </c>
      <c r="B13874">
        <v>35</v>
      </c>
      <c r="C13874">
        <v>14</v>
      </c>
      <c r="D13874">
        <v>6</v>
      </c>
      <c r="E13874" t="s">
        <v>25176</v>
      </c>
      <c r="F13874" t="s">
        <v>25174</v>
      </c>
    </row>
    <row r="13875" spans="1:7">
      <c r="A13875" t="s">
        <v>25177</v>
      </c>
      <c r="B13875">
        <v>35</v>
      </c>
      <c r="C13875">
        <v>14</v>
      </c>
      <c r="D13875">
        <v>7</v>
      </c>
      <c r="E13875" t="s">
        <v>25178</v>
      </c>
      <c r="F13875" t="s">
        <v>25179</v>
      </c>
    </row>
    <row r="13876" spans="1:7">
      <c r="A13876" t="s">
        <v>25180</v>
      </c>
      <c r="B13876">
        <v>35</v>
      </c>
      <c r="C13876">
        <v>14</v>
      </c>
      <c r="D13876">
        <v>8</v>
      </c>
      <c r="E13876" t="s">
        <v>25181</v>
      </c>
      <c r="F13876" t="s">
        <v>25179</v>
      </c>
    </row>
    <row r="13877" spans="1:7">
      <c r="A13877" t="s">
        <v>25182</v>
      </c>
      <c r="B13877">
        <v>35</v>
      </c>
      <c r="C13877">
        <v>14</v>
      </c>
      <c r="D13877">
        <v>9</v>
      </c>
      <c r="E13877" t="s">
        <v>25183</v>
      </c>
      <c r="F13877" t="s">
        <v>25184</v>
      </c>
    </row>
    <row r="13878" spans="1:7">
      <c r="A13878" t="s">
        <v>25185</v>
      </c>
      <c r="B13878">
        <v>35</v>
      </c>
      <c r="C13878">
        <v>14</v>
      </c>
      <c r="D13878">
        <v>10</v>
      </c>
      <c r="E13878" t="s">
        <v>25186</v>
      </c>
      <c r="F13878" t="s">
        <v>25184</v>
      </c>
    </row>
    <row r="13879" spans="1:7">
      <c r="A13879" t="s">
        <v>25187</v>
      </c>
      <c r="B13879">
        <v>35</v>
      </c>
      <c r="C13879">
        <v>14</v>
      </c>
      <c r="D13879">
        <v>11</v>
      </c>
      <c r="E13879" t="s">
        <v>25188</v>
      </c>
      <c r="F13879" t="s">
        <v>25189</v>
      </c>
    </row>
    <row r="13880" spans="1:7">
      <c r="A13880" t="s">
        <v>25190</v>
      </c>
      <c r="B13880">
        <v>35</v>
      </c>
      <c r="C13880">
        <v>14</v>
      </c>
      <c r="D13880">
        <v>12</v>
      </c>
      <c r="E13880" t="s">
        <v>25191</v>
      </c>
      <c r="F13880" t="s">
        <v>25189</v>
      </c>
    </row>
    <row r="13881" spans="1:7">
      <c r="A13881" t="s">
        <v>25192</v>
      </c>
      <c r="B13881">
        <v>35</v>
      </c>
      <c r="C13881">
        <v>14</v>
      </c>
      <c r="D13881">
        <v>13</v>
      </c>
      <c r="E13881" t="s">
        <v>15</v>
      </c>
      <c r="G13881" t="s">
        <v>16</v>
      </c>
    </row>
    <row r="13882" spans="1:7">
      <c r="A13882" t="s">
        <v>25193</v>
      </c>
      <c r="B13882">
        <v>35</v>
      </c>
      <c r="C13882">
        <v>14</v>
      </c>
      <c r="D13882">
        <v>14</v>
      </c>
      <c r="E13882" t="s">
        <v>15</v>
      </c>
      <c r="G13882" t="s">
        <v>16</v>
      </c>
    </row>
    <row r="13883" spans="1:7">
      <c r="A13883" t="s">
        <v>25194</v>
      </c>
      <c r="B13883">
        <v>35</v>
      </c>
      <c r="C13883">
        <v>14</v>
      </c>
      <c r="D13883">
        <v>15</v>
      </c>
      <c r="E13883" t="s">
        <v>660</v>
      </c>
      <c r="G13883" t="s">
        <v>661</v>
      </c>
    </row>
    <row r="13884" spans="1:7">
      <c r="A13884" t="s">
        <v>25195</v>
      </c>
      <c r="B13884">
        <v>35</v>
      </c>
      <c r="C13884">
        <v>14</v>
      </c>
      <c r="D13884">
        <v>16</v>
      </c>
      <c r="E13884" t="s">
        <v>660</v>
      </c>
      <c r="G13884" t="s">
        <v>661</v>
      </c>
    </row>
    <row r="13885" spans="1:7">
      <c r="A13885" t="s">
        <v>25196</v>
      </c>
      <c r="B13885">
        <v>35</v>
      </c>
      <c r="C13885">
        <v>14</v>
      </c>
      <c r="D13885">
        <v>17</v>
      </c>
      <c r="E13885" t="s">
        <v>664</v>
      </c>
      <c r="G13885" t="s">
        <v>665</v>
      </c>
    </row>
    <row r="13886" spans="1:7">
      <c r="A13886" t="s">
        <v>25197</v>
      </c>
      <c r="B13886">
        <v>35</v>
      </c>
      <c r="C13886">
        <v>14</v>
      </c>
      <c r="D13886">
        <v>18</v>
      </c>
      <c r="E13886" t="s">
        <v>664</v>
      </c>
      <c r="G13886" t="s">
        <v>665</v>
      </c>
    </row>
    <row r="13887" spans="1:7">
      <c r="A13887" t="s">
        <v>25198</v>
      </c>
      <c r="B13887">
        <v>35</v>
      </c>
      <c r="C13887">
        <v>14</v>
      </c>
      <c r="D13887">
        <v>19</v>
      </c>
      <c r="E13887" t="s">
        <v>668</v>
      </c>
      <c r="G13887" t="s">
        <v>669</v>
      </c>
    </row>
    <row r="13888" spans="1:7">
      <c r="A13888" t="s">
        <v>25199</v>
      </c>
      <c r="B13888">
        <v>35</v>
      </c>
      <c r="C13888">
        <v>14</v>
      </c>
      <c r="D13888">
        <v>20</v>
      </c>
      <c r="E13888" t="s">
        <v>668</v>
      </c>
      <c r="G13888" t="s">
        <v>669</v>
      </c>
    </row>
    <row r="13889" spans="1:7">
      <c r="A13889" t="s">
        <v>25200</v>
      </c>
      <c r="B13889">
        <v>35</v>
      </c>
      <c r="C13889">
        <v>15</v>
      </c>
      <c r="D13889">
        <v>1</v>
      </c>
      <c r="E13889" t="s">
        <v>672</v>
      </c>
      <c r="G13889" t="e">
        <f>--Buffer</f>
        <v>#NAME?</v>
      </c>
    </row>
    <row r="13890" spans="1:7">
      <c r="A13890" t="s">
        <v>25201</v>
      </c>
      <c r="B13890">
        <v>35</v>
      </c>
      <c r="C13890">
        <v>15</v>
      </c>
      <c r="D13890">
        <v>2</v>
      </c>
      <c r="E13890" t="s">
        <v>672</v>
      </c>
      <c r="G13890" t="e">
        <f>--Buffer</f>
        <v>#NAME?</v>
      </c>
    </row>
    <row r="13891" spans="1:7">
      <c r="A13891" t="s">
        <v>25202</v>
      </c>
      <c r="B13891">
        <v>35</v>
      </c>
      <c r="C13891">
        <v>15</v>
      </c>
      <c r="D13891">
        <v>3</v>
      </c>
      <c r="E13891" t="s">
        <v>675</v>
      </c>
      <c r="G13891" t="s">
        <v>676</v>
      </c>
    </row>
    <row r="13892" spans="1:7">
      <c r="A13892" t="s">
        <v>25203</v>
      </c>
      <c r="B13892">
        <v>35</v>
      </c>
      <c r="C13892">
        <v>15</v>
      </c>
      <c r="D13892">
        <v>4</v>
      </c>
      <c r="E13892" t="s">
        <v>675</v>
      </c>
      <c r="G13892" t="s">
        <v>676</v>
      </c>
    </row>
    <row r="13893" spans="1:7">
      <c r="A13893" t="s">
        <v>25204</v>
      </c>
      <c r="B13893">
        <v>35</v>
      </c>
      <c r="C13893">
        <v>15</v>
      </c>
      <c r="D13893">
        <v>5</v>
      </c>
      <c r="E13893" t="s">
        <v>679</v>
      </c>
      <c r="G13893" t="s">
        <v>680</v>
      </c>
    </row>
    <row r="13894" spans="1:7">
      <c r="A13894" t="s">
        <v>25205</v>
      </c>
      <c r="B13894">
        <v>35</v>
      </c>
      <c r="C13894">
        <v>15</v>
      </c>
      <c r="D13894">
        <v>6</v>
      </c>
      <c r="E13894" t="s">
        <v>679</v>
      </c>
      <c r="G13894" t="s">
        <v>680</v>
      </c>
    </row>
    <row r="13895" spans="1:7">
      <c r="A13895" t="s">
        <v>25206</v>
      </c>
      <c r="B13895">
        <v>35</v>
      </c>
      <c r="C13895">
        <v>15</v>
      </c>
      <c r="D13895">
        <v>7</v>
      </c>
      <c r="E13895" t="s">
        <v>683</v>
      </c>
      <c r="G13895" t="s">
        <v>684</v>
      </c>
    </row>
    <row r="13896" spans="1:7">
      <c r="A13896" t="s">
        <v>25207</v>
      </c>
      <c r="B13896">
        <v>35</v>
      </c>
      <c r="C13896">
        <v>15</v>
      </c>
      <c r="D13896">
        <v>8</v>
      </c>
      <c r="E13896" t="s">
        <v>683</v>
      </c>
      <c r="G13896" t="s">
        <v>684</v>
      </c>
    </row>
    <row r="13897" spans="1:7">
      <c r="A13897" t="s">
        <v>25208</v>
      </c>
      <c r="B13897">
        <v>35</v>
      </c>
      <c r="C13897">
        <v>15</v>
      </c>
      <c r="D13897">
        <v>9</v>
      </c>
      <c r="E13897" t="s">
        <v>672</v>
      </c>
      <c r="G13897" t="e">
        <f>--Buffer</f>
        <v>#NAME?</v>
      </c>
    </row>
    <row r="13898" spans="1:7">
      <c r="A13898" t="s">
        <v>25209</v>
      </c>
      <c r="B13898">
        <v>35</v>
      </c>
      <c r="C13898">
        <v>15</v>
      </c>
      <c r="D13898">
        <v>10</v>
      </c>
      <c r="E13898" t="s">
        <v>672</v>
      </c>
      <c r="G13898" t="e">
        <f>--Buffer</f>
        <v>#NAME?</v>
      </c>
    </row>
    <row r="13899" spans="1:7">
      <c r="A13899" t="s">
        <v>25210</v>
      </c>
      <c r="B13899">
        <v>35</v>
      </c>
      <c r="C13899">
        <v>15</v>
      </c>
      <c r="D13899">
        <v>11</v>
      </c>
      <c r="E13899" t="s">
        <v>672</v>
      </c>
      <c r="G13899" t="e">
        <f>--Buffer</f>
        <v>#NAME?</v>
      </c>
    </row>
    <row r="13900" spans="1:7">
      <c r="A13900" t="s">
        <v>25211</v>
      </c>
      <c r="B13900">
        <v>35</v>
      </c>
      <c r="C13900">
        <v>15</v>
      </c>
      <c r="D13900">
        <v>12</v>
      </c>
      <c r="E13900" t="s">
        <v>672</v>
      </c>
      <c r="G13900" t="e">
        <f>--Buffer</f>
        <v>#NAME?</v>
      </c>
    </row>
    <row r="13901" spans="1:7">
      <c r="A13901" t="s">
        <v>25212</v>
      </c>
      <c r="B13901">
        <v>35</v>
      </c>
      <c r="C13901">
        <v>15</v>
      </c>
      <c r="D13901">
        <v>13</v>
      </c>
      <c r="E13901" t="s">
        <v>672</v>
      </c>
      <c r="G13901" t="e">
        <f>--Buffer</f>
        <v>#NAME?</v>
      </c>
    </row>
    <row r="13902" spans="1:7">
      <c r="A13902" t="s">
        <v>25213</v>
      </c>
      <c r="B13902">
        <v>35</v>
      </c>
      <c r="C13902">
        <v>15</v>
      </c>
      <c r="D13902">
        <v>14</v>
      </c>
      <c r="E13902" t="s">
        <v>672</v>
      </c>
      <c r="G13902" t="e">
        <f>--Buffer</f>
        <v>#NAME?</v>
      </c>
    </row>
    <row r="13903" spans="1:7">
      <c r="A13903" t="s">
        <v>25214</v>
      </c>
      <c r="B13903">
        <v>35</v>
      </c>
      <c r="C13903">
        <v>15</v>
      </c>
      <c r="D13903">
        <v>15</v>
      </c>
      <c r="E13903" t="s">
        <v>672</v>
      </c>
      <c r="G13903" t="e">
        <f>--Buffer</f>
        <v>#NAME?</v>
      </c>
    </row>
    <row r="13904" spans="1:7">
      <c r="A13904" t="s">
        <v>25215</v>
      </c>
      <c r="B13904">
        <v>35</v>
      </c>
      <c r="C13904">
        <v>15</v>
      </c>
      <c r="D13904">
        <v>16</v>
      </c>
      <c r="E13904" t="s">
        <v>672</v>
      </c>
      <c r="G13904" t="e">
        <f>--Buffer</f>
        <v>#NAME?</v>
      </c>
    </row>
    <row r="13905" spans="1:7">
      <c r="A13905" t="s">
        <v>25216</v>
      </c>
      <c r="B13905">
        <v>35</v>
      </c>
      <c r="C13905">
        <v>15</v>
      </c>
      <c r="D13905">
        <v>17</v>
      </c>
      <c r="E13905" t="s">
        <v>695</v>
      </c>
      <c r="G13905" t="s">
        <v>696</v>
      </c>
    </row>
    <row r="13906" spans="1:7">
      <c r="A13906" t="s">
        <v>25217</v>
      </c>
      <c r="B13906">
        <v>35</v>
      </c>
      <c r="C13906">
        <v>15</v>
      </c>
      <c r="D13906">
        <v>18</v>
      </c>
      <c r="E13906" t="s">
        <v>695</v>
      </c>
      <c r="G13906" t="s">
        <v>696</v>
      </c>
    </row>
    <row r="13907" spans="1:7">
      <c r="A13907" t="s">
        <v>25218</v>
      </c>
      <c r="B13907">
        <v>35</v>
      </c>
      <c r="C13907">
        <v>15</v>
      </c>
      <c r="D13907">
        <v>19</v>
      </c>
      <c r="E13907" t="s">
        <v>699</v>
      </c>
      <c r="G13907" t="s">
        <v>700</v>
      </c>
    </row>
    <row r="13908" spans="1:7">
      <c r="A13908" t="s">
        <v>25219</v>
      </c>
      <c r="B13908">
        <v>35</v>
      </c>
      <c r="C13908">
        <v>15</v>
      </c>
      <c r="D13908">
        <v>20</v>
      </c>
      <c r="E13908" t="s">
        <v>699</v>
      </c>
      <c r="G13908" t="s">
        <v>700</v>
      </c>
    </row>
    <row r="13909" spans="1:7">
      <c r="A13909" t="s">
        <v>25220</v>
      </c>
      <c r="B13909">
        <v>35</v>
      </c>
      <c r="C13909">
        <v>16</v>
      </c>
      <c r="D13909">
        <v>1</v>
      </c>
      <c r="E13909" t="s">
        <v>703</v>
      </c>
      <c r="G13909" t="s">
        <v>704</v>
      </c>
    </row>
    <row r="13910" spans="1:7">
      <c r="A13910" t="s">
        <v>25221</v>
      </c>
      <c r="B13910">
        <v>35</v>
      </c>
      <c r="C13910">
        <v>16</v>
      </c>
      <c r="D13910">
        <v>2</v>
      </c>
      <c r="E13910" t="s">
        <v>703</v>
      </c>
      <c r="G13910" t="s">
        <v>704</v>
      </c>
    </row>
    <row r="13911" spans="1:7">
      <c r="A13911" t="s">
        <v>25222</v>
      </c>
      <c r="B13911">
        <v>35</v>
      </c>
      <c r="C13911">
        <v>16</v>
      </c>
      <c r="D13911">
        <v>3</v>
      </c>
      <c r="E13911" t="s">
        <v>707</v>
      </c>
      <c r="G13911" t="s">
        <v>708</v>
      </c>
    </row>
    <row r="13912" spans="1:7">
      <c r="A13912" t="s">
        <v>25223</v>
      </c>
      <c r="B13912">
        <v>35</v>
      </c>
      <c r="C13912">
        <v>16</v>
      </c>
      <c r="D13912">
        <v>4</v>
      </c>
      <c r="E13912" t="s">
        <v>707</v>
      </c>
      <c r="G13912" t="s">
        <v>708</v>
      </c>
    </row>
    <row r="13913" spans="1:7">
      <c r="A13913" t="s">
        <v>25224</v>
      </c>
      <c r="B13913">
        <v>35</v>
      </c>
      <c r="C13913">
        <v>16</v>
      </c>
      <c r="D13913">
        <v>5</v>
      </c>
      <c r="E13913" t="s">
        <v>711</v>
      </c>
      <c r="G13913" t="e">
        <f>--Blank</f>
        <v>#NAME?</v>
      </c>
    </row>
    <row r="13914" spans="1:7">
      <c r="A13914" t="s">
        <v>25225</v>
      </c>
      <c r="B13914">
        <v>35</v>
      </c>
      <c r="C13914">
        <v>16</v>
      </c>
      <c r="D13914">
        <v>6</v>
      </c>
      <c r="E13914" t="s">
        <v>711</v>
      </c>
      <c r="G13914" t="e">
        <f>--Blank</f>
        <v>#NAME?</v>
      </c>
    </row>
    <row r="13915" spans="1:7">
      <c r="A13915" t="s">
        <v>25226</v>
      </c>
      <c r="B13915">
        <v>35</v>
      </c>
      <c r="C13915">
        <v>16</v>
      </c>
      <c r="D13915">
        <v>7</v>
      </c>
      <c r="E13915" t="s">
        <v>711</v>
      </c>
      <c r="G13915" t="e">
        <f>--Blank</f>
        <v>#NAME?</v>
      </c>
    </row>
    <row r="13916" spans="1:7">
      <c r="A13916" t="s">
        <v>25227</v>
      </c>
      <c r="B13916">
        <v>35</v>
      </c>
      <c r="C13916">
        <v>16</v>
      </c>
      <c r="D13916">
        <v>8</v>
      </c>
      <c r="E13916" t="s">
        <v>711</v>
      </c>
      <c r="G13916" t="e">
        <f>--Blank</f>
        <v>#NAME?</v>
      </c>
    </row>
    <row r="13917" spans="1:7">
      <c r="A13917" t="s">
        <v>25228</v>
      </c>
      <c r="B13917">
        <v>35</v>
      </c>
      <c r="C13917">
        <v>16</v>
      </c>
      <c r="D13917">
        <v>9</v>
      </c>
      <c r="E13917" t="s">
        <v>711</v>
      </c>
      <c r="G13917" t="e">
        <f>--Blank</f>
        <v>#NAME?</v>
      </c>
    </row>
    <row r="13918" spans="1:7">
      <c r="A13918" t="s">
        <v>25229</v>
      </c>
      <c r="B13918">
        <v>35</v>
      </c>
      <c r="C13918">
        <v>16</v>
      </c>
      <c r="D13918">
        <v>10</v>
      </c>
      <c r="E13918" t="s">
        <v>711</v>
      </c>
      <c r="G13918" t="e">
        <f>--Blank</f>
        <v>#NAME?</v>
      </c>
    </row>
    <row r="13919" spans="1:7">
      <c r="A13919" t="s">
        <v>25230</v>
      </c>
      <c r="B13919">
        <v>35</v>
      </c>
      <c r="C13919">
        <v>16</v>
      </c>
      <c r="D13919">
        <v>11</v>
      </c>
      <c r="E13919" t="s">
        <v>711</v>
      </c>
      <c r="G13919" t="e">
        <f>--Blank</f>
        <v>#NAME?</v>
      </c>
    </row>
    <row r="13920" spans="1:7">
      <c r="A13920" t="s">
        <v>25231</v>
      </c>
      <c r="B13920">
        <v>35</v>
      </c>
      <c r="C13920">
        <v>16</v>
      </c>
      <c r="D13920">
        <v>12</v>
      </c>
      <c r="E13920" t="s">
        <v>711</v>
      </c>
      <c r="G13920" t="e">
        <f>--Blank</f>
        <v>#NAME?</v>
      </c>
    </row>
    <row r="13921" spans="1:7">
      <c r="A13921" t="s">
        <v>25232</v>
      </c>
      <c r="B13921">
        <v>35</v>
      </c>
      <c r="C13921">
        <v>16</v>
      </c>
      <c r="D13921">
        <v>13</v>
      </c>
      <c r="E13921" t="s">
        <v>711</v>
      </c>
      <c r="G13921" t="e">
        <f>--Blank</f>
        <v>#NAME?</v>
      </c>
    </row>
    <row r="13922" spans="1:7">
      <c r="A13922" t="s">
        <v>25233</v>
      </c>
      <c r="B13922">
        <v>35</v>
      </c>
      <c r="C13922">
        <v>16</v>
      </c>
      <c r="D13922">
        <v>14</v>
      </c>
      <c r="E13922" t="s">
        <v>711</v>
      </c>
      <c r="G13922" t="e">
        <f>--Blank</f>
        <v>#NAME?</v>
      </c>
    </row>
    <row r="13923" spans="1:7">
      <c r="A13923" t="s">
        <v>25234</v>
      </c>
      <c r="B13923">
        <v>35</v>
      </c>
      <c r="C13923">
        <v>16</v>
      </c>
      <c r="D13923">
        <v>15</v>
      </c>
      <c r="E13923" t="s">
        <v>711</v>
      </c>
      <c r="G13923" t="e">
        <f>--Blank</f>
        <v>#NAME?</v>
      </c>
    </row>
    <row r="13924" spans="1:7">
      <c r="A13924" t="s">
        <v>25235</v>
      </c>
      <c r="B13924">
        <v>35</v>
      </c>
      <c r="C13924">
        <v>16</v>
      </c>
      <c r="D13924">
        <v>16</v>
      </c>
      <c r="E13924" t="s">
        <v>711</v>
      </c>
      <c r="G13924" t="e">
        <f>--Blank</f>
        <v>#NAME?</v>
      </c>
    </row>
    <row r="13925" spans="1:7">
      <c r="A13925" t="s">
        <v>25236</v>
      </c>
      <c r="B13925">
        <v>35</v>
      </c>
      <c r="C13925">
        <v>16</v>
      </c>
      <c r="D13925">
        <v>17</v>
      </c>
      <c r="E13925" t="s">
        <v>711</v>
      </c>
      <c r="G13925" t="e">
        <f>--Blank</f>
        <v>#NAME?</v>
      </c>
    </row>
    <row r="13926" spans="1:7">
      <c r="A13926" t="s">
        <v>25237</v>
      </c>
      <c r="B13926">
        <v>35</v>
      </c>
      <c r="C13926">
        <v>16</v>
      </c>
      <c r="D13926">
        <v>18</v>
      </c>
      <c r="E13926" t="s">
        <v>711</v>
      </c>
      <c r="G13926" t="e">
        <f>--Blank</f>
        <v>#NAME?</v>
      </c>
    </row>
    <row r="13927" spans="1:7">
      <c r="A13927" t="s">
        <v>25238</v>
      </c>
      <c r="B13927">
        <v>35</v>
      </c>
      <c r="C13927">
        <v>16</v>
      </c>
      <c r="D13927">
        <v>19</v>
      </c>
      <c r="E13927" t="s">
        <v>711</v>
      </c>
      <c r="G13927" t="e">
        <f>--Blank</f>
        <v>#NAME?</v>
      </c>
    </row>
    <row r="13928" spans="1:7">
      <c r="A13928" t="s">
        <v>25239</v>
      </c>
      <c r="B13928">
        <v>35</v>
      </c>
      <c r="C13928">
        <v>16</v>
      </c>
      <c r="D13928">
        <v>20</v>
      </c>
      <c r="E13928" t="s">
        <v>711</v>
      </c>
      <c r="G13928" t="e">
        <f>--Blank</f>
        <v>#NAME?</v>
      </c>
    </row>
    <row r="13929" spans="1:7">
      <c r="A13929" t="s">
        <v>25240</v>
      </c>
      <c r="B13929">
        <v>35</v>
      </c>
      <c r="C13929">
        <v>17</v>
      </c>
      <c r="D13929">
        <v>1</v>
      </c>
      <c r="E13929" t="s">
        <v>711</v>
      </c>
      <c r="G13929" t="e">
        <f>--Blank</f>
        <v>#NAME?</v>
      </c>
    </row>
    <row r="13930" spans="1:7">
      <c r="A13930" t="s">
        <v>25241</v>
      </c>
      <c r="B13930">
        <v>35</v>
      </c>
      <c r="C13930">
        <v>17</v>
      </c>
      <c r="D13930">
        <v>2</v>
      </c>
      <c r="E13930" t="s">
        <v>711</v>
      </c>
      <c r="G13930" t="e">
        <f>--Blank</f>
        <v>#NAME?</v>
      </c>
    </row>
    <row r="13931" spans="1:7">
      <c r="A13931" t="s">
        <v>25242</v>
      </c>
      <c r="B13931">
        <v>35</v>
      </c>
      <c r="C13931">
        <v>17</v>
      </c>
      <c r="D13931">
        <v>3</v>
      </c>
      <c r="E13931" t="s">
        <v>711</v>
      </c>
      <c r="G13931" t="e">
        <f>--Blank</f>
        <v>#NAME?</v>
      </c>
    </row>
    <row r="13932" spans="1:7">
      <c r="A13932" t="s">
        <v>25243</v>
      </c>
      <c r="B13932">
        <v>35</v>
      </c>
      <c r="C13932">
        <v>17</v>
      </c>
      <c r="D13932">
        <v>4</v>
      </c>
      <c r="E13932" t="s">
        <v>711</v>
      </c>
      <c r="G13932" t="e">
        <f>--Blank</f>
        <v>#NAME?</v>
      </c>
    </row>
    <row r="13933" spans="1:7">
      <c r="A13933" t="s">
        <v>25244</v>
      </c>
      <c r="B13933">
        <v>35</v>
      </c>
      <c r="C13933">
        <v>17</v>
      </c>
      <c r="D13933">
        <v>5</v>
      </c>
      <c r="E13933" t="s">
        <v>711</v>
      </c>
      <c r="G13933" t="e">
        <f>--Blank</f>
        <v>#NAME?</v>
      </c>
    </row>
    <row r="13934" spans="1:7">
      <c r="A13934" t="s">
        <v>25245</v>
      </c>
      <c r="B13934">
        <v>35</v>
      </c>
      <c r="C13934">
        <v>17</v>
      </c>
      <c r="D13934">
        <v>6</v>
      </c>
      <c r="E13934" t="s">
        <v>711</v>
      </c>
      <c r="G13934" t="e">
        <f>--Blank</f>
        <v>#NAME?</v>
      </c>
    </row>
    <row r="13935" spans="1:7">
      <c r="A13935" t="s">
        <v>25246</v>
      </c>
      <c r="B13935">
        <v>35</v>
      </c>
      <c r="C13935">
        <v>17</v>
      </c>
      <c r="D13935">
        <v>7</v>
      </c>
      <c r="E13935" t="s">
        <v>711</v>
      </c>
      <c r="G13935" t="e">
        <f>--Blank</f>
        <v>#NAME?</v>
      </c>
    </row>
    <row r="13936" spans="1:7">
      <c r="A13936" t="s">
        <v>25247</v>
      </c>
      <c r="B13936">
        <v>35</v>
      </c>
      <c r="C13936">
        <v>17</v>
      </c>
      <c r="D13936">
        <v>8</v>
      </c>
      <c r="E13936" t="s">
        <v>711</v>
      </c>
      <c r="G13936" t="e">
        <f>--Blank</f>
        <v>#NAME?</v>
      </c>
    </row>
    <row r="13937" spans="1:7">
      <c r="A13937" t="s">
        <v>25248</v>
      </c>
      <c r="B13937">
        <v>35</v>
      </c>
      <c r="C13937">
        <v>17</v>
      </c>
      <c r="D13937">
        <v>9</v>
      </c>
      <c r="E13937" t="s">
        <v>711</v>
      </c>
      <c r="G13937" t="e">
        <f>--Blank</f>
        <v>#NAME?</v>
      </c>
    </row>
    <row r="13938" spans="1:7">
      <c r="A13938" t="s">
        <v>25249</v>
      </c>
      <c r="B13938">
        <v>35</v>
      </c>
      <c r="C13938">
        <v>17</v>
      </c>
      <c r="D13938">
        <v>10</v>
      </c>
      <c r="E13938" t="s">
        <v>711</v>
      </c>
      <c r="G13938" t="e">
        <f>--Blank</f>
        <v>#NAME?</v>
      </c>
    </row>
    <row r="13939" spans="1:7">
      <c r="A13939" t="s">
        <v>25250</v>
      </c>
      <c r="B13939">
        <v>35</v>
      </c>
      <c r="C13939">
        <v>17</v>
      </c>
      <c r="D13939">
        <v>11</v>
      </c>
      <c r="E13939" t="s">
        <v>711</v>
      </c>
      <c r="G13939" t="e">
        <f>--Blank</f>
        <v>#NAME?</v>
      </c>
    </row>
    <row r="13940" spans="1:7">
      <c r="A13940" t="s">
        <v>25251</v>
      </c>
      <c r="B13940">
        <v>35</v>
      </c>
      <c r="C13940">
        <v>17</v>
      </c>
      <c r="D13940">
        <v>12</v>
      </c>
      <c r="E13940" t="s">
        <v>711</v>
      </c>
      <c r="G13940" t="e">
        <f>--Blank</f>
        <v>#NAME?</v>
      </c>
    </row>
    <row r="13941" spans="1:7">
      <c r="A13941" t="s">
        <v>25252</v>
      </c>
      <c r="B13941">
        <v>35</v>
      </c>
      <c r="C13941">
        <v>17</v>
      </c>
      <c r="D13941">
        <v>13</v>
      </c>
      <c r="E13941" t="s">
        <v>711</v>
      </c>
      <c r="G13941" t="e">
        <f>--Blank</f>
        <v>#NAME?</v>
      </c>
    </row>
    <row r="13942" spans="1:7">
      <c r="A13942" t="s">
        <v>25253</v>
      </c>
      <c r="B13942">
        <v>35</v>
      </c>
      <c r="C13942">
        <v>17</v>
      </c>
      <c r="D13942">
        <v>14</v>
      </c>
      <c r="E13942" t="s">
        <v>711</v>
      </c>
      <c r="G13942" t="e">
        <f>--Blank</f>
        <v>#NAME?</v>
      </c>
    </row>
    <row r="13943" spans="1:7">
      <c r="A13943" t="s">
        <v>25254</v>
      </c>
      <c r="B13943">
        <v>35</v>
      </c>
      <c r="C13943">
        <v>17</v>
      </c>
      <c r="D13943">
        <v>15</v>
      </c>
      <c r="E13943" t="s">
        <v>711</v>
      </c>
      <c r="G13943" t="e">
        <f>--Blank</f>
        <v>#NAME?</v>
      </c>
    </row>
    <row r="13944" spans="1:7">
      <c r="A13944" t="s">
        <v>25255</v>
      </c>
      <c r="B13944">
        <v>35</v>
      </c>
      <c r="C13944">
        <v>17</v>
      </c>
      <c r="D13944">
        <v>16</v>
      </c>
      <c r="E13944" t="s">
        <v>711</v>
      </c>
      <c r="G13944" t="e">
        <f>--Blank</f>
        <v>#NAME?</v>
      </c>
    </row>
    <row r="13945" spans="1:7">
      <c r="A13945" t="s">
        <v>25256</v>
      </c>
      <c r="B13945">
        <v>35</v>
      </c>
      <c r="C13945">
        <v>17</v>
      </c>
      <c r="D13945">
        <v>17</v>
      </c>
      <c r="E13945" t="s">
        <v>711</v>
      </c>
      <c r="G13945" t="e">
        <f>--Blank</f>
        <v>#NAME?</v>
      </c>
    </row>
    <row r="13946" spans="1:7">
      <c r="A13946" t="s">
        <v>25257</v>
      </c>
      <c r="B13946">
        <v>35</v>
      </c>
      <c r="C13946">
        <v>17</v>
      </c>
      <c r="D13946">
        <v>18</v>
      </c>
      <c r="E13946" t="s">
        <v>711</v>
      </c>
      <c r="G13946" t="e">
        <f>--Blank</f>
        <v>#NAME?</v>
      </c>
    </row>
    <row r="13947" spans="1:7">
      <c r="A13947" t="s">
        <v>25258</v>
      </c>
      <c r="B13947">
        <v>35</v>
      </c>
      <c r="C13947">
        <v>17</v>
      </c>
      <c r="D13947">
        <v>19</v>
      </c>
      <c r="E13947" t="s">
        <v>711</v>
      </c>
      <c r="G13947" t="e">
        <f>--Blank</f>
        <v>#NAME?</v>
      </c>
    </row>
    <row r="13948" spans="1:7">
      <c r="A13948" t="s">
        <v>25259</v>
      </c>
      <c r="B13948">
        <v>35</v>
      </c>
      <c r="C13948">
        <v>17</v>
      </c>
      <c r="D13948">
        <v>20</v>
      </c>
      <c r="E13948" t="s">
        <v>711</v>
      </c>
      <c r="G13948" t="e">
        <f>--Blank</f>
        <v>#NAME?</v>
      </c>
    </row>
    <row r="13949" spans="1:7">
      <c r="A13949" t="s">
        <v>25260</v>
      </c>
      <c r="B13949">
        <v>35</v>
      </c>
      <c r="C13949">
        <v>18</v>
      </c>
      <c r="D13949">
        <v>1</v>
      </c>
      <c r="E13949" t="s">
        <v>711</v>
      </c>
      <c r="G13949" t="e">
        <f>--Blank</f>
        <v>#NAME?</v>
      </c>
    </row>
    <row r="13950" spans="1:7">
      <c r="A13950" t="s">
        <v>25261</v>
      </c>
      <c r="B13950">
        <v>35</v>
      </c>
      <c r="C13950">
        <v>18</v>
      </c>
      <c r="D13950">
        <v>2</v>
      </c>
      <c r="E13950" t="s">
        <v>711</v>
      </c>
      <c r="G13950" t="e">
        <f>--Blank</f>
        <v>#NAME?</v>
      </c>
    </row>
    <row r="13951" spans="1:7">
      <c r="A13951" t="s">
        <v>25262</v>
      </c>
      <c r="B13951">
        <v>35</v>
      </c>
      <c r="C13951">
        <v>18</v>
      </c>
      <c r="D13951">
        <v>3</v>
      </c>
      <c r="E13951" t="s">
        <v>711</v>
      </c>
      <c r="G13951" t="e">
        <f>--Blank</f>
        <v>#NAME?</v>
      </c>
    </row>
    <row r="13952" spans="1:7">
      <c r="A13952" t="s">
        <v>25263</v>
      </c>
      <c r="B13952">
        <v>35</v>
      </c>
      <c r="C13952">
        <v>18</v>
      </c>
      <c r="D13952">
        <v>4</v>
      </c>
      <c r="E13952" t="s">
        <v>711</v>
      </c>
      <c r="G13952" t="e">
        <f>--Blank</f>
        <v>#NAME?</v>
      </c>
    </row>
    <row r="13953" spans="1:7">
      <c r="A13953" t="s">
        <v>25264</v>
      </c>
      <c r="B13953">
        <v>35</v>
      </c>
      <c r="C13953">
        <v>18</v>
      </c>
      <c r="D13953">
        <v>5</v>
      </c>
      <c r="E13953" t="s">
        <v>711</v>
      </c>
      <c r="G13953" t="e">
        <f>--Blank</f>
        <v>#NAME?</v>
      </c>
    </row>
    <row r="13954" spans="1:7">
      <c r="A13954" t="s">
        <v>25265</v>
      </c>
      <c r="B13954">
        <v>35</v>
      </c>
      <c r="C13954">
        <v>18</v>
      </c>
      <c r="D13954">
        <v>6</v>
      </c>
      <c r="E13954" t="s">
        <v>711</v>
      </c>
      <c r="G13954" t="e">
        <f>--Blank</f>
        <v>#NAME?</v>
      </c>
    </row>
    <row r="13955" spans="1:7">
      <c r="A13955" t="s">
        <v>25266</v>
      </c>
      <c r="B13955">
        <v>35</v>
      </c>
      <c r="C13955">
        <v>18</v>
      </c>
      <c r="D13955">
        <v>7</v>
      </c>
      <c r="E13955" t="s">
        <v>711</v>
      </c>
      <c r="G13955" t="e">
        <f>--Blank</f>
        <v>#NAME?</v>
      </c>
    </row>
    <row r="13956" spans="1:7">
      <c r="A13956" t="s">
        <v>25267</v>
      </c>
      <c r="B13956">
        <v>35</v>
      </c>
      <c r="C13956">
        <v>18</v>
      </c>
      <c r="D13956">
        <v>8</v>
      </c>
      <c r="E13956" t="s">
        <v>711</v>
      </c>
      <c r="G13956" t="e">
        <f>--Blank</f>
        <v>#NAME?</v>
      </c>
    </row>
    <row r="13957" spans="1:7">
      <c r="A13957" t="s">
        <v>25268</v>
      </c>
      <c r="B13957">
        <v>35</v>
      </c>
      <c r="C13957">
        <v>18</v>
      </c>
      <c r="D13957">
        <v>9</v>
      </c>
      <c r="E13957" t="s">
        <v>711</v>
      </c>
      <c r="G13957" t="e">
        <f>--Blank</f>
        <v>#NAME?</v>
      </c>
    </row>
    <row r="13958" spans="1:7">
      <c r="A13958" t="s">
        <v>25269</v>
      </c>
      <c r="B13958">
        <v>35</v>
      </c>
      <c r="C13958">
        <v>18</v>
      </c>
      <c r="D13958">
        <v>10</v>
      </c>
      <c r="E13958" t="s">
        <v>711</v>
      </c>
      <c r="G13958" t="e">
        <f>--Blank</f>
        <v>#NAME?</v>
      </c>
    </row>
    <row r="13959" spans="1:7">
      <c r="A13959" t="s">
        <v>25270</v>
      </c>
      <c r="B13959">
        <v>35</v>
      </c>
      <c r="C13959">
        <v>18</v>
      </c>
      <c r="D13959">
        <v>11</v>
      </c>
      <c r="E13959" t="s">
        <v>711</v>
      </c>
      <c r="G13959" t="e">
        <f>--Blank</f>
        <v>#NAME?</v>
      </c>
    </row>
    <row r="13960" spans="1:7">
      <c r="A13960" t="s">
        <v>25271</v>
      </c>
      <c r="B13960">
        <v>35</v>
      </c>
      <c r="C13960">
        <v>18</v>
      </c>
      <c r="D13960">
        <v>12</v>
      </c>
      <c r="E13960" t="s">
        <v>711</v>
      </c>
      <c r="G13960" t="e">
        <f>--Blank</f>
        <v>#NAME?</v>
      </c>
    </row>
    <row r="13961" spans="1:7">
      <c r="A13961" t="s">
        <v>25272</v>
      </c>
      <c r="B13961">
        <v>35</v>
      </c>
      <c r="C13961">
        <v>18</v>
      </c>
      <c r="D13961">
        <v>13</v>
      </c>
      <c r="E13961" t="s">
        <v>711</v>
      </c>
      <c r="G13961" t="e">
        <f>--Blank</f>
        <v>#NAME?</v>
      </c>
    </row>
    <row r="13962" spans="1:7">
      <c r="A13962" t="s">
        <v>25273</v>
      </c>
      <c r="B13962">
        <v>35</v>
      </c>
      <c r="C13962">
        <v>18</v>
      </c>
      <c r="D13962">
        <v>14</v>
      </c>
      <c r="E13962" t="s">
        <v>711</v>
      </c>
      <c r="G13962" t="e">
        <f>--Blank</f>
        <v>#NAME?</v>
      </c>
    </row>
    <row r="13963" spans="1:7">
      <c r="A13963" t="s">
        <v>25274</v>
      </c>
      <c r="B13963">
        <v>35</v>
      </c>
      <c r="C13963">
        <v>18</v>
      </c>
      <c r="D13963">
        <v>15</v>
      </c>
      <c r="E13963" t="s">
        <v>711</v>
      </c>
      <c r="G13963" t="e">
        <f>--Blank</f>
        <v>#NAME?</v>
      </c>
    </row>
    <row r="13964" spans="1:7">
      <c r="A13964" t="s">
        <v>25275</v>
      </c>
      <c r="B13964">
        <v>35</v>
      </c>
      <c r="C13964">
        <v>18</v>
      </c>
      <c r="D13964">
        <v>16</v>
      </c>
      <c r="E13964" t="s">
        <v>711</v>
      </c>
      <c r="G13964" t="e">
        <f>--Blank</f>
        <v>#NAME?</v>
      </c>
    </row>
    <row r="13965" spans="1:7">
      <c r="A13965" t="s">
        <v>25276</v>
      </c>
      <c r="B13965">
        <v>35</v>
      </c>
      <c r="C13965">
        <v>18</v>
      </c>
      <c r="D13965">
        <v>17</v>
      </c>
      <c r="E13965" t="s">
        <v>711</v>
      </c>
      <c r="G13965" t="e">
        <f>--Blank</f>
        <v>#NAME?</v>
      </c>
    </row>
    <row r="13966" spans="1:7">
      <c r="A13966" t="s">
        <v>25277</v>
      </c>
      <c r="B13966">
        <v>35</v>
      </c>
      <c r="C13966">
        <v>18</v>
      </c>
      <c r="D13966">
        <v>18</v>
      </c>
      <c r="E13966" t="s">
        <v>711</v>
      </c>
      <c r="G13966" t="e">
        <f>--Blank</f>
        <v>#NAME?</v>
      </c>
    </row>
    <row r="13967" spans="1:7">
      <c r="A13967" t="s">
        <v>25278</v>
      </c>
      <c r="B13967">
        <v>35</v>
      </c>
      <c r="C13967">
        <v>18</v>
      </c>
      <c r="D13967">
        <v>19</v>
      </c>
      <c r="E13967" t="s">
        <v>711</v>
      </c>
      <c r="G13967" t="e">
        <f>--Blank</f>
        <v>#NAME?</v>
      </c>
    </row>
    <row r="13968" spans="1:7">
      <c r="A13968" t="s">
        <v>25279</v>
      </c>
      <c r="B13968">
        <v>35</v>
      </c>
      <c r="C13968">
        <v>18</v>
      </c>
      <c r="D13968">
        <v>20</v>
      </c>
      <c r="E13968" t="s">
        <v>711</v>
      </c>
      <c r="G13968" t="e">
        <f>--Blank</f>
        <v>#NAME?</v>
      </c>
    </row>
    <row r="13969" spans="1:7">
      <c r="A13969" t="s">
        <v>25280</v>
      </c>
      <c r="B13969">
        <v>35</v>
      </c>
      <c r="C13969">
        <v>19</v>
      </c>
      <c r="D13969">
        <v>1</v>
      </c>
      <c r="E13969" t="s">
        <v>711</v>
      </c>
      <c r="G13969" t="e">
        <f>--Blank</f>
        <v>#NAME?</v>
      </c>
    </row>
    <row r="13970" spans="1:7">
      <c r="A13970" t="s">
        <v>25281</v>
      </c>
      <c r="B13970">
        <v>35</v>
      </c>
      <c r="C13970">
        <v>19</v>
      </c>
      <c r="D13970">
        <v>2</v>
      </c>
      <c r="E13970" t="s">
        <v>711</v>
      </c>
      <c r="G13970" t="e">
        <f>--Blank</f>
        <v>#NAME?</v>
      </c>
    </row>
    <row r="13971" spans="1:7">
      <c r="A13971" t="s">
        <v>25282</v>
      </c>
      <c r="B13971">
        <v>35</v>
      </c>
      <c r="C13971">
        <v>19</v>
      </c>
      <c r="D13971">
        <v>3</v>
      </c>
      <c r="E13971" t="s">
        <v>711</v>
      </c>
      <c r="G13971" t="e">
        <f>--Blank</f>
        <v>#NAME?</v>
      </c>
    </row>
    <row r="13972" spans="1:7">
      <c r="A13972" t="s">
        <v>25283</v>
      </c>
      <c r="B13972">
        <v>35</v>
      </c>
      <c r="C13972">
        <v>19</v>
      </c>
      <c r="D13972">
        <v>4</v>
      </c>
      <c r="E13972" t="s">
        <v>711</v>
      </c>
      <c r="G13972" t="e">
        <f>--Blank</f>
        <v>#NAME?</v>
      </c>
    </row>
    <row r="13973" spans="1:7">
      <c r="A13973" t="s">
        <v>25284</v>
      </c>
      <c r="B13973">
        <v>35</v>
      </c>
      <c r="C13973">
        <v>19</v>
      </c>
      <c r="D13973">
        <v>5</v>
      </c>
      <c r="E13973" t="s">
        <v>711</v>
      </c>
      <c r="G13973" t="e">
        <f>--Blank</f>
        <v>#NAME?</v>
      </c>
    </row>
    <row r="13974" spans="1:7">
      <c r="A13974" t="s">
        <v>25285</v>
      </c>
      <c r="B13974">
        <v>35</v>
      </c>
      <c r="C13974">
        <v>19</v>
      </c>
      <c r="D13974">
        <v>6</v>
      </c>
      <c r="E13974" t="s">
        <v>711</v>
      </c>
      <c r="G13974" t="e">
        <f>--Blank</f>
        <v>#NAME?</v>
      </c>
    </row>
    <row r="13975" spans="1:7">
      <c r="A13975" t="s">
        <v>25286</v>
      </c>
      <c r="B13975">
        <v>35</v>
      </c>
      <c r="C13975">
        <v>19</v>
      </c>
      <c r="D13975">
        <v>7</v>
      </c>
      <c r="E13975" t="s">
        <v>711</v>
      </c>
      <c r="G13975" t="e">
        <f>--Blank</f>
        <v>#NAME?</v>
      </c>
    </row>
    <row r="13976" spans="1:7">
      <c r="A13976" t="s">
        <v>25287</v>
      </c>
      <c r="B13976">
        <v>35</v>
      </c>
      <c r="C13976">
        <v>19</v>
      </c>
      <c r="D13976">
        <v>8</v>
      </c>
      <c r="E13976" t="s">
        <v>711</v>
      </c>
      <c r="G13976" t="e">
        <f>--Blank</f>
        <v>#NAME?</v>
      </c>
    </row>
    <row r="13977" spans="1:7">
      <c r="A13977" t="s">
        <v>25288</v>
      </c>
      <c r="B13977">
        <v>35</v>
      </c>
      <c r="C13977">
        <v>19</v>
      </c>
      <c r="D13977">
        <v>9</v>
      </c>
      <c r="E13977" t="s">
        <v>711</v>
      </c>
      <c r="G13977" t="e">
        <f>--Blank</f>
        <v>#NAME?</v>
      </c>
    </row>
    <row r="13978" spans="1:7">
      <c r="A13978" t="s">
        <v>25289</v>
      </c>
      <c r="B13978">
        <v>35</v>
      </c>
      <c r="C13978">
        <v>19</v>
      </c>
      <c r="D13978">
        <v>10</v>
      </c>
      <c r="E13978" t="s">
        <v>711</v>
      </c>
      <c r="G13978" t="e">
        <f>--Blank</f>
        <v>#NAME?</v>
      </c>
    </row>
    <row r="13979" spans="1:7">
      <c r="A13979" t="s">
        <v>25290</v>
      </c>
      <c r="B13979">
        <v>35</v>
      </c>
      <c r="C13979">
        <v>19</v>
      </c>
      <c r="D13979">
        <v>11</v>
      </c>
      <c r="E13979" t="s">
        <v>711</v>
      </c>
      <c r="G13979" t="e">
        <f>--Blank</f>
        <v>#NAME?</v>
      </c>
    </row>
    <row r="13980" spans="1:7">
      <c r="A13980" t="s">
        <v>25291</v>
      </c>
      <c r="B13980">
        <v>35</v>
      </c>
      <c r="C13980">
        <v>19</v>
      </c>
      <c r="D13980">
        <v>12</v>
      </c>
      <c r="E13980" t="s">
        <v>711</v>
      </c>
      <c r="G13980" t="e">
        <f>--Blank</f>
        <v>#NAME?</v>
      </c>
    </row>
    <row r="13981" spans="1:7">
      <c r="A13981" t="s">
        <v>25292</v>
      </c>
      <c r="B13981">
        <v>35</v>
      </c>
      <c r="C13981">
        <v>19</v>
      </c>
      <c r="D13981">
        <v>13</v>
      </c>
      <c r="E13981" t="s">
        <v>711</v>
      </c>
      <c r="G13981" t="e">
        <f>--Blank</f>
        <v>#NAME?</v>
      </c>
    </row>
    <row r="13982" spans="1:7">
      <c r="A13982" t="s">
        <v>25293</v>
      </c>
      <c r="B13982">
        <v>35</v>
      </c>
      <c r="C13982">
        <v>19</v>
      </c>
      <c r="D13982">
        <v>14</v>
      </c>
      <c r="E13982" t="s">
        <v>711</v>
      </c>
      <c r="G13982" t="e">
        <f>--Blank</f>
        <v>#NAME?</v>
      </c>
    </row>
    <row r="13983" spans="1:7">
      <c r="A13983" t="s">
        <v>25294</v>
      </c>
      <c r="B13983">
        <v>35</v>
      </c>
      <c r="C13983">
        <v>19</v>
      </c>
      <c r="D13983">
        <v>15</v>
      </c>
      <c r="E13983" t="s">
        <v>711</v>
      </c>
      <c r="G13983" t="e">
        <f>--Blank</f>
        <v>#NAME?</v>
      </c>
    </row>
    <row r="13984" spans="1:7">
      <c r="A13984" t="s">
        <v>25295</v>
      </c>
      <c r="B13984">
        <v>35</v>
      </c>
      <c r="C13984">
        <v>19</v>
      </c>
      <c r="D13984">
        <v>16</v>
      </c>
      <c r="E13984" t="s">
        <v>711</v>
      </c>
      <c r="G13984" t="e">
        <f>--Blank</f>
        <v>#NAME?</v>
      </c>
    </row>
    <row r="13985" spans="1:7">
      <c r="A13985" t="s">
        <v>25296</v>
      </c>
      <c r="B13985">
        <v>35</v>
      </c>
      <c r="C13985">
        <v>19</v>
      </c>
      <c r="D13985">
        <v>17</v>
      </c>
      <c r="E13985" t="s">
        <v>711</v>
      </c>
      <c r="G13985" t="e">
        <f>--Blank</f>
        <v>#NAME?</v>
      </c>
    </row>
    <row r="13986" spans="1:7">
      <c r="A13986" t="s">
        <v>25297</v>
      </c>
      <c r="B13986">
        <v>35</v>
      </c>
      <c r="C13986">
        <v>19</v>
      </c>
      <c r="D13986">
        <v>18</v>
      </c>
      <c r="E13986" t="s">
        <v>711</v>
      </c>
      <c r="G13986" t="e">
        <f>--Blank</f>
        <v>#NAME?</v>
      </c>
    </row>
    <row r="13987" spans="1:7">
      <c r="A13987" t="s">
        <v>25298</v>
      </c>
      <c r="B13987">
        <v>35</v>
      </c>
      <c r="C13987">
        <v>19</v>
      </c>
      <c r="D13987">
        <v>19</v>
      </c>
      <c r="E13987" t="s">
        <v>711</v>
      </c>
      <c r="G13987" t="e">
        <f>--Blank</f>
        <v>#NAME?</v>
      </c>
    </row>
    <row r="13988" spans="1:7">
      <c r="A13988" t="s">
        <v>25299</v>
      </c>
      <c r="B13988">
        <v>35</v>
      </c>
      <c r="C13988">
        <v>19</v>
      </c>
      <c r="D13988">
        <v>20</v>
      </c>
      <c r="E13988" t="s">
        <v>711</v>
      </c>
      <c r="G13988" t="e">
        <f>--Blank</f>
        <v>#NAME?</v>
      </c>
    </row>
    <row r="13989" spans="1:7">
      <c r="A13989" t="s">
        <v>25300</v>
      </c>
      <c r="B13989">
        <v>35</v>
      </c>
      <c r="C13989">
        <v>20</v>
      </c>
      <c r="D13989">
        <v>1</v>
      </c>
      <c r="E13989" t="s">
        <v>711</v>
      </c>
      <c r="G13989" t="e">
        <f>--Blank</f>
        <v>#NAME?</v>
      </c>
    </row>
    <row r="13990" spans="1:7">
      <c r="A13990" t="s">
        <v>25301</v>
      </c>
      <c r="B13990">
        <v>35</v>
      </c>
      <c r="C13990">
        <v>20</v>
      </c>
      <c r="D13990">
        <v>2</v>
      </c>
      <c r="E13990" t="s">
        <v>711</v>
      </c>
      <c r="G13990" t="e">
        <f>--Blank</f>
        <v>#NAME?</v>
      </c>
    </row>
    <row r="13991" spans="1:7">
      <c r="A13991" t="s">
        <v>25302</v>
      </c>
      <c r="B13991">
        <v>35</v>
      </c>
      <c r="C13991">
        <v>20</v>
      </c>
      <c r="D13991">
        <v>3</v>
      </c>
      <c r="E13991" t="s">
        <v>711</v>
      </c>
      <c r="G13991" t="e">
        <f>--Blank</f>
        <v>#NAME?</v>
      </c>
    </row>
    <row r="13992" spans="1:7">
      <c r="A13992" t="s">
        <v>25303</v>
      </c>
      <c r="B13992">
        <v>35</v>
      </c>
      <c r="C13992">
        <v>20</v>
      </c>
      <c r="D13992">
        <v>4</v>
      </c>
      <c r="E13992" t="s">
        <v>711</v>
      </c>
      <c r="G13992" t="e">
        <f>--Blank</f>
        <v>#NAME?</v>
      </c>
    </row>
    <row r="13993" spans="1:7">
      <c r="A13993" t="s">
        <v>25304</v>
      </c>
      <c r="B13993">
        <v>35</v>
      </c>
      <c r="C13993">
        <v>20</v>
      </c>
      <c r="D13993">
        <v>5</v>
      </c>
      <c r="E13993" t="s">
        <v>711</v>
      </c>
      <c r="G13993" t="e">
        <f>--Blank</f>
        <v>#NAME?</v>
      </c>
    </row>
    <row r="13994" spans="1:7">
      <c r="A13994" t="s">
        <v>25305</v>
      </c>
      <c r="B13994">
        <v>35</v>
      </c>
      <c r="C13994">
        <v>20</v>
      </c>
      <c r="D13994">
        <v>6</v>
      </c>
      <c r="E13994" t="s">
        <v>711</v>
      </c>
      <c r="G13994" t="e">
        <f>--Blank</f>
        <v>#NAME?</v>
      </c>
    </row>
    <row r="13995" spans="1:7">
      <c r="A13995" t="s">
        <v>25306</v>
      </c>
      <c r="B13995">
        <v>35</v>
      </c>
      <c r="C13995">
        <v>20</v>
      </c>
      <c r="D13995">
        <v>7</v>
      </c>
      <c r="E13995" t="s">
        <v>711</v>
      </c>
      <c r="G13995" t="e">
        <f>--Blank</f>
        <v>#NAME?</v>
      </c>
    </row>
    <row r="13996" spans="1:7">
      <c r="A13996" t="s">
        <v>25307</v>
      </c>
      <c r="B13996">
        <v>35</v>
      </c>
      <c r="C13996">
        <v>20</v>
      </c>
      <c r="D13996">
        <v>8</v>
      </c>
      <c r="E13996" t="s">
        <v>711</v>
      </c>
      <c r="G13996" t="e">
        <f>--Blank</f>
        <v>#NAME?</v>
      </c>
    </row>
    <row r="13997" spans="1:7">
      <c r="A13997" t="s">
        <v>25308</v>
      </c>
      <c r="B13997">
        <v>35</v>
      </c>
      <c r="C13997">
        <v>20</v>
      </c>
      <c r="D13997">
        <v>9</v>
      </c>
      <c r="E13997" t="s">
        <v>711</v>
      </c>
      <c r="G13997" t="e">
        <f>--Blank</f>
        <v>#NAME?</v>
      </c>
    </row>
    <row r="13998" spans="1:7">
      <c r="A13998" t="s">
        <v>25309</v>
      </c>
      <c r="B13998">
        <v>35</v>
      </c>
      <c r="C13998">
        <v>20</v>
      </c>
      <c r="D13998">
        <v>10</v>
      </c>
      <c r="E13998" t="s">
        <v>711</v>
      </c>
      <c r="G13998" t="e">
        <f>--Blank</f>
        <v>#NAME?</v>
      </c>
    </row>
    <row r="13999" spans="1:7">
      <c r="A13999" t="s">
        <v>25310</v>
      </c>
      <c r="B13999">
        <v>35</v>
      </c>
      <c r="C13999">
        <v>20</v>
      </c>
      <c r="D13999">
        <v>11</v>
      </c>
      <c r="E13999" t="s">
        <v>711</v>
      </c>
      <c r="G13999" t="e">
        <f>--Blank</f>
        <v>#NAME?</v>
      </c>
    </row>
    <row r="14000" spans="1:7">
      <c r="A14000" t="s">
        <v>25311</v>
      </c>
      <c r="B14000">
        <v>35</v>
      </c>
      <c r="C14000">
        <v>20</v>
      </c>
      <c r="D14000">
        <v>12</v>
      </c>
      <c r="E14000" t="s">
        <v>711</v>
      </c>
      <c r="G14000" t="e">
        <f>--Blank</f>
        <v>#NAME?</v>
      </c>
    </row>
    <row r="14001" spans="1:7">
      <c r="A14001" t="s">
        <v>25312</v>
      </c>
      <c r="B14001">
        <v>35</v>
      </c>
      <c r="C14001">
        <v>20</v>
      </c>
      <c r="D14001">
        <v>13</v>
      </c>
      <c r="E14001" t="s">
        <v>711</v>
      </c>
      <c r="G14001" t="e">
        <f>--Blank</f>
        <v>#NAME?</v>
      </c>
    </row>
    <row r="14002" spans="1:7">
      <c r="A14002" t="s">
        <v>25313</v>
      </c>
      <c r="B14002">
        <v>35</v>
      </c>
      <c r="C14002">
        <v>20</v>
      </c>
      <c r="D14002">
        <v>14</v>
      </c>
      <c r="E14002" t="s">
        <v>711</v>
      </c>
      <c r="G14002" t="e">
        <f>--Blank</f>
        <v>#NAME?</v>
      </c>
    </row>
    <row r="14003" spans="1:7">
      <c r="A14003" t="s">
        <v>25314</v>
      </c>
      <c r="B14003">
        <v>35</v>
      </c>
      <c r="C14003">
        <v>20</v>
      </c>
      <c r="D14003">
        <v>15</v>
      </c>
      <c r="E14003" t="s">
        <v>711</v>
      </c>
      <c r="G14003" t="e">
        <f>--Blank</f>
        <v>#NAME?</v>
      </c>
    </row>
    <row r="14004" spans="1:7">
      <c r="A14004" t="s">
        <v>25315</v>
      </c>
      <c r="B14004">
        <v>35</v>
      </c>
      <c r="C14004">
        <v>20</v>
      </c>
      <c r="D14004">
        <v>16</v>
      </c>
      <c r="E14004" t="s">
        <v>711</v>
      </c>
      <c r="G14004" t="e">
        <f>--Blank</f>
        <v>#NAME?</v>
      </c>
    </row>
    <row r="14005" spans="1:7">
      <c r="A14005" t="s">
        <v>25316</v>
      </c>
      <c r="B14005">
        <v>35</v>
      </c>
      <c r="C14005">
        <v>20</v>
      </c>
      <c r="D14005">
        <v>17</v>
      </c>
      <c r="E14005" t="s">
        <v>711</v>
      </c>
      <c r="G14005" t="e">
        <f>--Blank</f>
        <v>#NAME?</v>
      </c>
    </row>
    <row r="14006" spans="1:7">
      <c r="A14006" t="s">
        <v>25317</v>
      </c>
      <c r="B14006">
        <v>35</v>
      </c>
      <c r="C14006">
        <v>20</v>
      </c>
      <c r="D14006">
        <v>18</v>
      </c>
      <c r="E14006" t="s">
        <v>711</v>
      </c>
      <c r="G14006" t="e">
        <f>--Blank</f>
        <v>#NAME?</v>
      </c>
    </row>
    <row r="14007" spans="1:7">
      <c r="A14007" t="s">
        <v>25318</v>
      </c>
      <c r="B14007">
        <v>35</v>
      </c>
      <c r="C14007">
        <v>20</v>
      </c>
      <c r="D14007">
        <v>19</v>
      </c>
      <c r="E14007" t="s">
        <v>711</v>
      </c>
      <c r="G14007" t="e">
        <f>--Blank</f>
        <v>#NAME?</v>
      </c>
    </row>
    <row r="14008" spans="1:7">
      <c r="A14008" t="s">
        <v>25319</v>
      </c>
      <c r="B14008">
        <v>35</v>
      </c>
      <c r="C14008">
        <v>20</v>
      </c>
      <c r="D14008">
        <v>20</v>
      </c>
      <c r="E14008" t="s">
        <v>711</v>
      </c>
      <c r="G14008" t="e">
        <f>--Blank</f>
        <v>#NAME?</v>
      </c>
    </row>
    <row r="14009" spans="1:7">
      <c r="A14009" t="s">
        <v>25320</v>
      </c>
      <c r="B14009">
        <v>36</v>
      </c>
      <c r="C14009">
        <v>1</v>
      </c>
      <c r="D14009">
        <v>1</v>
      </c>
      <c r="E14009" t="s">
        <v>15</v>
      </c>
      <c r="G14009" t="s">
        <v>16</v>
      </c>
    </row>
    <row r="14010" spans="1:7">
      <c r="A14010" t="s">
        <v>25321</v>
      </c>
      <c r="B14010">
        <v>36</v>
      </c>
      <c r="C14010">
        <v>1</v>
      </c>
      <c r="D14010">
        <v>2</v>
      </c>
      <c r="E14010" t="s">
        <v>15</v>
      </c>
      <c r="G14010" t="s">
        <v>16</v>
      </c>
    </row>
    <row r="14011" spans="1:7">
      <c r="A14011" t="s">
        <v>25322</v>
      </c>
      <c r="B14011">
        <v>36</v>
      </c>
      <c r="C14011">
        <v>1</v>
      </c>
      <c r="D14011">
        <v>3</v>
      </c>
      <c r="E14011" t="s">
        <v>19</v>
      </c>
      <c r="G14011" t="s">
        <v>20</v>
      </c>
    </row>
    <row r="14012" spans="1:7">
      <c r="A14012" t="s">
        <v>25323</v>
      </c>
      <c r="B14012">
        <v>36</v>
      </c>
      <c r="C14012">
        <v>1</v>
      </c>
      <c r="D14012">
        <v>4</v>
      </c>
      <c r="E14012" t="s">
        <v>19</v>
      </c>
      <c r="G14012" t="s">
        <v>20</v>
      </c>
    </row>
    <row r="14013" spans="1:7">
      <c r="A14013" t="s">
        <v>25324</v>
      </c>
      <c r="B14013">
        <v>36</v>
      </c>
      <c r="C14013">
        <v>1</v>
      </c>
      <c r="D14013">
        <v>5</v>
      </c>
      <c r="E14013" t="s">
        <v>23</v>
      </c>
      <c r="G14013" t="s">
        <v>24</v>
      </c>
    </row>
    <row r="14014" spans="1:7">
      <c r="A14014" t="s">
        <v>25325</v>
      </c>
      <c r="B14014">
        <v>36</v>
      </c>
      <c r="C14014">
        <v>1</v>
      </c>
      <c r="D14014">
        <v>6</v>
      </c>
      <c r="E14014" t="s">
        <v>23</v>
      </c>
      <c r="G14014" t="s">
        <v>24</v>
      </c>
    </row>
    <row r="14015" spans="1:7">
      <c r="A14015" t="s">
        <v>25326</v>
      </c>
      <c r="B14015">
        <v>36</v>
      </c>
      <c r="C14015">
        <v>1</v>
      </c>
      <c r="D14015">
        <v>7</v>
      </c>
      <c r="E14015" t="s">
        <v>27</v>
      </c>
      <c r="G14015" t="s">
        <v>28</v>
      </c>
    </row>
    <row r="14016" spans="1:7">
      <c r="A14016" t="s">
        <v>25327</v>
      </c>
      <c r="B14016">
        <v>36</v>
      </c>
      <c r="C14016">
        <v>1</v>
      </c>
      <c r="D14016">
        <v>8</v>
      </c>
      <c r="E14016" t="s">
        <v>27</v>
      </c>
      <c r="G14016" t="s">
        <v>28</v>
      </c>
    </row>
    <row r="14017" spans="1:7">
      <c r="A14017" t="s">
        <v>25328</v>
      </c>
      <c r="B14017">
        <v>36</v>
      </c>
      <c r="C14017">
        <v>1</v>
      </c>
      <c r="D14017">
        <v>9</v>
      </c>
      <c r="E14017" t="s">
        <v>31</v>
      </c>
      <c r="G14017" t="s">
        <v>32</v>
      </c>
    </row>
    <row r="14018" spans="1:7">
      <c r="A14018" t="s">
        <v>25329</v>
      </c>
      <c r="B14018">
        <v>36</v>
      </c>
      <c r="C14018">
        <v>1</v>
      </c>
      <c r="D14018">
        <v>10</v>
      </c>
      <c r="E14018" t="s">
        <v>31</v>
      </c>
      <c r="G14018" t="s">
        <v>32</v>
      </c>
    </row>
    <row r="14019" spans="1:7">
      <c r="A14019" t="s">
        <v>25330</v>
      </c>
      <c r="B14019">
        <v>36</v>
      </c>
      <c r="C14019">
        <v>1</v>
      </c>
      <c r="D14019">
        <v>11</v>
      </c>
      <c r="E14019" t="s">
        <v>35</v>
      </c>
      <c r="G14019" t="s">
        <v>36</v>
      </c>
    </row>
    <row r="14020" spans="1:7">
      <c r="A14020" t="s">
        <v>25331</v>
      </c>
      <c r="B14020">
        <v>36</v>
      </c>
      <c r="C14020">
        <v>1</v>
      </c>
      <c r="D14020">
        <v>12</v>
      </c>
      <c r="E14020" t="s">
        <v>35</v>
      </c>
      <c r="G14020" t="s">
        <v>36</v>
      </c>
    </row>
    <row r="14021" spans="1:7">
      <c r="A14021" t="s">
        <v>25332</v>
      </c>
      <c r="B14021">
        <v>36</v>
      </c>
      <c r="C14021">
        <v>1</v>
      </c>
      <c r="D14021">
        <v>13</v>
      </c>
      <c r="E14021" t="s">
        <v>39</v>
      </c>
      <c r="G14021" t="s">
        <v>40</v>
      </c>
    </row>
    <row r="14022" spans="1:7">
      <c r="A14022" t="s">
        <v>25333</v>
      </c>
      <c r="B14022">
        <v>36</v>
      </c>
      <c r="C14022">
        <v>1</v>
      </c>
      <c r="D14022">
        <v>14</v>
      </c>
      <c r="E14022" t="s">
        <v>39</v>
      </c>
      <c r="G14022" t="s">
        <v>40</v>
      </c>
    </row>
    <row r="14023" spans="1:7">
      <c r="A14023" t="s">
        <v>25334</v>
      </c>
      <c r="B14023">
        <v>36</v>
      </c>
      <c r="C14023">
        <v>1</v>
      </c>
      <c r="D14023">
        <v>15</v>
      </c>
      <c r="E14023" t="s">
        <v>43</v>
      </c>
      <c r="G14023" t="s">
        <v>44</v>
      </c>
    </row>
    <row r="14024" spans="1:7">
      <c r="A14024" t="s">
        <v>25335</v>
      </c>
      <c r="B14024">
        <v>36</v>
      </c>
      <c r="C14024">
        <v>1</v>
      </c>
      <c r="D14024">
        <v>16</v>
      </c>
      <c r="E14024" t="s">
        <v>43</v>
      </c>
      <c r="G14024" t="s">
        <v>44</v>
      </c>
    </row>
    <row r="14025" spans="1:7">
      <c r="A14025" t="s">
        <v>25336</v>
      </c>
      <c r="B14025">
        <v>36</v>
      </c>
      <c r="C14025">
        <v>1</v>
      </c>
      <c r="D14025">
        <v>17</v>
      </c>
      <c r="E14025" t="s">
        <v>47</v>
      </c>
      <c r="G14025" t="s">
        <v>48</v>
      </c>
    </row>
    <row r="14026" spans="1:7">
      <c r="A14026" t="s">
        <v>25337</v>
      </c>
      <c r="B14026">
        <v>36</v>
      </c>
      <c r="C14026">
        <v>1</v>
      </c>
      <c r="D14026">
        <v>18</v>
      </c>
      <c r="E14026" t="s">
        <v>47</v>
      </c>
      <c r="G14026" t="s">
        <v>48</v>
      </c>
    </row>
    <row r="14027" spans="1:7">
      <c r="A14027" t="s">
        <v>25338</v>
      </c>
      <c r="B14027">
        <v>36</v>
      </c>
      <c r="C14027">
        <v>1</v>
      </c>
      <c r="D14027">
        <v>19</v>
      </c>
      <c r="E14027" t="s">
        <v>51</v>
      </c>
      <c r="G14027" t="s">
        <v>52</v>
      </c>
    </row>
    <row r="14028" spans="1:7">
      <c r="A14028" t="s">
        <v>25339</v>
      </c>
      <c r="B14028">
        <v>36</v>
      </c>
      <c r="C14028">
        <v>1</v>
      </c>
      <c r="D14028">
        <v>20</v>
      </c>
      <c r="E14028" t="s">
        <v>51</v>
      </c>
      <c r="G14028" t="s">
        <v>52</v>
      </c>
    </row>
    <row r="14029" spans="1:7">
      <c r="A14029" t="s">
        <v>25340</v>
      </c>
      <c r="B14029">
        <v>36</v>
      </c>
      <c r="C14029">
        <v>2</v>
      </c>
      <c r="D14029">
        <v>1</v>
      </c>
      <c r="E14029" t="s">
        <v>55</v>
      </c>
      <c r="G14029" t="s">
        <v>56</v>
      </c>
    </row>
    <row r="14030" spans="1:7">
      <c r="A14030" t="s">
        <v>25341</v>
      </c>
      <c r="B14030">
        <v>36</v>
      </c>
      <c r="C14030">
        <v>2</v>
      </c>
      <c r="D14030">
        <v>2</v>
      </c>
      <c r="E14030" t="s">
        <v>55</v>
      </c>
      <c r="G14030" t="s">
        <v>56</v>
      </c>
    </row>
    <row r="14031" spans="1:7">
      <c r="A14031" t="s">
        <v>25342</v>
      </c>
      <c r="B14031">
        <v>36</v>
      </c>
      <c r="C14031">
        <v>2</v>
      </c>
      <c r="D14031">
        <v>3</v>
      </c>
      <c r="E14031" t="s">
        <v>59</v>
      </c>
      <c r="G14031" t="s">
        <v>60</v>
      </c>
    </row>
    <row r="14032" spans="1:7">
      <c r="A14032" t="s">
        <v>25343</v>
      </c>
      <c r="B14032">
        <v>36</v>
      </c>
      <c r="C14032">
        <v>2</v>
      </c>
      <c r="D14032">
        <v>4</v>
      </c>
      <c r="E14032" t="s">
        <v>59</v>
      </c>
      <c r="G14032" t="s">
        <v>60</v>
      </c>
    </row>
    <row r="14033" spans="1:7">
      <c r="A14033" t="s">
        <v>25344</v>
      </c>
      <c r="B14033">
        <v>36</v>
      </c>
      <c r="C14033">
        <v>2</v>
      </c>
      <c r="D14033">
        <v>5</v>
      </c>
      <c r="E14033" t="s">
        <v>63</v>
      </c>
      <c r="G14033" t="s">
        <v>64</v>
      </c>
    </row>
    <row r="14034" spans="1:7">
      <c r="A14034" t="s">
        <v>25345</v>
      </c>
      <c r="B14034">
        <v>36</v>
      </c>
      <c r="C14034">
        <v>2</v>
      </c>
      <c r="D14034">
        <v>6</v>
      </c>
      <c r="E14034" t="s">
        <v>63</v>
      </c>
      <c r="G14034" t="s">
        <v>64</v>
      </c>
    </row>
    <row r="14035" spans="1:7">
      <c r="A14035" t="s">
        <v>25346</v>
      </c>
      <c r="B14035">
        <v>36</v>
      </c>
      <c r="C14035">
        <v>2</v>
      </c>
      <c r="D14035">
        <v>7</v>
      </c>
      <c r="E14035" t="s">
        <v>67</v>
      </c>
      <c r="G14035" t="s">
        <v>68</v>
      </c>
    </row>
    <row r="14036" spans="1:7">
      <c r="A14036" t="s">
        <v>25347</v>
      </c>
      <c r="B14036">
        <v>36</v>
      </c>
      <c r="C14036">
        <v>2</v>
      </c>
      <c r="D14036">
        <v>8</v>
      </c>
      <c r="E14036" t="s">
        <v>67</v>
      </c>
      <c r="G14036" t="s">
        <v>68</v>
      </c>
    </row>
    <row r="14037" spans="1:7">
      <c r="A14037" t="s">
        <v>25348</v>
      </c>
      <c r="B14037">
        <v>36</v>
      </c>
      <c r="C14037">
        <v>2</v>
      </c>
      <c r="D14037">
        <v>9</v>
      </c>
      <c r="E14037" t="s">
        <v>71</v>
      </c>
      <c r="G14037" t="s">
        <v>72</v>
      </c>
    </row>
    <row r="14038" spans="1:7">
      <c r="A14038" t="s">
        <v>25349</v>
      </c>
      <c r="B14038">
        <v>36</v>
      </c>
      <c r="C14038">
        <v>2</v>
      </c>
      <c r="D14038">
        <v>10</v>
      </c>
      <c r="E14038" t="s">
        <v>71</v>
      </c>
      <c r="G14038" t="s">
        <v>72</v>
      </c>
    </row>
    <row r="14039" spans="1:7">
      <c r="A14039" t="s">
        <v>25350</v>
      </c>
      <c r="B14039">
        <v>36</v>
      </c>
      <c r="C14039">
        <v>2</v>
      </c>
      <c r="D14039">
        <v>11</v>
      </c>
      <c r="E14039" t="s">
        <v>75</v>
      </c>
      <c r="G14039" t="s">
        <v>76</v>
      </c>
    </row>
    <row r="14040" spans="1:7">
      <c r="A14040" t="s">
        <v>25351</v>
      </c>
      <c r="B14040">
        <v>36</v>
      </c>
      <c r="C14040">
        <v>2</v>
      </c>
      <c r="D14040">
        <v>12</v>
      </c>
      <c r="E14040" t="s">
        <v>75</v>
      </c>
      <c r="G14040" t="s">
        <v>76</v>
      </c>
    </row>
    <row r="14041" spans="1:7">
      <c r="A14041" t="s">
        <v>25352</v>
      </c>
      <c r="B14041">
        <v>36</v>
      </c>
      <c r="C14041">
        <v>2</v>
      </c>
      <c r="D14041">
        <v>13</v>
      </c>
      <c r="E14041" t="s">
        <v>25353</v>
      </c>
      <c r="F14041" t="s">
        <v>25354</v>
      </c>
    </row>
    <row r="14042" spans="1:7">
      <c r="A14042" t="s">
        <v>25355</v>
      </c>
      <c r="B14042">
        <v>36</v>
      </c>
      <c r="C14042">
        <v>2</v>
      </c>
      <c r="D14042">
        <v>14</v>
      </c>
      <c r="E14042" t="s">
        <v>25356</v>
      </c>
      <c r="F14042" t="s">
        <v>25354</v>
      </c>
    </row>
    <row r="14043" spans="1:7">
      <c r="A14043" t="s">
        <v>25357</v>
      </c>
      <c r="B14043">
        <v>36</v>
      </c>
      <c r="C14043">
        <v>2</v>
      </c>
      <c r="D14043">
        <v>15</v>
      </c>
      <c r="E14043" t="s">
        <v>25358</v>
      </c>
      <c r="F14043" t="s">
        <v>25359</v>
      </c>
    </row>
    <row r="14044" spans="1:7">
      <c r="A14044" t="s">
        <v>25360</v>
      </c>
      <c r="B14044">
        <v>36</v>
      </c>
      <c r="C14044">
        <v>2</v>
      </c>
      <c r="D14044">
        <v>16</v>
      </c>
      <c r="E14044" t="s">
        <v>25361</v>
      </c>
      <c r="F14044" t="s">
        <v>25359</v>
      </c>
    </row>
    <row r="14045" spans="1:7">
      <c r="A14045" t="s">
        <v>25362</v>
      </c>
      <c r="B14045">
        <v>36</v>
      </c>
      <c r="C14045">
        <v>2</v>
      </c>
      <c r="D14045">
        <v>17</v>
      </c>
      <c r="E14045" t="s">
        <v>25363</v>
      </c>
      <c r="F14045" t="s">
        <v>25364</v>
      </c>
    </row>
    <row r="14046" spans="1:7">
      <c r="A14046" t="s">
        <v>25365</v>
      </c>
      <c r="B14046">
        <v>36</v>
      </c>
      <c r="C14046">
        <v>2</v>
      </c>
      <c r="D14046">
        <v>18</v>
      </c>
      <c r="E14046" t="s">
        <v>25366</v>
      </c>
      <c r="F14046" t="s">
        <v>25364</v>
      </c>
    </row>
    <row r="14047" spans="1:7">
      <c r="A14047" t="s">
        <v>25367</v>
      </c>
      <c r="B14047">
        <v>36</v>
      </c>
      <c r="C14047">
        <v>2</v>
      </c>
      <c r="D14047">
        <v>19</v>
      </c>
      <c r="E14047" t="s">
        <v>25368</v>
      </c>
      <c r="F14047" t="s">
        <v>25369</v>
      </c>
    </row>
    <row r="14048" spans="1:7">
      <c r="A14048" t="s">
        <v>25370</v>
      </c>
      <c r="B14048">
        <v>36</v>
      </c>
      <c r="C14048">
        <v>2</v>
      </c>
      <c r="D14048">
        <v>20</v>
      </c>
      <c r="E14048" t="s">
        <v>25371</v>
      </c>
      <c r="F14048" t="s">
        <v>25369</v>
      </c>
    </row>
    <row r="14049" spans="1:6">
      <c r="A14049" t="s">
        <v>25372</v>
      </c>
      <c r="B14049">
        <v>36</v>
      </c>
      <c r="C14049">
        <v>3</v>
      </c>
      <c r="D14049">
        <v>1</v>
      </c>
      <c r="E14049" t="s">
        <v>25373</v>
      </c>
      <c r="F14049" t="s">
        <v>25374</v>
      </c>
    </row>
    <row r="14050" spans="1:6">
      <c r="A14050" t="s">
        <v>25375</v>
      </c>
      <c r="B14050">
        <v>36</v>
      </c>
      <c r="C14050">
        <v>3</v>
      </c>
      <c r="D14050">
        <v>2</v>
      </c>
      <c r="E14050" t="s">
        <v>25376</v>
      </c>
      <c r="F14050" t="s">
        <v>25374</v>
      </c>
    </row>
    <row r="14051" spans="1:6">
      <c r="A14051" t="s">
        <v>25377</v>
      </c>
      <c r="B14051">
        <v>36</v>
      </c>
      <c r="C14051">
        <v>3</v>
      </c>
      <c r="D14051">
        <v>3</v>
      </c>
      <c r="E14051" t="s">
        <v>25378</v>
      </c>
      <c r="F14051" t="s">
        <v>25379</v>
      </c>
    </row>
    <row r="14052" spans="1:6">
      <c r="A14052" t="s">
        <v>25380</v>
      </c>
      <c r="B14052">
        <v>36</v>
      </c>
      <c r="C14052">
        <v>3</v>
      </c>
      <c r="D14052">
        <v>4</v>
      </c>
      <c r="E14052" t="s">
        <v>25381</v>
      </c>
      <c r="F14052" t="s">
        <v>25379</v>
      </c>
    </row>
    <row r="14053" spans="1:6">
      <c r="A14053" t="s">
        <v>25382</v>
      </c>
      <c r="B14053">
        <v>36</v>
      </c>
      <c r="C14053">
        <v>3</v>
      </c>
      <c r="D14053">
        <v>5</v>
      </c>
      <c r="E14053" t="s">
        <v>25383</v>
      </c>
      <c r="F14053" t="s">
        <v>25384</v>
      </c>
    </row>
    <row r="14054" spans="1:6">
      <c r="A14054" t="s">
        <v>25385</v>
      </c>
      <c r="B14054">
        <v>36</v>
      </c>
      <c r="C14054">
        <v>3</v>
      </c>
      <c r="D14054">
        <v>6</v>
      </c>
      <c r="E14054" t="s">
        <v>25386</v>
      </c>
      <c r="F14054" t="s">
        <v>25384</v>
      </c>
    </row>
    <row r="14055" spans="1:6">
      <c r="A14055" t="s">
        <v>25387</v>
      </c>
      <c r="B14055">
        <v>36</v>
      </c>
      <c r="C14055">
        <v>3</v>
      </c>
      <c r="D14055">
        <v>7</v>
      </c>
      <c r="E14055" t="s">
        <v>25388</v>
      </c>
      <c r="F14055" t="s">
        <v>25389</v>
      </c>
    </row>
    <row r="14056" spans="1:6">
      <c r="A14056" t="s">
        <v>25390</v>
      </c>
      <c r="B14056">
        <v>36</v>
      </c>
      <c r="C14056">
        <v>3</v>
      </c>
      <c r="D14056">
        <v>8</v>
      </c>
      <c r="E14056" t="s">
        <v>25391</v>
      </c>
      <c r="F14056" t="s">
        <v>25389</v>
      </c>
    </row>
    <row r="14057" spans="1:6">
      <c r="A14057" t="s">
        <v>25392</v>
      </c>
      <c r="B14057">
        <v>36</v>
      </c>
      <c r="C14057">
        <v>3</v>
      </c>
      <c r="D14057">
        <v>9</v>
      </c>
      <c r="E14057" t="s">
        <v>25393</v>
      </c>
      <c r="F14057" t="s">
        <v>25394</v>
      </c>
    </row>
    <row r="14058" spans="1:6">
      <c r="A14058" t="s">
        <v>25395</v>
      </c>
      <c r="B14058">
        <v>36</v>
      </c>
      <c r="C14058">
        <v>3</v>
      </c>
      <c r="D14058">
        <v>10</v>
      </c>
      <c r="E14058" t="s">
        <v>25396</v>
      </c>
      <c r="F14058" t="s">
        <v>25394</v>
      </c>
    </row>
    <row r="14059" spans="1:6">
      <c r="A14059" t="s">
        <v>25397</v>
      </c>
      <c r="B14059">
        <v>36</v>
      </c>
      <c r="C14059">
        <v>3</v>
      </c>
      <c r="D14059">
        <v>11</v>
      </c>
      <c r="E14059" t="s">
        <v>25398</v>
      </c>
      <c r="F14059" t="s">
        <v>25399</v>
      </c>
    </row>
    <row r="14060" spans="1:6">
      <c r="A14060" t="s">
        <v>25400</v>
      </c>
      <c r="B14060">
        <v>36</v>
      </c>
      <c r="C14060">
        <v>3</v>
      </c>
      <c r="D14060">
        <v>12</v>
      </c>
      <c r="E14060" t="s">
        <v>25401</v>
      </c>
      <c r="F14060" t="s">
        <v>25399</v>
      </c>
    </row>
    <row r="14061" spans="1:6">
      <c r="A14061" t="s">
        <v>25402</v>
      </c>
      <c r="B14061">
        <v>36</v>
      </c>
      <c r="C14061">
        <v>3</v>
      </c>
      <c r="D14061">
        <v>13</v>
      </c>
      <c r="E14061" t="s">
        <v>25403</v>
      </c>
      <c r="F14061" t="s">
        <v>25404</v>
      </c>
    </row>
    <row r="14062" spans="1:6">
      <c r="A14062" t="s">
        <v>25405</v>
      </c>
      <c r="B14062">
        <v>36</v>
      </c>
      <c r="C14062">
        <v>3</v>
      </c>
      <c r="D14062">
        <v>14</v>
      </c>
      <c r="E14062" t="s">
        <v>25406</v>
      </c>
      <c r="F14062" t="s">
        <v>25404</v>
      </c>
    </row>
    <row r="14063" spans="1:6">
      <c r="A14063" t="s">
        <v>25407</v>
      </c>
      <c r="B14063">
        <v>36</v>
      </c>
      <c r="C14063">
        <v>3</v>
      </c>
      <c r="D14063">
        <v>15</v>
      </c>
      <c r="E14063" t="s">
        <v>25408</v>
      </c>
      <c r="F14063" t="s">
        <v>25409</v>
      </c>
    </row>
    <row r="14064" spans="1:6">
      <c r="A14064" t="s">
        <v>25410</v>
      </c>
      <c r="B14064">
        <v>36</v>
      </c>
      <c r="C14064">
        <v>3</v>
      </c>
      <c r="D14064">
        <v>16</v>
      </c>
      <c r="E14064" t="s">
        <v>25411</v>
      </c>
      <c r="F14064" t="s">
        <v>25409</v>
      </c>
    </row>
    <row r="14065" spans="1:7">
      <c r="A14065" t="s">
        <v>25412</v>
      </c>
      <c r="B14065">
        <v>36</v>
      </c>
      <c r="C14065">
        <v>3</v>
      </c>
      <c r="D14065">
        <v>17</v>
      </c>
      <c r="E14065" t="s">
        <v>25413</v>
      </c>
      <c r="G14065" t="e">
        <f>--Internal_10369</f>
        <v>#NAME?</v>
      </c>
    </row>
    <row r="14066" spans="1:7">
      <c r="A14066" t="s">
        <v>25414</v>
      </c>
      <c r="B14066">
        <v>36</v>
      </c>
      <c r="C14066">
        <v>3</v>
      </c>
      <c r="D14066">
        <v>18</v>
      </c>
      <c r="E14066" t="s">
        <v>25413</v>
      </c>
      <c r="G14066" t="e">
        <f>--Internal_10369</f>
        <v>#NAME?</v>
      </c>
    </row>
    <row r="14067" spans="1:7">
      <c r="A14067" t="s">
        <v>25415</v>
      </c>
      <c r="B14067">
        <v>36</v>
      </c>
      <c r="C14067">
        <v>3</v>
      </c>
      <c r="D14067">
        <v>19</v>
      </c>
      <c r="E14067" t="s">
        <v>25416</v>
      </c>
      <c r="F14067" t="s">
        <v>25417</v>
      </c>
    </row>
    <row r="14068" spans="1:7">
      <c r="A14068" t="s">
        <v>25418</v>
      </c>
      <c r="B14068">
        <v>36</v>
      </c>
      <c r="C14068">
        <v>3</v>
      </c>
      <c r="D14068">
        <v>20</v>
      </c>
      <c r="E14068" t="s">
        <v>25419</v>
      </c>
      <c r="F14068" t="s">
        <v>25417</v>
      </c>
    </row>
    <row r="14069" spans="1:7">
      <c r="A14069" t="s">
        <v>25420</v>
      </c>
      <c r="B14069">
        <v>36</v>
      </c>
      <c r="C14069">
        <v>4</v>
      </c>
      <c r="D14069">
        <v>1</v>
      </c>
      <c r="E14069" t="s">
        <v>25421</v>
      </c>
      <c r="F14069" t="s">
        <v>25422</v>
      </c>
    </row>
    <row r="14070" spans="1:7">
      <c r="A14070" t="s">
        <v>25423</v>
      </c>
      <c r="B14070">
        <v>36</v>
      </c>
      <c r="C14070">
        <v>4</v>
      </c>
      <c r="D14070">
        <v>2</v>
      </c>
      <c r="E14070" t="s">
        <v>25424</v>
      </c>
      <c r="F14070" t="s">
        <v>25422</v>
      </c>
    </row>
    <row r="14071" spans="1:7">
      <c r="A14071" t="s">
        <v>25425</v>
      </c>
      <c r="B14071">
        <v>36</v>
      </c>
      <c r="C14071">
        <v>4</v>
      </c>
      <c r="D14071">
        <v>3</v>
      </c>
      <c r="E14071" t="s">
        <v>25426</v>
      </c>
      <c r="F14071" t="s">
        <v>25427</v>
      </c>
    </row>
    <row r="14072" spans="1:7">
      <c r="A14072" t="s">
        <v>25428</v>
      </c>
      <c r="B14072">
        <v>36</v>
      </c>
      <c r="C14072">
        <v>4</v>
      </c>
      <c r="D14072">
        <v>4</v>
      </c>
      <c r="E14072" t="s">
        <v>25429</v>
      </c>
      <c r="F14072" t="s">
        <v>25427</v>
      </c>
    </row>
    <row r="14073" spans="1:7">
      <c r="A14073" t="s">
        <v>25430</v>
      </c>
      <c r="B14073">
        <v>36</v>
      </c>
      <c r="C14073">
        <v>4</v>
      </c>
      <c r="D14073">
        <v>5</v>
      </c>
      <c r="E14073" t="s">
        <v>25431</v>
      </c>
      <c r="F14073" t="s">
        <v>25432</v>
      </c>
    </row>
    <row r="14074" spans="1:7">
      <c r="A14074" t="s">
        <v>25433</v>
      </c>
      <c r="B14074">
        <v>36</v>
      </c>
      <c r="C14074">
        <v>4</v>
      </c>
      <c r="D14074">
        <v>6</v>
      </c>
      <c r="E14074" t="s">
        <v>25434</v>
      </c>
      <c r="F14074" t="s">
        <v>25432</v>
      </c>
    </row>
    <row r="14075" spans="1:7">
      <c r="A14075" t="s">
        <v>25435</v>
      </c>
      <c r="B14075">
        <v>36</v>
      </c>
      <c r="C14075">
        <v>4</v>
      </c>
      <c r="D14075">
        <v>7</v>
      </c>
      <c r="E14075" t="s">
        <v>25436</v>
      </c>
      <c r="G14075" t="e">
        <f>--Internal_29864</f>
        <v>#NAME?</v>
      </c>
    </row>
    <row r="14076" spans="1:7">
      <c r="A14076" t="s">
        <v>25437</v>
      </c>
      <c r="B14076">
        <v>36</v>
      </c>
      <c r="C14076">
        <v>4</v>
      </c>
      <c r="D14076">
        <v>8</v>
      </c>
      <c r="E14076" t="s">
        <v>25436</v>
      </c>
      <c r="G14076" t="e">
        <f>--Internal_29864</f>
        <v>#NAME?</v>
      </c>
    </row>
    <row r="14077" spans="1:7">
      <c r="A14077" t="s">
        <v>25438</v>
      </c>
      <c r="B14077">
        <v>36</v>
      </c>
      <c r="C14077">
        <v>4</v>
      </c>
      <c r="D14077">
        <v>9</v>
      </c>
      <c r="E14077" t="s">
        <v>25439</v>
      </c>
      <c r="G14077" t="e">
        <f>--Internal_21385</f>
        <v>#NAME?</v>
      </c>
    </row>
    <row r="14078" spans="1:7">
      <c r="A14078" t="s">
        <v>25440</v>
      </c>
      <c r="B14078">
        <v>36</v>
      </c>
      <c r="C14078">
        <v>4</v>
      </c>
      <c r="D14078">
        <v>10</v>
      </c>
      <c r="E14078" t="s">
        <v>25439</v>
      </c>
      <c r="G14078" t="e">
        <f>--Internal_21385</f>
        <v>#NAME?</v>
      </c>
    </row>
    <row r="14079" spans="1:7">
      <c r="A14079" t="s">
        <v>25441</v>
      </c>
      <c r="B14079">
        <v>36</v>
      </c>
      <c r="C14079">
        <v>4</v>
      </c>
      <c r="D14079">
        <v>11</v>
      </c>
      <c r="E14079" t="s">
        <v>25442</v>
      </c>
      <c r="G14079" t="e">
        <f>--Internal_201250</f>
        <v>#NAME?</v>
      </c>
    </row>
    <row r="14080" spans="1:7">
      <c r="A14080" t="s">
        <v>25443</v>
      </c>
      <c r="B14080">
        <v>36</v>
      </c>
      <c r="C14080">
        <v>4</v>
      </c>
      <c r="D14080">
        <v>12</v>
      </c>
      <c r="E14080" t="s">
        <v>25442</v>
      </c>
      <c r="G14080" t="e">
        <f>--Internal_201250</f>
        <v>#NAME?</v>
      </c>
    </row>
    <row r="14081" spans="1:7">
      <c r="A14081" t="s">
        <v>25444</v>
      </c>
      <c r="B14081">
        <v>36</v>
      </c>
      <c r="C14081">
        <v>4</v>
      </c>
      <c r="D14081">
        <v>13</v>
      </c>
      <c r="E14081" t="s">
        <v>25445</v>
      </c>
      <c r="F14081" t="s">
        <v>25446</v>
      </c>
    </row>
    <row r="14082" spans="1:7">
      <c r="A14082" t="s">
        <v>25447</v>
      </c>
      <c r="B14082">
        <v>36</v>
      </c>
      <c r="C14082">
        <v>4</v>
      </c>
      <c r="D14082">
        <v>14</v>
      </c>
      <c r="E14082" t="s">
        <v>25448</v>
      </c>
      <c r="F14082" t="s">
        <v>25446</v>
      </c>
    </row>
    <row r="14083" spans="1:7">
      <c r="A14083" t="s">
        <v>25449</v>
      </c>
      <c r="B14083">
        <v>36</v>
      </c>
      <c r="C14083">
        <v>4</v>
      </c>
      <c r="D14083">
        <v>15</v>
      </c>
      <c r="E14083" t="s">
        <v>25450</v>
      </c>
      <c r="F14083" t="s">
        <v>25451</v>
      </c>
    </row>
    <row r="14084" spans="1:7">
      <c r="A14084" t="s">
        <v>25452</v>
      </c>
      <c r="B14084">
        <v>36</v>
      </c>
      <c r="C14084">
        <v>4</v>
      </c>
      <c r="D14084">
        <v>16</v>
      </c>
      <c r="E14084" t="s">
        <v>25453</v>
      </c>
      <c r="F14084" t="s">
        <v>25451</v>
      </c>
    </row>
    <row r="14085" spans="1:7">
      <c r="A14085" t="s">
        <v>25454</v>
      </c>
      <c r="B14085">
        <v>36</v>
      </c>
      <c r="C14085">
        <v>4</v>
      </c>
      <c r="D14085">
        <v>17</v>
      </c>
      <c r="E14085" t="s">
        <v>25455</v>
      </c>
      <c r="G14085" t="e">
        <f>--Internal_25713</f>
        <v>#NAME?</v>
      </c>
    </row>
    <row r="14086" spans="1:7">
      <c r="A14086" t="s">
        <v>25456</v>
      </c>
      <c r="B14086">
        <v>36</v>
      </c>
      <c r="C14086">
        <v>4</v>
      </c>
      <c r="D14086">
        <v>18</v>
      </c>
      <c r="E14086" t="s">
        <v>25455</v>
      </c>
      <c r="G14086" t="e">
        <f>--Internal_25713</f>
        <v>#NAME?</v>
      </c>
    </row>
    <row r="14087" spans="1:7">
      <c r="A14087" t="s">
        <v>25457</v>
      </c>
      <c r="B14087">
        <v>36</v>
      </c>
      <c r="C14087">
        <v>4</v>
      </c>
      <c r="D14087">
        <v>19</v>
      </c>
      <c r="E14087" t="s">
        <v>25458</v>
      </c>
      <c r="G14087" t="e">
        <f>--Internal_18162</f>
        <v>#NAME?</v>
      </c>
    </row>
    <row r="14088" spans="1:7">
      <c r="A14088" t="s">
        <v>25459</v>
      </c>
      <c r="B14088">
        <v>36</v>
      </c>
      <c r="C14088">
        <v>4</v>
      </c>
      <c r="D14088">
        <v>20</v>
      </c>
      <c r="E14088" t="s">
        <v>25458</v>
      </c>
      <c r="G14088" t="e">
        <f>--Internal_18162</f>
        <v>#NAME?</v>
      </c>
    </row>
    <row r="14089" spans="1:7">
      <c r="A14089" t="s">
        <v>25460</v>
      </c>
      <c r="B14089">
        <v>36</v>
      </c>
      <c r="C14089">
        <v>5</v>
      </c>
      <c r="D14089">
        <v>1</v>
      </c>
      <c r="E14089" t="s">
        <v>25461</v>
      </c>
      <c r="F14089" t="s">
        <v>25462</v>
      </c>
    </row>
    <row r="14090" spans="1:7">
      <c r="A14090" t="s">
        <v>25463</v>
      </c>
      <c r="B14090">
        <v>36</v>
      </c>
      <c r="C14090">
        <v>5</v>
      </c>
      <c r="D14090">
        <v>2</v>
      </c>
      <c r="E14090" t="s">
        <v>25464</v>
      </c>
      <c r="F14090" t="s">
        <v>25462</v>
      </c>
    </row>
    <row r="14091" spans="1:7">
      <c r="A14091" t="s">
        <v>25465</v>
      </c>
      <c r="B14091">
        <v>36</v>
      </c>
      <c r="C14091">
        <v>5</v>
      </c>
      <c r="D14091">
        <v>3</v>
      </c>
      <c r="E14091" t="s">
        <v>25466</v>
      </c>
      <c r="F14091" t="s">
        <v>25467</v>
      </c>
    </row>
    <row r="14092" spans="1:7">
      <c r="A14092" t="s">
        <v>25468</v>
      </c>
      <c r="B14092">
        <v>36</v>
      </c>
      <c r="C14092">
        <v>5</v>
      </c>
      <c r="D14092">
        <v>4</v>
      </c>
      <c r="E14092" t="s">
        <v>25469</v>
      </c>
      <c r="F14092" t="s">
        <v>25467</v>
      </c>
    </row>
    <row r="14093" spans="1:7">
      <c r="A14093" t="s">
        <v>25470</v>
      </c>
      <c r="B14093">
        <v>36</v>
      </c>
      <c r="C14093">
        <v>5</v>
      </c>
      <c r="D14093">
        <v>5</v>
      </c>
      <c r="E14093" t="s">
        <v>25471</v>
      </c>
      <c r="F14093" t="s">
        <v>25472</v>
      </c>
    </row>
    <row r="14094" spans="1:7">
      <c r="A14094" t="s">
        <v>25473</v>
      </c>
      <c r="B14094">
        <v>36</v>
      </c>
      <c r="C14094">
        <v>5</v>
      </c>
      <c r="D14094">
        <v>6</v>
      </c>
      <c r="E14094" t="s">
        <v>25474</v>
      </c>
      <c r="F14094" t="s">
        <v>25472</v>
      </c>
    </row>
    <row r="14095" spans="1:7">
      <c r="A14095" t="s">
        <v>25475</v>
      </c>
      <c r="B14095">
        <v>36</v>
      </c>
      <c r="C14095">
        <v>5</v>
      </c>
      <c r="D14095">
        <v>7</v>
      </c>
      <c r="E14095" t="s">
        <v>25476</v>
      </c>
      <c r="F14095" t="s">
        <v>25477</v>
      </c>
    </row>
    <row r="14096" spans="1:7">
      <c r="A14096" t="s">
        <v>25478</v>
      </c>
      <c r="B14096">
        <v>36</v>
      </c>
      <c r="C14096">
        <v>5</v>
      </c>
      <c r="D14096">
        <v>8</v>
      </c>
      <c r="E14096" t="s">
        <v>25479</v>
      </c>
      <c r="F14096" t="s">
        <v>25477</v>
      </c>
    </row>
    <row r="14097" spans="1:6">
      <c r="A14097" t="s">
        <v>25480</v>
      </c>
      <c r="B14097">
        <v>36</v>
      </c>
      <c r="C14097">
        <v>5</v>
      </c>
      <c r="D14097">
        <v>9</v>
      </c>
      <c r="E14097" t="s">
        <v>25481</v>
      </c>
      <c r="F14097" t="s">
        <v>25482</v>
      </c>
    </row>
    <row r="14098" spans="1:6">
      <c r="A14098" t="s">
        <v>25483</v>
      </c>
      <c r="B14098">
        <v>36</v>
      </c>
      <c r="C14098">
        <v>5</v>
      </c>
      <c r="D14098">
        <v>10</v>
      </c>
      <c r="E14098" t="s">
        <v>25484</v>
      </c>
      <c r="F14098" t="s">
        <v>25482</v>
      </c>
    </row>
    <row r="14099" spans="1:6">
      <c r="A14099" t="s">
        <v>25485</v>
      </c>
      <c r="B14099">
        <v>36</v>
      </c>
      <c r="C14099">
        <v>5</v>
      </c>
      <c r="D14099">
        <v>11</v>
      </c>
      <c r="E14099" t="s">
        <v>25486</v>
      </c>
      <c r="F14099" t="s">
        <v>25487</v>
      </c>
    </row>
    <row r="14100" spans="1:6">
      <c r="A14100" t="s">
        <v>25488</v>
      </c>
      <c r="B14100">
        <v>36</v>
      </c>
      <c r="C14100">
        <v>5</v>
      </c>
      <c r="D14100">
        <v>12</v>
      </c>
      <c r="E14100" t="s">
        <v>25489</v>
      </c>
      <c r="F14100" t="s">
        <v>25487</v>
      </c>
    </row>
    <row r="14101" spans="1:6">
      <c r="A14101" t="s">
        <v>25490</v>
      </c>
      <c r="B14101">
        <v>36</v>
      </c>
      <c r="C14101">
        <v>5</v>
      </c>
      <c r="D14101">
        <v>13</v>
      </c>
      <c r="E14101" t="s">
        <v>25491</v>
      </c>
      <c r="F14101" t="s">
        <v>25492</v>
      </c>
    </row>
    <row r="14102" spans="1:6">
      <c r="A14102" t="s">
        <v>25493</v>
      </c>
      <c r="B14102">
        <v>36</v>
      </c>
      <c r="C14102">
        <v>5</v>
      </c>
      <c r="D14102">
        <v>14</v>
      </c>
      <c r="E14102" t="s">
        <v>25494</v>
      </c>
      <c r="F14102" t="s">
        <v>25492</v>
      </c>
    </row>
    <row r="14103" spans="1:6">
      <c r="A14103" t="s">
        <v>25495</v>
      </c>
      <c r="B14103">
        <v>36</v>
      </c>
      <c r="C14103">
        <v>5</v>
      </c>
      <c r="D14103">
        <v>15</v>
      </c>
      <c r="E14103" t="s">
        <v>25496</v>
      </c>
      <c r="F14103" t="s">
        <v>6876</v>
      </c>
    </row>
    <row r="14104" spans="1:6">
      <c r="A14104" t="s">
        <v>25497</v>
      </c>
      <c r="B14104">
        <v>36</v>
      </c>
      <c r="C14104">
        <v>5</v>
      </c>
      <c r="D14104">
        <v>16</v>
      </c>
      <c r="E14104" t="s">
        <v>25498</v>
      </c>
      <c r="F14104" t="s">
        <v>6876</v>
      </c>
    </row>
    <row r="14105" spans="1:6">
      <c r="A14105" t="s">
        <v>25499</v>
      </c>
      <c r="B14105">
        <v>36</v>
      </c>
      <c r="C14105">
        <v>5</v>
      </c>
      <c r="D14105">
        <v>17</v>
      </c>
      <c r="E14105" t="s">
        <v>25500</v>
      </c>
      <c r="F14105" t="s">
        <v>25501</v>
      </c>
    </row>
    <row r="14106" spans="1:6">
      <c r="A14106" t="s">
        <v>25502</v>
      </c>
      <c r="B14106">
        <v>36</v>
      </c>
      <c r="C14106">
        <v>5</v>
      </c>
      <c r="D14106">
        <v>18</v>
      </c>
      <c r="E14106" t="s">
        <v>25503</v>
      </c>
      <c r="F14106" t="s">
        <v>25501</v>
      </c>
    </row>
    <row r="14107" spans="1:6">
      <c r="A14107" t="s">
        <v>25504</v>
      </c>
      <c r="B14107">
        <v>36</v>
      </c>
      <c r="C14107">
        <v>5</v>
      </c>
      <c r="D14107">
        <v>19</v>
      </c>
      <c r="E14107" t="s">
        <v>25505</v>
      </c>
      <c r="F14107" t="s">
        <v>25506</v>
      </c>
    </row>
    <row r="14108" spans="1:6">
      <c r="A14108" t="s">
        <v>25507</v>
      </c>
      <c r="B14108">
        <v>36</v>
      </c>
      <c r="C14108">
        <v>5</v>
      </c>
      <c r="D14108">
        <v>20</v>
      </c>
      <c r="E14108" t="s">
        <v>25508</v>
      </c>
      <c r="F14108" t="s">
        <v>25506</v>
      </c>
    </row>
    <row r="14109" spans="1:6">
      <c r="A14109" t="s">
        <v>25509</v>
      </c>
      <c r="B14109">
        <v>36</v>
      </c>
      <c r="C14109">
        <v>6</v>
      </c>
      <c r="D14109">
        <v>1</v>
      </c>
      <c r="E14109" t="s">
        <v>25510</v>
      </c>
      <c r="F14109" t="s">
        <v>25511</v>
      </c>
    </row>
    <row r="14110" spans="1:6">
      <c r="A14110" t="s">
        <v>25512</v>
      </c>
      <c r="B14110">
        <v>36</v>
      </c>
      <c r="C14110">
        <v>6</v>
      </c>
      <c r="D14110">
        <v>2</v>
      </c>
      <c r="E14110" t="s">
        <v>25513</v>
      </c>
      <c r="F14110" t="s">
        <v>25511</v>
      </c>
    </row>
    <row r="14111" spans="1:6">
      <c r="A14111" t="s">
        <v>25514</v>
      </c>
      <c r="B14111">
        <v>36</v>
      </c>
      <c r="C14111">
        <v>6</v>
      </c>
      <c r="D14111">
        <v>3</v>
      </c>
      <c r="E14111" t="s">
        <v>25515</v>
      </c>
      <c r="F14111" t="s">
        <v>25516</v>
      </c>
    </row>
    <row r="14112" spans="1:6">
      <c r="A14112" t="s">
        <v>25517</v>
      </c>
      <c r="B14112">
        <v>36</v>
      </c>
      <c r="C14112">
        <v>6</v>
      </c>
      <c r="D14112">
        <v>4</v>
      </c>
      <c r="E14112" t="s">
        <v>25518</v>
      </c>
      <c r="F14112" t="s">
        <v>25516</v>
      </c>
    </row>
    <row r="14113" spans="1:6">
      <c r="A14113" t="s">
        <v>25519</v>
      </c>
      <c r="B14113">
        <v>36</v>
      </c>
      <c r="C14113">
        <v>6</v>
      </c>
      <c r="D14113">
        <v>5</v>
      </c>
      <c r="E14113" t="s">
        <v>25520</v>
      </c>
      <c r="F14113" t="s">
        <v>25521</v>
      </c>
    </row>
    <row r="14114" spans="1:6">
      <c r="A14114" t="s">
        <v>25522</v>
      </c>
      <c r="B14114">
        <v>36</v>
      </c>
      <c r="C14114">
        <v>6</v>
      </c>
      <c r="D14114">
        <v>6</v>
      </c>
      <c r="E14114" t="s">
        <v>25523</v>
      </c>
      <c r="F14114" t="s">
        <v>25521</v>
      </c>
    </row>
    <row r="14115" spans="1:6">
      <c r="A14115" t="s">
        <v>25524</v>
      </c>
      <c r="B14115">
        <v>36</v>
      </c>
      <c r="C14115">
        <v>6</v>
      </c>
      <c r="D14115">
        <v>7</v>
      </c>
      <c r="E14115" t="s">
        <v>25525</v>
      </c>
      <c r="F14115" t="s">
        <v>25526</v>
      </c>
    </row>
    <row r="14116" spans="1:6">
      <c r="A14116" t="s">
        <v>25527</v>
      </c>
      <c r="B14116">
        <v>36</v>
      </c>
      <c r="C14116">
        <v>6</v>
      </c>
      <c r="D14116">
        <v>8</v>
      </c>
      <c r="E14116" t="s">
        <v>25528</v>
      </c>
      <c r="F14116" t="s">
        <v>25526</v>
      </c>
    </row>
    <row r="14117" spans="1:6">
      <c r="A14117" t="s">
        <v>25529</v>
      </c>
      <c r="B14117">
        <v>36</v>
      </c>
      <c r="C14117">
        <v>6</v>
      </c>
      <c r="D14117">
        <v>9</v>
      </c>
      <c r="E14117" t="s">
        <v>25530</v>
      </c>
      <c r="F14117" t="s">
        <v>25531</v>
      </c>
    </row>
    <row r="14118" spans="1:6">
      <c r="A14118" t="s">
        <v>25532</v>
      </c>
      <c r="B14118">
        <v>36</v>
      </c>
      <c r="C14118">
        <v>6</v>
      </c>
      <c r="D14118">
        <v>10</v>
      </c>
      <c r="E14118" t="s">
        <v>25533</v>
      </c>
      <c r="F14118" t="s">
        <v>25531</v>
      </c>
    </row>
    <row r="14119" spans="1:6">
      <c r="A14119" t="s">
        <v>25534</v>
      </c>
      <c r="B14119">
        <v>36</v>
      </c>
      <c r="C14119">
        <v>6</v>
      </c>
      <c r="D14119">
        <v>11</v>
      </c>
      <c r="E14119" t="s">
        <v>25535</v>
      </c>
      <c r="F14119" t="s">
        <v>25536</v>
      </c>
    </row>
    <row r="14120" spans="1:6">
      <c r="A14120" t="s">
        <v>25537</v>
      </c>
      <c r="B14120">
        <v>36</v>
      </c>
      <c r="C14120">
        <v>6</v>
      </c>
      <c r="D14120">
        <v>12</v>
      </c>
      <c r="E14120" t="s">
        <v>25538</v>
      </c>
      <c r="F14120" t="s">
        <v>25536</v>
      </c>
    </row>
    <row r="14121" spans="1:6">
      <c r="A14121" t="s">
        <v>25539</v>
      </c>
      <c r="B14121">
        <v>36</v>
      </c>
      <c r="C14121">
        <v>6</v>
      </c>
      <c r="D14121">
        <v>13</v>
      </c>
      <c r="E14121" t="s">
        <v>25540</v>
      </c>
      <c r="F14121" t="s">
        <v>25541</v>
      </c>
    </row>
    <row r="14122" spans="1:6">
      <c r="A14122" t="s">
        <v>25542</v>
      </c>
      <c r="B14122">
        <v>36</v>
      </c>
      <c r="C14122">
        <v>6</v>
      </c>
      <c r="D14122">
        <v>14</v>
      </c>
      <c r="E14122" t="s">
        <v>25543</v>
      </c>
      <c r="F14122" t="s">
        <v>25541</v>
      </c>
    </row>
    <row r="14123" spans="1:6">
      <c r="A14123" t="s">
        <v>25544</v>
      </c>
      <c r="B14123">
        <v>36</v>
      </c>
      <c r="C14123">
        <v>6</v>
      </c>
      <c r="D14123">
        <v>15</v>
      </c>
      <c r="E14123" t="s">
        <v>25545</v>
      </c>
      <c r="F14123" t="s">
        <v>25546</v>
      </c>
    </row>
    <row r="14124" spans="1:6">
      <c r="A14124" t="s">
        <v>25547</v>
      </c>
      <c r="B14124">
        <v>36</v>
      </c>
      <c r="C14124">
        <v>6</v>
      </c>
      <c r="D14124">
        <v>16</v>
      </c>
      <c r="E14124" t="s">
        <v>25548</v>
      </c>
      <c r="F14124" t="s">
        <v>25546</v>
      </c>
    </row>
    <row r="14125" spans="1:6">
      <c r="A14125" t="s">
        <v>25549</v>
      </c>
      <c r="B14125">
        <v>36</v>
      </c>
      <c r="C14125">
        <v>6</v>
      </c>
      <c r="D14125">
        <v>17</v>
      </c>
      <c r="E14125" t="s">
        <v>25550</v>
      </c>
      <c r="F14125" t="s">
        <v>25551</v>
      </c>
    </row>
    <row r="14126" spans="1:6">
      <c r="A14126" t="s">
        <v>25552</v>
      </c>
      <c r="B14126">
        <v>36</v>
      </c>
      <c r="C14126">
        <v>6</v>
      </c>
      <c r="D14126">
        <v>18</v>
      </c>
      <c r="E14126" t="s">
        <v>25553</v>
      </c>
      <c r="F14126" t="s">
        <v>25551</v>
      </c>
    </row>
    <row r="14127" spans="1:6">
      <c r="A14127" t="s">
        <v>25554</v>
      </c>
      <c r="B14127">
        <v>36</v>
      </c>
      <c r="C14127">
        <v>6</v>
      </c>
      <c r="D14127">
        <v>19</v>
      </c>
      <c r="E14127" t="s">
        <v>25555</v>
      </c>
      <c r="F14127" t="s">
        <v>25556</v>
      </c>
    </row>
    <row r="14128" spans="1:6">
      <c r="A14128" t="s">
        <v>25557</v>
      </c>
      <c r="B14128">
        <v>36</v>
      </c>
      <c r="C14128">
        <v>6</v>
      </c>
      <c r="D14128">
        <v>20</v>
      </c>
      <c r="E14128" t="s">
        <v>25558</v>
      </c>
      <c r="F14128" t="s">
        <v>25556</v>
      </c>
    </row>
    <row r="14129" spans="1:7">
      <c r="A14129" t="s">
        <v>25559</v>
      </c>
      <c r="B14129">
        <v>36</v>
      </c>
      <c r="C14129">
        <v>7</v>
      </c>
      <c r="D14129">
        <v>1</v>
      </c>
      <c r="E14129" t="s">
        <v>25560</v>
      </c>
      <c r="G14129" t="e">
        <f>--Internal_327751</f>
        <v>#NAME?</v>
      </c>
    </row>
    <row r="14130" spans="1:7">
      <c r="A14130" t="s">
        <v>25561</v>
      </c>
      <c r="B14130">
        <v>36</v>
      </c>
      <c r="C14130">
        <v>7</v>
      </c>
      <c r="D14130">
        <v>2</v>
      </c>
      <c r="E14130" t="s">
        <v>25560</v>
      </c>
      <c r="G14130" t="e">
        <f>--Internal_327751</f>
        <v>#NAME?</v>
      </c>
    </row>
    <row r="14131" spans="1:7">
      <c r="A14131" t="s">
        <v>25562</v>
      </c>
      <c r="B14131">
        <v>36</v>
      </c>
      <c r="C14131">
        <v>7</v>
      </c>
      <c r="D14131">
        <v>3</v>
      </c>
      <c r="E14131" t="s">
        <v>25563</v>
      </c>
      <c r="F14131" t="s">
        <v>25564</v>
      </c>
    </row>
    <row r="14132" spans="1:7">
      <c r="A14132" t="s">
        <v>25565</v>
      </c>
      <c r="B14132">
        <v>36</v>
      </c>
      <c r="C14132">
        <v>7</v>
      </c>
      <c r="D14132">
        <v>4</v>
      </c>
      <c r="E14132" t="s">
        <v>25566</v>
      </c>
      <c r="F14132" t="s">
        <v>25564</v>
      </c>
    </row>
    <row r="14133" spans="1:7">
      <c r="A14133" t="s">
        <v>25567</v>
      </c>
      <c r="B14133">
        <v>36</v>
      </c>
      <c r="C14133">
        <v>7</v>
      </c>
      <c r="D14133">
        <v>5</v>
      </c>
      <c r="E14133" t="s">
        <v>25568</v>
      </c>
      <c r="F14133" t="s">
        <v>25569</v>
      </c>
    </row>
    <row r="14134" spans="1:7">
      <c r="A14134" t="s">
        <v>25570</v>
      </c>
      <c r="B14134">
        <v>36</v>
      </c>
      <c r="C14134">
        <v>7</v>
      </c>
      <c r="D14134">
        <v>6</v>
      </c>
      <c r="E14134" t="s">
        <v>25571</v>
      </c>
      <c r="F14134" t="s">
        <v>25569</v>
      </c>
    </row>
    <row r="14135" spans="1:7">
      <c r="A14135" t="s">
        <v>25572</v>
      </c>
      <c r="B14135">
        <v>36</v>
      </c>
      <c r="C14135">
        <v>7</v>
      </c>
      <c r="D14135">
        <v>7</v>
      </c>
      <c r="E14135" t="s">
        <v>25573</v>
      </c>
      <c r="F14135" t="s">
        <v>25574</v>
      </c>
    </row>
    <row r="14136" spans="1:7">
      <c r="A14136" t="s">
        <v>25575</v>
      </c>
      <c r="B14136">
        <v>36</v>
      </c>
      <c r="C14136">
        <v>7</v>
      </c>
      <c r="D14136">
        <v>8</v>
      </c>
      <c r="E14136" t="s">
        <v>25576</v>
      </c>
      <c r="F14136" t="s">
        <v>25574</v>
      </c>
    </row>
    <row r="14137" spans="1:7">
      <c r="A14137" t="s">
        <v>25577</v>
      </c>
      <c r="B14137">
        <v>36</v>
      </c>
      <c r="C14137">
        <v>7</v>
      </c>
      <c r="D14137">
        <v>9</v>
      </c>
      <c r="E14137" t="s">
        <v>25578</v>
      </c>
      <c r="F14137" t="s">
        <v>25579</v>
      </c>
    </row>
    <row r="14138" spans="1:7">
      <c r="A14138" t="s">
        <v>25580</v>
      </c>
      <c r="B14138">
        <v>36</v>
      </c>
      <c r="C14138">
        <v>7</v>
      </c>
      <c r="D14138">
        <v>10</v>
      </c>
      <c r="E14138" t="s">
        <v>25581</v>
      </c>
      <c r="F14138" t="s">
        <v>25579</v>
      </c>
    </row>
    <row r="14139" spans="1:7">
      <c r="A14139" t="s">
        <v>25582</v>
      </c>
      <c r="B14139">
        <v>36</v>
      </c>
      <c r="C14139">
        <v>7</v>
      </c>
      <c r="D14139">
        <v>11</v>
      </c>
      <c r="E14139" t="s">
        <v>25583</v>
      </c>
      <c r="G14139" t="e">
        <f>--Internal_21377</f>
        <v>#NAME?</v>
      </c>
    </row>
    <row r="14140" spans="1:7">
      <c r="A14140" t="s">
        <v>25584</v>
      </c>
      <c r="B14140">
        <v>36</v>
      </c>
      <c r="C14140">
        <v>7</v>
      </c>
      <c r="D14140">
        <v>12</v>
      </c>
      <c r="E14140" t="s">
        <v>25583</v>
      </c>
      <c r="G14140" t="e">
        <f>--Internal_21377</f>
        <v>#NAME?</v>
      </c>
    </row>
    <row r="14141" spans="1:7">
      <c r="A14141" t="s">
        <v>25585</v>
      </c>
      <c r="B14141">
        <v>36</v>
      </c>
      <c r="C14141">
        <v>7</v>
      </c>
      <c r="D14141">
        <v>13</v>
      </c>
      <c r="E14141" t="s">
        <v>25586</v>
      </c>
      <c r="F14141" t="s">
        <v>25587</v>
      </c>
    </row>
    <row r="14142" spans="1:7">
      <c r="A14142" t="s">
        <v>25588</v>
      </c>
      <c r="B14142">
        <v>36</v>
      </c>
      <c r="C14142">
        <v>7</v>
      </c>
      <c r="D14142">
        <v>14</v>
      </c>
      <c r="E14142" t="s">
        <v>25589</v>
      </c>
      <c r="F14142" t="s">
        <v>25587</v>
      </c>
    </row>
    <row r="14143" spans="1:7">
      <c r="A14143" t="s">
        <v>25590</v>
      </c>
      <c r="B14143">
        <v>36</v>
      </c>
      <c r="C14143">
        <v>7</v>
      </c>
      <c r="D14143">
        <v>15</v>
      </c>
      <c r="E14143" t="s">
        <v>25591</v>
      </c>
      <c r="F14143" t="s">
        <v>25592</v>
      </c>
    </row>
    <row r="14144" spans="1:7">
      <c r="A14144" t="s">
        <v>25593</v>
      </c>
      <c r="B14144">
        <v>36</v>
      </c>
      <c r="C14144">
        <v>7</v>
      </c>
      <c r="D14144">
        <v>16</v>
      </c>
      <c r="E14144" t="s">
        <v>25594</v>
      </c>
      <c r="F14144" t="s">
        <v>25592</v>
      </c>
    </row>
    <row r="14145" spans="1:7">
      <c r="A14145" t="s">
        <v>25595</v>
      </c>
      <c r="B14145">
        <v>36</v>
      </c>
      <c r="C14145">
        <v>7</v>
      </c>
      <c r="D14145">
        <v>17</v>
      </c>
      <c r="E14145" t="s">
        <v>25596</v>
      </c>
      <c r="F14145" t="s">
        <v>25597</v>
      </c>
    </row>
    <row r="14146" spans="1:7">
      <c r="A14146" t="s">
        <v>25598</v>
      </c>
      <c r="B14146">
        <v>36</v>
      </c>
      <c r="C14146">
        <v>7</v>
      </c>
      <c r="D14146">
        <v>18</v>
      </c>
      <c r="E14146" t="s">
        <v>25599</v>
      </c>
      <c r="F14146" t="s">
        <v>25597</v>
      </c>
    </row>
    <row r="14147" spans="1:7">
      <c r="A14147" t="s">
        <v>25600</v>
      </c>
      <c r="B14147">
        <v>36</v>
      </c>
      <c r="C14147">
        <v>7</v>
      </c>
      <c r="D14147">
        <v>19</v>
      </c>
      <c r="E14147" t="s">
        <v>25601</v>
      </c>
      <c r="F14147" t="s">
        <v>25602</v>
      </c>
    </row>
    <row r="14148" spans="1:7">
      <c r="A14148" t="s">
        <v>25603</v>
      </c>
      <c r="B14148">
        <v>36</v>
      </c>
      <c r="C14148">
        <v>7</v>
      </c>
      <c r="D14148">
        <v>20</v>
      </c>
      <c r="E14148" t="s">
        <v>25604</v>
      </c>
      <c r="F14148" t="s">
        <v>25602</v>
      </c>
    </row>
    <row r="14149" spans="1:7">
      <c r="A14149" t="s">
        <v>25605</v>
      </c>
      <c r="B14149">
        <v>36</v>
      </c>
      <c r="C14149">
        <v>8</v>
      </c>
      <c r="D14149">
        <v>1</v>
      </c>
      <c r="E14149" t="s">
        <v>25606</v>
      </c>
      <c r="F14149" t="s">
        <v>25607</v>
      </c>
    </row>
    <row r="14150" spans="1:7">
      <c r="A14150" t="s">
        <v>25608</v>
      </c>
      <c r="B14150">
        <v>36</v>
      </c>
      <c r="C14150">
        <v>8</v>
      </c>
      <c r="D14150">
        <v>2</v>
      </c>
      <c r="E14150" t="s">
        <v>25609</v>
      </c>
      <c r="F14150" t="s">
        <v>25607</v>
      </c>
    </row>
    <row r="14151" spans="1:7">
      <c r="A14151" t="s">
        <v>25610</v>
      </c>
      <c r="B14151">
        <v>36</v>
      </c>
      <c r="C14151">
        <v>8</v>
      </c>
      <c r="D14151">
        <v>3</v>
      </c>
      <c r="E14151" t="s">
        <v>25611</v>
      </c>
      <c r="F14151" t="s">
        <v>25612</v>
      </c>
    </row>
    <row r="14152" spans="1:7">
      <c r="A14152" t="s">
        <v>25613</v>
      </c>
      <c r="B14152">
        <v>36</v>
      </c>
      <c r="C14152">
        <v>8</v>
      </c>
      <c r="D14152">
        <v>4</v>
      </c>
      <c r="E14152" t="s">
        <v>25614</v>
      </c>
      <c r="F14152" t="s">
        <v>25612</v>
      </c>
    </row>
    <row r="14153" spans="1:7">
      <c r="A14153" t="s">
        <v>25615</v>
      </c>
      <c r="B14153">
        <v>36</v>
      </c>
      <c r="C14153">
        <v>8</v>
      </c>
      <c r="D14153">
        <v>5</v>
      </c>
      <c r="E14153" t="s">
        <v>591</v>
      </c>
      <c r="G14153" t="e">
        <f>--Empty</f>
        <v>#NAME?</v>
      </c>
    </row>
    <row r="14154" spans="1:7">
      <c r="A14154" t="s">
        <v>25616</v>
      </c>
      <c r="B14154">
        <v>36</v>
      </c>
      <c r="C14154">
        <v>8</v>
      </c>
      <c r="D14154">
        <v>6</v>
      </c>
      <c r="E14154" t="s">
        <v>591</v>
      </c>
      <c r="G14154" t="e">
        <f>--Empty</f>
        <v>#NAME?</v>
      </c>
    </row>
    <row r="14155" spans="1:7">
      <c r="A14155" t="s">
        <v>25617</v>
      </c>
      <c r="B14155">
        <v>36</v>
      </c>
      <c r="C14155">
        <v>8</v>
      </c>
      <c r="D14155">
        <v>7</v>
      </c>
      <c r="E14155" t="s">
        <v>591</v>
      </c>
      <c r="G14155" t="e">
        <f>--Empty</f>
        <v>#NAME?</v>
      </c>
    </row>
    <row r="14156" spans="1:7">
      <c r="A14156" t="s">
        <v>25618</v>
      </c>
      <c r="B14156">
        <v>36</v>
      </c>
      <c r="C14156">
        <v>8</v>
      </c>
      <c r="D14156">
        <v>8</v>
      </c>
      <c r="E14156" t="s">
        <v>591</v>
      </c>
      <c r="G14156" t="e">
        <f>--Empty</f>
        <v>#NAME?</v>
      </c>
    </row>
    <row r="14157" spans="1:7">
      <c r="A14157" t="s">
        <v>25619</v>
      </c>
      <c r="B14157">
        <v>36</v>
      </c>
      <c r="C14157">
        <v>8</v>
      </c>
      <c r="D14157">
        <v>9</v>
      </c>
      <c r="E14157" t="s">
        <v>591</v>
      </c>
      <c r="G14157" t="e">
        <f>--Empty</f>
        <v>#NAME?</v>
      </c>
    </row>
    <row r="14158" spans="1:7">
      <c r="A14158" t="s">
        <v>25620</v>
      </c>
      <c r="B14158">
        <v>36</v>
      </c>
      <c r="C14158">
        <v>8</v>
      </c>
      <c r="D14158">
        <v>10</v>
      </c>
      <c r="E14158" t="s">
        <v>591</v>
      </c>
      <c r="G14158" t="e">
        <f>--Empty</f>
        <v>#NAME?</v>
      </c>
    </row>
    <row r="14159" spans="1:7">
      <c r="A14159" t="s">
        <v>25621</v>
      </c>
      <c r="B14159">
        <v>36</v>
      </c>
      <c r="C14159">
        <v>8</v>
      </c>
      <c r="D14159">
        <v>11</v>
      </c>
      <c r="E14159" t="s">
        <v>591</v>
      </c>
      <c r="G14159" t="e">
        <f>--Empty</f>
        <v>#NAME?</v>
      </c>
    </row>
    <row r="14160" spans="1:7">
      <c r="A14160" t="s">
        <v>25622</v>
      </c>
      <c r="B14160">
        <v>36</v>
      </c>
      <c r="C14160">
        <v>8</v>
      </c>
      <c r="D14160">
        <v>12</v>
      </c>
      <c r="E14160" t="s">
        <v>591</v>
      </c>
      <c r="G14160" t="e">
        <f>--Empty</f>
        <v>#NAME?</v>
      </c>
    </row>
    <row r="14161" spans="1:7">
      <c r="A14161" t="s">
        <v>25623</v>
      </c>
      <c r="B14161">
        <v>36</v>
      </c>
      <c r="C14161">
        <v>8</v>
      </c>
      <c r="D14161">
        <v>13</v>
      </c>
      <c r="E14161" t="s">
        <v>24160</v>
      </c>
      <c r="G14161" t="e">
        <f>--Internal_7492</f>
        <v>#NAME?</v>
      </c>
    </row>
    <row r="14162" spans="1:7">
      <c r="A14162" t="s">
        <v>25624</v>
      </c>
      <c r="B14162">
        <v>36</v>
      </c>
      <c r="C14162">
        <v>8</v>
      </c>
      <c r="D14162">
        <v>14</v>
      </c>
      <c r="E14162" t="s">
        <v>24160</v>
      </c>
      <c r="G14162" t="e">
        <f>--Internal_7492</f>
        <v>#NAME?</v>
      </c>
    </row>
    <row r="14163" spans="1:7">
      <c r="A14163" t="s">
        <v>25625</v>
      </c>
      <c r="B14163">
        <v>36</v>
      </c>
      <c r="C14163">
        <v>8</v>
      </c>
      <c r="D14163">
        <v>15</v>
      </c>
      <c r="E14163" t="s">
        <v>25626</v>
      </c>
      <c r="F14163" t="s">
        <v>25627</v>
      </c>
    </row>
    <row r="14164" spans="1:7">
      <c r="A14164" t="s">
        <v>25628</v>
      </c>
      <c r="B14164">
        <v>36</v>
      </c>
      <c r="C14164">
        <v>8</v>
      </c>
      <c r="D14164">
        <v>16</v>
      </c>
      <c r="E14164" t="s">
        <v>25629</v>
      </c>
      <c r="F14164" t="s">
        <v>25627</v>
      </c>
    </row>
    <row r="14165" spans="1:7">
      <c r="A14165" t="s">
        <v>25630</v>
      </c>
      <c r="B14165">
        <v>36</v>
      </c>
      <c r="C14165">
        <v>8</v>
      </c>
      <c r="D14165">
        <v>17</v>
      </c>
      <c r="E14165" t="s">
        <v>25631</v>
      </c>
      <c r="F14165" t="s">
        <v>25632</v>
      </c>
    </row>
    <row r="14166" spans="1:7">
      <c r="A14166" t="s">
        <v>25633</v>
      </c>
      <c r="B14166">
        <v>36</v>
      </c>
      <c r="C14166">
        <v>8</v>
      </c>
      <c r="D14166">
        <v>18</v>
      </c>
      <c r="E14166" t="s">
        <v>25634</v>
      </c>
      <c r="F14166" t="s">
        <v>25632</v>
      </c>
    </row>
    <row r="14167" spans="1:7">
      <c r="A14167" t="s">
        <v>25635</v>
      </c>
      <c r="B14167">
        <v>36</v>
      </c>
      <c r="C14167">
        <v>8</v>
      </c>
      <c r="D14167">
        <v>19</v>
      </c>
      <c r="E14167" t="s">
        <v>591</v>
      </c>
      <c r="G14167" t="e">
        <f>--Empty</f>
        <v>#NAME?</v>
      </c>
    </row>
    <row r="14168" spans="1:7">
      <c r="A14168" t="s">
        <v>25636</v>
      </c>
      <c r="B14168">
        <v>36</v>
      </c>
      <c r="C14168">
        <v>8</v>
      </c>
      <c r="D14168">
        <v>20</v>
      </c>
      <c r="E14168" t="s">
        <v>591</v>
      </c>
      <c r="G14168" t="e">
        <f>--Empty</f>
        <v>#NAME?</v>
      </c>
    </row>
    <row r="14169" spans="1:7">
      <c r="A14169" t="s">
        <v>25637</v>
      </c>
      <c r="B14169">
        <v>36</v>
      </c>
      <c r="C14169">
        <v>9</v>
      </c>
      <c r="D14169">
        <v>1</v>
      </c>
      <c r="E14169" t="s">
        <v>25638</v>
      </c>
      <c r="F14169" t="s">
        <v>25639</v>
      </c>
    </row>
    <row r="14170" spans="1:7">
      <c r="A14170" t="s">
        <v>25640</v>
      </c>
      <c r="B14170">
        <v>36</v>
      </c>
      <c r="C14170">
        <v>9</v>
      </c>
      <c r="D14170">
        <v>2</v>
      </c>
      <c r="E14170" t="s">
        <v>25641</v>
      </c>
      <c r="F14170" t="s">
        <v>25639</v>
      </c>
    </row>
    <row r="14171" spans="1:7">
      <c r="A14171" t="s">
        <v>25642</v>
      </c>
      <c r="B14171">
        <v>36</v>
      </c>
      <c r="C14171">
        <v>9</v>
      </c>
      <c r="D14171">
        <v>3</v>
      </c>
      <c r="E14171" t="s">
        <v>25643</v>
      </c>
      <c r="F14171" t="s">
        <v>25644</v>
      </c>
    </row>
    <row r="14172" spans="1:7">
      <c r="A14172" t="s">
        <v>25645</v>
      </c>
      <c r="B14172">
        <v>36</v>
      </c>
      <c r="C14172">
        <v>9</v>
      </c>
      <c r="D14172">
        <v>4</v>
      </c>
      <c r="E14172" t="s">
        <v>25646</v>
      </c>
      <c r="F14172" t="s">
        <v>25644</v>
      </c>
    </row>
    <row r="14173" spans="1:7">
      <c r="A14173" t="s">
        <v>25647</v>
      </c>
      <c r="B14173">
        <v>36</v>
      </c>
      <c r="C14173">
        <v>9</v>
      </c>
      <c r="D14173">
        <v>5</v>
      </c>
      <c r="E14173" t="s">
        <v>25648</v>
      </c>
      <c r="F14173" t="s">
        <v>25649</v>
      </c>
    </row>
    <row r="14174" spans="1:7">
      <c r="A14174" t="s">
        <v>25650</v>
      </c>
      <c r="B14174">
        <v>36</v>
      </c>
      <c r="C14174">
        <v>9</v>
      </c>
      <c r="D14174">
        <v>6</v>
      </c>
      <c r="E14174" t="s">
        <v>25651</v>
      </c>
      <c r="F14174" t="s">
        <v>25649</v>
      </c>
    </row>
    <row r="14175" spans="1:7">
      <c r="A14175" t="s">
        <v>25652</v>
      </c>
      <c r="B14175">
        <v>36</v>
      </c>
      <c r="C14175">
        <v>9</v>
      </c>
      <c r="D14175">
        <v>7</v>
      </c>
      <c r="E14175" t="s">
        <v>25653</v>
      </c>
      <c r="F14175" t="s">
        <v>25654</v>
      </c>
    </row>
    <row r="14176" spans="1:7">
      <c r="A14176" t="s">
        <v>25655</v>
      </c>
      <c r="B14176">
        <v>36</v>
      </c>
      <c r="C14176">
        <v>9</v>
      </c>
      <c r="D14176">
        <v>8</v>
      </c>
      <c r="E14176" t="s">
        <v>25656</v>
      </c>
      <c r="F14176" t="s">
        <v>25654</v>
      </c>
    </row>
    <row r="14177" spans="1:6">
      <c r="A14177" t="s">
        <v>25657</v>
      </c>
      <c r="B14177">
        <v>36</v>
      </c>
      <c r="C14177">
        <v>9</v>
      </c>
      <c r="D14177">
        <v>9</v>
      </c>
      <c r="E14177" t="s">
        <v>25658</v>
      </c>
      <c r="F14177" t="s">
        <v>25659</v>
      </c>
    </row>
    <row r="14178" spans="1:6">
      <c r="A14178" t="s">
        <v>25660</v>
      </c>
      <c r="B14178">
        <v>36</v>
      </c>
      <c r="C14178">
        <v>9</v>
      </c>
      <c r="D14178">
        <v>10</v>
      </c>
      <c r="E14178" t="s">
        <v>25661</v>
      </c>
      <c r="F14178" t="s">
        <v>25659</v>
      </c>
    </row>
    <row r="14179" spans="1:6">
      <c r="A14179" t="s">
        <v>25662</v>
      </c>
      <c r="B14179">
        <v>36</v>
      </c>
      <c r="C14179">
        <v>9</v>
      </c>
      <c r="D14179">
        <v>11</v>
      </c>
      <c r="E14179" t="s">
        <v>25663</v>
      </c>
      <c r="F14179" t="s">
        <v>25664</v>
      </c>
    </row>
    <row r="14180" spans="1:6">
      <c r="A14180" t="s">
        <v>25665</v>
      </c>
      <c r="B14180">
        <v>36</v>
      </c>
      <c r="C14180">
        <v>9</v>
      </c>
      <c r="D14180">
        <v>12</v>
      </c>
      <c r="E14180" t="s">
        <v>25666</v>
      </c>
      <c r="F14180" t="s">
        <v>25664</v>
      </c>
    </row>
    <row r="14181" spans="1:6">
      <c r="A14181" t="s">
        <v>25667</v>
      </c>
      <c r="B14181">
        <v>36</v>
      </c>
      <c r="C14181">
        <v>9</v>
      </c>
      <c r="D14181">
        <v>13</v>
      </c>
      <c r="E14181" t="s">
        <v>25668</v>
      </c>
      <c r="F14181" t="s">
        <v>25669</v>
      </c>
    </row>
    <row r="14182" spans="1:6">
      <c r="A14182" t="s">
        <v>25670</v>
      </c>
      <c r="B14182">
        <v>36</v>
      </c>
      <c r="C14182">
        <v>9</v>
      </c>
      <c r="D14182">
        <v>14</v>
      </c>
      <c r="E14182" t="s">
        <v>25671</v>
      </c>
      <c r="F14182" t="s">
        <v>25669</v>
      </c>
    </row>
    <row r="14183" spans="1:6">
      <c r="A14183" t="s">
        <v>25672</v>
      </c>
      <c r="B14183">
        <v>36</v>
      </c>
      <c r="C14183">
        <v>9</v>
      </c>
      <c r="D14183">
        <v>15</v>
      </c>
      <c r="E14183" t="s">
        <v>25673</v>
      </c>
      <c r="F14183" t="s">
        <v>25674</v>
      </c>
    </row>
    <row r="14184" spans="1:6">
      <c r="A14184" t="s">
        <v>25675</v>
      </c>
      <c r="B14184">
        <v>36</v>
      </c>
      <c r="C14184">
        <v>9</v>
      </c>
      <c r="D14184">
        <v>16</v>
      </c>
      <c r="E14184" t="s">
        <v>25676</v>
      </c>
      <c r="F14184" t="s">
        <v>25674</v>
      </c>
    </row>
    <row r="14185" spans="1:6">
      <c r="A14185" t="s">
        <v>25677</v>
      </c>
      <c r="B14185">
        <v>36</v>
      </c>
      <c r="C14185">
        <v>9</v>
      </c>
      <c r="D14185">
        <v>17</v>
      </c>
      <c r="E14185" t="s">
        <v>25678</v>
      </c>
      <c r="F14185" t="s">
        <v>25679</v>
      </c>
    </row>
    <row r="14186" spans="1:6">
      <c r="A14186" t="s">
        <v>25680</v>
      </c>
      <c r="B14186">
        <v>36</v>
      </c>
      <c r="C14186">
        <v>9</v>
      </c>
      <c r="D14186">
        <v>18</v>
      </c>
      <c r="E14186" t="s">
        <v>25681</v>
      </c>
      <c r="F14186" t="s">
        <v>25679</v>
      </c>
    </row>
    <row r="14187" spans="1:6">
      <c r="A14187" t="s">
        <v>25682</v>
      </c>
      <c r="B14187">
        <v>36</v>
      </c>
      <c r="C14187">
        <v>9</v>
      </c>
      <c r="D14187">
        <v>19</v>
      </c>
      <c r="E14187" t="s">
        <v>25683</v>
      </c>
      <c r="F14187" t="s">
        <v>25684</v>
      </c>
    </row>
    <row r="14188" spans="1:6">
      <c r="A14188" t="s">
        <v>25685</v>
      </c>
      <c r="B14188">
        <v>36</v>
      </c>
      <c r="C14188">
        <v>9</v>
      </c>
      <c r="D14188">
        <v>20</v>
      </c>
      <c r="E14188" t="s">
        <v>25686</v>
      </c>
      <c r="F14188" t="s">
        <v>25684</v>
      </c>
    </row>
    <row r="14189" spans="1:6">
      <c r="A14189" t="s">
        <v>25687</v>
      </c>
      <c r="B14189">
        <v>36</v>
      </c>
      <c r="C14189">
        <v>10</v>
      </c>
      <c r="D14189">
        <v>1</v>
      </c>
      <c r="E14189" t="s">
        <v>25688</v>
      </c>
      <c r="F14189" t="s">
        <v>25689</v>
      </c>
    </row>
    <row r="14190" spans="1:6">
      <c r="A14190" t="s">
        <v>25690</v>
      </c>
      <c r="B14190">
        <v>36</v>
      </c>
      <c r="C14190">
        <v>10</v>
      </c>
      <c r="D14190">
        <v>2</v>
      </c>
      <c r="E14190" t="s">
        <v>25691</v>
      </c>
      <c r="F14190" t="s">
        <v>25689</v>
      </c>
    </row>
    <row r="14191" spans="1:6">
      <c r="A14191" t="s">
        <v>25692</v>
      </c>
      <c r="B14191">
        <v>36</v>
      </c>
      <c r="C14191">
        <v>10</v>
      </c>
      <c r="D14191">
        <v>3</v>
      </c>
      <c r="E14191" t="s">
        <v>25693</v>
      </c>
      <c r="F14191" t="s">
        <v>25694</v>
      </c>
    </row>
    <row r="14192" spans="1:6">
      <c r="A14192" t="s">
        <v>25695</v>
      </c>
      <c r="B14192">
        <v>36</v>
      </c>
      <c r="C14192">
        <v>10</v>
      </c>
      <c r="D14192">
        <v>4</v>
      </c>
      <c r="E14192" t="s">
        <v>25696</v>
      </c>
      <c r="F14192" t="s">
        <v>25694</v>
      </c>
    </row>
    <row r="14193" spans="1:6">
      <c r="A14193" t="s">
        <v>25697</v>
      </c>
      <c r="B14193">
        <v>36</v>
      </c>
      <c r="C14193">
        <v>10</v>
      </c>
      <c r="D14193">
        <v>5</v>
      </c>
      <c r="E14193" t="s">
        <v>25698</v>
      </c>
      <c r="F14193" t="s">
        <v>25699</v>
      </c>
    </row>
    <row r="14194" spans="1:6">
      <c r="A14194" t="s">
        <v>25700</v>
      </c>
      <c r="B14194">
        <v>36</v>
      </c>
      <c r="C14194">
        <v>10</v>
      </c>
      <c r="D14194">
        <v>6</v>
      </c>
      <c r="E14194" t="s">
        <v>25701</v>
      </c>
      <c r="F14194" t="s">
        <v>25699</v>
      </c>
    </row>
    <row r="14195" spans="1:6">
      <c r="A14195" t="s">
        <v>25702</v>
      </c>
      <c r="B14195">
        <v>36</v>
      </c>
      <c r="C14195">
        <v>10</v>
      </c>
      <c r="D14195">
        <v>7</v>
      </c>
      <c r="E14195" t="s">
        <v>25703</v>
      </c>
      <c r="F14195" t="s">
        <v>25704</v>
      </c>
    </row>
    <row r="14196" spans="1:6">
      <c r="A14196" t="s">
        <v>25705</v>
      </c>
      <c r="B14196">
        <v>36</v>
      </c>
      <c r="C14196">
        <v>10</v>
      </c>
      <c r="D14196">
        <v>8</v>
      </c>
      <c r="E14196" t="s">
        <v>25706</v>
      </c>
      <c r="F14196" t="s">
        <v>25704</v>
      </c>
    </row>
    <row r="14197" spans="1:6">
      <c r="A14197" t="s">
        <v>25707</v>
      </c>
      <c r="B14197">
        <v>36</v>
      </c>
      <c r="C14197">
        <v>10</v>
      </c>
      <c r="D14197">
        <v>9</v>
      </c>
      <c r="E14197" t="s">
        <v>25708</v>
      </c>
      <c r="F14197" t="s">
        <v>25709</v>
      </c>
    </row>
    <row r="14198" spans="1:6">
      <c r="A14198" t="s">
        <v>25710</v>
      </c>
      <c r="B14198">
        <v>36</v>
      </c>
      <c r="C14198">
        <v>10</v>
      </c>
      <c r="D14198">
        <v>10</v>
      </c>
      <c r="E14198" t="s">
        <v>25711</v>
      </c>
      <c r="F14198" t="s">
        <v>25709</v>
      </c>
    </row>
    <row r="14199" spans="1:6">
      <c r="A14199" t="s">
        <v>25712</v>
      </c>
      <c r="B14199">
        <v>36</v>
      </c>
      <c r="C14199">
        <v>10</v>
      </c>
      <c r="D14199">
        <v>11</v>
      </c>
      <c r="E14199" t="s">
        <v>25713</v>
      </c>
      <c r="F14199" t="s">
        <v>25714</v>
      </c>
    </row>
    <row r="14200" spans="1:6">
      <c r="A14200" t="s">
        <v>25715</v>
      </c>
      <c r="B14200">
        <v>36</v>
      </c>
      <c r="C14200">
        <v>10</v>
      </c>
      <c r="D14200">
        <v>12</v>
      </c>
      <c r="E14200" t="s">
        <v>25716</v>
      </c>
      <c r="F14200" t="s">
        <v>25714</v>
      </c>
    </row>
    <row r="14201" spans="1:6">
      <c r="A14201" t="s">
        <v>25717</v>
      </c>
      <c r="B14201">
        <v>36</v>
      </c>
      <c r="C14201">
        <v>10</v>
      </c>
      <c r="D14201">
        <v>13</v>
      </c>
      <c r="E14201" t="s">
        <v>25718</v>
      </c>
      <c r="F14201" t="s">
        <v>25719</v>
      </c>
    </row>
    <row r="14202" spans="1:6">
      <c r="A14202" t="s">
        <v>25720</v>
      </c>
      <c r="B14202">
        <v>36</v>
      </c>
      <c r="C14202">
        <v>10</v>
      </c>
      <c r="D14202">
        <v>14</v>
      </c>
      <c r="E14202" t="s">
        <v>25721</v>
      </c>
      <c r="F14202" t="s">
        <v>25719</v>
      </c>
    </row>
    <row r="14203" spans="1:6">
      <c r="A14203" t="s">
        <v>25722</v>
      </c>
      <c r="B14203">
        <v>36</v>
      </c>
      <c r="C14203">
        <v>10</v>
      </c>
      <c r="D14203">
        <v>15</v>
      </c>
      <c r="E14203" t="s">
        <v>25723</v>
      </c>
      <c r="F14203" t="s">
        <v>25724</v>
      </c>
    </row>
    <row r="14204" spans="1:6">
      <c r="A14204" t="s">
        <v>25725</v>
      </c>
      <c r="B14204">
        <v>36</v>
      </c>
      <c r="C14204">
        <v>10</v>
      </c>
      <c r="D14204">
        <v>16</v>
      </c>
      <c r="E14204" t="s">
        <v>25726</v>
      </c>
      <c r="F14204" t="s">
        <v>25724</v>
      </c>
    </row>
    <row r="14205" spans="1:6">
      <c r="A14205" t="s">
        <v>25727</v>
      </c>
      <c r="B14205">
        <v>36</v>
      </c>
      <c r="C14205">
        <v>10</v>
      </c>
      <c r="D14205">
        <v>17</v>
      </c>
      <c r="E14205" t="s">
        <v>25728</v>
      </c>
      <c r="F14205" t="s">
        <v>25729</v>
      </c>
    </row>
    <row r="14206" spans="1:6">
      <c r="A14206" t="s">
        <v>25730</v>
      </c>
      <c r="B14206">
        <v>36</v>
      </c>
      <c r="C14206">
        <v>10</v>
      </c>
      <c r="D14206">
        <v>18</v>
      </c>
      <c r="E14206" t="s">
        <v>25731</v>
      </c>
      <c r="F14206" t="s">
        <v>25729</v>
      </c>
    </row>
    <row r="14207" spans="1:6">
      <c r="A14207" t="s">
        <v>25732</v>
      </c>
      <c r="B14207">
        <v>36</v>
      </c>
      <c r="C14207">
        <v>10</v>
      </c>
      <c r="D14207">
        <v>19</v>
      </c>
      <c r="E14207" t="s">
        <v>25733</v>
      </c>
      <c r="F14207" t="s">
        <v>25734</v>
      </c>
    </row>
    <row r="14208" spans="1:6">
      <c r="A14208" t="s">
        <v>25735</v>
      </c>
      <c r="B14208">
        <v>36</v>
      </c>
      <c r="C14208">
        <v>10</v>
      </c>
      <c r="D14208">
        <v>20</v>
      </c>
      <c r="E14208" t="s">
        <v>25736</v>
      </c>
      <c r="F14208" t="s">
        <v>25734</v>
      </c>
    </row>
    <row r="14209" spans="1:6">
      <c r="A14209" t="s">
        <v>25737</v>
      </c>
      <c r="B14209">
        <v>36</v>
      </c>
      <c r="C14209">
        <v>11</v>
      </c>
      <c r="D14209">
        <v>1</v>
      </c>
      <c r="E14209" t="s">
        <v>25738</v>
      </c>
      <c r="F14209" t="s">
        <v>25739</v>
      </c>
    </row>
    <row r="14210" spans="1:6">
      <c r="A14210" t="s">
        <v>25740</v>
      </c>
      <c r="B14210">
        <v>36</v>
      </c>
      <c r="C14210">
        <v>11</v>
      </c>
      <c r="D14210">
        <v>2</v>
      </c>
      <c r="E14210" t="s">
        <v>25741</v>
      </c>
      <c r="F14210" t="s">
        <v>25739</v>
      </c>
    </row>
    <row r="14211" spans="1:6">
      <c r="A14211" t="s">
        <v>25742</v>
      </c>
      <c r="B14211">
        <v>36</v>
      </c>
      <c r="C14211">
        <v>11</v>
      </c>
      <c r="D14211">
        <v>3</v>
      </c>
      <c r="E14211" t="s">
        <v>25743</v>
      </c>
      <c r="F14211" t="s">
        <v>25744</v>
      </c>
    </row>
    <row r="14212" spans="1:6">
      <c r="A14212" t="s">
        <v>25745</v>
      </c>
      <c r="B14212">
        <v>36</v>
      </c>
      <c r="C14212">
        <v>11</v>
      </c>
      <c r="D14212">
        <v>4</v>
      </c>
      <c r="E14212" t="s">
        <v>25746</v>
      </c>
      <c r="F14212" t="s">
        <v>25744</v>
      </c>
    </row>
    <row r="14213" spans="1:6">
      <c r="A14213" t="s">
        <v>25747</v>
      </c>
      <c r="B14213">
        <v>36</v>
      </c>
      <c r="C14213">
        <v>11</v>
      </c>
      <c r="D14213">
        <v>5</v>
      </c>
      <c r="E14213" t="s">
        <v>25748</v>
      </c>
      <c r="F14213" t="s">
        <v>25749</v>
      </c>
    </row>
    <row r="14214" spans="1:6">
      <c r="A14214" t="s">
        <v>25750</v>
      </c>
      <c r="B14214">
        <v>36</v>
      </c>
      <c r="C14214">
        <v>11</v>
      </c>
      <c r="D14214">
        <v>6</v>
      </c>
      <c r="E14214" t="s">
        <v>25751</v>
      </c>
      <c r="F14214" t="s">
        <v>25749</v>
      </c>
    </row>
    <row r="14215" spans="1:6">
      <c r="A14215" t="s">
        <v>25752</v>
      </c>
      <c r="B14215">
        <v>36</v>
      </c>
      <c r="C14215">
        <v>11</v>
      </c>
      <c r="D14215">
        <v>7</v>
      </c>
      <c r="E14215" t="s">
        <v>25753</v>
      </c>
      <c r="F14215" t="s">
        <v>25754</v>
      </c>
    </row>
    <row r="14216" spans="1:6">
      <c r="A14216" t="s">
        <v>25755</v>
      </c>
      <c r="B14216">
        <v>36</v>
      </c>
      <c r="C14216">
        <v>11</v>
      </c>
      <c r="D14216">
        <v>8</v>
      </c>
      <c r="E14216" t="s">
        <v>25756</v>
      </c>
      <c r="F14216" t="s">
        <v>25754</v>
      </c>
    </row>
    <row r="14217" spans="1:6">
      <c r="A14217" t="s">
        <v>25757</v>
      </c>
      <c r="B14217">
        <v>36</v>
      </c>
      <c r="C14217">
        <v>11</v>
      </c>
      <c r="D14217">
        <v>9</v>
      </c>
      <c r="E14217" t="s">
        <v>25758</v>
      </c>
      <c r="F14217" t="s">
        <v>25759</v>
      </c>
    </row>
    <row r="14218" spans="1:6">
      <c r="A14218" t="s">
        <v>25760</v>
      </c>
      <c r="B14218">
        <v>36</v>
      </c>
      <c r="C14218">
        <v>11</v>
      </c>
      <c r="D14218">
        <v>10</v>
      </c>
      <c r="E14218" t="s">
        <v>25761</v>
      </c>
      <c r="F14218" t="s">
        <v>25759</v>
      </c>
    </row>
    <row r="14219" spans="1:6">
      <c r="A14219" t="s">
        <v>25762</v>
      </c>
      <c r="B14219">
        <v>36</v>
      </c>
      <c r="C14219">
        <v>11</v>
      </c>
      <c r="D14219">
        <v>11</v>
      </c>
      <c r="E14219" t="s">
        <v>25763</v>
      </c>
      <c r="F14219" t="s">
        <v>25764</v>
      </c>
    </row>
    <row r="14220" spans="1:6">
      <c r="A14220" t="s">
        <v>25765</v>
      </c>
      <c r="B14220">
        <v>36</v>
      </c>
      <c r="C14220">
        <v>11</v>
      </c>
      <c r="D14220">
        <v>12</v>
      </c>
      <c r="E14220" t="s">
        <v>25766</v>
      </c>
      <c r="F14220" t="s">
        <v>25764</v>
      </c>
    </row>
    <row r="14221" spans="1:6">
      <c r="A14221" t="s">
        <v>25767</v>
      </c>
      <c r="B14221">
        <v>36</v>
      </c>
      <c r="C14221">
        <v>11</v>
      </c>
      <c r="D14221">
        <v>13</v>
      </c>
      <c r="E14221" t="s">
        <v>25768</v>
      </c>
      <c r="F14221" t="s">
        <v>25769</v>
      </c>
    </row>
    <row r="14222" spans="1:6">
      <c r="A14222" t="s">
        <v>25770</v>
      </c>
      <c r="B14222">
        <v>36</v>
      </c>
      <c r="C14222">
        <v>11</v>
      </c>
      <c r="D14222">
        <v>14</v>
      </c>
      <c r="E14222" t="s">
        <v>25771</v>
      </c>
      <c r="F14222" t="s">
        <v>25769</v>
      </c>
    </row>
    <row r="14223" spans="1:6">
      <c r="A14223" t="s">
        <v>25772</v>
      </c>
      <c r="B14223">
        <v>36</v>
      </c>
      <c r="C14223">
        <v>11</v>
      </c>
      <c r="D14223">
        <v>15</v>
      </c>
      <c r="E14223" t="s">
        <v>25773</v>
      </c>
      <c r="F14223" t="s">
        <v>25774</v>
      </c>
    </row>
    <row r="14224" spans="1:6">
      <c r="A14224" t="s">
        <v>25775</v>
      </c>
      <c r="B14224">
        <v>36</v>
      </c>
      <c r="C14224">
        <v>11</v>
      </c>
      <c r="D14224">
        <v>16</v>
      </c>
      <c r="E14224" t="s">
        <v>25776</v>
      </c>
      <c r="F14224" t="s">
        <v>25774</v>
      </c>
    </row>
    <row r="14225" spans="1:6">
      <c r="A14225" t="s">
        <v>25777</v>
      </c>
      <c r="B14225">
        <v>36</v>
      </c>
      <c r="C14225">
        <v>11</v>
      </c>
      <c r="D14225">
        <v>17</v>
      </c>
      <c r="E14225" t="s">
        <v>25778</v>
      </c>
      <c r="F14225" t="s">
        <v>25779</v>
      </c>
    </row>
    <row r="14226" spans="1:6">
      <c r="A14226" t="s">
        <v>25780</v>
      </c>
      <c r="B14226">
        <v>36</v>
      </c>
      <c r="C14226">
        <v>11</v>
      </c>
      <c r="D14226">
        <v>18</v>
      </c>
      <c r="E14226" t="s">
        <v>25781</v>
      </c>
      <c r="F14226" t="s">
        <v>25779</v>
      </c>
    </row>
    <row r="14227" spans="1:6">
      <c r="A14227" t="s">
        <v>25782</v>
      </c>
      <c r="B14227">
        <v>36</v>
      </c>
      <c r="C14227">
        <v>11</v>
      </c>
      <c r="D14227">
        <v>19</v>
      </c>
      <c r="E14227" t="s">
        <v>25783</v>
      </c>
      <c r="F14227" t="s">
        <v>25784</v>
      </c>
    </row>
    <row r="14228" spans="1:6">
      <c r="A14228" t="s">
        <v>25785</v>
      </c>
      <c r="B14228">
        <v>36</v>
      </c>
      <c r="C14228">
        <v>11</v>
      </c>
      <c r="D14228">
        <v>20</v>
      </c>
      <c r="E14228" t="s">
        <v>25786</v>
      </c>
      <c r="F14228" t="s">
        <v>25784</v>
      </c>
    </row>
    <row r="14229" spans="1:6">
      <c r="A14229" t="s">
        <v>25787</v>
      </c>
      <c r="B14229">
        <v>36</v>
      </c>
      <c r="C14229">
        <v>12</v>
      </c>
      <c r="D14229">
        <v>1</v>
      </c>
      <c r="E14229" t="s">
        <v>25788</v>
      </c>
      <c r="F14229" t="s">
        <v>25789</v>
      </c>
    </row>
    <row r="14230" spans="1:6">
      <c r="A14230" t="s">
        <v>25790</v>
      </c>
      <c r="B14230">
        <v>36</v>
      </c>
      <c r="C14230">
        <v>12</v>
      </c>
      <c r="D14230">
        <v>2</v>
      </c>
      <c r="E14230" t="s">
        <v>25791</v>
      </c>
      <c r="F14230" t="s">
        <v>25789</v>
      </c>
    </row>
    <row r="14231" spans="1:6">
      <c r="A14231" t="s">
        <v>25792</v>
      </c>
      <c r="B14231">
        <v>36</v>
      </c>
      <c r="C14231">
        <v>12</v>
      </c>
      <c r="D14231">
        <v>3</v>
      </c>
      <c r="E14231" t="s">
        <v>25793</v>
      </c>
      <c r="F14231" t="s">
        <v>25794</v>
      </c>
    </row>
    <row r="14232" spans="1:6">
      <c r="A14232" t="s">
        <v>25795</v>
      </c>
      <c r="B14232">
        <v>36</v>
      </c>
      <c r="C14232">
        <v>12</v>
      </c>
      <c r="D14232">
        <v>4</v>
      </c>
      <c r="E14232" t="s">
        <v>25796</v>
      </c>
      <c r="F14232" t="s">
        <v>25794</v>
      </c>
    </row>
    <row r="14233" spans="1:6">
      <c r="A14233" t="s">
        <v>25797</v>
      </c>
      <c r="B14233">
        <v>36</v>
      </c>
      <c r="C14233">
        <v>12</v>
      </c>
      <c r="D14233">
        <v>5</v>
      </c>
      <c r="E14233" t="s">
        <v>25798</v>
      </c>
      <c r="F14233" t="s">
        <v>25799</v>
      </c>
    </row>
    <row r="14234" spans="1:6">
      <c r="A14234" t="s">
        <v>25800</v>
      </c>
      <c r="B14234">
        <v>36</v>
      </c>
      <c r="C14234">
        <v>12</v>
      </c>
      <c r="D14234">
        <v>6</v>
      </c>
      <c r="E14234" t="s">
        <v>25801</v>
      </c>
      <c r="F14234" t="s">
        <v>25799</v>
      </c>
    </row>
    <row r="14235" spans="1:6">
      <c r="A14235" t="s">
        <v>25802</v>
      </c>
      <c r="B14235">
        <v>36</v>
      </c>
      <c r="C14235">
        <v>12</v>
      </c>
      <c r="D14235">
        <v>7</v>
      </c>
      <c r="E14235" t="s">
        <v>25803</v>
      </c>
      <c r="F14235" t="s">
        <v>25804</v>
      </c>
    </row>
    <row r="14236" spans="1:6">
      <c r="A14236" t="s">
        <v>25805</v>
      </c>
      <c r="B14236">
        <v>36</v>
      </c>
      <c r="C14236">
        <v>12</v>
      </c>
      <c r="D14236">
        <v>8</v>
      </c>
      <c r="E14236" t="s">
        <v>25806</v>
      </c>
      <c r="F14236" t="s">
        <v>25804</v>
      </c>
    </row>
    <row r="14237" spans="1:6">
      <c r="A14237" t="s">
        <v>25807</v>
      </c>
      <c r="B14237">
        <v>36</v>
      </c>
      <c r="C14237">
        <v>12</v>
      </c>
      <c r="D14237">
        <v>9</v>
      </c>
      <c r="E14237" t="s">
        <v>25808</v>
      </c>
      <c r="F14237" t="s">
        <v>25809</v>
      </c>
    </row>
    <row r="14238" spans="1:6">
      <c r="A14238" t="s">
        <v>25810</v>
      </c>
      <c r="B14238">
        <v>36</v>
      </c>
      <c r="C14238">
        <v>12</v>
      </c>
      <c r="D14238">
        <v>10</v>
      </c>
      <c r="E14238" t="s">
        <v>25811</v>
      </c>
      <c r="F14238" t="s">
        <v>25809</v>
      </c>
    </row>
    <row r="14239" spans="1:6">
      <c r="A14239" t="s">
        <v>25812</v>
      </c>
      <c r="B14239">
        <v>36</v>
      </c>
      <c r="C14239">
        <v>12</v>
      </c>
      <c r="D14239">
        <v>11</v>
      </c>
      <c r="E14239" t="s">
        <v>25813</v>
      </c>
      <c r="F14239" t="s">
        <v>25814</v>
      </c>
    </row>
    <row r="14240" spans="1:6">
      <c r="A14240" t="s">
        <v>25815</v>
      </c>
      <c r="B14240">
        <v>36</v>
      </c>
      <c r="C14240">
        <v>12</v>
      </c>
      <c r="D14240">
        <v>12</v>
      </c>
      <c r="E14240" t="s">
        <v>25816</v>
      </c>
      <c r="F14240" t="s">
        <v>25814</v>
      </c>
    </row>
    <row r="14241" spans="1:7">
      <c r="A14241" t="s">
        <v>25817</v>
      </c>
      <c r="B14241">
        <v>36</v>
      </c>
      <c r="C14241">
        <v>12</v>
      </c>
      <c r="D14241">
        <v>13</v>
      </c>
      <c r="E14241" t="s">
        <v>25818</v>
      </c>
      <c r="F14241" t="s">
        <v>25819</v>
      </c>
    </row>
    <row r="14242" spans="1:7">
      <c r="A14242" t="s">
        <v>25820</v>
      </c>
      <c r="B14242">
        <v>36</v>
      </c>
      <c r="C14242">
        <v>12</v>
      </c>
      <c r="D14242">
        <v>14</v>
      </c>
      <c r="E14242" t="s">
        <v>25821</v>
      </c>
      <c r="F14242" t="s">
        <v>25819</v>
      </c>
    </row>
    <row r="14243" spans="1:7">
      <c r="A14243" t="s">
        <v>25822</v>
      </c>
      <c r="B14243">
        <v>36</v>
      </c>
      <c r="C14243">
        <v>12</v>
      </c>
      <c r="D14243">
        <v>15</v>
      </c>
      <c r="E14243" t="s">
        <v>25823</v>
      </c>
      <c r="F14243" t="s">
        <v>25824</v>
      </c>
    </row>
    <row r="14244" spans="1:7">
      <c r="A14244" t="s">
        <v>25825</v>
      </c>
      <c r="B14244">
        <v>36</v>
      </c>
      <c r="C14244">
        <v>12</v>
      </c>
      <c r="D14244">
        <v>16</v>
      </c>
      <c r="E14244" t="s">
        <v>25826</v>
      </c>
      <c r="F14244" t="s">
        <v>25824</v>
      </c>
    </row>
    <row r="14245" spans="1:7">
      <c r="A14245" t="s">
        <v>25827</v>
      </c>
      <c r="B14245">
        <v>36</v>
      </c>
      <c r="C14245">
        <v>12</v>
      </c>
      <c r="D14245">
        <v>17</v>
      </c>
      <c r="E14245" t="s">
        <v>25828</v>
      </c>
      <c r="F14245" t="s">
        <v>25829</v>
      </c>
    </row>
    <row r="14246" spans="1:7">
      <c r="A14246" t="s">
        <v>25830</v>
      </c>
      <c r="B14246">
        <v>36</v>
      </c>
      <c r="C14246">
        <v>12</v>
      </c>
      <c r="D14246">
        <v>18</v>
      </c>
      <c r="E14246" t="s">
        <v>25831</v>
      </c>
      <c r="F14246" t="s">
        <v>25829</v>
      </c>
    </row>
    <row r="14247" spans="1:7">
      <c r="A14247" t="s">
        <v>25832</v>
      </c>
      <c r="B14247">
        <v>36</v>
      </c>
      <c r="C14247">
        <v>12</v>
      </c>
      <c r="D14247">
        <v>19</v>
      </c>
      <c r="E14247" t="s">
        <v>25833</v>
      </c>
      <c r="F14247" t="s">
        <v>25834</v>
      </c>
    </row>
    <row r="14248" spans="1:7">
      <c r="A14248" t="s">
        <v>25835</v>
      </c>
      <c r="B14248">
        <v>36</v>
      </c>
      <c r="C14248">
        <v>12</v>
      </c>
      <c r="D14248">
        <v>20</v>
      </c>
      <c r="E14248" t="s">
        <v>25836</v>
      </c>
      <c r="F14248" t="s">
        <v>25834</v>
      </c>
    </row>
    <row r="14249" spans="1:7">
      <c r="A14249" t="s">
        <v>25837</v>
      </c>
      <c r="B14249">
        <v>36</v>
      </c>
      <c r="C14249">
        <v>13</v>
      </c>
      <c r="D14249">
        <v>1</v>
      </c>
      <c r="E14249" t="s">
        <v>25838</v>
      </c>
      <c r="G14249" t="s">
        <v>25839</v>
      </c>
    </row>
    <row r="14250" spans="1:7">
      <c r="A14250" t="s">
        <v>25840</v>
      </c>
      <c r="B14250">
        <v>36</v>
      </c>
      <c r="C14250">
        <v>13</v>
      </c>
      <c r="D14250">
        <v>2</v>
      </c>
      <c r="E14250" t="s">
        <v>25838</v>
      </c>
      <c r="G14250" t="s">
        <v>25839</v>
      </c>
    </row>
    <row r="14251" spans="1:7">
      <c r="A14251" t="s">
        <v>25841</v>
      </c>
      <c r="B14251">
        <v>36</v>
      </c>
      <c r="C14251">
        <v>13</v>
      </c>
      <c r="D14251">
        <v>3</v>
      </c>
      <c r="E14251" t="s">
        <v>25842</v>
      </c>
      <c r="F14251" t="s">
        <v>25843</v>
      </c>
    </row>
    <row r="14252" spans="1:7">
      <c r="A14252" t="s">
        <v>25844</v>
      </c>
      <c r="B14252">
        <v>36</v>
      </c>
      <c r="C14252">
        <v>13</v>
      </c>
      <c r="D14252">
        <v>4</v>
      </c>
      <c r="E14252" t="s">
        <v>25845</v>
      </c>
      <c r="F14252" t="s">
        <v>25843</v>
      </c>
    </row>
    <row r="14253" spans="1:7">
      <c r="A14253" t="s">
        <v>25846</v>
      </c>
      <c r="B14253">
        <v>36</v>
      </c>
      <c r="C14253">
        <v>13</v>
      </c>
      <c r="D14253">
        <v>5</v>
      </c>
      <c r="E14253" t="s">
        <v>25847</v>
      </c>
      <c r="G14253" t="s">
        <v>25848</v>
      </c>
    </row>
    <row r="14254" spans="1:7">
      <c r="A14254" t="s">
        <v>25849</v>
      </c>
      <c r="B14254">
        <v>36</v>
      </c>
      <c r="C14254">
        <v>13</v>
      </c>
      <c r="D14254">
        <v>6</v>
      </c>
      <c r="E14254" t="s">
        <v>25847</v>
      </c>
      <c r="G14254" t="s">
        <v>25848</v>
      </c>
    </row>
    <row r="14255" spans="1:7">
      <c r="A14255" t="s">
        <v>25850</v>
      </c>
      <c r="B14255">
        <v>36</v>
      </c>
      <c r="C14255">
        <v>13</v>
      </c>
      <c r="D14255">
        <v>7</v>
      </c>
      <c r="E14255" t="s">
        <v>25851</v>
      </c>
      <c r="G14255" t="s">
        <v>25852</v>
      </c>
    </row>
    <row r="14256" spans="1:7">
      <c r="A14256" t="s">
        <v>25853</v>
      </c>
      <c r="B14256">
        <v>36</v>
      </c>
      <c r="C14256">
        <v>13</v>
      </c>
      <c r="D14256">
        <v>8</v>
      </c>
      <c r="E14256" t="s">
        <v>25851</v>
      </c>
      <c r="G14256" t="s">
        <v>25852</v>
      </c>
    </row>
    <row r="14257" spans="1:7">
      <c r="A14257" t="s">
        <v>25854</v>
      </c>
      <c r="B14257">
        <v>36</v>
      </c>
      <c r="C14257">
        <v>13</v>
      </c>
      <c r="D14257">
        <v>9</v>
      </c>
      <c r="E14257" t="s">
        <v>25855</v>
      </c>
      <c r="G14257" t="s">
        <v>25856</v>
      </c>
    </row>
    <row r="14258" spans="1:7">
      <c r="A14258" t="s">
        <v>25857</v>
      </c>
      <c r="B14258">
        <v>36</v>
      </c>
      <c r="C14258">
        <v>13</v>
      </c>
      <c r="D14258">
        <v>10</v>
      </c>
      <c r="E14258" t="s">
        <v>25855</v>
      </c>
      <c r="G14258" t="s">
        <v>25856</v>
      </c>
    </row>
    <row r="14259" spans="1:7">
      <c r="A14259" t="s">
        <v>25858</v>
      </c>
      <c r="B14259">
        <v>36</v>
      </c>
      <c r="C14259">
        <v>13</v>
      </c>
      <c r="D14259">
        <v>11</v>
      </c>
      <c r="E14259" t="s">
        <v>25859</v>
      </c>
      <c r="G14259" t="s">
        <v>25860</v>
      </c>
    </row>
    <row r="14260" spans="1:7">
      <c r="A14260" t="s">
        <v>25861</v>
      </c>
      <c r="B14260">
        <v>36</v>
      </c>
      <c r="C14260">
        <v>13</v>
      </c>
      <c r="D14260">
        <v>12</v>
      </c>
      <c r="E14260" t="s">
        <v>25859</v>
      </c>
      <c r="G14260" t="s">
        <v>25860</v>
      </c>
    </row>
    <row r="14261" spans="1:7">
      <c r="A14261" t="s">
        <v>25862</v>
      </c>
      <c r="B14261">
        <v>36</v>
      </c>
      <c r="C14261">
        <v>13</v>
      </c>
      <c r="D14261">
        <v>13</v>
      </c>
      <c r="E14261" t="s">
        <v>25863</v>
      </c>
      <c r="F14261" t="s">
        <v>25864</v>
      </c>
    </row>
    <row r="14262" spans="1:7">
      <c r="A14262" t="s">
        <v>25865</v>
      </c>
      <c r="B14262">
        <v>36</v>
      </c>
      <c r="C14262">
        <v>13</v>
      </c>
      <c r="D14262">
        <v>14</v>
      </c>
      <c r="E14262" t="s">
        <v>25866</v>
      </c>
      <c r="F14262" t="s">
        <v>25864</v>
      </c>
    </row>
    <row r="14263" spans="1:7">
      <c r="A14263" t="s">
        <v>25867</v>
      </c>
      <c r="B14263">
        <v>36</v>
      </c>
      <c r="C14263">
        <v>13</v>
      </c>
      <c r="D14263">
        <v>15</v>
      </c>
      <c r="E14263" t="s">
        <v>25868</v>
      </c>
      <c r="G14263" t="s">
        <v>25869</v>
      </c>
    </row>
    <row r="14264" spans="1:7">
      <c r="A14264" t="s">
        <v>25870</v>
      </c>
      <c r="B14264">
        <v>36</v>
      </c>
      <c r="C14264">
        <v>13</v>
      </c>
      <c r="D14264">
        <v>16</v>
      </c>
      <c r="E14264" t="s">
        <v>25868</v>
      </c>
      <c r="G14264" t="s">
        <v>25869</v>
      </c>
    </row>
    <row r="14265" spans="1:7">
      <c r="A14265" t="s">
        <v>25871</v>
      </c>
      <c r="B14265">
        <v>36</v>
      </c>
      <c r="C14265">
        <v>13</v>
      </c>
      <c r="D14265">
        <v>17</v>
      </c>
      <c r="E14265" t="s">
        <v>25872</v>
      </c>
      <c r="F14265" t="s">
        <v>25873</v>
      </c>
    </row>
    <row r="14266" spans="1:7">
      <c r="A14266" t="s">
        <v>25874</v>
      </c>
      <c r="B14266">
        <v>36</v>
      </c>
      <c r="C14266">
        <v>13</v>
      </c>
      <c r="D14266">
        <v>18</v>
      </c>
      <c r="E14266" t="s">
        <v>25875</v>
      </c>
      <c r="F14266" t="s">
        <v>25873</v>
      </c>
    </row>
    <row r="14267" spans="1:7">
      <c r="A14267" t="s">
        <v>25876</v>
      </c>
      <c r="B14267">
        <v>36</v>
      </c>
      <c r="C14267">
        <v>13</v>
      </c>
      <c r="D14267">
        <v>19</v>
      </c>
      <c r="E14267" t="s">
        <v>25877</v>
      </c>
      <c r="F14267" t="s">
        <v>25878</v>
      </c>
    </row>
    <row r="14268" spans="1:7">
      <c r="A14268" t="s">
        <v>25879</v>
      </c>
      <c r="B14268">
        <v>36</v>
      </c>
      <c r="C14268">
        <v>13</v>
      </c>
      <c r="D14268">
        <v>20</v>
      </c>
      <c r="E14268" t="s">
        <v>25880</v>
      </c>
      <c r="F14268" t="s">
        <v>25878</v>
      </c>
    </row>
    <row r="14269" spans="1:7">
      <c r="A14269" t="s">
        <v>25881</v>
      </c>
      <c r="B14269">
        <v>36</v>
      </c>
      <c r="C14269">
        <v>14</v>
      </c>
      <c r="D14269">
        <v>1</v>
      </c>
      <c r="E14269" t="s">
        <v>25882</v>
      </c>
      <c r="F14269" t="s">
        <v>25883</v>
      </c>
    </row>
    <row r="14270" spans="1:7">
      <c r="A14270" t="s">
        <v>25884</v>
      </c>
      <c r="B14270">
        <v>36</v>
      </c>
      <c r="C14270">
        <v>14</v>
      </c>
      <c r="D14270">
        <v>2</v>
      </c>
      <c r="E14270" t="s">
        <v>25885</v>
      </c>
      <c r="F14270" t="s">
        <v>25883</v>
      </c>
    </row>
    <row r="14271" spans="1:7">
      <c r="A14271" t="s">
        <v>25886</v>
      </c>
      <c r="B14271">
        <v>36</v>
      </c>
      <c r="C14271">
        <v>14</v>
      </c>
      <c r="D14271">
        <v>3</v>
      </c>
      <c r="E14271" t="s">
        <v>25887</v>
      </c>
      <c r="F14271" t="s">
        <v>25888</v>
      </c>
    </row>
    <row r="14272" spans="1:7">
      <c r="A14272" t="s">
        <v>25889</v>
      </c>
      <c r="B14272">
        <v>36</v>
      </c>
      <c r="C14272">
        <v>14</v>
      </c>
      <c r="D14272">
        <v>4</v>
      </c>
      <c r="E14272" t="s">
        <v>25890</v>
      </c>
      <c r="F14272" t="s">
        <v>25888</v>
      </c>
    </row>
    <row r="14273" spans="1:7">
      <c r="A14273" t="s">
        <v>25891</v>
      </c>
      <c r="B14273">
        <v>36</v>
      </c>
      <c r="C14273">
        <v>14</v>
      </c>
      <c r="D14273">
        <v>5</v>
      </c>
      <c r="E14273" t="s">
        <v>25892</v>
      </c>
      <c r="F14273" t="s">
        <v>25893</v>
      </c>
    </row>
    <row r="14274" spans="1:7">
      <c r="A14274" t="s">
        <v>25894</v>
      </c>
      <c r="B14274">
        <v>36</v>
      </c>
      <c r="C14274">
        <v>14</v>
      </c>
      <c r="D14274">
        <v>6</v>
      </c>
      <c r="E14274" t="s">
        <v>25895</v>
      </c>
      <c r="F14274" t="s">
        <v>25893</v>
      </c>
    </row>
    <row r="14275" spans="1:7">
      <c r="A14275" t="s">
        <v>25896</v>
      </c>
      <c r="B14275">
        <v>36</v>
      </c>
      <c r="C14275">
        <v>14</v>
      </c>
      <c r="D14275">
        <v>7</v>
      </c>
      <c r="E14275" t="s">
        <v>25897</v>
      </c>
      <c r="F14275" t="s">
        <v>25898</v>
      </c>
    </row>
    <row r="14276" spans="1:7">
      <c r="A14276" t="s">
        <v>25899</v>
      </c>
      <c r="B14276">
        <v>36</v>
      </c>
      <c r="C14276">
        <v>14</v>
      </c>
      <c r="D14276">
        <v>8</v>
      </c>
      <c r="E14276" t="s">
        <v>25900</v>
      </c>
      <c r="F14276" t="s">
        <v>25898</v>
      </c>
    </row>
    <row r="14277" spans="1:7">
      <c r="A14277" t="s">
        <v>25901</v>
      </c>
      <c r="B14277">
        <v>36</v>
      </c>
      <c r="C14277">
        <v>14</v>
      </c>
      <c r="D14277">
        <v>9</v>
      </c>
      <c r="E14277" t="s">
        <v>25902</v>
      </c>
      <c r="F14277" t="s">
        <v>25903</v>
      </c>
    </row>
    <row r="14278" spans="1:7">
      <c r="A14278" t="s">
        <v>25904</v>
      </c>
      <c r="B14278">
        <v>36</v>
      </c>
      <c r="C14278">
        <v>14</v>
      </c>
      <c r="D14278">
        <v>10</v>
      </c>
      <c r="E14278" t="s">
        <v>25905</v>
      </c>
      <c r="F14278" t="s">
        <v>25903</v>
      </c>
    </row>
    <row r="14279" spans="1:7">
      <c r="A14279" t="s">
        <v>25906</v>
      </c>
      <c r="B14279">
        <v>36</v>
      </c>
      <c r="C14279">
        <v>14</v>
      </c>
      <c r="D14279">
        <v>11</v>
      </c>
      <c r="E14279" t="s">
        <v>25907</v>
      </c>
      <c r="F14279" t="s">
        <v>25908</v>
      </c>
    </row>
    <row r="14280" spans="1:7">
      <c r="A14280" t="s">
        <v>25909</v>
      </c>
      <c r="B14280">
        <v>36</v>
      </c>
      <c r="C14280">
        <v>14</v>
      </c>
      <c r="D14280">
        <v>12</v>
      </c>
      <c r="E14280" t="s">
        <v>25910</v>
      </c>
      <c r="F14280" t="s">
        <v>25908</v>
      </c>
    </row>
    <row r="14281" spans="1:7">
      <c r="A14281" t="s">
        <v>25911</v>
      </c>
      <c r="B14281">
        <v>36</v>
      </c>
      <c r="C14281">
        <v>14</v>
      </c>
      <c r="D14281">
        <v>13</v>
      </c>
      <c r="E14281" t="s">
        <v>15</v>
      </c>
      <c r="G14281" t="s">
        <v>16</v>
      </c>
    </row>
    <row r="14282" spans="1:7">
      <c r="A14282" t="s">
        <v>25912</v>
      </c>
      <c r="B14282">
        <v>36</v>
      </c>
      <c r="C14282">
        <v>14</v>
      </c>
      <c r="D14282">
        <v>14</v>
      </c>
      <c r="E14282" t="s">
        <v>15</v>
      </c>
      <c r="G14282" t="s">
        <v>16</v>
      </c>
    </row>
    <row r="14283" spans="1:7">
      <c r="A14283" t="s">
        <v>25913</v>
      </c>
      <c r="B14283">
        <v>36</v>
      </c>
      <c r="C14283">
        <v>14</v>
      </c>
      <c r="D14283">
        <v>15</v>
      </c>
      <c r="E14283" t="s">
        <v>660</v>
      </c>
      <c r="G14283" t="s">
        <v>661</v>
      </c>
    </row>
    <row r="14284" spans="1:7">
      <c r="A14284" t="s">
        <v>25914</v>
      </c>
      <c r="B14284">
        <v>36</v>
      </c>
      <c r="C14284">
        <v>14</v>
      </c>
      <c r="D14284">
        <v>16</v>
      </c>
      <c r="E14284" t="s">
        <v>660</v>
      </c>
      <c r="G14284" t="s">
        <v>661</v>
      </c>
    </row>
    <row r="14285" spans="1:7">
      <c r="A14285" t="s">
        <v>25915</v>
      </c>
      <c r="B14285">
        <v>36</v>
      </c>
      <c r="C14285">
        <v>14</v>
      </c>
      <c r="D14285">
        <v>17</v>
      </c>
      <c r="E14285" t="s">
        <v>664</v>
      </c>
      <c r="G14285" t="s">
        <v>665</v>
      </c>
    </row>
    <row r="14286" spans="1:7">
      <c r="A14286" t="s">
        <v>25916</v>
      </c>
      <c r="B14286">
        <v>36</v>
      </c>
      <c r="C14286">
        <v>14</v>
      </c>
      <c r="D14286">
        <v>18</v>
      </c>
      <c r="E14286" t="s">
        <v>664</v>
      </c>
      <c r="G14286" t="s">
        <v>665</v>
      </c>
    </row>
    <row r="14287" spans="1:7">
      <c r="A14287" t="s">
        <v>25917</v>
      </c>
      <c r="B14287">
        <v>36</v>
      </c>
      <c r="C14287">
        <v>14</v>
      </c>
      <c r="D14287">
        <v>19</v>
      </c>
      <c r="E14287" t="s">
        <v>668</v>
      </c>
      <c r="G14287" t="s">
        <v>669</v>
      </c>
    </row>
    <row r="14288" spans="1:7">
      <c r="A14288" t="s">
        <v>25918</v>
      </c>
      <c r="B14288">
        <v>36</v>
      </c>
      <c r="C14288">
        <v>14</v>
      </c>
      <c r="D14288">
        <v>20</v>
      </c>
      <c r="E14288" t="s">
        <v>668</v>
      </c>
      <c r="G14288" t="s">
        <v>669</v>
      </c>
    </row>
    <row r="14289" spans="1:7">
      <c r="A14289" t="s">
        <v>25919</v>
      </c>
      <c r="B14289">
        <v>36</v>
      </c>
      <c r="C14289">
        <v>15</v>
      </c>
      <c r="D14289">
        <v>1</v>
      </c>
      <c r="E14289" t="s">
        <v>672</v>
      </c>
      <c r="G14289" t="e">
        <f>--Buffer</f>
        <v>#NAME?</v>
      </c>
    </row>
    <row r="14290" spans="1:7">
      <c r="A14290" t="s">
        <v>25920</v>
      </c>
      <c r="B14290">
        <v>36</v>
      </c>
      <c r="C14290">
        <v>15</v>
      </c>
      <c r="D14290">
        <v>2</v>
      </c>
      <c r="E14290" t="s">
        <v>672</v>
      </c>
      <c r="G14290" t="e">
        <f>--Buffer</f>
        <v>#NAME?</v>
      </c>
    </row>
    <row r="14291" spans="1:7">
      <c r="A14291" t="s">
        <v>25921</v>
      </c>
      <c r="B14291">
        <v>36</v>
      </c>
      <c r="C14291">
        <v>15</v>
      </c>
      <c r="D14291">
        <v>3</v>
      </c>
      <c r="E14291" t="s">
        <v>675</v>
      </c>
      <c r="G14291" t="s">
        <v>676</v>
      </c>
    </row>
    <row r="14292" spans="1:7">
      <c r="A14292" t="s">
        <v>25922</v>
      </c>
      <c r="B14292">
        <v>36</v>
      </c>
      <c r="C14292">
        <v>15</v>
      </c>
      <c r="D14292">
        <v>4</v>
      </c>
      <c r="E14292" t="s">
        <v>675</v>
      </c>
      <c r="G14292" t="s">
        <v>676</v>
      </c>
    </row>
    <row r="14293" spans="1:7">
      <c r="A14293" t="s">
        <v>25923</v>
      </c>
      <c r="B14293">
        <v>36</v>
      </c>
      <c r="C14293">
        <v>15</v>
      </c>
      <c r="D14293">
        <v>5</v>
      </c>
      <c r="E14293" t="s">
        <v>679</v>
      </c>
      <c r="G14293" t="s">
        <v>680</v>
      </c>
    </row>
    <row r="14294" spans="1:7">
      <c r="A14294" t="s">
        <v>25924</v>
      </c>
      <c r="B14294">
        <v>36</v>
      </c>
      <c r="C14294">
        <v>15</v>
      </c>
      <c r="D14294">
        <v>6</v>
      </c>
      <c r="E14294" t="s">
        <v>679</v>
      </c>
      <c r="G14294" t="s">
        <v>680</v>
      </c>
    </row>
    <row r="14295" spans="1:7">
      <c r="A14295" t="s">
        <v>25925</v>
      </c>
      <c r="B14295">
        <v>36</v>
      </c>
      <c r="C14295">
        <v>15</v>
      </c>
      <c r="D14295">
        <v>7</v>
      </c>
      <c r="E14295" t="s">
        <v>683</v>
      </c>
      <c r="G14295" t="s">
        <v>684</v>
      </c>
    </row>
    <row r="14296" spans="1:7">
      <c r="A14296" t="s">
        <v>25926</v>
      </c>
      <c r="B14296">
        <v>36</v>
      </c>
      <c r="C14296">
        <v>15</v>
      </c>
      <c r="D14296">
        <v>8</v>
      </c>
      <c r="E14296" t="s">
        <v>683</v>
      </c>
      <c r="G14296" t="s">
        <v>684</v>
      </c>
    </row>
    <row r="14297" spans="1:7">
      <c r="A14297" t="s">
        <v>25927</v>
      </c>
      <c r="B14297">
        <v>36</v>
      </c>
      <c r="C14297">
        <v>15</v>
      </c>
      <c r="D14297">
        <v>9</v>
      </c>
      <c r="E14297" t="s">
        <v>672</v>
      </c>
      <c r="G14297" t="e">
        <f>--Buffer</f>
        <v>#NAME?</v>
      </c>
    </row>
    <row r="14298" spans="1:7">
      <c r="A14298" t="s">
        <v>25928</v>
      </c>
      <c r="B14298">
        <v>36</v>
      </c>
      <c r="C14298">
        <v>15</v>
      </c>
      <c r="D14298">
        <v>10</v>
      </c>
      <c r="E14298" t="s">
        <v>672</v>
      </c>
      <c r="G14298" t="e">
        <f>--Buffer</f>
        <v>#NAME?</v>
      </c>
    </row>
    <row r="14299" spans="1:7">
      <c r="A14299" t="s">
        <v>25929</v>
      </c>
      <c r="B14299">
        <v>36</v>
      </c>
      <c r="C14299">
        <v>15</v>
      </c>
      <c r="D14299">
        <v>11</v>
      </c>
      <c r="E14299" t="s">
        <v>672</v>
      </c>
      <c r="G14299" t="e">
        <f>--Buffer</f>
        <v>#NAME?</v>
      </c>
    </row>
    <row r="14300" spans="1:7">
      <c r="A14300" t="s">
        <v>25930</v>
      </c>
      <c r="B14300">
        <v>36</v>
      </c>
      <c r="C14300">
        <v>15</v>
      </c>
      <c r="D14300">
        <v>12</v>
      </c>
      <c r="E14300" t="s">
        <v>672</v>
      </c>
      <c r="G14300" t="e">
        <f>--Buffer</f>
        <v>#NAME?</v>
      </c>
    </row>
    <row r="14301" spans="1:7">
      <c r="A14301" t="s">
        <v>25931</v>
      </c>
      <c r="B14301">
        <v>36</v>
      </c>
      <c r="C14301">
        <v>15</v>
      </c>
      <c r="D14301">
        <v>13</v>
      </c>
      <c r="E14301" t="s">
        <v>672</v>
      </c>
      <c r="G14301" t="e">
        <f>--Buffer</f>
        <v>#NAME?</v>
      </c>
    </row>
    <row r="14302" spans="1:7">
      <c r="A14302" t="s">
        <v>25932</v>
      </c>
      <c r="B14302">
        <v>36</v>
      </c>
      <c r="C14302">
        <v>15</v>
      </c>
      <c r="D14302">
        <v>14</v>
      </c>
      <c r="E14302" t="s">
        <v>672</v>
      </c>
      <c r="G14302" t="e">
        <f>--Buffer</f>
        <v>#NAME?</v>
      </c>
    </row>
    <row r="14303" spans="1:7">
      <c r="A14303" t="s">
        <v>25933</v>
      </c>
      <c r="B14303">
        <v>36</v>
      </c>
      <c r="C14303">
        <v>15</v>
      </c>
      <c r="D14303">
        <v>15</v>
      </c>
      <c r="E14303" t="s">
        <v>672</v>
      </c>
      <c r="G14303" t="e">
        <f>--Buffer</f>
        <v>#NAME?</v>
      </c>
    </row>
    <row r="14304" spans="1:7">
      <c r="A14304" t="s">
        <v>25934</v>
      </c>
      <c r="B14304">
        <v>36</v>
      </c>
      <c r="C14304">
        <v>15</v>
      </c>
      <c r="D14304">
        <v>16</v>
      </c>
      <c r="E14304" t="s">
        <v>672</v>
      </c>
      <c r="G14304" t="e">
        <f>--Buffer</f>
        <v>#NAME?</v>
      </c>
    </row>
    <row r="14305" spans="1:7">
      <c r="A14305" t="s">
        <v>25935</v>
      </c>
      <c r="B14305">
        <v>36</v>
      </c>
      <c r="C14305">
        <v>15</v>
      </c>
      <c r="D14305">
        <v>17</v>
      </c>
      <c r="E14305" t="s">
        <v>695</v>
      </c>
      <c r="G14305" t="s">
        <v>696</v>
      </c>
    </row>
    <row r="14306" spans="1:7">
      <c r="A14306" t="s">
        <v>25936</v>
      </c>
      <c r="B14306">
        <v>36</v>
      </c>
      <c r="C14306">
        <v>15</v>
      </c>
      <c r="D14306">
        <v>18</v>
      </c>
      <c r="E14306" t="s">
        <v>695</v>
      </c>
      <c r="G14306" t="s">
        <v>696</v>
      </c>
    </row>
    <row r="14307" spans="1:7">
      <c r="A14307" t="s">
        <v>25937</v>
      </c>
      <c r="B14307">
        <v>36</v>
      </c>
      <c r="C14307">
        <v>15</v>
      </c>
      <c r="D14307">
        <v>19</v>
      </c>
      <c r="E14307" t="s">
        <v>699</v>
      </c>
      <c r="G14307" t="s">
        <v>700</v>
      </c>
    </row>
    <row r="14308" spans="1:7">
      <c r="A14308" t="s">
        <v>25938</v>
      </c>
      <c r="B14308">
        <v>36</v>
      </c>
      <c r="C14308">
        <v>15</v>
      </c>
      <c r="D14308">
        <v>20</v>
      </c>
      <c r="E14308" t="s">
        <v>699</v>
      </c>
      <c r="G14308" t="s">
        <v>700</v>
      </c>
    </row>
    <row r="14309" spans="1:7">
      <c r="A14309" t="s">
        <v>25939</v>
      </c>
      <c r="B14309">
        <v>36</v>
      </c>
      <c r="C14309">
        <v>16</v>
      </c>
      <c r="D14309">
        <v>1</v>
      </c>
      <c r="E14309" t="s">
        <v>703</v>
      </c>
      <c r="G14309" t="s">
        <v>704</v>
      </c>
    </row>
    <row r="14310" spans="1:7">
      <c r="A14310" t="s">
        <v>25940</v>
      </c>
      <c r="B14310">
        <v>36</v>
      </c>
      <c r="C14310">
        <v>16</v>
      </c>
      <c r="D14310">
        <v>2</v>
      </c>
      <c r="E14310" t="s">
        <v>703</v>
      </c>
      <c r="G14310" t="s">
        <v>704</v>
      </c>
    </row>
    <row r="14311" spans="1:7">
      <c r="A14311" t="s">
        <v>25941</v>
      </c>
      <c r="B14311">
        <v>36</v>
      </c>
      <c r="C14311">
        <v>16</v>
      </c>
      <c r="D14311">
        <v>3</v>
      </c>
      <c r="E14311" t="s">
        <v>707</v>
      </c>
      <c r="G14311" t="s">
        <v>708</v>
      </c>
    </row>
    <row r="14312" spans="1:7">
      <c r="A14312" t="s">
        <v>25942</v>
      </c>
      <c r="B14312">
        <v>36</v>
      </c>
      <c r="C14312">
        <v>16</v>
      </c>
      <c r="D14312">
        <v>4</v>
      </c>
      <c r="E14312" t="s">
        <v>707</v>
      </c>
      <c r="G14312" t="s">
        <v>708</v>
      </c>
    </row>
    <row r="14313" spans="1:7">
      <c r="A14313" t="s">
        <v>25943</v>
      </c>
      <c r="B14313">
        <v>36</v>
      </c>
      <c r="C14313">
        <v>16</v>
      </c>
      <c r="D14313">
        <v>5</v>
      </c>
      <c r="E14313" t="s">
        <v>711</v>
      </c>
      <c r="G14313" t="e">
        <f>--Blank</f>
        <v>#NAME?</v>
      </c>
    </row>
    <row r="14314" spans="1:7">
      <c r="A14314" t="s">
        <v>25944</v>
      </c>
      <c r="B14314">
        <v>36</v>
      </c>
      <c r="C14314">
        <v>16</v>
      </c>
      <c r="D14314">
        <v>6</v>
      </c>
      <c r="E14314" t="s">
        <v>711</v>
      </c>
      <c r="G14314" t="e">
        <f>--Blank</f>
        <v>#NAME?</v>
      </c>
    </row>
    <row r="14315" spans="1:7">
      <c r="A14315" t="s">
        <v>25945</v>
      </c>
      <c r="B14315">
        <v>36</v>
      </c>
      <c r="C14315">
        <v>16</v>
      </c>
      <c r="D14315">
        <v>7</v>
      </c>
      <c r="E14315" t="s">
        <v>711</v>
      </c>
      <c r="G14315" t="e">
        <f>--Blank</f>
        <v>#NAME?</v>
      </c>
    </row>
    <row r="14316" spans="1:7">
      <c r="A14316" t="s">
        <v>25946</v>
      </c>
      <c r="B14316">
        <v>36</v>
      </c>
      <c r="C14316">
        <v>16</v>
      </c>
      <c r="D14316">
        <v>8</v>
      </c>
      <c r="E14316" t="s">
        <v>711</v>
      </c>
      <c r="G14316" t="e">
        <f>--Blank</f>
        <v>#NAME?</v>
      </c>
    </row>
    <row r="14317" spans="1:7">
      <c r="A14317" t="s">
        <v>25947</v>
      </c>
      <c r="B14317">
        <v>36</v>
      </c>
      <c r="C14317">
        <v>16</v>
      </c>
      <c r="D14317">
        <v>9</v>
      </c>
      <c r="E14317" t="s">
        <v>711</v>
      </c>
      <c r="G14317" t="e">
        <f>--Blank</f>
        <v>#NAME?</v>
      </c>
    </row>
    <row r="14318" spans="1:7">
      <c r="A14318" t="s">
        <v>25948</v>
      </c>
      <c r="B14318">
        <v>36</v>
      </c>
      <c r="C14318">
        <v>16</v>
      </c>
      <c r="D14318">
        <v>10</v>
      </c>
      <c r="E14318" t="s">
        <v>711</v>
      </c>
      <c r="G14318" t="e">
        <f>--Blank</f>
        <v>#NAME?</v>
      </c>
    </row>
    <row r="14319" spans="1:7">
      <c r="A14319" t="s">
        <v>25949</v>
      </c>
      <c r="B14319">
        <v>36</v>
      </c>
      <c r="C14319">
        <v>16</v>
      </c>
      <c r="D14319">
        <v>11</v>
      </c>
      <c r="E14319" t="s">
        <v>711</v>
      </c>
      <c r="G14319" t="e">
        <f>--Blank</f>
        <v>#NAME?</v>
      </c>
    </row>
    <row r="14320" spans="1:7">
      <c r="A14320" t="s">
        <v>25950</v>
      </c>
      <c r="B14320">
        <v>36</v>
      </c>
      <c r="C14320">
        <v>16</v>
      </c>
      <c r="D14320">
        <v>12</v>
      </c>
      <c r="E14320" t="s">
        <v>711</v>
      </c>
      <c r="G14320" t="e">
        <f>--Blank</f>
        <v>#NAME?</v>
      </c>
    </row>
    <row r="14321" spans="1:7">
      <c r="A14321" t="s">
        <v>25951</v>
      </c>
      <c r="B14321">
        <v>36</v>
      </c>
      <c r="C14321">
        <v>16</v>
      </c>
      <c r="D14321">
        <v>13</v>
      </c>
      <c r="E14321" t="s">
        <v>711</v>
      </c>
      <c r="G14321" t="e">
        <f>--Blank</f>
        <v>#NAME?</v>
      </c>
    </row>
    <row r="14322" spans="1:7">
      <c r="A14322" t="s">
        <v>25952</v>
      </c>
      <c r="B14322">
        <v>36</v>
      </c>
      <c r="C14322">
        <v>16</v>
      </c>
      <c r="D14322">
        <v>14</v>
      </c>
      <c r="E14322" t="s">
        <v>711</v>
      </c>
      <c r="G14322" t="e">
        <f>--Blank</f>
        <v>#NAME?</v>
      </c>
    </row>
    <row r="14323" spans="1:7">
      <c r="A14323" t="s">
        <v>25953</v>
      </c>
      <c r="B14323">
        <v>36</v>
      </c>
      <c r="C14323">
        <v>16</v>
      </c>
      <c r="D14323">
        <v>15</v>
      </c>
      <c r="E14323" t="s">
        <v>711</v>
      </c>
      <c r="G14323" t="e">
        <f>--Blank</f>
        <v>#NAME?</v>
      </c>
    </row>
    <row r="14324" spans="1:7">
      <c r="A14324" t="s">
        <v>25954</v>
      </c>
      <c r="B14324">
        <v>36</v>
      </c>
      <c r="C14324">
        <v>16</v>
      </c>
      <c r="D14324">
        <v>16</v>
      </c>
      <c r="E14324" t="s">
        <v>711</v>
      </c>
      <c r="G14324" t="e">
        <f>--Blank</f>
        <v>#NAME?</v>
      </c>
    </row>
    <row r="14325" spans="1:7">
      <c r="A14325" t="s">
        <v>25955</v>
      </c>
      <c r="B14325">
        <v>36</v>
      </c>
      <c r="C14325">
        <v>16</v>
      </c>
      <c r="D14325">
        <v>17</v>
      </c>
      <c r="E14325" t="s">
        <v>711</v>
      </c>
      <c r="G14325" t="e">
        <f>--Blank</f>
        <v>#NAME?</v>
      </c>
    </row>
    <row r="14326" spans="1:7">
      <c r="A14326" t="s">
        <v>25956</v>
      </c>
      <c r="B14326">
        <v>36</v>
      </c>
      <c r="C14326">
        <v>16</v>
      </c>
      <c r="D14326">
        <v>18</v>
      </c>
      <c r="E14326" t="s">
        <v>711</v>
      </c>
      <c r="G14326" t="e">
        <f>--Blank</f>
        <v>#NAME?</v>
      </c>
    </row>
    <row r="14327" spans="1:7">
      <c r="A14327" t="s">
        <v>25957</v>
      </c>
      <c r="B14327">
        <v>36</v>
      </c>
      <c r="C14327">
        <v>16</v>
      </c>
      <c r="D14327">
        <v>19</v>
      </c>
      <c r="E14327" t="s">
        <v>711</v>
      </c>
      <c r="G14327" t="e">
        <f>--Blank</f>
        <v>#NAME?</v>
      </c>
    </row>
    <row r="14328" spans="1:7">
      <c r="A14328" t="s">
        <v>25958</v>
      </c>
      <c r="B14328">
        <v>36</v>
      </c>
      <c r="C14328">
        <v>16</v>
      </c>
      <c r="D14328">
        <v>20</v>
      </c>
      <c r="E14328" t="s">
        <v>711</v>
      </c>
      <c r="G14328" t="e">
        <f>--Blank</f>
        <v>#NAME?</v>
      </c>
    </row>
    <row r="14329" spans="1:7">
      <c r="A14329" t="s">
        <v>25959</v>
      </c>
      <c r="B14329">
        <v>36</v>
      </c>
      <c r="C14329">
        <v>17</v>
      </c>
      <c r="D14329">
        <v>1</v>
      </c>
      <c r="E14329" t="s">
        <v>711</v>
      </c>
      <c r="G14329" t="e">
        <f>--Blank</f>
        <v>#NAME?</v>
      </c>
    </row>
    <row r="14330" spans="1:7">
      <c r="A14330" t="s">
        <v>25960</v>
      </c>
      <c r="B14330">
        <v>36</v>
      </c>
      <c r="C14330">
        <v>17</v>
      </c>
      <c r="D14330">
        <v>2</v>
      </c>
      <c r="E14330" t="s">
        <v>711</v>
      </c>
      <c r="G14330" t="e">
        <f>--Blank</f>
        <v>#NAME?</v>
      </c>
    </row>
    <row r="14331" spans="1:7">
      <c r="A14331" t="s">
        <v>25961</v>
      </c>
      <c r="B14331">
        <v>36</v>
      </c>
      <c r="C14331">
        <v>17</v>
      </c>
      <c r="D14331">
        <v>3</v>
      </c>
      <c r="E14331" t="s">
        <v>711</v>
      </c>
      <c r="G14331" t="e">
        <f>--Blank</f>
        <v>#NAME?</v>
      </c>
    </row>
    <row r="14332" spans="1:7">
      <c r="A14332" t="s">
        <v>25962</v>
      </c>
      <c r="B14332">
        <v>36</v>
      </c>
      <c r="C14332">
        <v>17</v>
      </c>
      <c r="D14332">
        <v>4</v>
      </c>
      <c r="E14332" t="s">
        <v>711</v>
      </c>
      <c r="G14332" t="e">
        <f>--Blank</f>
        <v>#NAME?</v>
      </c>
    </row>
    <row r="14333" spans="1:7">
      <c r="A14333" t="s">
        <v>25963</v>
      </c>
      <c r="B14333">
        <v>36</v>
      </c>
      <c r="C14333">
        <v>17</v>
      </c>
      <c r="D14333">
        <v>5</v>
      </c>
      <c r="E14333" t="s">
        <v>711</v>
      </c>
      <c r="G14333" t="e">
        <f>--Blank</f>
        <v>#NAME?</v>
      </c>
    </row>
    <row r="14334" spans="1:7">
      <c r="A14334" t="s">
        <v>25964</v>
      </c>
      <c r="B14334">
        <v>36</v>
      </c>
      <c r="C14334">
        <v>17</v>
      </c>
      <c r="D14334">
        <v>6</v>
      </c>
      <c r="E14334" t="s">
        <v>711</v>
      </c>
      <c r="G14334" t="e">
        <f>--Blank</f>
        <v>#NAME?</v>
      </c>
    </row>
    <row r="14335" spans="1:7">
      <c r="A14335" t="s">
        <v>25965</v>
      </c>
      <c r="B14335">
        <v>36</v>
      </c>
      <c r="C14335">
        <v>17</v>
      </c>
      <c r="D14335">
        <v>7</v>
      </c>
      <c r="E14335" t="s">
        <v>711</v>
      </c>
      <c r="G14335" t="e">
        <f>--Blank</f>
        <v>#NAME?</v>
      </c>
    </row>
    <row r="14336" spans="1:7">
      <c r="A14336" t="s">
        <v>25966</v>
      </c>
      <c r="B14336">
        <v>36</v>
      </c>
      <c r="C14336">
        <v>17</v>
      </c>
      <c r="D14336">
        <v>8</v>
      </c>
      <c r="E14336" t="s">
        <v>711</v>
      </c>
      <c r="G14336" t="e">
        <f>--Blank</f>
        <v>#NAME?</v>
      </c>
    </row>
    <row r="14337" spans="1:7">
      <c r="A14337" t="s">
        <v>25967</v>
      </c>
      <c r="B14337">
        <v>36</v>
      </c>
      <c r="C14337">
        <v>17</v>
      </c>
      <c r="D14337">
        <v>9</v>
      </c>
      <c r="E14337" t="s">
        <v>711</v>
      </c>
      <c r="G14337" t="e">
        <f>--Blank</f>
        <v>#NAME?</v>
      </c>
    </row>
    <row r="14338" spans="1:7">
      <c r="A14338" t="s">
        <v>25968</v>
      </c>
      <c r="B14338">
        <v>36</v>
      </c>
      <c r="C14338">
        <v>17</v>
      </c>
      <c r="D14338">
        <v>10</v>
      </c>
      <c r="E14338" t="s">
        <v>711</v>
      </c>
      <c r="G14338" t="e">
        <f>--Blank</f>
        <v>#NAME?</v>
      </c>
    </row>
    <row r="14339" spans="1:7">
      <c r="A14339" t="s">
        <v>25969</v>
      </c>
      <c r="B14339">
        <v>36</v>
      </c>
      <c r="C14339">
        <v>17</v>
      </c>
      <c r="D14339">
        <v>11</v>
      </c>
      <c r="E14339" t="s">
        <v>711</v>
      </c>
      <c r="G14339" t="e">
        <f>--Blank</f>
        <v>#NAME?</v>
      </c>
    </row>
    <row r="14340" spans="1:7">
      <c r="A14340" t="s">
        <v>25970</v>
      </c>
      <c r="B14340">
        <v>36</v>
      </c>
      <c r="C14340">
        <v>17</v>
      </c>
      <c r="D14340">
        <v>12</v>
      </c>
      <c r="E14340" t="s">
        <v>711</v>
      </c>
      <c r="G14340" t="e">
        <f>--Blank</f>
        <v>#NAME?</v>
      </c>
    </row>
    <row r="14341" spans="1:7">
      <c r="A14341" t="s">
        <v>25971</v>
      </c>
      <c r="B14341">
        <v>36</v>
      </c>
      <c r="C14341">
        <v>17</v>
      </c>
      <c r="D14341">
        <v>13</v>
      </c>
      <c r="E14341" t="s">
        <v>711</v>
      </c>
      <c r="G14341" t="e">
        <f>--Blank</f>
        <v>#NAME?</v>
      </c>
    </row>
    <row r="14342" spans="1:7">
      <c r="A14342" t="s">
        <v>25972</v>
      </c>
      <c r="B14342">
        <v>36</v>
      </c>
      <c r="C14342">
        <v>17</v>
      </c>
      <c r="D14342">
        <v>14</v>
      </c>
      <c r="E14342" t="s">
        <v>711</v>
      </c>
      <c r="G14342" t="e">
        <f>--Blank</f>
        <v>#NAME?</v>
      </c>
    </row>
    <row r="14343" spans="1:7">
      <c r="A14343" t="s">
        <v>25973</v>
      </c>
      <c r="B14343">
        <v>36</v>
      </c>
      <c r="C14343">
        <v>17</v>
      </c>
      <c r="D14343">
        <v>15</v>
      </c>
      <c r="E14343" t="s">
        <v>711</v>
      </c>
      <c r="G14343" t="e">
        <f>--Blank</f>
        <v>#NAME?</v>
      </c>
    </row>
    <row r="14344" spans="1:7">
      <c r="A14344" t="s">
        <v>25974</v>
      </c>
      <c r="B14344">
        <v>36</v>
      </c>
      <c r="C14344">
        <v>17</v>
      </c>
      <c r="D14344">
        <v>16</v>
      </c>
      <c r="E14344" t="s">
        <v>711</v>
      </c>
      <c r="G14344" t="e">
        <f>--Blank</f>
        <v>#NAME?</v>
      </c>
    </row>
    <row r="14345" spans="1:7">
      <c r="A14345" t="s">
        <v>25975</v>
      </c>
      <c r="B14345">
        <v>36</v>
      </c>
      <c r="C14345">
        <v>17</v>
      </c>
      <c r="D14345">
        <v>17</v>
      </c>
      <c r="E14345" t="s">
        <v>711</v>
      </c>
      <c r="G14345" t="e">
        <f>--Blank</f>
        <v>#NAME?</v>
      </c>
    </row>
    <row r="14346" spans="1:7">
      <c r="A14346" t="s">
        <v>25976</v>
      </c>
      <c r="B14346">
        <v>36</v>
      </c>
      <c r="C14346">
        <v>17</v>
      </c>
      <c r="D14346">
        <v>18</v>
      </c>
      <c r="E14346" t="s">
        <v>711</v>
      </c>
      <c r="G14346" t="e">
        <f>--Blank</f>
        <v>#NAME?</v>
      </c>
    </row>
    <row r="14347" spans="1:7">
      <c r="A14347" t="s">
        <v>25977</v>
      </c>
      <c r="B14347">
        <v>36</v>
      </c>
      <c r="C14347">
        <v>17</v>
      </c>
      <c r="D14347">
        <v>19</v>
      </c>
      <c r="E14347" t="s">
        <v>711</v>
      </c>
      <c r="G14347" t="e">
        <f>--Blank</f>
        <v>#NAME?</v>
      </c>
    </row>
    <row r="14348" spans="1:7">
      <c r="A14348" t="s">
        <v>25978</v>
      </c>
      <c r="B14348">
        <v>36</v>
      </c>
      <c r="C14348">
        <v>17</v>
      </c>
      <c r="D14348">
        <v>20</v>
      </c>
      <c r="E14348" t="s">
        <v>711</v>
      </c>
      <c r="G14348" t="e">
        <f>--Blank</f>
        <v>#NAME?</v>
      </c>
    </row>
    <row r="14349" spans="1:7">
      <c r="A14349" t="s">
        <v>25979</v>
      </c>
      <c r="B14349">
        <v>36</v>
      </c>
      <c r="C14349">
        <v>18</v>
      </c>
      <c r="D14349">
        <v>1</v>
      </c>
      <c r="E14349" t="s">
        <v>711</v>
      </c>
      <c r="G14349" t="e">
        <f>--Blank</f>
        <v>#NAME?</v>
      </c>
    </row>
    <row r="14350" spans="1:7">
      <c r="A14350" t="s">
        <v>25980</v>
      </c>
      <c r="B14350">
        <v>36</v>
      </c>
      <c r="C14350">
        <v>18</v>
      </c>
      <c r="D14350">
        <v>2</v>
      </c>
      <c r="E14350" t="s">
        <v>711</v>
      </c>
      <c r="G14350" t="e">
        <f>--Blank</f>
        <v>#NAME?</v>
      </c>
    </row>
    <row r="14351" spans="1:7">
      <c r="A14351" t="s">
        <v>25981</v>
      </c>
      <c r="B14351">
        <v>36</v>
      </c>
      <c r="C14351">
        <v>18</v>
      </c>
      <c r="D14351">
        <v>3</v>
      </c>
      <c r="E14351" t="s">
        <v>711</v>
      </c>
      <c r="G14351" t="e">
        <f>--Blank</f>
        <v>#NAME?</v>
      </c>
    </row>
    <row r="14352" spans="1:7">
      <c r="A14352" t="s">
        <v>25982</v>
      </c>
      <c r="B14352">
        <v>36</v>
      </c>
      <c r="C14352">
        <v>18</v>
      </c>
      <c r="D14352">
        <v>4</v>
      </c>
      <c r="E14352" t="s">
        <v>711</v>
      </c>
      <c r="G14352" t="e">
        <f>--Blank</f>
        <v>#NAME?</v>
      </c>
    </row>
    <row r="14353" spans="1:7">
      <c r="A14353" t="s">
        <v>25983</v>
      </c>
      <c r="B14353">
        <v>36</v>
      </c>
      <c r="C14353">
        <v>18</v>
      </c>
      <c r="D14353">
        <v>5</v>
      </c>
      <c r="E14353" t="s">
        <v>711</v>
      </c>
      <c r="G14353" t="e">
        <f>--Blank</f>
        <v>#NAME?</v>
      </c>
    </row>
    <row r="14354" spans="1:7">
      <c r="A14354" t="s">
        <v>25984</v>
      </c>
      <c r="B14354">
        <v>36</v>
      </c>
      <c r="C14354">
        <v>18</v>
      </c>
      <c r="D14354">
        <v>6</v>
      </c>
      <c r="E14354" t="s">
        <v>711</v>
      </c>
      <c r="G14354" t="e">
        <f>--Blank</f>
        <v>#NAME?</v>
      </c>
    </row>
    <row r="14355" spans="1:7">
      <c r="A14355" t="s">
        <v>25985</v>
      </c>
      <c r="B14355">
        <v>36</v>
      </c>
      <c r="C14355">
        <v>18</v>
      </c>
      <c r="D14355">
        <v>7</v>
      </c>
      <c r="E14355" t="s">
        <v>711</v>
      </c>
      <c r="G14355" t="e">
        <f>--Blank</f>
        <v>#NAME?</v>
      </c>
    </row>
    <row r="14356" spans="1:7">
      <c r="A14356" t="s">
        <v>25986</v>
      </c>
      <c r="B14356">
        <v>36</v>
      </c>
      <c r="C14356">
        <v>18</v>
      </c>
      <c r="D14356">
        <v>8</v>
      </c>
      <c r="E14356" t="s">
        <v>711</v>
      </c>
      <c r="G14356" t="e">
        <f>--Blank</f>
        <v>#NAME?</v>
      </c>
    </row>
    <row r="14357" spans="1:7">
      <c r="A14357" t="s">
        <v>25987</v>
      </c>
      <c r="B14357">
        <v>36</v>
      </c>
      <c r="C14357">
        <v>18</v>
      </c>
      <c r="D14357">
        <v>9</v>
      </c>
      <c r="E14357" t="s">
        <v>711</v>
      </c>
      <c r="G14357" t="e">
        <f>--Blank</f>
        <v>#NAME?</v>
      </c>
    </row>
    <row r="14358" spans="1:7">
      <c r="A14358" t="s">
        <v>25988</v>
      </c>
      <c r="B14358">
        <v>36</v>
      </c>
      <c r="C14358">
        <v>18</v>
      </c>
      <c r="D14358">
        <v>10</v>
      </c>
      <c r="E14358" t="s">
        <v>711</v>
      </c>
      <c r="G14358" t="e">
        <f>--Blank</f>
        <v>#NAME?</v>
      </c>
    </row>
    <row r="14359" spans="1:7">
      <c r="A14359" t="s">
        <v>25989</v>
      </c>
      <c r="B14359">
        <v>36</v>
      </c>
      <c r="C14359">
        <v>18</v>
      </c>
      <c r="D14359">
        <v>11</v>
      </c>
      <c r="E14359" t="s">
        <v>711</v>
      </c>
      <c r="G14359" t="e">
        <f>--Blank</f>
        <v>#NAME?</v>
      </c>
    </row>
    <row r="14360" spans="1:7">
      <c r="A14360" t="s">
        <v>25990</v>
      </c>
      <c r="B14360">
        <v>36</v>
      </c>
      <c r="C14360">
        <v>18</v>
      </c>
      <c r="D14360">
        <v>12</v>
      </c>
      <c r="E14360" t="s">
        <v>711</v>
      </c>
      <c r="G14360" t="e">
        <f>--Blank</f>
        <v>#NAME?</v>
      </c>
    </row>
    <row r="14361" spans="1:7">
      <c r="A14361" t="s">
        <v>25991</v>
      </c>
      <c r="B14361">
        <v>36</v>
      </c>
      <c r="C14361">
        <v>18</v>
      </c>
      <c r="D14361">
        <v>13</v>
      </c>
      <c r="E14361" t="s">
        <v>711</v>
      </c>
      <c r="G14361" t="e">
        <f>--Blank</f>
        <v>#NAME?</v>
      </c>
    </row>
    <row r="14362" spans="1:7">
      <c r="A14362" t="s">
        <v>25992</v>
      </c>
      <c r="B14362">
        <v>36</v>
      </c>
      <c r="C14362">
        <v>18</v>
      </c>
      <c r="D14362">
        <v>14</v>
      </c>
      <c r="E14362" t="s">
        <v>711</v>
      </c>
      <c r="G14362" t="e">
        <f>--Blank</f>
        <v>#NAME?</v>
      </c>
    </row>
    <row r="14363" spans="1:7">
      <c r="A14363" t="s">
        <v>25993</v>
      </c>
      <c r="B14363">
        <v>36</v>
      </c>
      <c r="C14363">
        <v>18</v>
      </c>
      <c r="D14363">
        <v>15</v>
      </c>
      <c r="E14363" t="s">
        <v>711</v>
      </c>
      <c r="G14363" t="e">
        <f>--Blank</f>
        <v>#NAME?</v>
      </c>
    </row>
    <row r="14364" spans="1:7">
      <c r="A14364" t="s">
        <v>25994</v>
      </c>
      <c r="B14364">
        <v>36</v>
      </c>
      <c r="C14364">
        <v>18</v>
      </c>
      <c r="D14364">
        <v>16</v>
      </c>
      <c r="E14364" t="s">
        <v>711</v>
      </c>
      <c r="G14364" t="e">
        <f>--Blank</f>
        <v>#NAME?</v>
      </c>
    </row>
    <row r="14365" spans="1:7">
      <c r="A14365" t="s">
        <v>25995</v>
      </c>
      <c r="B14365">
        <v>36</v>
      </c>
      <c r="C14365">
        <v>18</v>
      </c>
      <c r="D14365">
        <v>17</v>
      </c>
      <c r="E14365" t="s">
        <v>711</v>
      </c>
      <c r="G14365" t="e">
        <f>--Blank</f>
        <v>#NAME?</v>
      </c>
    </row>
    <row r="14366" spans="1:7">
      <c r="A14366" t="s">
        <v>25996</v>
      </c>
      <c r="B14366">
        <v>36</v>
      </c>
      <c r="C14366">
        <v>18</v>
      </c>
      <c r="D14366">
        <v>18</v>
      </c>
      <c r="E14366" t="s">
        <v>711</v>
      </c>
      <c r="G14366" t="e">
        <f>--Blank</f>
        <v>#NAME?</v>
      </c>
    </row>
    <row r="14367" spans="1:7">
      <c r="A14367" t="s">
        <v>25997</v>
      </c>
      <c r="B14367">
        <v>36</v>
      </c>
      <c r="C14367">
        <v>18</v>
      </c>
      <c r="D14367">
        <v>19</v>
      </c>
      <c r="E14367" t="s">
        <v>711</v>
      </c>
      <c r="G14367" t="e">
        <f>--Blank</f>
        <v>#NAME?</v>
      </c>
    </row>
    <row r="14368" spans="1:7">
      <c r="A14368" t="s">
        <v>25998</v>
      </c>
      <c r="B14368">
        <v>36</v>
      </c>
      <c r="C14368">
        <v>18</v>
      </c>
      <c r="D14368">
        <v>20</v>
      </c>
      <c r="E14368" t="s">
        <v>711</v>
      </c>
      <c r="G14368" t="e">
        <f>--Blank</f>
        <v>#NAME?</v>
      </c>
    </row>
    <row r="14369" spans="1:7">
      <c r="A14369" t="s">
        <v>25999</v>
      </c>
      <c r="B14369">
        <v>36</v>
      </c>
      <c r="C14369">
        <v>19</v>
      </c>
      <c r="D14369">
        <v>1</v>
      </c>
      <c r="E14369" t="s">
        <v>711</v>
      </c>
      <c r="G14369" t="e">
        <f>--Blank</f>
        <v>#NAME?</v>
      </c>
    </row>
    <row r="14370" spans="1:7">
      <c r="A14370" t="s">
        <v>26000</v>
      </c>
      <c r="B14370">
        <v>36</v>
      </c>
      <c r="C14370">
        <v>19</v>
      </c>
      <c r="D14370">
        <v>2</v>
      </c>
      <c r="E14370" t="s">
        <v>711</v>
      </c>
      <c r="G14370" t="e">
        <f>--Blank</f>
        <v>#NAME?</v>
      </c>
    </row>
    <row r="14371" spans="1:7">
      <c r="A14371" t="s">
        <v>26001</v>
      </c>
      <c r="B14371">
        <v>36</v>
      </c>
      <c r="C14371">
        <v>19</v>
      </c>
      <c r="D14371">
        <v>3</v>
      </c>
      <c r="E14371" t="s">
        <v>711</v>
      </c>
      <c r="G14371" t="e">
        <f>--Blank</f>
        <v>#NAME?</v>
      </c>
    </row>
    <row r="14372" spans="1:7">
      <c r="A14372" t="s">
        <v>26002</v>
      </c>
      <c r="B14372">
        <v>36</v>
      </c>
      <c r="C14372">
        <v>19</v>
      </c>
      <c r="D14372">
        <v>4</v>
      </c>
      <c r="E14372" t="s">
        <v>711</v>
      </c>
      <c r="G14372" t="e">
        <f>--Blank</f>
        <v>#NAME?</v>
      </c>
    </row>
    <row r="14373" spans="1:7">
      <c r="A14373" t="s">
        <v>26003</v>
      </c>
      <c r="B14373">
        <v>36</v>
      </c>
      <c r="C14373">
        <v>19</v>
      </c>
      <c r="D14373">
        <v>5</v>
      </c>
      <c r="E14373" t="s">
        <v>711</v>
      </c>
      <c r="G14373" t="e">
        <f>--Blank</f>
        <v>#NAME?</v>
      </c>
    </row>
    <row r="14374" spans="1:7">
      <c r="A14374" t="s">
        <v>26004</v>
      </c>
      <c r="B14374">
        <v>36</v>
      </c>
      <c r="C14374">
        <v>19</v>
      </c>
      <c r="D14374">
        <v>6</v>
      </c>
      <c r="E14374" t="s">
        <v>711</v>
      </c>
      <c r="G14374" t="e">
        <f>--Blank</f>
        <v>#NAME?</v>
      </c>
    </row>
    <row r="14375" spans="1:7">
      <c r="A14375" t="s">
        <v>26005</v>
      </c>
      <c r="B14375">
        <v>36</v>
      </c>
      <c r="C14375">
        <v>19</v>
      </c>
      <c r="D14375">
        <v>7</v>
      </c>
      <c r="E14375" t="s">
        <v>711</v>
      </c>
      <c r="G14375" t="e">
        <f>--Blank</f>
        <v>#NAME?</v>
      </c>
    </row>
    <row r="14376" spans="1:7">
      <c r="A14376" t="s">
        <v>26006</v>
      </c>
      <c r="B14376">
        <v>36</v>
      </c>
      <c r="C14376">
        <v>19</v>
      </c>
      <c r="D14376">
        <v>8</v>
      </c>
      <c r="E14376" t="s">
        <v>711</v>
      </c>
      <c r="G14376" t="e">
        <f>--Blank</f>
        <v>#NAME?</v>
      </c>
    </row>
    <row r="14377" spans="1:7">
      <c r="A14377" t="s">
        <v>26007</v>
      </c>
      <c r="B14377">
        <v>36</v>
      </c>
      <c r="C14377">
        <v>19</v>
      </c>
      <c r="D14377">
        <v>9</v>
      </c>
      <c r="E14377" t="s">
        <v>711</v>
      </c>
      <c r="G14377" t="e">
        <f>--Blank</f>
        <v>#NAME?</v>
      </c>
    </row>
    <row r="14378" spans="1:7">
      <c r="A14378" t="s">
        <v>26008</v>
      </c>
      <c r="B14378">
        <v>36</v>
      </c>
      <c r="C14378">
        <v>19</v>
      </c>
      <c r="D14378">
        <v>10</v>
      </c>
      <c r="E14378" t="s">
        <v>711</v>
      </c>
      <c r="G14378" t="e">
        <f>--Blank</f>
        <v>#NAME?</v>
      </c>
    </row>
    <row r="14379" spans="1:7">
      <c r="A14379" t="s">
        <v>26009</v>
      </c>
      <c r="B14379">
        <v>36</v>
      </c>
      <c r="C14379">
        <v>19</v>
      </c>
      <c r="D14379">
        <v>11</v>
      </c>
      <c r="E14379" t="s">
        <v>711</v>
      </c>
      <c r="G14379" t="e">
        <f>--Blank</f>
        <v>#NAME?</v>
      </c>
    </row>
    <row r="14380" spans="1:7">
      <c r="A14380" t="s">
        <v>26010</v>
      </c>
      <c r="B14380">
        <v>36</v>
      </c>
      <c r="C14380">
        <v>19</v>
      </c>
      <c r="D14380">
        <v>12</v>
      </c>
      <c r="E14380" t="s">
        <v>711</v>
      </c>
      <c r="G14380" t="e">
        <f>--Blank</f>
        <v>#NAME?</v>
      </c>
    </row>
    <row r="14381" spans="1:7">
      <c r="A14381" t="s">
        <v>26011</v>
      </c>
      <c r="B14381">
        <v>36</v>
      </c>
      <c r="C14381">
        <v>19</v>
      </c>
      <c r="D14381">
        <v>13</v>
      </c>
      <c r="E14381" t="s">
        <v>711</v>
      </c>
      <c r="G14381" t="e">
        <f>--Blank</f>
        <v>#NAME?</v>
      </c>
    </row>
    <row r="14382" spans="1:7">
      <c r="A14382" t="s">
        <v>26012</v>
      </c>
      <c r="B14382">
        <v>36</v>
      </c>
      <c r="C14382">
        <v>19</v>
      </c>
      <c r="D14382">
        <v>14</v>
      </c>
      <c r="E14382" t="s">
        <v>711</v>
      </c>
      <c r="G14382" t="e">
        <f>--Blank</f>
        <v>#NAME?</v>
      </c>
    </row>
    <row r="14383" spans="1:7">
      <c r="A14383" t="s">
        <v>26013</v>
      </c>
      <c r="B14383">
        <v>36</v>
      </c>
      <c r="C14383">
        <v>19</v>
      </c>
      <c r="D14383">
        <v>15</v>
      </c>
      <c r="E14383" t="s">
        <v>711</v>
      </c>
      <c r="G14383" t="e">
        <f>--Blank</f>
        <v>#NAME?</v>
      </c>
    </row>
    <row r="14384" spans="1:7">
      <c r="A14384" t="s">
        <v>26014</v>
      </c>
      <c r="B14384">
        <v>36</v>
      </c>
      <c r="C14384">
        <v>19</v>
      </c>
      <c r="D14384">
        <v>16</v>
      </c>
      <c r="E14384" t="s">
        <v>711</v>
      </c>
      <c r="G14384" t="e">
        <f>--Blank</f>
        <v>#NAME?</v>
      </c>
    </row>
    <row r="14385" spans="1:7">
      <c r="A14385" t="s">
        <v>26015</v>
      </c>
      <c r="B14385">
        <v>36</v>
      </c>
      <c r="C14385">
        <v>19</v>
      </c>
      <c r="D14385">
        <v>17</v>
      </c>
      <c r="E14385" t="s">
        <v>711</v>
      </c>
      <c r="G14385" t="e">
        <f>--Blank</f>
        <v>#NAME?</v>
      </c>
    </row>
    <row r="14386" spans="1:7">
      <c r="A14386" t="s">
        <v>26016</v>
      </c>
      <c r="B14386">
        <v>36</v>
      </c>
      <c r="C14386">
        <v>19</v>
      </c>
      <c r="D14386">
        <v>18</v>
      </c>
      <c r="E14386" t="s">
        <v>711</v>
      </c>
      <c r="G14386" t="e">
        <f>--Blank</f>
        <v>#NAME?</v>
      </c>
    </row>
    <row r="14387" spans="1:7">
      <c r="A14387" t="s">
        <v>26017</v>
      </c>
      <c r="B14387">
        <v>36</v>
      </c>
      <c r="C14387">
        <v>19</v>
      </c>
      <c r="D14387">
        <v>19</v>
      </c>
      <c r="E14387" t="s">
        <v>711</v>
      </c>
      <c r="G14387" t="e">
        <f>--Blank</f>
        <v>#NAME?</v>
      </c>
    </row>
    <row r="14388" spans="1:7">
      <c r="A14388" t="s">
        <v>26018</v>
      </c>
      <c r="B14388">
        <v>36</v>
      </c>
      <c r="C14388">
        <v>19</v>
      </c>
      <c r="D14388">
        <v>20</v>
      </c>
      <c r="E14388" t="s">
        <v>711</v>
      </c>
      <c r="G14388" t="e">
        <f>--Blank</f>
        <v>#NAME?</v>
      </c>
    </row>
    <row r="14389" spans="1:7">
      <c r="A14389" t="s">
        <v>26019</v>
      </c>
      <c r="B14389">
        <v>36</v>
      </c>
      <c r="C14389">
        <v>20</v>
      </c>
      <c r="D14389">
        <v>1</v>
      </c>
      <c r="E14389" t="s">
        <v>711</v>
      </c>
      <c r="G14389" t="e">
        <f>--Blank</f>
        <v>#NAME?</v>
      </c>
    </row>
    <row r="14390" spans="1:7">
      <c r="A14390" t="s">
        <v>26020</v>
      </c>
      <c r="B14390">
        <v>36</v>
      </c>
      <c r="C14390">
        <v>20</v>
      </c>
      <c r="D14390">
        <v>2</v>
      </c>
      <c r="E14390" t="s">
        <v>711</v>
      </c>
      <c r="G14390" t="e">
        <f>--Blank</f>
        <v>#NAME?</v>
      </c>
    </row>
    <row r="14391" spans="1:7">
      <c r="A14391" t="s">
        <v>26021</v>
      </c>
      <c r="B14391">
        <v>36</v>
      </c>
      <c r="C14391">
        <v>20</v>
      </c>
      <c r="D14391">
        <v>3</v>
      </c>
      <c r="E14391" t="s">
        <v>711</v>
      </c>
      <c r="G14391" t="e">
        <f>--Blank</f>
        <v>#NAME?</v>
      </c>
    </row>
    <row r="14392" spans="1:7">
      <c r="A14392" t="s">
        <v>26022</v>
      </c>
      <c r="B14392">
        <v>36</v>
      </c>
      <c r="C14392">
        <v>20</v>
      </c>
      <c r="D14392">
        <v>4</v>
      </c>
      <c r="E14392" t="s">
        <v>711</v>
      </c>
      <c r="G14392" t="e">
        <f>--Blank</f>
        <v>#NAME?</v>
      </c>
    </row>
    <row r="14393" spans="1:7">
      <c r="A14393" t="s">
        <v>26023</v>
      </c>
      <c r="B14393">
        <v>36</v>
      </c>
      <c r="C14393">
        <v>20</v>
      </c>
      <c r="D14393">
        <v>5</v>
      </c>
      <c r="E14393" t="s">
        <v>711</v>
      </c>
      <c r="G14393" t="e">
        <f>--Blank</f>
        <v>#NAME?</v>
      </c>
    </row>
    <row r="14394" spans="1:7">
      <c r="A14394" t="s">
        <v>26024</v>
      </c>
      <c r="B14394">
        <v>36</v>
      </c>
      <c r="C14394">
        <v>20</v>
      </c>
      <c r="D14394">
        <v>6</v>
      </c>
      <c r="E14394" t="s">
        <v>711</v>
      </c>
      <c r="G14394" t="e">
        <f>--Blank</f>
        <v>#NAME?</v>
      </c>
    </row>
    <row r="14395" spans="1:7">
      <c r="A14395" t="s">
        <v>26025</v>
      </c>
      <c r="B14395">
        <v>36</v>
      </c>
      <c r="C14395">
        <v>20</v>
      </c>
      <c r="D14395">
        <v>7</v>
      </c>
      <c r="E14395" t="s">
        <v>711</v>
      </c>
      <c r="G14395" t="e">
        <f>--Blank</f>
        <v>#NAME?</v>
      </c>
    </row>
    <row r="14396" spans="1:7">
      <c r="A14396" t="s">
        <v>26026</v>
      </c>
      <c r="B14396">
        <v>36</v>
      </c>
      <c r="C14396">
        <v>20</v>
      </c>
      <c r="D14396">
        <v>8</v>
      </c>
      <c r="E14396" t="s">
        <v>711</v>
      </c>
      <c r="G14396" t="e">
        <f>--Blank</f>
        <v>#NAME?</v>
      </c>
    </row>
    <row r="14397" spans="1:7">
      <c r="A14397" t="s">
        <v>26027</v>
      </c>
      <c r="B14397">
        <v>36</v>
      </c>
      <c r="C14397">
        <v>20</v>
      </c>
      <c r="D14397">
        <v>9</v>
      </c>
      <c r="E14397" t="s">
        <v>711</v>
      </c>
      <c r="G14397" t="e">
        <f>--Blank</f>
        <v>#NAME?</v>
      </c>
    </row>
    <row r="14398" spans="1:7">
      <c r="A14398" t="s">
        <v>26028</v>
      </c>
      <c r="B14398">
        <v>36</v>
      </c>
      <c r="C14398">
        <v>20</v>
      </c>
      <c r="D14398">
        <v>10</v>
      </c>
      <c r="E14398" t="s">
        <v>711</v>
      </c>
      <c r="G14398" t="e">
        <f>--Blank</f>
        <v>#NAME?</v>
      </c>
    </row>
    <row r="14399" spans="1:7">
      <c r="A14399" t="s">
        <v>26029</v>
      </c>
      <c r="B14399">
        <v>36</v>
      </c>
      <c r="C14399">
        <v>20</v>
      </c>
      <c r="D14399">
        <v>11</v>
      </c>
      <c r="E14399" t="s">
        <v>711</v>
      </c>
      <c r="G14399" t="e">
        <f>--Blank</f>
        <v>#NAME?</v>
      </c>
    </row>
    <row r="14400" spans="1:7">
      <c r="A14400" t="s">
        <v>26030</v>
      </c>
      <c r="B14400">
        <v>36</v>
      </c>
      <c r="C14400">
        <v>20</v>
      </c>
      <c r="D14400">
        <v>12</v>
      </c>
      <c r="E14400" t="s">
        <v>711</v>
      </c>
      <c r="G14400" t="e">
        <f>--Blank</f>
        <v>#NAME?</v>
      </c>
    </row>
    <row r="14401" spans="1:7">
      <c r="A14401" t="s">
        <v>26031</v>
      </c>
      <c r="B14401">
        <v>36</v>
      </c>
      <c r="C14401">
        <v>20</v>
      </c>
      <c r="D14401">
        <v>13</v>
      </c>
      <c r="E14401" t="s">
        <v>711</v>
      </c>
      <c r="G14401" t="e">
        <f>--Blank</f>
        <v>#NAME?</v>
      </c>
    </row>
    <row r="14402" spans="1:7">
      <c r="A14402" t="s">
        <v>26032</v>
      </c>
      <c r="B14402">
        <v>36</v>
      </c>
      <c r="C14402">
        <v>20</v>
      </c>
      <c r="D14402">
        <v>14</v>
      </c>
      <c r="E14402" t="s">
        <v>711</v>
      </c>
      <c r="G14402" t="e">
        <f>--Blank</f>
        <v>#NAME?</v>
      </c>
    </row>
    <row r="14403" spans="1:7">
      <c r="A14403" t="s">
        <v>26033</v>
      </c>
      <c r="B14403">
        <v>36</v>
      </c>
      <c r="C14403">
        <v>20</v>
      </c>
      <c r="D14403">
        <v>15</v>
      </c>
      <c r="E14403" t="s">
        <v>711</v>
      </c>
      <c r="G14403" t="e">
        <f>--Blank</f>
        <v>#NAME?</v>
      </c>
    </row>
    <row r="14404" spans="1:7">
      <c r="A14404" t="s">
        <v>26034</v>
      </c>
      <c r="B14404">
        <v>36</v>
      </c>
      <c r="C14404">
        <v>20</v>
      </c>
      <c r="D14404">
        <v>16</v>
      </c>
      <c r="E14404" t="s">
        <v>711</v>
      </c>
      <c r="G14404" t="e">
        <f>--Blank</f>
        <v>#NAME?</v>
      </c>
    </row>
    <row r="14405" spans="1:7">
      <c r="A14405" t="s">
        <v>26035</v>
      </c>
      <c r="B14405">
        <v>36</v>
      </c>
      <c r="C14405">
        <v>20</v>
      </c>
      <c r="D14405">
        <v>17</v>
      </c>
      <c r="E14405" t="s">
        <v>711</v>
      </c>
      <c r="G14405" t="e">
        <f>--Blank</f>
        <v>#NAME?</v>
      </c>
    </row>
    <row r="14406" spans="1:7">
      <c r="A14406" t="s">
        <v>26036</v>
      </c>
      <c r="B14406">
        <v>36</v>
      </c>
      <c r="C14406">
        <v>20</v>
      </c>
      <c r="D14406">
        <v>18</v>
      </c>
      <c r="E14406" t="s">
        <v>711</v>
      </c>
      <c r="G14406" t="e">
        <f>--Blank</f>
        <v>#NAME?</v>
      </c>
    </row>
    <row r="14407" spans="1:7">
      <c r="A14407" t="s">
        <v>26037</v>
      </c>
      <c r="B14407">
        <v>36</v>
      </c>
      <c r="C14407">
        <v>20</v>
      </c>
      <c r="D14407">
        <v>19</v>
      </c>
      <c r="E14407" t="s">
        <v>711</v>
      </c>
      <c r="G14407" t="e">
        <f>--Blank</f>
        <v>#NAME?</v>
      </c>
    </row>
    <row r="14408" spans="1:7">
      <c r="A14408" t="s">
        <v>26038</v>
      </c>
      <c r="B14408">
        <v>36</v>
      </c>
      <c r="C14408">
        <v>20</v>
      </c>
      <c r="D14408">
        <v>20</v>
      </c>
      <c r="E14408" t="s">
        <v>711</v>
      </c>
      <c r="G14408" t="e">
        <f>--Blank</f>
        <v>#NAME?</v>
      </c>
    </row>
    <row r="14409" spans="1:7">
      <c r="A14409" t="s">
        <v>26039</v>
      </c>
      <c r="B14409">
        <v>37</v>
      </c>
      <c r="C14409">
        <v>1</v>
      </c>
      <c r="D14409">
        <v>1</v>
      </c>
      <c r="E14409" t="s">
        <v>15</v>
      </c>
      <c r="G14409" t="s">
        <v>16</v>
      </c>
    </row>
    <row r="14410" spans="1:7">
      <c r="A14410" t="s">
        <v>26040</v>
      </c>
      <c r="B14410">
        <v>37</v>
      </c>
      <c r="C14410">
        <v>1</v>
      </c>
      <c r="D14410">
        <v>2</v>
      </c>
      <c r="E14410" t="s">
        <v>15</v>
      </c>
      <c r="G14410" t="s">
        <v>16</v>
      </c>
    </row>
    <row r="14411" spans="1:7">
      <c r="A14411" t="s">
        <v>26041</v>
      </c>
      <c r="B14411">
        <v>37</v>
      </c>
      <c r="C14411">
        <v>1</v>
      </c>
      <c r="D14411">
        <v>3</v>
      </c>
      <c r="E14411" t="s">
        <v>19</v>
      </c>
      <c r="G14411" t="s">
        <v>20</v>
      </c>
    </row>
    <row r="14412" spans="1:7">
      <c r="A14412" t="s">
        <v>26042</v>
      </c>
      <c r="B14412">
        <v>37</v>
      </c>
      <c r="C14412">
        <v>1</v>
      </c>
      <c r="D14412">
        <v>4</v>
      </c>
      <c r="E14412" t="s">
        <v>19</v>
      </c>
      <c r="G14412" t="s">
        <v>20</v>
      </c>
    </row>
    <row r="14413" spans="1:7">
      <c r="A14413" t="s">
        <v>26043</v>
      </c>
      <c r="B14413">
        <v>37</v>
      </c>
      <c r="C14413">
        <v>1</v>
      </c>
      <c r="D14413">
        <v>5</v>
      </c>
      <c r="E14413" t="s">
        <v>23</v>
      </c>
      <c r="G14413" t="s">
        <v>24</v>
      </c>
    </row>
    <row r="14414" spans="1:7">
      <c r="A14414" t="s">
        <v>26044</v>
      </c>
      <c r="B14414">
        <v>37</v>
      </c>
      <c r="C14414">
        <v>1</v>
      </c>
      <c r="D14414">
        <v>6</v>
      </c>
      <c r="E14414" t="s">
        <v>23</v>
      </c>
      <c r="G14414" t="s">
        <v>24</v>
      </c>
    </row>
    <row r="14415" spans="1:7">
      <c r="A14415" t="s">
        <v>26045</v>
      </c>
      <c r="B14415">
        <v>37</v>
      </c>
      <c r="C14415">
        <v>1</v>
      </c>
      <c r="D14415">
        <v>7</v>
      </c>
      <c r="E14415" t="s">
        <v>27</v>
      </c>
      <c r="G14415" t="s">
        <v>28</v>
      </c>
    </row>
    <row r="14416" spans="1:7">
      <c r="A14416" t="s">
        <v>26046</v>
      </c>
      <c r="B14416">
        <v>37</v>
      </c>
      <c r="C14416">
        <v>1</v>
      </c>
      <c r="D14416">
        <v>8</v>
      </c>
      <c r="E14416" t="s">
        <v>27</v>
      </c>
      <c r="G14416" t="s">
        <v>28</v>
      </c>
    </row>
    <row r="14417" spans="1:7">
      <c r="A14417" t="s">
        <v>26047</v>
      </c>
      <c r="B14417">
        <v>37</v>
      </c>
      <c r="C14417">
        <v>1</v>
      </c>
      <c r="D14417">
        <v>9</v>
      </c>
      <c r="E14417" t="s">
        <v>31</v>
      </c>
      <c r="G14417" t="s">
        <v>32</v>
      </c>
    </row>
    <row r="14418" spans="1:7">
      <c r="A14418" t="s">
        <v>26048</v>
      </c>
      <c r="B14418">
        <v>37</v>
      </c>
      <c r="C14418">
        <v>1</v>
      </c>
      <c r="D14418">
        <v>10</v>
      </c>
      <c r="E14418" t="s">
        <v>31</v>
      </c>
      <c r="G14418" t="s">
        <v>32</v>
      </c>
    </row>
    <row r="14419" spans="1:7">
      <c r="A14419" t="s">
        <v>26049</v>
      </c>
      <c r="B14419">
        <v>37</v>
      </c>
      <c r="C14419">
        <v>1</v>
      </c>
      <c r="D14419">
        <v>11</v>
      </c>
      <c r="E14419" t="s">
        <v>35</v>
      </c>
      <c r="G14419" t="s">
        <v>36</v>
      </c>
    </row>
    <row r="14420" spans="1:7">
      <c r="A14420" t="s">
        <v>26050</v>
      </c>
      <c r="B14420">
        <v>37</v>
      </c>
      <c r="C14420">
        <v>1</v>
      </c>
      <c r="D14420">
        <v>12</v>
      </c>
      <c r="E14420" t="s">
        <v>35</v>
      </c>
      <c r="G14420" t="s">
        <v>36</v>
      </c>
    </row>
    <row r="14421" spans="1:7">
      <c r="A14421" t="s">
        <v>26051</v>
      </c>
      <c r="B14421">
        <v>37</v>
      </c>
      <c r="C14421">
        <v>1</v>
      </c>
      <c r="D14421">
        <v>13</v>
      </c>
      <c r="E14421" t="s">
        <v>39</v>
      </c>
      <c r="G14421" t="s">
        <v>40</v>
      </c>
    </row>
    <row r="14422" spans="1:7">
      <c r="A14422" t="s">
        <v>26052</v>
      </c>
      <c r="B14422">
        <v>37</v>
      </c>
      <c r="C14422">
        <v>1</v>
      </c>
      <c r="D14422">
        <v>14</v>
      </c>
      <c r="E14422" t="s">
        <v>39</v>
      </c>
      <c r="G14422" t="s">
        <v>40</v>
      </c>
    </row>
    <row r="14423" spans="1:7">
      <c r="A14423" t="s">
        <v>26053</v>
      </c>
      <c r="B14423">
        <v>37</v>
      </c>
      <c r="C14423">
        <v>1</v>
      </c>
      <c r="D14423">
        <v>15</v>
      </c>
      <c r="E14423" t="s">
        <v>43</v>
      </c>
      <c r="G14423" t="s">
        <v>44</v>
      </c>
    </row>
    <row r="14424" spans="1:7">
      <c r="A14424" t="s">
        <v>26054</v>
      </c>
      <c r="B14424">
        <v>37</v>
      </c>
      <c r="C14424">
        <v>1</v>
      </c>
      <c r="D14424">
        <v>16</v>
      </c>
      <c r="E14424" t="s">
        <v>43</v>
      </c>
      <c r="G14424" t="s">
        <v>44</v>
      </c>
    </row>
    <row r="14425" spans="1:7">
      <c r="A14425" t="s">
        <v>26055</v>
      </c>
      <c r="B14425">
        <v>37</v>
      </c>
      <c r="C14425">
        <v>1</v>
      </c>
      <c r="D14425">
        <v>17</v>
      </c>
      <c r="E14425" t="s">
        <v>47</v>
      </c>
      <c r="G14425" t="s">
        <v>48</v>
      </c>
    </row>
    <row r="14426" spans="1:7">
      <c r="A14426" t="s">
        <v>26056</v>
      </c>
      <c r="B14426">
        <v>37</v>
      </c>
      <c r="C14426">
        <v>1</v>
      </c>
      <c r="D14426">
        <v>18</v>
      </c>
      <c r="E14426" t="s">
        <v>47</v>
      </c>
      <c r="G14426" t="s">
        <v>48</v>
      </c>
    </row>
    <row r="14427" spans="1:7">
      <c r="A14427" t="s">
        <v>26057</v>
      </c>
      <c r="B14427">
        <v>37</v>
      </c>
      <c r="C14427">
        <v>1</v>
      </c>
      <c r="D14427">
        <v>19</v>
      </c>
      <c r="E14427" t="s">
        <v>51</v>
      </c>
      <c r="G14427" t="s">
        <v>52</v>
      </c>
    </row>
    <row r="14428" spans="1:7">
      <c r="A14428" t="s">
        <v>26058</v>
      </c>
      <c r="B14428">
        <v>37</v>
      </c>
      <c r="C14428">
        <v>1</v>
      </c>
      <c r="D14428">
        <v>20</v>
      </c>
      <c r="E14428" t="s">
        <v>51</v>
      </c>
      <c r="G14428" t="s">
        <v>52</v>
      </c>
    </row>
    <row r="14429" spans="1:7">
      <c r="A14429" t="s">
        <v>26059</v>
      </c>
      <c r="B14429">
        <v>37</v>
      </c>
      <c r="C14429">
        <v>2</v>
      </c>
      <c r="D14429">
        <v>1</v>
      </c>
      <c r="E14429" t="s">
        <v>55</v>
      </c>
      <c r="G14429" t="s">
        <v>56</v>
      </c>
    </row>
    <row r="14430" spans="1:7">
      <c r="A14430" t="s">
        <v>26060</v>
      </c>
      <c r="B14430">
        <v>37</v>
      </c>
      <c r="C14430">
        <v>2</v>
      </c>
      <c r="D14430">
        <v>2</v>
      </c>
      <c r="E14430" t="s">
        <v>55</v>
      </c>
      <c r="G14430" t="s">
        <v>56</v>
      </c>
    </row>
    <row r="14431" spans="1:7">
      <c r="A14431" t="s">
        <v>26061</v>
      </c>
      <c r="B14431">
        <v>37</v>
      </c>
      <c r="C14431">
        <v>2</v>
      </c>
      <c r="D14431">
        <v>3</v>
      </c>
      <c r="E14431" t="s">
        <v>59</v>
      </c>
      <c r="G14431" t="s">
        <v>60</v>
      </c>
    </row>
    <row r="14432" spans="1:7">
      <c r="A14432" t="s">
        <v>26062</v>
      </c>
      <c r="B14432">
        <v>37</v>
      </c>
      <c r="C14432">
        <v>2</v>
      </c>
      <c r="D14432">
        <v>4</v>
      </c>
      <c r="E14432" t="s">
        <v>59</v>
      </c>
      <c r="G14432" t="s">
        <v>60</v>
      </c>
    </row>
    <row r="14433" spans="1:7">
      <c r="A14433" t="s">
        <v>26063</v>
      </c>
      <c r="B14433">
        <v>37</v>
      </c>
      <c r="C14433">
        <v>2</v>
      </c>
      <c r="D14433">
        <v>5</v>
      </c>
      <c r="E14433" t="s">
        <v>63</v>
      </c>
      <c r="G14433" t="s">
        <v>64</v>
      </c>
    </row>
    <row r="14434" spans="1:7">
      <c r="A14434" t="s">
        <v>26064</v>
      </c>
      <c r="B14434">
        <v>37</v>
      </c>
      <c r="C14434">
        <v>2</v>
      </c>
      <c r="D14434">
        <v>6</v>
      </c>
      <c r="E14434" t="s">
        <v>63</v>
      </c>
      <c r="G14434" t="s">
        <v>64</v>
      </c>
    </row>
    <row r="14435" spans="1:7">
      <c r="A14435" t="s">
        <v>26065</v>
      </c>
      <c r="B14435">
        <v>37</v>
      </c>
      <c r="C14435">
        <v>2</v>
      </c>
      <c r="D14435">
        <v>7</v>
      </c>
      <c r="E14435" t="s">
        <v>67</v>
      </c>
      <c r="G14435" t="s">
        <v>68</v>
      </c>
    </row>
    <row r="14436" spans="1:7">
      <c r="A14436" t="s">
        <v>26066</v>
      </c>
      <c r="B14436">
        <v>37</v>
      </c>
      <c r="C14436">
        <v>2</v>
      </c>
      <c r="D14436">
        <v>8</v>
      </c>
      <c r="E14436" t="s">
        <v>67</v>
      </c>
      <c r="G14436" t="s">
        <v>68</v>
      </c>
    </row>
    <row r="14437" spans="1:7">
      <c r="A14437" t="s">
        <v>26067</v>
      </c>
      <c r="B14437">
        <v>37</v>
      </c>
      <c r="C14437">
        <v>2</v>
      </c>
      <c r="D14437">
        <v>9</v>
      </c>
      <c r="E14437" t="s">
        <v>71</v>
      </c>
      <c r="G14437" t="s">
        <v>72</v>
      </c>
    </row>
    <row r="14438" spans="1:7">
      <c r="A14438" t="s">
        <v>26068</v>
      </c>
      <c r="B14438">
        <v>37</v>
      </c>
      <c r="C14438">
        <v>2</v>
      </c>
      <c r="D14438">
        <v>10</v>
      </c>
      <c r="E14438" t="s">
        <v>71</v>
      </c>
      <c r="G14438" t="s">
        <v>72</v>
      </c>
    </row>
    <row r="14439" spans="1:7">
      <c r="A14439" t="s">
        <v>26069</v>
      </c>
      <c r="B14439">
        <v>37</v>
      </c>
      <c r="C14439">
        <v>2</v>
      </c>
      <c r="D14439">
        <v>11</v>
      </c>
      <c r="E14439" t="s">
        <v>75</v>
      </c>
      <c r="G14439" t="s">
        <v>76</v>
      </c>
    </row>
    <row r="14440" spans="1:7">
      <c r="A14440" t="s">
        <v>26070</v>
      </c>
      <c r="B14440">
        <v>37</v>
      </c>
      <c r="C14440">
        <v>2</v>
      </c>
      <c r="D14440">
        <v>12</v>
      </c>
      <c r="E14440" t="s">
        <v>75</v>
      </c>
      <c r="G14440" t="s">
        <v>76</v>
      </c>
    </row>
    <row r="14441" spans="1:7">
      <c r="A14441" t="s">
        <v>26071</v>
      </c>
      <c r="B14441">
        <v>37</v>
      </c>
      <c r="C14441">
        <v>2</v>
      </c>
      <c r="D14441">
        <v>13</v>
      </c>
      <c r="E14441" t="s">
        <v>26072</v>
      </c>
      <c r="F14441" t="s">
        <v>26073</v>
      </c>
    </row>
    <row r="14442" spans="1:7">
      <c r="A14442" t="s">
        <v>26074</v>
      </c>
      <c r="B14442">
        <v>37</v>
      </c>
      <c r="C14442">
        <v>2</v>
      </c>
      <c r="D14442">
        <v>14</v>
      </c>
      <c r="E14442" t="s">
        <v>26075</v>
      </c>
      <c r="F14442" t="s">
        <v>26073</v>
      </c>
    </row>
    <row r="14443" spans="1:7">
      <c r="A14443" t="s">
        <v>26076</v>
      </c>
      <c r="B14443">
        <v>37</v>
      </c>
      <c r="C14443">
        <v>2</v>
      </c>
      <c r="D14443">
        <v>15</v>
      </c>
      <c r="E14443" t="s">
        <v>26077</v>
      </c>
      <c r="F14443" t="s">
        <v>26078</v>
      </c>
    </row>
    <row r="14444" spans="1:7">
      <c r="A14444" t="s">
        <v>26079</v>
      </c>
      <c r="B14444">
        <v>37</v>
      </c>
      <c r="C14444">
        <v>2</v>
      </c>
      <c r="D14444">
        <v>16</v>
      </c>
      <c r="E14444" t="s">
        <v>26080</v>
      </c>
      <c r="F14444" t="s">
        <v>26078</v>
      </c>
    </row>
    <row r="14445" spans="1:7">
      <c r="A14445" t="s">
        <v>26081</v>
      </c>
      <c r="B14445">
        <v>37</v>
      </c>
      <c r="C14445">
        <v>2</v>
      </c>
      <c r="D14445">
        <v>17</v>
      </c>
      <c r="E14445" t="s">
        <v>26082</v>
      </c>
      <c r="F14445" t="s">
        <v>26083</v>
      </c>
    </row>
    <row r="14446" spans="1:7">
      <c r="A14446" t="s">
        <v>26084</v>
      </c>
      <c r="B14446">
        <v>37</v>
      </c>
      <c r="C14446">
        <v>2</v>
      </c>
      <c r="D14446">
        <v>18</v>
      </c>
      <c r="E14446" t="s">
        <v>26085</v>
      </c>
      <c r="F14446" t="s">
        <v>26083</v>
      </c>
    </row>
    <row r="14447" spans="1:7">
      <c r="A14447" t="s">
        <v>26086</v>
      </c>
      <c r="B14447">
        <v>37</v>
      </c>
      <c r="C14447">
        <v>2</v>
      </c>
      <c r="D14447">
        <v>19</v>
      </c>
      <c r="E14447" t="s">
        <v>26087</v>
      </c>
      <c r="F14447" t="s">
        <v>26088</v>
      </c>
    </row>
    <row r="14448" spans="1:7">
      <c r="A14448" t="s">
        <v>26089</v>
      </c>
      <c r="B14448">
        <v>37</v>
      </c>
      <c r="C14448">
        <v>2</v>
      </c>
      <c r="D14448">
        <v>20</v>
      </c>
      <c r="E14448" t="s">
        <v>26090</v>
      </c>
      <c r="F14448" t="s">
        <v>26088</v>
      </c>
    </row>
    <row r="14449" spans="1:7">
      <c r="A14449" t="s">
        <v>26091</v>
      </c>
      <c r="B14449">
        <v>37</v>
      </c>
      <c r="C14449">
        <v>3</v>
      </c>
      <c r="D14449">
        <v>1</v>
      </c>
      <c r="E14449" t="s">
        <v>26092</v>
      </c>
      <c r="F14449" t="s">
        <v>26093</v>
      </c>
    </row>
    <row r="14450" spans="1:7">
      <c r="A14450" t="s">
        <v>26094</v>
      </c>
      <c r="B14450">
        <v>37</v>
      </c>
      <c r="C14450">
        <v>3</v>
      </c>
      <c r="D14450">
        <v>2</v>
      </c>
      <c r="E14450" t="s">
        <v>26095</v>
      </c>
      <c r="F14450" t="s">
        <v>26093</v>
      </c>
    </row>
    <row r="14451" spans="1:7">
      <c r="A14451" t="s">
        <v>26096</v>
      </c>
      <c r="B14451">
        <v>37</v>
      </c>
      <c r="C14451">
        <v>3</v>
      </c>
      <c r="D14451">
        <v>3</v>
      </c>
      <c r="E14451" t="s">
        <v>26097</v>
      </c>
      <c r="F14451" t="s">
        <v>26098</v>
      </c>
    </row>
    <row r="14452" spans="1:7">
      <c r="A14452" t="s">
        <v>26099</v>
      </c>
      <c r="B14452">
        <v>37</v>
      </c>
      <c r="C14452">
        <v>3</v>
      </c>
      <c r="D14452">
        <v>4</v>
      </c>
      <c r="E14452" t="s">
        <v>26100</v>
      </c>
      <c r="F14452" t="s">
        <v>26098</v>
      </c>
    </row>
    <row r="14453" spans="1:7">
      <c r="A14453" t="s">
        <v>26101</v>
      </c>
      <c r="B14453">
        <v>37</v>
      </c>
      <c r="C14453">
        <v>3</v>
      </c>
      <c r="D14453">
        <v>5</v>
      </c>
      <c r="E14453" t="s">
        <v>26102</v>
      </c>
      <c r="F14453" t="s">
        <v>26103</v>
      </c>
    </row>
    <row r="14454" spans="1:7">
      <c r="A14454" t="s">
        <v>26104</v>
      </c>
      <c r="B14454">
        <v>37</v>
      </c>
      <c r="C14454">
        <v>3</v>
      </c>
      <c r="D14454">
        <v>6</v>
      </c>
      <c r="E14454" t="s">
        <v>26105</v>
      </c>
      <c r="F14454" t="s">
        <v>26103</v>
      </c>
    </row>
    <row r="14455" spans="1:7">
      <c r="A14455" t="s">
        <v>26106</v>
      </c>
      <c r="B14455">
        <v>37</v>
      </c>
      <c r="C14455">
        <v>3</v>
      </c>
      <c r="D14455">
        <v>7</v>
      </c>
      <c r="E14455" t="s">
        <v>26107</v>
      </c>
      <c r="G14455" t="e">
        <f>--Internal_19882</f>
        <v>#NAME?</v>
      </c>
    </row>
    <row r="14456" spans="1:7">
      <c r="A14456" t="s">
        <v>26108</v>
      </c>
      <c r="B14456">
        <v>37</v>
      </c>
      <c r="C14456">
        <v>3</v>
      </c>
      <c r="D14456">
        <v>8</v>
      </c>
      <c r="E14456" t="s">
        <v>26107</v>
      </c>
      <c r="G14456" t="e">
        <f>--Internal_19882</f>
        <v>#NAME?</v>
      </c>
    </row>
    <row r="14457" spans="1:7">
      <c r="A14457" t="s">
        <v>26109</v>
      </c>
      <c r="B14457">
        <v>37</v>
      </c>
      <c r="C14457">
        <v>3</v>
      </c>
      <c r="D14457">
        <v>9</v>
      </c>
      <c r="E14457" t="s">
        <v>26110</v>
      </c>
      <c r="F14457" t="s">
        <v>26111</v>
      </c>
    </row>
    <row r="14458" spans="1:7">
      <c r="A14458" t="s">
        <v>26112</v>
      </c>
      <c r="B14458">
        <v>37</v>
      </c>
      <c r="C14458">
        <v>3</v>
      </c>
      <c r="D14458">
        <v>10</v>
      </c>
      <c r="E14458" t="s">
        <v>26113</v>
      </c>
      <c r="F14458" t="s">
        <v>26111</v>
      </c>
    </row>
    <row r="14459" spans="1:7">
      <c r="A14459" t="s">
        <v>26114</v>
      </c>
      <c r="B14459">
        <v>37</v>
      </c>
      <c r="C14459">
        <v>3</v>
      </c>
      <c r="D14459">
        <v>11</v>
      </c>
      <c r="E14459" t="s">
        <v>26115</v>
      </c>
      <c r="F14459" t="s">
        <v>26116</v>
      </c>
    </row>
    <row r="14460" spans="1:7">
      <c r="A14460" t="s">
        <v>26117</v>
      </c>
      <c r="B14460">
        <v>37</v>
      </c>
      <c r="C14460">
        <v>3</v>
      </c>
      <c r="D14460">
        <v>12</v>
      </c>
      <c r="E14460" t="s">
        <v>26118</v>
      </c>
      <c r="F14460" t="s">
        <v>26116</v>
      </c>
    </row>
    <row r="14461" spans="1:7">
      <c r="A14461" t="s">
        <v>26119</v>
      </c>
      <c r="B14461">
        <v>37</v>
      </c>
      <c r="C14461">
        <v>3</v>
      </c>
      <c r="D14461">
        <v>13</v>
      </c>
      <c r="E14461" t="s">
        <v>26120</v>
      </c>
      <c r="F14461" t="s">
        <v>26121</v>
      </c>
    </row>
    <row r="14462" spans="1:7">
      <c r="A14462" t="s">
        <v>26122</v>
      </c>
      <c r="B14462">
        <v>37</v>
      </c>
      <c r="C14462">
        <v>3</v>
      </c>
      <c r="D14462">
        <v>14</v>
      </c>
      <c r="E14462" t="s">
        <v>26123</v>
      </c>
      <c r="F14462" t="s">
        <v>26121</v>
      </c>
    </row>
    <row r="14463" spans="1:7">
      <c r="A14463" t="s">
        <v>26124</v>
      </c>
      <c r="B14463">
        <v>37</v>
      </c>
      <c r="C14463">
        <v>3</v>
      </c>
      <c r="D14463">
        <v>15</v>
      </c>
      <c r="E14463" t="s">
        <v>26125</v>
      </c>
      <c r="F14463" t="s">
        <v>26126</v>
      </c>
    </row>
    <row r="14464" spans="1:7">
      <c r="A14464" t="s">
        <v>26127</v>
      </c>
      <c r="B14464">
        <v>37</v>
      </c>
      <c r="C14464">
        <v>3</v>
      </c>
      <c r="D14464">
        <v>16</v>
      </c>
      <c r="E14464" t="s">
        <v>26128</v>
      </c>
      <c r="F14464" t="s">
        <v>26126</v>
      </c>
    </row>
    <row r="14465" spans="1:7">
      <c r="A14465" t="s">
        <v>26129</v>
      </c>
      <c r="B14465">
        <v>37</v>
      </c>
      <c r="C14465">
        <v>3</v>
      </c>
      <c r="D14465">
        <v>17</v>
      </c>
      <c r="E14465" t="s">
        <v>26130</v>
      </c>
      <c r="F14465" t="s">
        <v>26131</v>
      </c>
    </row>
    <row r="14466" spans="1:7">
      <c r="A14466" t="s">
        <v>26132</v>
      </c>
      <c r="B14466">
        <v>37</v>
      </c>
      <c r="C14466">
        <v>3</v>
      </c>
      <c r="D14466">
        <v>18</v>
      </c>
      <c r="E14466" t="s">
        <v>26133</v>
      </c>
      <c r="F14466" t="s">
        <v>26131</v>
      </c>
    </row>
    <row r="14467" spans="1:7">
      <c r="A14467" t="s">
        <v>26134</v>
      </c>
      <c r="B14467">
        <v>37</v>
      </c>
      <c r="C14467">
        <v>3</v>
      </c>
      <c r="D14467">
        <v>19</v>
      </c>
      <c r="E14467" t="s">
        <v>26135</v>
      </c>
      <c r="F14467" t="s">
        <v>26136</v>
      </c>
    </row>
    <row r="14468" spans="1:7">
      <c r="A14468" t="s">
        <v>26137</v>
      </c>
      <c r="B14468">
        <v>37</v>
      </c>
      <c r="C14468">
        <v>3</v>
      </c>
      <c r="D14468">
        <v>20</v>
      </c>
      <c r="E14468" t="s">
        <v>26138</v>
      </c>
      <c r="F14468" t="s">
        <v>26136</v>
      </c>
    </row>
    <row r="14469" spans="1:7">
      <c r="A14469" t="s">
        <v>26139</v>
      </c>
      <c r="B14469">
        <v>37</v>
      </c>
      <c r="C14469">
        <v>4</v>
      </c>
      <c r="D14469">
        <v>1</v>
      </c>
      <c r="E14469" t="s">
        <v>26140</v>
      </c>
      <c r="F14469" t="s">
        <v>26141</v>
      </c>
    </row>
    <row r="14470" spans="1:7">
      <c r="A14470" t="s">
        <v>26142</v>
      </c>
      <c r="B14470">
        <v>37</v>
      </c>
      <c r="C14470">
        <v>4</v>
      </c>
      <c r="D14470">
        <v>2</v>
      </c>
      <c r="E14470" t="s">
        <v>26143</v>
      </c>
      <c r="F14470" t="s">
        <v>26141</v>
      </c>
    </row>
    <row r="14471" spans="1:7">
      <c r="A14471" t="s">
        <v>26144</v>
      </c>
      <c r="B14471">
        <v>37</v>
      </c>
      <c r="C14471">
        <v>4</v>
      </c>
      <c r="D14471">
        <v>3</v>
      </c>
      <c r="E14471" t="s">
        <v>26145</v>
      </c>
      <c r="F14471" t="s">
        <v>26146</v>
      </c>
    </row>
    <row r="14472" spans="1:7">
      <c r="A14472" t="s">
        <v>26147</v>
      </c>
      <c r="B14472">
        <v>37</v>
      </c>
      <c r="C14472">
        <v>4</v>
      </c>
      <c r="D14472">
        <v>4</v>
      </c>
      <c r="E14472" t="s">
        <v>26148</v>
      </c>
      <c r="F14472" t="s">
        <v>26146</v>
      </c>
    </row>
    <row r="14473" spans="1:7">
      <c r="A14473" t="s">
        <v>26149</v>
      </c>
      <c r="B14473">
        <v>37</v>
      </c>
      <c r="C14473">
        <v>4</v>
      </c>
      <c r="D14473">
        <v>5</v>
      </c>
      <c r="E14473" t="s">
        <v>26150</v>
      </c>
      <c r="F14473" t="s">
        <v>26151</v>
      </c>
    </row>
    <row r="14474" spans="1:7">
      <c r="A14474" t="s">
        <v>26152</v>
      </c>
      <c r="B14474">
        <v>37</v>
      </c>
      <c r="C14474">
        <v>4</v>
      </c>
      <c r="D14474">
        <v>6</v>
      </c>
      <c r="E14474" t="s">
        <v>26153</v>
      </c>
      <c r="F14474" t="s">
        <v>26151</v>
      </c>
    </row>
    <row r="14475" spans="1:7">
      <c r="A14475" t="s">
        <v>26154</v>
      </c>
      <c r="B14475">
        <v>37</v>
      </c>
      <c r="C14475">
        <v>4</v>
      </c>
      <c r="D14475">
        <v>7</v>
      </c>
      <c r="E14475" t="s">
        <v>26155</v>
      </c>
      <c r="F14475" t="s">
        <v>26156</v>
      </c>
    </row>
    <row r="14476" spans="1:7">
      <c r="A14476" t="s">
        <v>26157</v>
      </c>
      <c r="B14476">
        <v>37</v>
      </c>
      <c r="C14476">
        <v>4</v>
      </c>
      <c r="D14476">
        <v>8</v>
      </c>
      <c r="E14476" t="s">
        <v>26158</v>
      </c>
      <c r="F14476" t="s">
        <v>26156</v>
      </c>
    </row>
    <row r="14477" spans="1:7">
      <c r="A14477" t="s">
        <v>26159</v>
      </c>
      <c r="B14477">
        <v>37</v>
      </c>
      <c r="C14477">
        <v>4</v>
      </c>
      <c r="D14477">
        <v>9</v>
      </c>
      <c r="E14477" t="s">
        <v>26160</v>
      </c>
      <c r="G14477" t="e">
        <f>--Internal_10844</f>
        <v>#NAME?</v>
      </c>
    </row>
    <row r="14478" spans="1:7">
      <c r="A14478" t="s">
        <v>26161</v>
      </c>
      <c r="B14478">
        <v>37</v>
      </c>
      <c r="C14478">
        <v>4</v>
      </c>
      <c r="D14478">
        <v>10</v>
      </c>
      <c r="E14478" t="s">
        <v>26160</v>
      </c>
      <c r="G14478" t="e">
        <f>--Internal_10844</f>
        <v>#NAME?</v>
      </c>
    </row>
    <row r="14479" spans="1:7">
      <c r="A14479" t="s">
        <v>26162</v>
      </c>
      <c r="B14479">
        <v>37</v>
      </c>
      <c r="C14479">
        <v>4</v>
      </c>
      <c r="D14479">
        <v>11</v>
      </c>
      <c r="E14479" t="s">
        <v>26163</v>
      </c>
      <c r="F14479" t="s">
        <v>26164</v>
      </c>
    </row>
    <row r="14480" spans="1:7">
      <c r="A14480" t="s">
        <v>26165</v>
      </c>
      <c r="B14480">
        <v>37</v>
      </c>
      <c r="C14480">
        <v>4</v>
      </c>
      <c r="D14480">
        <v>12</v>
      </c>
      <c r="E14480" t="s">
        <v>26166</v>
      </c>
      <c r="F14480" t="s">
        <v>26164</v>
      </c>
    </row>
    <row r="14481" spans="1:7">
      <c r="A14481" t="s">
        <v>26167</v>
      </c>
      <c r="B14481">
        <v>37</v>
      </c>
      <c r="C14481">
        <v>4</v>
      </c>
      <c r="D14481">
        <v>13</v>
      </c>
      <c r="E14481" t="s">
        <v>26168</v>
      </c>
      <c r="G14481" t="e">
        <f>--Internal_12972</f>
        <v>#NAME?</v>
      </c>
    </row>
    <row r="14482" spans="1:7">
      <c r="A14482" t="s">
        <v>26169</v>
      </c>
      <c r="B14482">
        <v>37</v>
      </c>
      <c r="C14482">
        <v>4</v>
      </c>
      <c r="D14482">
        <v>14</v>
      </c>
      <c r="E14482" t="s">
        <v>26168</v>
      </c>
      <c r="G14482" t="e">
        <f>--Internal_12972</f>
        <v>#NAME?</v>
      </c>
    </row>
    <row r="14483" spans="1:7">
      <c r="A14483" t="s">
        <v>26170</v>
      </c>
      <c r="B14483">
        <v>37</v>
      </c>
      <c r="C14483">
        <v>4</v>
      </c>
      <c r="D14483">
        <v>15</v>
      </c>
      <c r="E14483" t="s">
        <v>26171</v>
      </c>
      <c r="F14483" t="s">
        <v>26172</v>
      </c>
    </row>
    <row r="14484" spans="1:7">
      <c r="A14484" t="s">
        <v>26173</v>
      </c>
      <c r="B14484">
        <v>37</v>
      </c>
      <c r="C14484">
        <v>4</v>
      </c>
      <c r="D14484">
        <v>16</v>
      </c>
      <c r="E14484" t="s">
        <v>26174</v>
      </c>
      <c r="F14484" t="s">
        <v>26172</v>
      </c>
    </row>
    <row r="14485" spans="1:7">
      <c r="A14485" t="s">
        <v>26175</v>
      </c>
      <c r="B14485">
        <v>37</v>
      </c>
      <c r="C14485">
        <v>4</v>
      </c>
      <c r="D14485">
        <v>17</v>
      </c>
      <c r="E14485" t="s">
        <v>26176</v>
      </c>
      <c r="F14485" t="s">
        <v>26177</v>
      </c>
    </row>
    <row r="14486" spans="1:7">
      <c r="A14486" t="s">
        <v>26178</v>
      </c>
      <c r="B14486">
        <v>37</v>
      </c>
      <c r="C14486">
        <v>4</v>
      </c>
      <c r="D14486">
        <v>18</v>
      </c>
      <c r="E14486" t="s">
        <v>26179</v>
      </c>
      <c r="F14486" t="s">
        <v>26177</v>
      </c>
    </row>
    <row r="14487" spans="1:7">
      <c r="A14487" t="s">
        <v>26180</v>
      </c>
      <c r="B14487">
        <v>37</v>
      </c>
      <c r="C14487">
        <v>4</v>
      </c>
      <c r="D14487">
        <v>19</v>
      </c>
      <c r="E14487" t="s">
        <v>26181</v>
      </c>
      <c r="F14487" t="s">
        <v>26182</v>
      </c>
    </row>
    <row r="14488" spans="1:7">
      <c r="A14488" t="s">
        <v>26183</v>
      </c>
      <c r="B14488">
        <v>37</v>
      </c>
      <c r="C14488">
        <v>4</v>
      </c>
      <c r="D14488">
        <v>20</v>
      </c>
      <c r="E14488" t="s">
        <v>26184</v>
      </c>
      <c r="F14488" t="s">
        <v>26182</v>
      </c>
    </row>
    <row r="14489" spans="1:7">
      <c r="A14489" t="s">
        <v>26185</v>
      </c>
      <c r="B14489">
        <v>37</v>
      </c>
      <c r="C14489">
        <v>5</v>
      </c>
      <c r="D14489">
        <v>1</v>
      </c>
      <c r="E14489" t="s">
        <v>26186</v>
      </c>
      <c r="F14489" t="s">
        <v>26187</v>
      </c>
    </row>
    <row r="14490" spans="1:7">
      <c r="A14490" t="s">
        <v>26188</v>
      </c>
      <c r="B14490">
        <v>37</v>
      </c>
      <c r="C14490">
        <v>5</v>
      </c>
      <c r="D14490">
        <v>2</v>
      </c>
      <c r="E14490" t="s">
        <v>26189</v>
      </c>
      <c r="F14490" t="s">
        <v>26187</v>
      </c>
    </row>
    <row r="14491" spans="1:7">
      <c r="A14491" t="s">
        <v>26190</v>
      </c>
      <c r="B14491">
        <v>37</v>
      </c>
      <c r="C14491">
        <v>5</v>
      </c>
      <c r="D14491">
        <v>3</v>
      </c>
      <c r="E14491" t="s">
        <v>26191</v>
      </c>
      <c r="F14491" t="s">
        <v>26192</v>
      </c>
    </row>
    <row r="14492" spans="1:7">
      <c r="A14492" t="s">
        <v>26193</v>
      </c>
      <c r="B14492">
        <v>37</v>
      </c>
      <c r="C14492">
        <v>5</v>
      </c>
      <c r="D14492">
        <v>4</v>
      </c>
      <c r="E14492" t="s">
        <v>26194</v>
      </c>
      <c r="F14492" t="s">
        <v>26192</v>
      </c>
    </row>
    <row r="14493" spans="1:7">
      <c r="A14493" t="s">
        <v>26195</v>
      </c>
      <c r="B14493">
        <v>37</v>
      </c>
      <c r="C14493">
        <v>5</v>
      </c>
      <c r="D14493">
        <v>5</v>
      </c>
      <c r="E14493" t="s">
        <v>26196</v>
      </c>
      <c r="F14493" t="s">
        <v>26197</v>
      </c>
    </row>
    <row r="14494" spans="1:7">
      <c r="A14494" t="s">
        <v>26198</v>
      </c>
      <c r="B14494">
        <v>37</v>
      </c>
      <c r="C14494">
        <v>5</v>
      </c>
      <c r="D14494">
        <v>6</v>
      </c>
      <c r="E14494" t="s">
        <v>26199</v>
      </c>
      <c r="F14494" t="s">
        <v>26197</v>
      </c>
    </row>
    <row r="14495" spans="1:7">
      <c r="A14495" t="s">
        <v>26200</v>
      </c>
      <c r="B14495">
        <v>37</v>
      </c>
      <c r="C14495">
        <v>5</v>
      </c>
      <c r="D14495">
        <v>7</v>
      </c>
      <c r="E14495" t="s">
        <v>26201</v>
      </c>
      <c r="F14495" t="s">
        <v>26202</v>
      </c>
    </row>
    <row r="14496" spans="1:7">
      <c r="A14496" t="s">
        <v>26203</v>
      </c>
      <c r="B14496">
        <v>37</v>
      </c>
      <c r="C14496">
        <v>5</v>
      </c>
      <c r="D14496">
        <v>8</v>
      </c>
      <c r="E14496" t="s">
        <v>26204</v>
      </c>
      <c r="F14496" t="s">
        <v>26202</v>
      </c>
    </row>
    <row r="14497" spans="1:7">
      <c r="A14497" t="s">
        <v>26205</v>
      </c>
      <c r="B14497">
        <v>37</v>
      </c>
      <c r="C14497">
        <v>5</v>
      </c>
      <c r="D14497">
        <v>9</v>
      </c>
      <c r="E14497" t="s">
        <v>26206</v>
      </c>
      <c r="F14497" t="s">
        <v>26207</v>
      </c>
    </row>
    <row r="14498" spans="1:7">
      <c r="A14498" t="s">
        <v>26208</v>
      </c>
      <c r="B14498">
        <v>37</v>
      </c>
      <c r="C14498">
        <v>5</v>
      </c>
      <c r="D14498">
        <v>10</v>
      </c>
      <c r="E14498" t="s">
        <v>26209</v>
      </c>
      <c r="F14498" t="s">
        <v>26207</v>
      </c>
    </row>
    <row r="14499" spans="1:7">
      <c r="A14499" t="s">
        <v>26210</v>
      </c>
      <c r="B14499">
        <v>37</v>
      </c>
      <c r="C14499">
        <v>5</v>
      </c>
      <c r="D14499">
        <v>11</v>
      </c>
      <c r="E14499" t="s">
        <v>26211</v>
      </c>
      <c r="F14499" t="s">
        <v>26212</v>
      </c>
    </row>
    <row r="14500" spans="1:7">
      <c r="A14500" t="s">
        <v>26213</v>
      </c>
      <c r="B14500">
        <v>37</v>
      </c>
      <c r="C14500">
        <v>5</v>
      </c>
      <c r="D14500">
        <v>12</v>
      </c>
      <c r="E14500" t="s">
        <v>26214</v>
      </c>
      <c r="F14500" t="s">
        <v>26212</v>
      </c>
    </row>
    <row r="14501" spans="1:7">
      <c r="A14501" t="s">
        <v>26215</v>
      </c>
      <c r="B14501">
        <v>37</v>
      </c>
      <c r="C14501">
        <v>5</v>
      </c>
      <c r="D14501">
        <v>13</v>
      </c>
      <c r="E14501" t="s">
        <v>26216</v>
      </c>
      <c r="F14501" t="s">
        <v>26217</v>
      </c>
    </row>
    <row r="14502" spans="1:7">
      <c r="A14502" t="s">
        <v>26218</v>
      </c>
      <c r="B14502">
        <v>37</v>
      </c>
      <c r="C14502">
        <v>5</v>
      </c>
      <c r="D14502">
        <v>14</v>
      </c>
      <c r="E14502" t="s">
        <v>26219</v>
      </c>
      <c r="F14502" t="s">
        <v>26217</v>
      </c>
    </row>
    <row r="14503" spans="1:7">
      <c r="A14503" t="s">
        <v>26220</v>
      </c>
      <c r="B14503">
        <v>37</v>
      </c>
      <c r="C14503">
        <v>5</v>
      </c>
      <c r="D14503">
        <v>15</v>
      </c>
      <c r="E14503" t="s">
        <v>26221</v>
      </c>
      <c r="F14503" t="s">
        <v>26222</v>
      </c>
    </row>
    <row r="14504" spans="1:7">
      <c r="A14504" t="s">
        <v>26223</v>
      </c>
      <c r="B14504">
        <v>37</v>
      </c>
      <c r="C14504">
        <v>5</v>
      </c>
      <c r="D14504">
        <v>16</v>
      </c>
      <c r="E14504" t="s">
        <v>26224</v>
      </c>
      <c r="F14504" t="s">
        <v>26222</v>
      </c>
    </row>
    <row r="14505" spans="1:7">
      <c r="A14505" t="s">
        <v>26225</v>
      </c>
      <c r="B14505">
        <v>37</v>
      </c>
      <c r="C14505">
        <v>5</v>
      </c>
      <c r="D14505">
        <v>17</v>
      </c>
      <c r="E14505" t="s">
        <v>26226</v>
      </c>
      <c r="F14505" t="s">
        <v>26227</v>
      </c>
    </row>
    <row r="14506" spans="1:7">
      <c r="A14506" t="s">
        <v>26228</v>
      </c>
      <c r="B14506">
        <v>37</v>
      </c>
      <c r="C14506">
        <v>5</v>
      </c>
      <c r="D14506">
        <v>18</v>
      </c>
      <c r="E14506" t="s">
        <v>26229</v>
      </c>
      <c r="F14506" t="s">
        <v>26227</v>
      </c>
    </row>
    <row r="14507" spans="1:7">
      <c r="A14507" t="s">
        <v>26230</v>
      </c>
      <c r="B14507">
        <v>37</v>
      </c>
      <c r="C14507">
        <v>5</v>
      </c>
      <c r="D14507">
        <v>19</v>
      </c>
      <c r="E14507" t="s">
        <v>26231</v>
      </c>
      <c r="F14507" t="s">
        <v>26232</v>
      </c>
    </row>
    <row r="14508" spans="1:7">
      <c r="A14508" t="s">
        <v>26233</v>
      </c>
      <c r="B14508">
        <v>37</v>
      </c>
      <c r="C14508">
        <v>5</v>
      </c>
      <c r="D14508">
        <v>20</v>
      </c>
      <c r="E14508" t="s">
        <v>26234</v>
      </c>
      <c r="F14508" t="s">
        <v>26232</v>
      </c>
    </row>
    <row r="14509" spans="1:7">
      <c r="A14509" t="s">
        <v>26235</v>
      </c>
      <c r="B14509">
        <v>37</v>
      </c>
      <c r="C14509">
        <v>6</v>
      </c>
      <c r="D14509">
        <v>1</v>
      </c>
      <c r="E14509" t="s">
        <v>26236</v>
      </c>
      <c r="F14509" t="s">
        <v>26237</v>
      </c>
    </row>
    <row r="14510" spans="1:7">
      <c r="A14510" t="s">
        <v>26238</v>
      </c>
      <c r="B14510">
        <v>37</v>
      </c>
      <c r="C14510">
        <v>6</v>
      </c>
      <c r="D14510">
        <v>2</v>
      </c>
      <c r="E14510" t="s">
        <v>26236</v>
      </c>
      <c r="F14510" t="s">
        <v>26237</v>
      </c>
    </row>
    <row r="14511" spans="1:7">
      <c r="A14511" t="s">
        <v>26239</v>
      </c>
      <c r="B14511">
        <v>37</v>
      </c>
      <c r="C14511">
        <v>6</v>
      </c>
      <c r="D14511">
        <v>3</v>
      </c>
      <c r="E14511" t="s">
        <v>26240</v>
      </c>
      <c r="G14511" t="e">
        <f>--Internal_12598</f>
        <v>#NAME?</v>
      </c>
    </row>
    <row r="14512" spans="1:7">
      <c r="A14512" t="s">
        <v>26241</v>
      </c>
      <c r="B14512">
        <v>37</v>
      </c>
      <c r="C14512">
        <v>6</v>
      </c>
      <c r="D14512">
        <v>4</v>
      </c>
      <c r="E14512" t="s">
        <v>26240</v>
      </c>
      <c r="G14512" t="e">
        <f>--Internal_12598</f>
        <v>#NAME?</v>
      </c>
    </row>
    <row r="14513" spans="1:7">
      <c r="A14513" t="s">
        <v>26242</v>
      </c>
      <c r="B14513">
        <v>37</v>
      </c>
      <c r="C14513">
        <v>6</v>
      </c>
      <c r="D14513">
        <v>5</v>
      </c>
      <c r="E14513" t="s">
        <v>26243</v>
      </c>
      <c r="G14513" t="e">
        <f>--Internal_27043</f>
        <v>#NAME?</v>
      </c>
    </row>
    <row r="14514" spans="1:7">
      <c r="A14514" t="s">
        <v>26244</v>
      </c>
      <c r="B14514">
        <v>37</v>
      </c>
      <c r="C14514">
        <v>6</v>
      </c>
      <c r="D14514">
        <v>6</v>
      </c>
      <c r="E14514" t="s">
        <v>26243</v>
      </c>
      <c r="G14514" t="e">
        <f>--Internal_27043</f>
        <v>#NAME?</v>
      </c>
    </row>
    <row r="14515" spans="1:7">
      <c r="A14515" t="s">
        <v>26245</v>
      </c>
      <c r="B14515">
        <v>37</v>
      </c>
      <c r="C14515">
        <v>6</v>
      </c>
      <c r="D14515">
        <v>7</v>
      </c>
      <c r="E14515" t="s">
        <v>26246</v>
      </c>
      <c r="F14515" t="s">
        <v>26247</v>
      </c>
    </row>
    <row r="14516" spans="1:7">
      <c r="A14516" t="s">
        <v>26248</v>
      </c>
      <c r="B14516">
        <v>37</v>
      </c>
      <c r="C14516">
        <v>6</v>
      </c>
      <c r="D14516">
        <v>8</v>
      </c>
      <c r="E14516" t="s">
        <v>26249</v>
      </c>
      <c r="F14516" t="s">
        <v>26247</v>
      </c>
    </row>
    <row r="14517" spans="1:7">
      <c r="A14517" t="s">
        <v>26250</v>
      </c>
      <c r="B14517">
        <v>37</v>
      </c>
      <c r="C14517">
        <v>6</v>
      </c>
      <c r="D14517">
        <v>9</v>
      </c>
      <c r="E14517" t="s">
        <v>26251</v>
      </c>
      <c r="F14517" t="s">
        <v>26252</v>
      </c>
    </row>
    <row r="14518" spans="1:7">
      <c r="A14518" t="s">
        <v>26253</v>
      </c>
      <c r="B14518">
        <v>37</v>
      </c>
      <c r="C14518">
        <v>6</v>
      </c>
      <c r="D14518">
        <v>10</v>
      </c>
      <c r="E14518" t="s">
        <v>26254</v>
      </c>
      <c r="F14518" t="s">
        <v>26252</v>
      </c>
    </row>
    <row r="14519" spans="1:7">
      <c r="A14519" t="s">
        <v>26255</v>
      </c>
      <c r="B14519">
        <v>37</v>
      </c>
      <c r="C14519">
        <v>6</v>
      </c>
      <c r="D14519">
        <v>11</v>
      </c>
      <c r="E14519" t="s">
        <v>26256</v>
      </c>
      <c r="G14519" t="e">
        <f>--Internal_17327</f>
        <v>#NAME?</v>
      </c>
    </row>
    <row r="14520" spans="1:7">
      <c r="A14520" t="s">
        <v>26257</v>
      </c>
      <c r="B14520">
        <v>37</v>
      </c>
      <c r="C14520">
        <v>6</v>
      </c>
      <c r="D14520">
        <v>12</v>
      </c>
      <c r="E14520" t="s">
        <v>26256</v>
      </c>
      <c r="G14520" t="e">
        <f>--Internal_17327</f>
        <v>#NAME?</v>
      </c>
    </row>
    <row r="14521" spans="1:7">
      <c r="A14521" t="s">
        <v>26258</v>
      </c>
      <c r="B14521">
        <v>37</v>
      </c>
      <c r="C14521">
        <v>6</v>
      </c>
      <c r="D14521">
        <v>13</v>
      </c>
      <c r="E14521" t="s">
        <v>26259</v>
      </c>
      <c r="F14521" t="s">
        <v>26260</v>
      </c>
    </row>
    <row r="14522" spans="1:7">
      <c r="A14522" t="s">
        <v>26261</v>
      </c>
      <c r="B14522">
        <v>37</v>
      </c>
      <c r="C14522">
        <v>6</v>
      </c>
      <c r="D14522">
        <v>14</v>
      </c>
      <c r="E14522" t="s">
        <v>26262</v>
      </c>
      <c r="F14522" t="s">
        <v>26260</v>
      </c>
    </row>
    <row r="14523" spans="1:7">
      <c r="A14523" t="s">
        <v>26263</v>
      </c>
      <c r="B14523">
        <v>37</v>
      </c>
      <c r="C14523">
        <v>6</v>
      </c>
      <c r="D14523">
        <v>15</v>
      </c>
      <c r="E14523" t="s">
        <v>26264</v>
      </c>
      <c r="F14523" t="s">
        <v>26265</v>
      </c>
    </row>
    <row r="14524" spans="1:7">
      <c r="A14524" t="s">
        <v>26266</v>
      </c>
      <c r="B14524">
        <v>37</v>
      </c>
      <c r="C14524">
        <v>6</v>
      </c>
      <c r="D14524">
        <v>16</v>
      </c>
      <c r="E14524" t="s">
        <v>26267</v>
      </c>
      <c r="F14524" t="s">
        <v>26265</v>
      </c>
    </row>
    <row r="14525" spans="1:7">
      <c r="A14525" t="s">
        <v>26268</v>
      </c>
      <c r="B14525">
        <v>37</v>
      </c>
      <c r="C14525">
        <v>6</v>
      </c>
      <c r="D14525">
        <v>17</v>
      </c>
      <c r="E14525" t="s">
        <v>26269</v>
      </c>
      <c r="F14525" t="s">
        <v>26270</v>
      </c>
    </row>
    <row r="14526" spans="1:7">
      <c r="A14526" t="s">
        <v>26271</v>
      </c>
      <c r="B14526">
        <v>37</v>
      </c>
      <c r="C14526">
        <v>6</v>
      </c>
      <c r="D14526">
        <v>18</v>
      </c>
      <c r="E14526" t="s">
        <v>26272</v>
      </c>
      <c r="F14526" t="s">
        <v>26270</v>
      </c>
    </row>
    <row r="14527" spans="1:7">
      <c r="A14527" t="s">
        <v>26273</v>
      </c>
      <c r="B14527">
        <v>37</v>
      </c>
      <c r="C14527">
        <v>6</v>
      </c>
      <c r="D14527">
        <v>19</v>
      </c>
      <c r="E14527" t="s">
        <v>26274</v>
      </c>
      <c r="F14527" t="s">
        <v>26275</v>
      </c>
    </row>
    <row r="14528" spans="1:7">
      <c r="A14528" t="s">
        <v>26276</v>
      </c>
      <c r="B14528">
        <v>37</v>
      </c>
      <c r="C14528">
        <v>6</v>
      </c>
      <c r="D14528">
        <v>20</v>
      </c>
      <c r="E14528" t="s">
        <v>26277</v>
      </c>
      <c r="F14528" t="s">
        <v>26275</v>
      </c>
    </row>
    <row r="14529" spans="1:7">
      <c r="A14529" t="s">
        <v>26278</v>
      </c>
      <c r="B14529">
        <v>37</v>
      </c>
      <c r="C14529">
        <v>7</v>
      </c>
      <c r="D14529">
        <v>1</v>
      </c>
      <c r="E14529" t="s">
        <v>26279</v>
      </c>
      <c r="G14529" t="e">
        <f>--Internal_26762</f>
        <v>#NAME?</v>
      </c>
    </row>
    <row r="14530" spans="1:7">
      <c r="A14530" t="s">
        <v>26280</v>
      </c>
      <c r="B14530">
        <v>37</v>
      </c>
      <c r="C14530">
        <v>7</v>
      </c>
      <c r="D14530">
        <v>2</v>
      </c>
      <c r="E14530" t="s">
        <v>26279</v>
      </c>
      <c r="G14530" t="e">
        <f>--Internal_26762</f>
        <v>#NAME?</v>
      </c>
    </row>
    <row r="14531" spans="1:7">
      <c r="A14531" t="s">
        <v>26281</v>
      </c>
      <c r="B14531">
        <v>37</v>
      </c>
      <c r="C14531">
        <v>7</v>
      </c>
      <c r="D14531">
        <v>3</v>
      </c>
      <c r="E14531" t="s">
        <v>26282</v>
      </c>
      <c r="F14531" t="s">
        <v>26283</v>
      </c>
    </row>
    <row r="14532" spans="1:7">
      <c r="A14532" t="s">
        <v>26284</v>
      </c>
      <c r="B14532">
        <v>37</v>
      </c>
      <c r="C14532">
        <v>7</v>
      </c>
      <c r="D14532">
        <v>4</v>
      </c>
      <c r="E14532" t="s">
        <v>26285</v>
      </c>
      <c r="F14532" t="s">
        <v>26283</v>
      </c>
    </row>
    <row r="14533" spans="1:7">
      <c r="A14533" t="s">
        <v>26286</v>
      </c>
      <c r="B14533">
        <v>37</v>
      </c>
      <c r="C14533">
        <v>7</v>
      </c>
      <c r="D14533">
        <v>5</v>
      </c>
      <c r="E14533" t="s">
        <v>26287</v>
      </c>
      <c r="G14533" t="e">
        <f>--Internal_30407</f>
        <v>#NAME?</v>
      </c>
    </row>
    <row r="14534" spans="1:7">
      <c r="A14534" t="s">
        <v>26288</v>
      </c>
      <c r="B14534">
        <v>37</v>
      </c>
      <c r="C14534">
        <v>7</v>
      </c>
      <c r="D14534">
        <v>6</v>
      </c>
      <c r="E14534" t="s">
        <v>26287</v>
      </c>
      <c r="G14534" t="e">
        <f>--Internal_30407</f>
        <v>#NAME?</v>
      </c>
    </row>
    <row r="14535" spans="1:7">
      <c r="A14535" t="s">
        <v>26289</v>
      </c>
      <c r="B14535">
        <v>37</v>
      </c>
      <c r="C14535">
        <v>7</v>
      </c>
      <c r="D14535">
        <v>7</v>
      </c>
      <c r="E14535" t="s">
        <v>26290</v>
      </c>
      <c r="F14535" t="s">
        <v>26291</v>
      </c>
    </row>
    <row r="14536" spans="1:7">
      <c r="A14536" t="s">
        <v>26292</v>
      </c>
      <c r="B14536">
        <v>37</v>
      </c>
      <c r="C14536">
        <v>7</v>
      </c>
      <c r="D14536">
        <v>8</v>
      </c>
      <c r="E14536" t="s">
        <v>26293</v>
      </c>
      <c r="F14536" t="s">
        <v>26291</v>
      </c>
    </row>
    <row r="14537" spans="1:7">
      <c r="A14537" t="s">
        <v>26294</v>
      </c>
      <c r="B14537">
        <v>37</v>
      </c>
      <c r="C14537">
        <v>7</v>
      </c>
      <c r="D14537">
        <v>9</v>
      </c>
      <c r="E14537" t="s">
        <v>26295</v>
      </c>
      <c r="F14537" t="s">
        <v>26296</v>
      </c>
    </row>
    <row r="14538" spans="1:7">
      <c r="A14538" t="s">
        <v>26297</v>
      </c>
      <c r="B14538">
        <v>37</v>
      </c>
      <c r="C14538">
        <v>7</v>
      </c>
      <c r="D14538">
        <v>10</v>
      </c>
      <c r="E14538" t="s">
        <v>26298</v>
      </c>
      <c r="F14538" t="s">
        <v>26296</v>
      </c>
    </row>
    <row r="14539" spans="1:7">
      <c r="A14539" t="s">
        <v>26299</v>
      </c>
      <c r="B14539">
        <v>37</v>
      </c>
      <c r="C14539">
        <v>7</v>
      </c>
      <c r="D14539">
        <v>11</v>
      </c>
      <c r="E14539" t="s">
        <v>26300</v>
      </c>
      <c r="G14539" t="e">
        <f>--Internal_24985</f>
        <v>#NAME?</v>
      </c>
    </row>
    <row r="14540" spans="1:7">
      <c r="A14540" t="s">
        <v>26301</v>
      </c>
      <c r="B14540">
        <v>37</v>
      </c>
      <c r="C14540">
        <v>7</v>
      </c>
      <c r="D14540">
        <v>12</v>
      </c>
      <c r="E14540" t="s">
        <v>26300</v>
      </c>
      <c r="G14540" t="e">
        <f>--Internal_24985</f>
        <v>#NAME?</v>
      </c>
    </row>
    <row r="14541" spans="1:7">
      <c r="A14541" t="s">
        <v>26302</v>
      </c>
      <c r="B14541">
        <v>37</v>
      </c>
      <c r="C14541">
        <v>7</v>
      </c>
      <c r="D14541">
        <v>13</v>
      </c>
      <c r="E14541" t="s">
        <v>26303</v>
      </c>
      <c r="F14541" t="s">
        <v>26304</v>
      </c>
    </row>
    <row r="14542" spans="1:7">
      <c r="A14542" t="s">
        <v>26305</v>
      </c>
      <c r="B14542">
        <v>37</v>
      </c>
      <c r="C14542">
        <v>7</v>
      </c>
      <c r="D14542">
        <v>14</v>
      </c>
      <c r="E14542" t="s">
        <v>26306</v>
      </c>
      <c r="F14542" t="s">
        <v>26304</v>
      </c>
    </row>
    <row r="14543" spans="1:7">
      <c r="A14543" t="s">
        <v>26307</v>
      </c>
      <c r="B14543">
        <v>37</v>
      </c>
      <c r="C14543">
        <v>7</v>
      </c>
      <c r="D14543">
        <v>15</v>
      </c>
      <c r="E14543" t="s">
        <v>26308</v>
      </c>
      <c r="F14543" t="s">
        <v>26309</v>
      </c>
    </row>
    <row r="14544" spans="1:7">
      <c r="A14544" t="s">
        <v>26310</v>
      </c>
      <c r="B14544">
        <v>37</v>
      </c>
      <c r="C14544">
        <v>7</v>
      </c>
      <c r="D14544">
        <v>16</v>
      </c>
      <c r="E14544" t="s">
        <v>26311</v>
      </c>
      <c r="F14544" t="s">
        <v>26309</v>
      </c>
    </row>
    <row r="14545" spans="1:7">
      <c r="A14545" t="s">
        <v>26312</v>
      </c>
      <c r="B14545">
        <v>37</v>
      </c>
      <c r="C14545">
        <v>7</v>
      </c>
      <c r="D14545">
        <v>17</v>
      </c>
      <c r="E14545" t="s">
        <v>26313</v>
      </c>
      <c r="F14545" t="s">
        <v>26314</v>
      </c>
    </row>
    <row r="14546" spans="1:7">
      <c r="A14546" t="s">
        <v>26315</v>
      </c>
      <c r="B14546">
        <v>37</v>
      </c>
      <c r="C14546">
        <v>7</v>
      </c>
      <c r="D14546">
        <v>18</v>
      </c>
      <c r="E14546" t="s">
        <v>26316</v>
      </c>
      <c r="F14546" t="s">
        <v>26314</v>
      </c>
    </row>
    <row r="14547" spans="1:7">
      <c r="A14547" t="s">
        <v>26317</v>
      </c>
      <c r="B14547">
        <v>37</v>
      </c>
      <c r="C14547">
        <v>7</v>
      </c>
      <c r="D14547">
        <v>19</v>
      </c>
      <c r="E14547" t="s">
        <v>26318</v>
      </c>
      <c r="F14547" t="s">
        <v>26319</v>
      </c>
    </row>
    <row r="14548" spans="1:7">
      <c r="A14548" t="s">
        <v>26320</v>
      </c>
      <c r="B14548">
        <v>37</v>
      </c>
      <c r="C14548">
        <v>7</v>
      </c>
      <c r="D14548">
        <v>20</v>
      </c>
      <c r="E14548" t="s">
        <v>26321</v>
      </c>
      <c r="F14548" t="s">
        <v>26319</v>
      </c>
    </row>
    <row r="14549" spans="1:7">
      <c r="A14549" t="s">
        <v>26322</v>
      </c>
      <c r="B14549">
        <v>37</v>
      </c>
      <c r="C14549">
        <v>8</v>
      </c>
      <c r="D14549">
        <v>1</v>
      </c>
      <c r="E14549" t="s">
        <v>26323</v>
      </c>
      <c r="F14549" t="s">
        <v>26324</v>
      </c>
    </row>
    <row r="14550" spans="1:7">
      <c r="A14550" t="s">
        <v>26325</v>
      </c>
      <c r="B14550">
        <v>37</v>
      </c>
      <c r="C14550">
        <v>8</v>
      </c>
      <c r="D14550">
        <v>2</v>
      </c>
      <c r="E14550" t="s">
        <v>26326</v>
      </c>
      <c r="F14550" t="s">
        <v>26324</v>
      </c>
    </row>
    <row r="14551" spans="1:7">
      <c r="A14551" t="s">
        <v>26327</v>
      </c>
      <c r="B14551">
        <v>37</v>
      </c>
      <c r="C14551">
        <v>8</v>
      </c>
      <c r="D14551">
        <v>3</v>
      </c>
      <c r="E14551" t="s">
        <v>26328</v>
      </c>
      <c r="G14551" t="e">
        <f>--Internal_14667</f>
        <v>#NAME?</v>
      </c>
    </row>
    <row r="14552" spans="1:7">
      <c r="A14552" t="s">
        <v>26329</v>
      </c>
      <c r="B14552">
        <v>37</v>
      </c>
      <c r="C14552">
        <v>8</v>
      </c>
      <c r="D14552">
        <v>4</v>
      </c>
      <c r="E14552" t="s">
        <v>26328</v>
      </c>
      <c r="G14552" t="e">
        <f>--Internal_14667</f>
        <v>#NAME?</v>
      </c>
    </row>
    <row r="14553" spans="1:7">
      <c r="A14553" t="s">
        <v>26330</v>
      </c>
      <c r="B14553">
        <v>37</v>
      </c>
      <c r="C14553">
        <v>8</v>
      </c>
      <c r="D14553">
        <v>5</v>
      </c>
      <c r="E14553" t="s">
        <v>26331</v>
      </c>
      <c r="F14553" t="s">
        <v>26332</v>
      </c>
    </row>
    <row r="14554" spans="1:7">
      <c r="A14554" t="s">
        <v>26333</v>
      </c>
      <c r="B14554">
        <v>37</v>
      </c>
      <c r="C14554">
        <v>8</v>
      </c>
      <c r="D14554">
        <v>6</v>
      </c>
      <c r="E14554" t="s">
        <v>26334</v>
      </c>
      <c r="F14554" t="s">
        <v>26332</v>
      </c>
    </row>
    <row r="14555" spans="1:7">
      <c r="A14555" t="s">
        <v>26335</v>
      </c>
      <c r="B14555">
        <v>37</v>
      </c>
      <c r="C14555">
        <v>8</v>
      </c>
      <c r="D14555">
        <v>7</v>
      </c>
      <c r="E14555" t="s">
        <v>26336</v>
      </c>
      <c r="F14555" t="s">
        <v>26337</v>
      </c>
    </row>
    <row r="14556" spans="1:7">
      <c r="A14556" t="s">
        <v>26338</v>
      </c>
      <c r="B14556">
        <v>37</v>
      </c>
      <c r="C14556">
        <v>8</v>
      </c>
      <c r="D14556">
        <v>8</v>
      </c>
      <c r="E14556" t="s">
        <v>26339</v>
      </c>
      <c r="F14556" t="s">
        <v>26337</v>
      </c>
    </row>
    <row r="14557" spans="1:7">
      <c r="A14557" t="s">
        <v>26340</v>
      </c>
      <c r="B14557">
        <v>37</v>
      </c>
      <c r="C14557">
        <v>8</v>
      </c>
      <c r="D14557">
        <v>9</v>
      </c>
      <c r="E14557" t="s">
        <v>26341</v>
      </c>
      <c r="F14557" t="s">
        <v>26342</v>
      </c>
    </row>
    <row r="14558" spans="1:7">
      <c r="A14558" t="s">
        <v>26343</v>
      </c>
      <c r="B14558">
        <v>37</v>
      </c>
      <c r="C14558">
        <v>8</v>
      </c>
      <c r="D14558">
        <v>10</v>
      </c>
      <c r="E14558" t="s">
        <v>26344</v>
      </c>
      <c r="F14558" t="s">
        <v>26342</v>
      </c>
    </row>
    <row r="14559" spans="1:7">
      <c r="A14559" t="s">
        <v>26345</v>
      </c>
      <c r="B14559">
        <v>37</v>
      </c>
      <c r="C14559">
        <v>8</v>
      </c>
      <c r="D14559">
        <v>11</v>
      </c>
      <c r="E14559" t="s">
        <v>26346</v>
      </c>
      <c r="F14559" t="s">
        <v>26347</v>
      </c>
    </row>
    <row r="14560" spans="1:7">
      <c r="A14560" t="s">
        <v>26348</v>
      </c>
      <c r="B14560">
        <v>37</v>
      </c>
      <c r="C14560">
        <v>8</v>
      </c>
      <c r="D14560">
        <v>12</v>
      </c>
      <c r="E14560" t="s">
        <v>26349</v>
      </c>
      <c r="F14560" t="s">
        <v>26347</v>
      </c>
    </row>
    <row r="14561" spans="1:6">
      <c r="A14561" t="s">
        <v>26350</v>
      </c>
      <c r="B14561">
        <v>37</v>
      </c>
      <c r="C14561">
        <v>8</v>
      </c>
      <c r="D14561">
        <v>13</v>
      </c>
      <c r="E14561" t="s">
        <v>26351</v>
      </c>
      <c r="F14561" t="s">
        <v>26352</v>
      </c>
    </row>
    <row r="14562" spans="1:6">
      <c r="A14562" t="s">
        <v>26353</v>
      </c>
      <c r="B14562">
        <v>37</v>
      </c>
      <c r="C14562">
        <v>8</v>
      </c>
      <c r="D14562">
        <v>14</v>
      </c>
      <c r="E14562" t="s">
        <v>26354</v>
      </c>
      <c r="F14562" t="s">
        <v>26352</v>
      </c>
    </row>
    <row r="14563" spans="1:6">
      <c r="A14563" t="s">
        <v>26355</v>
      </c>
      <c r="B14563">
        <v>37</v>
      </c>
      <c r="C14563">
        <v>8</v>
      </c>
      <c r="D14563">
        <v>15</v>
      </c>
      <c r="E14563" t="s">
        <v>26356</v>
      </c>
      <c r="F14563" t="s">
        <v>26357</v>
      </c>
    </row>
    <row r="14564" spans="1:6">
      <c r="A14564" t="s">
        <v>26358</v>
      </c>
      <c r="B14564">
        <v>37</v>
      </c>
      <c r="C14564">
        <v>8</v>
      </c>
      <c r="D14564">
        <v>16</v>
      </c>
      <c r="E14564" t="s">
        <v>26359</v>
      </c>
      <c r="F14564" t="s">
        <v>26357</v>
      </c>
    </row>
    <row r="14565" spans="1:6">
      <c r="A14565" t="s">
        <v>26360</v>
      </c>
      <c r="B14565">
        <v>37</v>
      </c>
      <c r="C14565">
        <v>8</v>
      </c>
      <c r="D14565">
        <v>17</v>
      </c>
      <c r="E14565" t="s">
        <v>26361</v>
      </c>
      <c r="F14565" t="s">
        <v>26362</v>
      </c>
    </row>
    <row r="14566" spans="1:6">
      <c r="A14566" t="s">
        <v>26363</v>
      </c>
      <c r="B14566">
        <v>37</v>
      </c>
      <c r="C14566">
        <v>8</v>
      </c>
      <c r="D14566">
        <v>18</v>
      </c>
      <c r="E14566" t="s">
        <v>26364</v>
      </c>
      <c r="F14566" t="s">
        <v>26362</v>
      </c>
    </row>
    <row r="14567" spans="1:6">
      <c r="A14567" t="s">
        <v>26365</v>
      </c>
      <c r="B14567">
        <v>37</v>
      </c>
      <c r="C14567">
        <v>8</v>
      </c>
      <c r="D14567">
        <v>19</v>
      </c>
      <c r="E14567" t="s">
        <v>26366</v>
      </c>
      <c r="F14567" t="s">
        <v>26367</v>
      </c>
    </row>
    <row r="14568" spans="1:6">
      <c r="A14568" t="s">
        <v>26368</v>
      </c>
      <c r="B14568">
        <v>37</v>
      </c>
      <c r="C14568">
        <v>8</v>
      </c>
      <c r="D14568">
        <v>20</v>
      </c>
      <c r="E14568" t="s">
        <v>26369</v>
      </c>
      <c r="F14568" t="s">
        <v>26367</v>
      </c>
    </row>
    <row r="14569" spans="1:6">
      <c r="A14569" t="s">
        <v>26370</v>
      </c>
      <c r="B14569">
        <v>37</v>
      </c>
      <c r="C14569">
        <v>9</v>
      </c>
      <c r="D14569">
        <v>1</v>
      </c>
      <c r="E14569" t="s">
        <v>26371</v>
      </c>
      <c r="F14569" t="s">
        <v>26372</v>
      </c>
    </row>
    <row r="14570" spans="1:6">
      <c r="A14570" t="s">
        <v>26373</v>
      </c>
      <c r="B14570">
        <v>37</v>
      </c>
      <c r="C14570">
        <v>9</v>
      </c>
      <c r="D14570">
        <v>2</v>
      </c>
      <c r="E14570" t="s">
        <v>26374</v>
      </c>
      <c r="F14570" t="s">
        <v>26372</v>
      </c>
    </row>
    <row r="14571" spans="1:6">
      <c r="A14571" t="s">
        <v>26375</v>
      </c>
      <c r="B14571">
        <v>37</v>
      </c>
      <c r="C14571">
        <v>9</v>
      </c>
      <c r="D14571">
        <v>3</v>
      </c>
      <c r="E14571" t="s">
        <v>26376</v>
      </c>
      <c r="F14571" t="s">
        <v>26377</v>
      </c>
    </row>
    <row r="14572" spans="1:6">
      <c r="A14572" t="s">
        <v>26378</v>
      </c>
      <c r="B14572">
        <v>37</v>
      </c>
      <c r="C14572">
        <v>9</v>
      </c>
      <c r="D14572">
        <v>4</v>
      </c>
      <c r="E14572" t="s">
        <v>26379</v>
      </c>
      <c r="F14572" t="s">
        <v>26377</v>
      </c>
    </row>
    <row r="14573" spans="1:6">
      <c r="A14573" t="s">
        <v>26380</v>
      </c>
      <c r="B14573">
        <v>37</v>
      </c>
      <c r="C14573">
        <v>9</v>
      </c>
      <c r="D14573">
        <v>5</v>
      </c>
      <c r="E14573" t="s">
        <v>26381</v>
      </c>
      <c r="F14573" t="s">
        <v>26382</v>
      </c>
    </row>
    <row r="14574" spans="1:6">
      <c r="A14574" t="s">
        <v>26383</v>
      </c>
      <c r="B14574">
        <v>37</v>
      </c>
      <c r="C14574">
        <v>9</v>
      </c>
      <c r="D14574">
        <v>6</v>
      </c>
      <c r="E14574" t="s">
        <v>26384</v>
      </c>
      <c r="F14574" t="s">
        <v>26382</v>
      </c>
    </row>
    <row r="14575" spans="1:6">
      <c r="A14575" t="s">
        <v>26385</v>
      </c>
      <c r="B14575">
        <v>37</v>
      </c>
      <c r="C14575">
        <v>9</v>
      </c>
      <c r="D14575">
        <v>7</v>
      </c>
      <c r="E14575" t="s">
        <v>26386</v>
      </c>
      <c r="F14575" t="s">
        <v>26387</v>
      </c>
    </row>
    <row r="14576" spans="1:6">
      <c r="A14576" t="s">
        <v>26388</v>
      </c>
      <c r="B14576">
        <v>37</v>
      </c>
      <c r="C14576">
        <v>9</v>
      </c>
      <c r="D14576">
        <v>8</v>
      </c>
      <c r="E14576" t="s">
        <v>26389</v>
      </c>
      <c r="F14576" t="s">
        <v>26387</v>
      </c>
    </row>
    <row r="14577" spans="1:6">
      <c r="A14577" t="s">
        <v>26390</v>
      </c>
      <c r="B14577">
        <v>37</v>
      </c>
      <c r="C14577">
        <v>9</v>
      </c>
      <c r="D14577">
        <v>9</v>
      </c>
      <c r="E14577" t="s">
        <v>26391</v>
      </c>
      <c r="F14577" t="s">
        <v>26392</v>
      </c>
    </row>
    <row r="14578" spans="1:6">
      <c r="A14578" t="s">
        <v>26393</v>
      </c>
      <c r="B14578">
        <v>37</v>
      </c>
      <c r="C14578">
        <v>9</v>
      </c>
      <c r="D14578">
        <v>10</v>
      </c>
      <c r="E14578" t="s">
        <v>26394</v>
      </c>
      <c r="F14578" t="s">
        <v>26392</v>
      </c>
    </row>
    <row r="14579" spans="1:6">
      <c r="A14579" t="s">
        <v>26395</v>
      </c>
      <c r="B14579">
        <v>37</v>
      </c>
      <c r="C14579">
        <v>9</v>
      </c>
      <c r="D14579">
        <v>11</v>
      </c>
      <c r="E14579" t="s">
        <v>26396</v>
      </c>
      <c r="F14579" t="s">
        <v>26397</v>
      </c>
    </row>
    <row r="14580" spans="1:6">
      <c r="A14580" t="s">
        <v>26398</v>
      </c>
      <c r="B14580">
        <v>37</v>
      </c>
      <c r="C14580">
        <v>9</v>
      </c>
      <c r="D14580">
        <v>12</v>
      </c>
      <c r="E14580" t="s">
        <v>26399</v>
      </c>
      <c r="F14580" t="s">
        <v>26397</v>
      </c>
    </row>
    <row r="14581" spans="1:6">
      <c r="A14581" t="s">
        <v>26400</v>
      </c>
      <c r="B14581">
        <v>37</v>
      </c>
      <c r="C14581">
        <v>9</v>
      </c>
      <c r="D14581">
        <v>13</v>
      </c>
      <c r="E14581" t="s">
        <v>26401</v>
      </c>
      <c r="F14581" t="s">
        <v>26402</v>
      </c>
    </row>
    <row r="14582" spans="1:6">
      <c r="A14582" t="s">
        <v>26403</v>
      </c>
      <c r="B14582">
        <v>37</v>
      </c>
      <c r="C14582">
        <v>9</v>
      </c>
      <c r="D14582">
        <v>14</v>
      </c>
      <c r="E14582" t="s">
        <v>26404</v>
      </c>
      <c r="F14582" t="s">
        <v>26402</v>
      </c>
    </row>
    <row r="14583" spans="1:6">
      <c r="A14583" t="s">
        <v>26405</v>
      </c>
      <c r="B14583">
        <v>37</v>
      </c>
      <c r="C14583">
        <v>9</v>
      </c>
      <c r="D14583">
        <v>15</v>
      </c>
      <c r="E14583" t="s">
        <v>26406</v>
      </c>
      <c r="F14583" t="s">
        <v>26407</v>
      </c>
    </row>
    <row r="14584" spans="1:6">
      <c r="A14584" t="s">
        <v>26408</v>
      </c>
      <c r="B14584">
        <v>37</v>
      </c>
      <c r="C14584">
        <v>9</v>
      </c>
      <c r="D14584">
        <v>16</v>
      </c>
      <c r="E14584" t="s">
        <v>26409</v>
      </c>
      <c r="F14584" t="s">
        <v>26407</v>
      </c>
    </row>
    <row r="14585" spans="1:6">
      <c r="A14585" t="s">
        <v>26410</v>
      </c>
      <c r="B14585">
        <v>37</v>
      </c>
      <c r="C14585">
        <v>9</v>
      </c>
      <c r="D14585">
        <v>17</v>
      </c>
      <c r="E14585" t="s">
        <v>26411</v>
      </c>
      <c r="F14585" t="s">
        <v>26412</v>
      </c>
    </row>
    <row r="14586" spans="1:6">
      <c r="A14586" t="s">
        <v>26413</v>
      </c>
      <c r="B14586">
        <v>37</v>
      </c>
      <c r="C14586">
        <v>9</v>
      </c>
      <c r="D14586">
        <v>18</v>
      </c>
      <c r="E14586" t="s">
        <v>26414</v>
      </c>
      <c r="F14586" t="s">
        <v>26412</v>
      </c>
    </row>
    <row r="14587" spans="1:6">
      <c r="A14587" t="s">
        <v>26415</v>
      </c>
      <c r="B14587">
        <v>37</v>
      </c>
      <c r="C14587">
        <v>9</v>
      </c>
      <c r="D14587">
        <v>19</v>
      </c>
      <c r="E14587" t="s">
        <v>26416</v>
      </c>
      <c r="F14587" t="s">
        <v>26417</v>
      </c>
    </row>
    <row r="14588" spans="1:6">
      <c r="A14588" t="s">
        <v>26418</v>
      </c>
      <c r="B14588">
        <v>37</v>
      </c>
      <c r="C14588">
        <v>9</v>
      </c>
      <c r="D14588">
        <v>20</v>
      </c>
      <c r="E14588" t="s">
        <v>26419</v>
      </c>
      <c r="F14588" t="s">
        <v>26417</v>
      </c>
    </row>
    <row r="14589" spans="1:6">
      <c r="A14589" t="s">
        <v>26420</v>
      </c>
      <c r="B14589">
        <v>37</v>
      </c>
      <c r="C14589">
        <v>10</v>
      </c>
      <c r="D14589">
        <v>1</v>
      </c>
      <c r="E14589" t="s">
        <v>26421</v>
      </c>
      <c r="F14589" t="s">
        <v>26422</v>
      </c>
    </row>
    <row r="14590" spans="1:6">
      <c r="A14590" t="s">
        <v>26423</v>
      </c>
      <c r="B14590">
        <v>37</v>
      </c>
      <c r="C14590">
        <v>10</v>
      </c>
      <c r="D14590">
        <v>2</v>
      </c>
      <c r="E14590" t="s">
        <v>26424</v>
      </c>
      <c r="F14590" t="s">
        <v>26422</v>
      </c>
    </row>
    <row r="14591" spans="1:6">
      <c r="A14591" t="s">
        <v>26425</v>
      </c>
      <c r="B14591">
        <v>37</v>
      </c>
      <c r="C14591">
        <v>10</v>
      </c>
      <c r="D14591">
        <v>3</v>
      </c>
      <c r="E14591" t="s">
        <v>26426</v>
      </c>
      <c r="F14591" t="s">
        <v>26427</v>
      </c>
    </row>
    <row r="14592" spans="1:6">
      <c r="A14592" t="s">
        <v>26428</v>
      </c>
      <c r="B14592">
        <v>37</v>
      </c>
      <c r="C14592">
        <v>10</v>
      </c>
      <c r="D14592">
        <v>4</v>
      </c>
      <c r="E14592" t="s">
        <v>26429</v>
      </c>
      <c r="F14592" t="s">
        <v>26427</v>
      </c>
    </row>
    <row r="14593" spans="1:6">
      <c r="A14593" t="s">
        <v>26430</v>
      </c>
      <c r="B14593">
        <v>37</v>
      </c>
      <c r="C14593">
        <v>10</v>
      </c>
      <c r="D14593">
        <v>5</v>
      </c>
      <c r="E14593" t="s">
        <v>26431</v>
      </c>
      <c r="F14593" t="s">
        <v>26432</v>
      </c>
    </row>
    <row r="14594" spans="1:6">
      <c r="A14594" t="s">
        <v>26433</v>
      </c>
      <c r="B14594">
        <v>37</v>
      </c>
      <c r="C14594">
        <v>10</v>
      </c>
      <c r="D14594">
        <v>6</v>
      </c>
      <c r="E14594" t="s">
        <v>26434</v>
      </c>
      <c r="F14594" t="s">
        <v>26432</v>
      </c>
    </row>
    <row r="14595" spans="1:6">
      <c r="A14595" t="s">
        <v>26435</v>
      </c>
      <c r="B14595">
        <v>37</v>
      </c>
      <c r="C14595">
        <v>10</v>
      </c>
      <c r="D14595">
        <v>7</v>
      </c>
      <c r="E14595" t="s">
        <v>26436</v>
      </c>
      <c r="F14595" t="s">
        <v>26437</v>
      </c>
    </row>
    <row r="14596" spans="1:6">
      <c r="A14596" t="s">
        <v>26438</v>
      </c>
      <c r="B14596">
        <v>37</v>
      </c>
      <c r="C14596">
        <v>10</v>
      </c>
      <c r="D14596">
        <v>8</v>
      </c>
      <c r="E14596" t="s">
        <v>26439</v>
      </c>
      <c r="F14596" t="s">
        <v>26437</v>
      </c>
    </row>
    <row r="14597" spans="1:6">
      <c r="A14597" t="s">
        <v>26440</v>
      </c>
      <c r="B14597">
        <v>37</v>
      </c>
      <c r="C14597">
        <v>10</v>
      </c>
      <c r="D14597">
        <v>9</v>
      </c>
      <c r="E14597" t="s">
        <v>26441</v>
      </c>
      <c r="F14597" t="s">
        <v>26442</v>
      </c>
    </row>
    <row r="14598" spans="1:6">
      <c r="A14598" t="s">
        <v>26443</v>
      </c>
      <c r="B14598">
        <v>37</v>
      </c>
      <c r="C14598">
        <v>10</v>
      </c>
      <c r="D14598">
        <v>10</v>
      </c>
      <c r="E14598" t="s">
        <v>26444</v>
      </c>
      <c r="F14598" t="s">
        <v>26442</v>
      </c>
    </row>
    <row r="14599" spans="1:6">
      <c r="A14599" t="s">
        <v>26445</v>
      </c>
      <c r="B14599">
        <v>37</v>
      </c>
      <c r="C14599">
        <v>10</v>
      </c>
      <c r="D14599">
        <v>11</v>
      </c>
      <c r="E14599" t="s">
        <v>26446</v>
      </c>
      <c r="F14599" t="s">
        <v>26447</v>
      </c>
    </row>
    <row r="14600" spans="1:6">
      <c r="A14600" t="s">
        <v>26448</v>
      </c>
      <c r="B14600">
        <v>37</v>
      </c>
      <c r="C14600">
        <v>10</v>
      </c>
      <c r="D14600">
        <v>12</v>
      </c>
      <c r="E14600" t="s">
        <v>26449</v>
      </c>
      <c r="F14600" t="s">
        <v>26447</v>
      </c>
    </row>
    <row r="14601" spans="1:6">
      <c r="A14601" t="s">
        <v>26450</v>
      </c>
      <c r="B14601">
        <v>37</v>
      </c>
      <c r="C14601">
        <v>10</v>
      </c>
      <c r="D14601">
        <v>13</v>
      </c>
      <c r="E14601" t="s">
        <v>26451</v>
      </c>
      <c r="F14601" t="s">
        <v>26452</v>
      </c>
    </row>
    <row r="14602" spans="1:6">
      <c r="A14602" t="s">
        <v>26453</v>
      </c>
      <c r="B14602">
        <v>37</v>
      </c>
      <c r="C14602">
        <v>10</v>
      </c>
      <c r="D14602">
        <v>14</v>
      </c>
      <c r="E14602" t="s">
        <v>26454</v>
      </c>
      <c r="F14602" t="s">
        <v>26452</v>
      </c>
    </row>
    <row r="14603" spans="1:6">
      <c r="A14603" t="s">
        <v>26455</v>
      </c>
      <c r="B14603">
        <v>37</v>
      </c>
      <c r="C14603">
        <v>10</v>
      </c>
      <c r="D14603">
        <v>15</v>
      </c>
      <c r="E14603" t="s">
        <v>26456</v>
      </c>
      <c r="F14603" t="s">
        <v>26457</v>
      </c>
    </row>
    <row r="14604" spans="1:6">
      <c r="A14604" t="s">
        <v>26458</v>
      </c>
      <c r="B14604">
        <v>37</v>
      </c>
      <c r="C14604">
        <v>10</v>
      </c>
      <c r="D14604">
        <v>16</v>
      </c>
      <c r="E14604" t="s">
        <v>26459</v>
      </c>
      <c r="F14604" t="s">
        <v>26457</v>
      </c>
    </row>
    <row r="14605" spans="1:6">
      <c r="A14605" t="s">
        <v>26460</v>
      </c>
      <c r="B14605">
        <v>37</v>
      </c>
      <c r="C14605">
        <v>10</v>
      </c>
      <c r="D14605">
        <v>17</v>
      </c>
      <c r="E14605" t="s">
        <v>26461</v>
      </c>
      <c r="F14605" t="s">
        <v>26462</v>
      </c>
    </row>
    <row r="14606" spans="1:6">
      <c r="A14606" t="s">
        <v>26463</v>
      </c>
      <c r="B14606">
        <v>37</v>
      </c>
      <c r="C14606">
        <v>10</v>
      </c>
      <c r="D14606">
        <v>18</v>
      </c>
      <c r="E14606" t="s">
        <v>26464</v>
      </c>
      <c r="F14606" t="s">
        <v>26462</v>
      </c>
    </row>
    <row r="14607" spans="1:6">
      <c r="A14607" t="s">
        <v>26465</v>
      </c>
      <c r="B14607">
        <v>37</v>
      </c>
      <c r="C14607">
        <v>10</v>
      </c>
      <c r="D14607">
        <v>19</v>
      </c>
      <c r="E14607" t="s">
        <v>26466</v>
      </c>
      <c r="F14607" t="s">
        <v>26467</v>
      </c>
    </row>
    <row r="14608" spans="1:6">
      <c r="A14608" t="s">
        <v>26468</v>
      </c>
      <c r="B14608">
        <v>37</v>
      </c>
      <c r="C14608">
        <v>10</v>
      </c>
      <c r="D14608">
        <v>20</v>
      </c>
      <c r="E14608" t="s">
        <v>26469</v>
      </c>
      <c r="F14608" t="s">
        <v>26467</v>
      </c>
    </row>
    <row r="14609" spans="1:6">
      <c r="A14609" t="s">
        <v>26470</v>
      </c>
      <c r="B14609">
        <v>37</v>
      </c>
      <c r="C14609">
        <v>11</v>
      </c>
      <c r="D14609">
        <v>1</v>
      </c>
      <c r="E14609" t="s">
        <v>26471</v>
      </c>
      <c r="F14609" t="s">
        <v>26472</v>
      </c>
    </row>
    <row r="14610" spans="1:6">
      <c r="A14610" t="s">
        <v>26473</v>
      </c>
      <c r="B14610">
        <v>37</v>
      </c>
      <c r="C14610">
        <v>11</v>
      </c>
      <c r="D14610">
        <v>2</v>
      </c>
      <c r="E14610" t="s">
        <v>26474</v>
      </c>
      <c r="F14610" t="s">
        <v>26472</v>
      </c>
    </row>
    <row r="14611" spans="1:6">
      <c r="A14611" t="s">
        <v>26475</v>
      </c>
      <c r="B14611">
        <v>37</v>
      </c>
      <c r="C14611">
        <v>11</v>
      </c>
      <c r="D14611">
        <v>3</v>
      </c>
      <c r="E14611" t="s">
        <v>26476</v>
      </c>
      <c r="F14611" t="s">
        <v>26477</v>
      </c>
    </row>
    <row r="14612" spans="1:6">
      <c r="A14612" t="s">
        <v>26478</v>
      </c>
      <c r="B14612">
        <v>37</v>
      </c>
      <c r="C14612">
        <v>11</v>
      </c>
      <c r="D14612">
        <v>4</v>
      </c>
      <c r="E14612" t="s">
        <v>26479</v>
      </c>
      <c r="F14612" t="s">
        <v>26477</v>
      </c>
    </row>
    <row r="14613" spans="1:6">
      <c r="A14613" t="s">
        <v>26480</v>
      </c>
      <c r="B14613">
        <v>37</v>
      </c>
      <c r="C14613">
        <v>11</v>
      </c>
      <c r="D14613">
        <v>5</v>
      </c>
      <c r="E14613" t="s">
        <v>26481</v>
      </c>
      <c r="F14613" t="s">
        <v>26482</v>
      </c>
    </row>
    <row r="14614" spans="1:6">
      <c r="A14614" t="s">
        <v>26483</v>
      </c>
      <c r="B14614">
        <v>37</v>
      </c>
      <c r="C14614">
        <v>11</v>
      </c>
      <c r="D14614">
        <v>6</v>
      </c>
      <c r="E14614" t="s">
        <v>26484</v>
      </c>
      <c r="F14614" t="s">
        <v>26482</v>
      </c>
    </row>
    <row r="14615" spans="1:6">
      <c r="A14615" t="s">
        <v>26485</v>
      </c>
      <c r="B14615">
        <v>37</v>
      </c>
      <c r="C14615">
        <v>11</v>
      </c>
      <c r="D14615">
        <v>7</v>
      </c>
      <c r="E14615" t="s">
        <v>26486</v>
      </c>
      <c r="F14615" t="s">
        <v>26487</v>
      </c>
    </row>
    <row r="14616" spans="1:6">
      <c r="A14616" t="s">
        <v>26488</v>
      </c>
      <c r="B14616">
        <v>37</v>
      </c>
      <c r="C14616">
        <v>11</v>
      </c>
      <c r="D14616">
        <v>8</v>
      </c>
      <c r="E14616" t="s">
        <v>26489</v>
      </c>
      <c r="F14616" t="s">
        <v>26487</v>
      </c>
    </row>
    <row r="14617" spans="1:6">
      <c r="A14617" t="s">
        <v>26490</v>
      </c>
      <c r="B14617">
        <v>37</v>
      </c>
      <c r="C14617">
        <v>11</v>
      </c>
      <c r="D14617">
        <v>9</v>
      </c>
      <c r="E14617" t="s">
        <v>26491</v>
      </c>
      <c r="F14617" t="s">
        <v>26492</v>
      </c>
    </row>
    <row r="14618" spans="1:6">
      <c r="A14618" t="s">
        <v>26493</v>
      </c>
      <c r="B14618">
        <v>37</v>
      </c>
      <c r="C14618">
        <v>11</v>
      </c>
      <c r="D14618">
        <v>10</v>
      </c>
      <c r="E14618" t="s">
        <v>26494</v>
      </c>
      <c r="F14618" t="s">
        <v>26492</v>
      </c>
    </row>
    <row r="14619" spans="1:6">
      <c r="A14619" t="s">
        <v>26495</v>
      </c>
      <c r="B14619">
        <v>37</v>
      </c>
      <c r="C14619">
        <v>11</v>
      </c>
      <c r="D14619">
        <v>11</v>
      </c>
      <c r="E14619" t="s">
        <v>26496</v>
      </c>
      <c r="F14619" t="s">
        <v>26497</v>
      </c>
    </row>
    <row r="14620" spans="1:6">
      <c r="A14620" t="s">
        <v>26498</v>
      </c>
      <c r="B14620">
        <v>37</v>
      </c>
      <c r="C14620">
        <v>11</v>
      </c>
      <c r="D14620">
        <v>12</v>
      </c>
      <c r="E14620" t="s">
        <v>26499</v>
      </c>
      <c r="F14620" t="s">
        <v>26497</v>
      </c>
    </row>
    <row r="14621" spans="1:6">
      <c r="A14621" t="s">
        <v>26500</v>
      </c>
      <c r="B14621">
        <v>37</v>
      </c>
      <c r="C14621">
        <v>11</v>
      </c>
      <c r="D14621">
        <v>13</v>
      </c>
      <c r="E14621" t="s">
        <v>26501</v>
      </c>
      <c r="F14621" t="s">
        <v>26502</v>
      </c>
    </row>
    <row r="14622" spans="1:6">
      <c r="A14622" t="s">
        <v>26503</v>
      </c>
      <c r="B14622">
        <v>37</v>
      </c>
      <c r="C14622">
        <v>11</v>
      </c>
      <c r="D14622">
        <v>14</v>
      </c>
      <c r="E14622" t="s">
        <v>26504</v>
      </c>
      <c r="F14622" t="s">
        <v>26502</v>
      </c>
    </row>
    <row r="14623" spans="1:6">
      <c r="A14623" t="s">
        <v>26505</v>
      </c>
      <c r="B14623">
        <v>37</v>
      </c>
      <c r="C14623">
        <v>11</v>
      </c>
      <c r="D14623">
        <v>15</v>
      </c>
      <c r="E14623" t="s">
        <v>26506</v>
      </c>
      <c r="F14623" t="s">
        <v>26507</v>
      </c>
    </row>
    <row r="14624" spans="1:6">
      <c r="A14624" t="s">
        <v>26508</v>
      </c>
      <c r="B14624">
        <v>37</v>
      </c>
      <c r="C14624">
        <v>11</v>
      </c>
      <c r="D14624">
        <v>16</v>
      </c>
      <c r="E14624" t="s">
        <v>26509</v>
      </c>
      <c r="F14624" t="s">
        <v>26507</v>
      </c>
    </row>
    <row r="14625" spans="1:7">
      <c r="A14625" t="s">
        <v>26510</v>
      </c>
      <c r="B14625">
        <v>37</v>
      </c>
      <c r="C14625">
        <v>11</v>
      </c>
      <c r="D14625">
        <v>17</v>
      </c>
      <c r="E14625" t="s">
        <v>26511</v>
      </c>
      <c r="F14625" t="s">
        <v>26512</v>
      </c>
    </row>
    <row r="14626" spans="1:7">
      <c r="A14626" t="s">
        <v>26513</v>
      </c>
      <c r="B14626">
        <v>37</v>
      </c>
      <c r="C14626">
        <v>11</v>
      </c>
      <c r="D14626">
        <v>18</v>
      </c>
      <c r="E14626" t="s">
        <v>26514</v>
      </c>
      <c r="F14626" t="s">
        <v>26512</v>
      </c>
    </row>
    <row r="14627" spans="1:7">
      <c r="A14627" t="s">
        <v>26515</v>
      </c>
      <c r="B14627">
        <v>37</v>
      </c>
      <c r="C14627">
        <v>11</v>
      </c>
      <c r="D14627">
        <v>19</v>
      </c>
      <c r="E14627" t="s">
        <v>26516</v>
      </c>
      <c r="F14627" t="s">
        <v>26517</v>
      </c>
    </row>
    <row r="14628" spans="1:7">
      <c r="A14628" t="s">
        <v>26518</v>
      </c>
      <c r="B14628">
        <v>37</v>
      </c>
      <c r="C14628">
        <v>11</v>
      </c>
      <c r="D14628">
        <v>20</v>
      </c>
      <c r="E14628" t="s">
        <v>26519</v>
      </c>
      <c r="F14628" t="s">
        <v>26517</v>
      </c>
    </row>
    <row r="14629" spans="1:7">
      <c r="A14629" t="s">
        <v>26520</v>
      </c>
      <c r="B14629">
        <v>37</v>
      </c>
      <c r="C14629">
        <v>12</v>
      </c>
      <c r="D14629">
        <v>1</v>
      </c>
      <c r="E14629" t="s">
        <v>26521</v>
      </c>
      <c r="F14629" t="s">
        <v>26522</v>
      </c>
    </row>
    <row r="14630" spans="1:7">
      <c r="A14630" t="s">
        <v>26523</v>
      </c>
      <c r="B14630">
        <v>37</v>
      </c>
      <c r="C14630">
        <v>12</v>
      </c>
      <c r="D14630">
        <v>2</v>
      </c>
      <c r="E14630" t="s">
        <v>26524</v>
      </c>
      <c r="F14630" t="s">
        <v>26522</v>
      </c>
    </row>
    <row r="14631" spans="1:7">
      <c r="A14631" t="s">
        <v>26525</v>
      </c>
      <c r="B14631">
        <v>37</v>
      </c>
      <c r="C14631">
        <v>12</v>
      </c>
      <c r="D14631">
        <v>3</v>
      </c>
      <c r="E14631" t="s">
        <v>26526</v>
      </c>
      <c r="F14631" t="s">
        <v>26527</v>
      </c>
    </row>
    <row r="14632" spans="1:7">
      <c r="A14632" t="s">
        <v>26528</v>
      </c>
      <c r="B14632">
        <v>37</v>
      </c>
      <c r="C14632">
        <v>12</v>
      </c>
      <c r="D14632">
        <v>4</v>
      </c>
      <c r="E14632" t="s">
        <v>26529</v>
      </c>
      <c r="F14632" t="s">
        <v>26527</v>
      </c>
    </row>
    <row r="14633" spans="1:7">
      <c r="A14633" t="s">
        <v>26530</v>
      </c>
      <c r="B14633">
        <v>37</v>
      </c>
      <c r="C14633">
        <v>12</v>
      </c>
      <c r="D14633">
        <v>5</v>
      </c>
      <c r="E14633" t="s">
        <v>26531</v>
      </c>
      <c r="F14633" t="s">
        <v>26532</v>
      </c>
    </row>
    <row r="14634" spans="1:7">
      <c r="A14634" t="s">
        <v>26533</v>
      </c>
      <c r="B14634">
        <v>37</v>
      </c>
      <c r="C14634">
        <v>12</v>
      </c>
      <c r="D14634">
        <v>6</v>
      </c>
      <c r="E14634" t="s">
        <v>26531</v>
      </c>
      <c r="F14634" t="s">
        <v>26532</v>
      </c>
    </row>
    <row r="14635" spans="1:7">
      <c r="A14635" t="s">
        <v>26534</v>
      </c>
      <c r="B14635">
        <v>37</v>
      </c>
      <c r="C14635">
        <v>12</v>
      </c>
      <c r="D14635">
        <v>7</v>
      </c>
      <c r="E14635" t="s">
        <v>26535</v>
      </c>
      <c r="F14635" t="s">
        <v>26536</v>
      </c>
    </row>
    <row r="14636" spans="1:7">
      <c r="A14636" t="s">
        <v>26537</v>
      </c>
      <c r="B14636">
        <v>37</v>
      </c>
      <c r="C14636">
        <v>12</v>
      </c>
      <c r="D14636">
        <v>8</v>
      </c>
      <c r="E14636" t="s">
        <v>26538</v>
      </c>
      <c r="F14636" t="s">
        <v>26536</v>
      </c>
    </row>
    <row r="14637" spans="1:7">
      <c r="A14637" t="s">
        <v>26539</v>
      </c>
      <c r="B14637">
        <v>37</v>
      </c>
      <c r="C14637">
        <v>12</v>
      </c>
      <c r="D14637">
        <v>9</v>
      </c>
      <c r="E14637" t="s">
        <v>26540</v>
      </c>
      <c r="F14637" t="s">
        <v>26541</v>
      </c>
    </row>
    <row r="14638" spans="1:7">
      <c r="A14638" t="s">
        <v>26542</v>
      </c>
      <c r="B14638">
        <v>37</v>
      </c>
      <c r="C14638">
        <v>12</v>
      </c>
      <c r="D14638">
        <v>10</v>
      </c>
      <c r="E14638" t="s">
        <v>26543</v>
      </c>
      <c r="F14638" t="s">
        <v>26541</v>
      </c>
    </row>
    <row r="14639" spans="1:7">
      <c r="A14639" t="s">
        <v>26544</v>
      </c>
      <c r="B14639">
        <v>37</v>
      </c>
      <c r="C14639">
        <v>12</v>
      </c>
      <c r="D14639">
        <v>11</v>
      </c>
      <c r="E14639" t="s">
        <v>591</v>
      </c>
      <c r="G14639" t="e">
        <f>--Empty</f>
        <v>#NAME?</v>
      </c>
    </row>
    <row r="14640" spans="1:7">
      <c r="A14640" t="s">
        <v>26545</v>
      </c>
      <c r="B14640">
        <v>37</v>
      </c>
      <c r="C14640">
        <v>12</v>
      </c>
      <c r="D14640">
        <v>12</v>
      </c>
      <c r="E14640" t="s">
        <v>591</v>
      </c>
      <c r="G14640" t="e">
        <f>--Empty</f>
        <v>#NAME?</v>
      </c>
    </row>
    <row r="14641" spans="1:6">
      <c r="A14641" t="s">
        <v>26546</v>
      </c>
      <c r="B14641">
        <v>37</v>
      </c>
      <c r="C14641">
        <v>12</v>
      </c>
      <c r="D14641">
        <v>13</v>
      </c>
      <c r="E14641" t="s">
        <v>26547</v>
      </c>
      <c r="F14641" t="s">
        <v>26548</v>
      </c>
    </row>
    <row r="14642" spans="1:6">
      <c r="A14642" t="s">
        <v>26549</v>
      </c>
      <c r="B14642">
        <v>37</v>
      </c>
      <c r="C14642">
        <v>12</v>
      </c>
      <c r="D14642">
        <v>14</v>
      </c>
      <c r="E14642" t="s">
        <v>26550</v>
      </c>
      <c r="F14642" t="s">
        <v>26548</v>
      </c>
    </row>
    <row r="14643" spans="1:6">
      <c r="A14643" t="s">
        <v>26551</v>
      </c>
      <c r="B14643">
        <v>37</v>
      </c>
      <c r="C14643">
        <v>12</v>
      </c>
      <c r="D14643">
        <v>15</v>
      </c>
      <c r="E14643" t="s">
        <v>26552</v>
      </c>
      <c r="F14643" t="s">
        <v>26553</v>
      </c>
    </row>
    <row r="14644" spans="1:6">
      <c r="A14644" t="s">
        <v>26554</v>
      </c>
      <c r="B14644">
        <v>37</v>
      </c>
      <c r="C14644">
        <v>12</v>
      </c>
      <c r="D14644">
        <v>16</v>
      </c>
      <c r="E14644" t="s">
        <v>26555</v>
      </c>
      <c r="F14644" t="s">
        <v>26553</v>
      </c>
    </row>
    <row r="14645" spans="1:6">
      <c r="A14645" t="s">
        <v>26556</v>
      </c>
      <c r="B14645">
        <v>37</v>
      </c>
      <c r="C14645">
        <v>12</v>
      </c>
      <c r="D14645">
        <v>17</v>
      </c>
      <c r="E14645" t="s">
        <v>26557</v>
      </c>
      <c r="F14645" t="s">
        <v>20570</v>
      </c>
    </row>
    <row r="14646" spans="1:6">
      <c r="A14646" t="s">
        <v>26558</v>
      </c>
      <c r="B14646">
        <v>37</v>
      </c>
      <c r="C14646">
        <v>12</v>
      </c>
      <c r="D14646">
        <v>18</v>
      </c>
      <c r="E14646" t="s">
        <v>26559</v>
      </c>
      <c r="F14646" t="s">
        <v>20570</v>
      </c>
    </row>
    <row r="14647" spans="1:6">
      <c r="A14647" t="s">
        <v>26560</v>
      </c>
      <c r="B14647">
        <v>37</v>
      </c>
      <c r="C14647">
        <v>12</v>
      </c>
      <c r="D14647">
        <v>19</v>
      </c>
      <c r="E14647" t="s">
        <v>26561</v>
      </c>
      <c r="F14647" t="s">
        <v>26562</v>
      </c>
    </row>
    <row r="14648" spans="1:6">
      <c r="A14648" t="s">
        <v>26563</v>
      </c>
      <c r="B14648">
        <v>37</v>
      </c>
      <c r="C14648">
        <v>12</v>
      </c>
      <c r="D14648">
        <v>20</v>
      </c>
      <c r="E14648" t="s">
        <v>26564</v>
      </c>
      <c r="F14648" t="s">
        <v>26562</v>
      </c>
    </row>
    <row r="14649" spans="1:6">
      <c r="A14649" t="s">
        <v>26565</v>
      </c>
      <c r="B14649">
        <v>37</v>
      </c>
      <c r="C14649">
        <v>13</v>
      </c>
      <c r="D14649">
        <v>1</v>
      </c>
      <c r="E14649" t="s">
        <v>26566</v>
      </c>
      <c r="F14649" t="s">
        <v>26567</v>
      </c>
    </row>
    <row r="14650" spans="1:6">
      <c r="A14650" t="s">
        <v>26568</v>
      </c>
      <c r="B14650">
        <v>37</v>
      </c>
      <c r="C14650">
        <v>13</v>
      </c>
      <c r="D14650">
        <v>2</v>
      </c>
      <c r="E14650" t="s">
        <v>26569</v>
      </c>
      <c r="F14650" t="s">
        <v>26567</v>
      </c>
    </row>
    <row r="14651" spans="1:6">
      <c r="A14651" t="s">
        <v>26570</v>
      </c>
      <c r="B14651">
        <v>37</v>
      </c>
      <c r="C14651">
        <v>13</v>
      </c>
      <c r="D14651">
        <v>3</v>
      </c>
      <c r="E14651" t="s">
        <v>26571</v>
      </c>
      <c r="F14651" t="s">
        <v>26572</v>
      </c>
    </row>
    <row r="14652" spans="1:6">
      <c r="A14652" t="s">
        <v>26573</v>
      </c>
      <c r="B14652">
        <v>37</v>
      </c>
      <c r="C14652">
        <v>13</v>
      </c>
      <c r="D14652">
        <v>4</v>
      </c>
      <c r="E14652" t="s">
        <v>26574</v>
      </c>
      <c r="F14652" t="s">
        <v>26572</v>
      </c>
    </row>
    <row r="14653" spans="1:6">
      <c r="A14653" t="s">
        <v>26575</v>
      </c>
      <c r="B14653">
        <v>37</v>
      </c>
      <c r="C14653">
        <v>13</v>
      </c>
      <c r="D14653">
        <v>5</v>
      </c>
      <c r="E14653" t="s">
        <v>26576</v>
      </c>
      <c r="F14653" t="s">
        <v>26577</v>
      </c>
    </row>
    <row r="14654" spans="1:6">
      <c r="A14654" t="s">
        <v>26578</v>
      </c>
      <c r="B14654">
        <v>37</v>
      </c>
      <c r="C14654">
        <v>13</v>
      </c>
      <c r="D14654">
        <v>6</v>
      </c>
      <c r="E14654" t="s">
        <v>26579</v>
      </c>
      <c r="F14654" t="s">
        <v>26577</v>
      </c>
    </row>
    <row r="14655" spans="1:6">
      <c r="A14655" t="s">
        <v>26580</v>
      </c>
      <c r="B14655">
        <v>37</v>
      </c>
      <c r="C14655">
        <v>13</v>
      </c>
      <c r="D14655">
        <v>7</v>
      </c>
      <c r="E14655" t="s">
        <v>26581</v>
      </c>
      <c r="F14655" t="s">
        <v>26582</v>
      </c>
    </row>
    <row r="14656" spans="1:6">
      <c r="A14656" t="s">
        <v>26583</v>
      </c>
      <c r="B14656">
        <v>37</v>
      </c>
      <c r="C14656">
        <v>13</v>
      </c>
      <c r="D14656">
        <v>8</v>
      </c>
      <c r="E14656" t="s">
        <v>26584</v>
      </c>
      <c r="F14656" t="s">
        <v>26582</v>
      </c>
    </row>
    <row r="14657" spans="1:6">
      <c r="A14657" t="s">
        <v>26585</v>
      </c>
      <c r="B14657">
        <v>37</v>
      </c>
      <c r="C14657">
        <v>13</v>
      </c>
      <c r="D14657">
        <v>9</v>
      </c>
      <c r="E14657" t="s">
        <v>26586</v>
      </c>
      <c r="F14657" t="s">
        <v>26587</v>
      </c>
    </row>
    <row r="14658" spans="1:6">
      <c r="A14658" t="s">
        <v>26588</v>
      </c>
      <c r="B14658">
        <v>37</v>
      </c>
      <c r="C14658">
        <v>13</v>
      </c>
      <c r="D14658">
        <v>10</v>
      </c>
      <c r="E14658" t="s">
        <v>26589</v>
      </c>
      <c r="F14658" t="s">
        <v>26587</v>
      </c>
    </row>
    <row r="14659" spans="1:6">
      <c r="A14659" t="s">
        <v>26590</v>
      </c>
      <c r="B14659">
        <v>37</v>
      </c>
      <c r="C14659">
        <v>13</v>
      </c>
      <c r="D14659">
        <v>11</v>
      </c>
      <c r="E14659" t="s">
        <v>26591</v>
      </c>
      <c r="F14659" t="s">
        <v>26592</v>
      </c>
    </row>
    <row r="14660" spans="1:6">
      <c r="A14660" t="s">
        <v>26593</v>
      </c>
      <c r="B14660">
        <v>37</v>
      </c>
      <c r="C14660">
        <v>13</v>
      </c>
      <c r="D14660">
        <v>12</v>
      </c>
      <c r="E14660" t="s">
        <v>26594</v>
      </c>
      <c r="F14660" t="s">
        <v>26592</v>
      </c>
    </row>
    <row r="14661" spans="1:6">
      <c r="A14661" t="s">
        <v>26595</v>
      </c>
      <c r="B14661">
        <v>37</v>
      </c>
      <c r="C14661">
        <v>13</v>
      </c>
      <c r="D14661">
        <v>13</v>
      </c>
      <c r="E14661" t="s">
        <v>26596</v>
      </c>
      <c r="F14661" t="s">
        <v>26597</v>
      </c>
    </row>
    <row r="14662" spans="1:6">
      <c r="A14662" t="s">
        <v>26598</v>
      </c>
      <c r="B14662">
        <v>37</v>
      </c>
      <c r="C14662">
        <v>13</v>
      </c>
      <c r="D14662">
        <v>14</v>
      </c>
      <c r="E14662" t="s">
        <v>26599</v>
      </c>
      <c r="F14662" t="s">
        <v>26597</v>
      </c>
    </row>
    <row r="14663" spans="1:6">
      <c r="A14663" t="s">
        <v>26600</v>
      </c>
      <c r="B14663">
        <v>37</v>
      </c>
      <c r="C14663">
        <v>13</v>
      </c>
      <c r="D14663">
        <v>15</v>
      </c>
      <c r="E14663" t="s">
        <v>26601</v>
      </c>
      <c r="F14663" t="s">
        <v>26602</v>
      </c>
    </row>
    <row r="14664" spans="1:6">
      <c r="A14664" t="s">
        <v>26603</v>
      </c>
      <c r="B14664">
        <v>37</v>
      </c>
      <c r="C14664">
        <v>13</v>
      </c>
      <c r="D14664">
        <v>16</v>
      </c>
      <c r="E14664" t="s">
        <v>26604</v>
      </c>
      <c r="F14664" t="s">
        <v>26602</v>
      </c>
    </row>
    <row r="14665" spans="1:6">
      <c r="A14665" t="s">
        <v>26605</v>
      </c>
      <c r="B14665">
        <v>37</v>
      </c>
      <c r="C14665">
        <v>13</v>
      </c>
      <c r="D14665">
        <v>17</v>
      </c>
      <c r="E14665" t="s">
        <v>26606</v>
      </c>
      <c r="F14665" t="s">
        <v>26607</v>
      </c>
    </row>
    <row r="14666" spans="1:6">
      <c r="A14666" t="s">
        <v>26608</v>
      </c>
      <c r="B14666">
        <v>37</v>
      </c>
      <c r="C14666">
        <v>13</v>
      </c>
      <c r="D14666">
        <v>18</v>
      </c>
      <c r="E14666" t="s">
        <v>26609</v>
      </c>
      <c r="F14666" t="s">
        <v>26607</v>
      </c>
    </row>
    <row r="14667" spans="1:6">
      <c r="A14667" t="s">
        <v>26610</v>
      </c>
      <c r="B14667">
        <v>37</v>
      </c>
      <c r="C14667">
        <v>13</v>
      </c>
      <c r="D14667">
        <v>19</v>
      </c>
      <c r="E14667" t="s">
        <v>26611</v>
      </c>
      <c r="F14667" t="s">
        <v>26612</v>
      </c>
    </row>
    <row r="14668" spans="1:6">
      <c r="A14668" t="s">
        <v>26613</v>
      </c>
      <c r="B14668">
        <v>37</v>
      </c>
      <c r="C14668">
        <v>13</v>
      </c>
      <c r="D14668">
        <v>20</v>
      </c>
      <c r="E14668" t="s">
        <v>26614</v>
      </c>
      <c r="F14668" t="s">
        <v>26612</v>
      </c>
    </row>
    <row r="14669" spans="1:6">
      <c r="A14669" t="s">
        <v>26615</v>
      </c>
      <c r="B14669">
        <v>37</v>
      </c>
      <c r="C14669">
        <v>14</v>
      </c>
      <c r="D14669">
        <v>1</v>
      </c>
      <c r="E14669" t="s">
        <v>26616</v>
      </c>
      <c r="F14669" t="s">
        <v>26617</v>
      </c>
    </row>
    <row r="14670" spans="1:6">
      <c r="A14670" t="s">
        <v>26618</v>
      </c>
      <c r="B14670">
        <v>37</v>
      </c>
      <c r="C14670">
        <v>14</v>
      </c>
      <c r="D14670">
        <v>2</v>
      </c>
      <c r="E14670" t="s">
        <v>26619</v>
      </c>
      <c r="F14670" t="s">
        <v>26617</v>
      </c>
    </row>
    <row r="14671" spans="1:6">
      <c r="A14671" t="s">
        <v>26620</v>
      </c>
      <c r="B14671">
        <v>37</v>
      </c>
      <c r="C14671">
        <v>14</v>
      </c>
      <c r="D14671">
        <v>3</v>
      </c>
      <c r="E14671" t="s">
        <v>26621</v>
      </c>
      <c r="F14671" t="s">
        <v>26622</v>
      </c>
    </row>
    <row r="14672" spans="1:6">
      <c r="A14672" t="s">
        <v>26623</v>
      </c>
      <c r="B14672">
        <v>37</v>
      </c>
      <c r="C14672">
        <v>14</v>
      </c>
      <c r="D14672">
        <v>4</v>
      </c>
      <c r="E14672" t="s">
        <v>26624</v>
      </c>
      <c r="F14672" t="s">
        <v>26622</v>
      </c>
    </row>
    <row r="14673" spans="1:7">
      <c r="A14673" t="s">
        <v>26625</v>
      </c>
      <c r="B14673">
        <v>37</v>
      </c>
      <c r="C14673">
        <v>14</v>
      </c>
      <c r="D14673">
        <v>5</v>
      </c>
      <c r="E14673" t="s">
        <v>26626</v>
      </c>
      <c r="F14673" t="s">
        <v>26627</v>
      </c>
    </row>
    <row r="14674" spans="1:7">
      <c r="A14674" t="s">
        <v>26628</v>
      </c>
      <c r="B14674">
        <v>37</v>
      </c>
      <c r="C14674">
        <v>14</v>
      </c>
      <c r="D14674">
        <v>6</v>
      </c>
      <c r="E14674" t="s">
        <v>26629</v>
      </c>
      <c r="F14674" t="s">
        <v>26627</v>
      </c>
    </row>
    <row r="14675" spans="1:7">
      <c r="A14675" t="s">
        <v>26630</v>
      </c>
      <c r="B14675">
        <v>37</v>
      </c>
      <c r="C14675">
        <v>14</v>
      </c>
      <c r="D14675">
        <v>7</v>
      </c>
      <c r="E14675" t="s">
        <v>26631</v>
      </c>
      <c r="F14675" t="s">
        <v>26632</v>
      </c>
    </row>
    <row r="14676" spans="1:7">
      <c r="A14676" t="s">
        <v>26633</v>
      </c>
      <c r="B14676">
        <v>37</v>
      </c>
      <c r="C14676">
        <v>14</v>
      </c>
      <c r="D14676">
        <v>8</v>
      </c>
      <c r="E14676" t="s">
        <v>26634</v>
      </c>
      <c r="F14676" t="s">
        <v>26632</v>
      </c>
    </row>
    <row r="14677" spans="1:7">
      <c r="A14677" t="s">
        <v>26635</v>
      </c>
      <c r="B14677">
        <v>37</v>
      </c>
      <c r="C14677">
        <v>14</v>
      </c>
      <c r="D14677">
        <v>9</v>
      </c>
      <c r="E14677" t="s">
        <v>26636</v>
      </c>
      <c r="F14677" t="s">
        <v>26637</v>
      </c>
    </row>
    <row r="14678" spans="1:7">
      <c r="A14678" t="s">
        <v>26638</v>
      </c>
      <c r="B14678">
        <v>37</v>
      </c>
      <c r="C14678">
        <v>14</v>
      </c>
      <c r="D14678">
        <v>10</v>
      </c>
      <c r="E14678" t="s">
        <v>26639</v>
      </c>
      <c r="F14678" t="s">
        <v>26637</v>
      </c>
    </row>
    <row r="14679" spans="1:7">
      <c r="A14679" t="s">
        <v>26640</v>
      </c>
      <c r="B14679">
        <v>37</v>
      </c>
      <c r="C14679">
        <v>14</v>
      </c>
      <c r="D14679">
        <v>11</v>
      </c>
      <c r="E14679" t="s">
        <v>26641</v>
      </c>
      <c r="F14679" t="s">
        <v>26642</v>
      </c>
    </row>
    <row r="14680" spans="1:7">
      <c r="A14680" t="s">
        <v>26643</v>
      </c>
      <c r="B14680">
        <v>37</v>
      </c>
      <c r="C14680">
        <v>14</v>
      </c>
      <c r="D14680">
        <v>12</v>
      </c>
      <c r="E14680" t="s">
        <v>26644</v>
      </c>
      <c r="F14680" t="s">
        <v>26642</v>
      </c>
    </row>
    <row r="14681" spans="1:7">
      <c r="A14681" t="s">
        <v>26645</v>
      </c>
      <c r="B14681">
        <v>37</v>
      </c>
      <c r="C14681">
        <v>14</v>
      </c>
      <c r="D14681">
        <v>13</v>
      </c>
      <c r="E14681" t="s">
        <v>15</v>
      </c>
      <c r="G14681" t="s">
        <v>16</v>
      </c>
    </row>
    <row r="14682" spans="1:7">
      <c r="A14682" t="s">
        <v>26646</v>
      </c>
      <c r="B14682">
        <v>37</v>
      </c>
      <c r="C14682">
        <v>14</v>
      </c>
      <c r="D14682">
        <v>14</v>
      </c>
      <c r="E14682" t="s">
        <v>15</v>
      </c>
      <c r="G14682" t="s">
        <v>16</v>
      </c>
    </row>
    <row r="14683" spans="1:7">
      <c r="A14683" t="s">
        <v>26647</v>
      </c>
      <c r="B14683">
        <v>37</v>
      </c>
      <c r="C14683">
        <v>14</v>
      </c>
      <c r="D14683">
        <v>15</v>
      </c>
      <c r="E14683" t="s">
        <v>660</v>
      </c>
      <c r="G14683" t="s">
        <v>661</v>
      </c>
    </row>
    <row r="14684" spans="1:7">
      <c r="A14684" t="s">
        <v>26648</v>
      </c>
      <c r="B14684">
        <v>37</v>
      </c>
      <c r="C14684">
        <v>14</v>
      </c>
      <c r="D14684">
        <v>16</v>
      </c>
      <c r="E14684" t="s">
        <v>660</v>
      </c>
      <c r="G14684" t="s">
        <v>661</v>
      </c>
    </row>
    <row r="14685" spans="1:7">
      <c r="A14685" t="s">
        <v>26649</v>
      </c>
      <c r="B14685">
        <v>37</v>
      </c>
      <c r="C14685">
        <v>14</v>
      </c>
      <c r="D14685">
        <v>17</v>
      </c>
      <c r="E14685" t="s">
        <v>664</v>
      </c>
      <c r="G14685" t="s">
        <v>665</v>
      </c>
    </row>
    <row r="14686" spans="1:7">
      <c r="A14686" t="s">
        <v>26650</v>
      </c>
      <c r="B14686">
        <v>37</v>
      </c>
      <c r="C14686">
        <v>14</v>
      </c>
      <c r="D14686">
        <v>18</v>
      </c>
      <c r="E14686" t="s">
        <v>664</v>
      </c>
      <c r="G14686" t="s">
        <v>665</v>
      </c>
    </row>
    <row r="14687" spans="1:7">
      <c r="A14687" t="s">
        <v>26651</v>
      </c>
      <c r="B14687">
        <v>37</v>
      </c>
      <c r="C14687">
        <v>14</v>
      </c>
      <c r="D14687">
        <v>19</v>
      </c>
      <c r="E14687" t="s">
        <v>668</v>
      </c>
      <c r="G14687" t="s">
        <v>669</v>
      </c>
    </row>
    <row r="14688" spans="1:7">
      <c r="A14688" t="s">
        <v>26652</v>
      </c>
      <c r="B14688">
        <v>37</v>
      </c>
      <c r="C14688">
        <v>14</v>
      </c>
      <c r="D14688">
        <v>20</v>
      </c>
      <c r="E14688" t="s">
        <v>668</v>
      </c>
      <c r="G14688" t="s">
        <v>669</v>
      </c>
    </row>
    <row r="14689" spans="1:7">
      <c r="A14689" t="s">
        <v>26653</v>
      </c>
      <c r="B14689">
        <v>37</v>
      </c>
      <c r="C14689">
        <v>15</v>
      </c>
      <c r="D14689">
        <v>1</v>
      </c>
      <c r="E14689" t="s">
        <v>672</v>
      </c>
      <c r="G14689" t="e">
        <f>--Buffer</f>
        <v>#NAME?</v>
      </c>
    </row>
    <row r="14690" spans="1:7">
      <c r="A14690" t="s">
        <v>26654</v>
      </c>
      <c r="B14690">
        <v>37</v>
      </c>
      <c r="C14690">
        <v>15</v>
      </c>
      <c r="D14690">
        <v>2</v>
      </c>
      <c r="E14690" t="s">
        <v>672</v>
      </c>
      <c r="G14690" t="e">
        <f>--Buffer</f>
        <v>#NAME?</v>
      </c>
    </row>
    <row r="14691" spans="1:7">
      <c r="A14691" t="s">
        <v>26655</v>
      </c>
      <c r="B14691">
        <v>37</v>
      </c>
      <c r="C14691">
        <v>15</v>
      </c>
      <c r="D14691">
        <v>3</v>
      </c>
      <c r="E14691" t="s">
        <v>675</v>
      </c>
      <c r="G14691" t="s">
        <v>676</v>
      </c>
    </row>
    <row r="14692" spans="1:7">
      <c r="A14692" t="s">
        <v>26656</v>
      </c>
      <c r="B14692">
        <v>37</v>
      </c>
      <c r="C14692">
        <v>15</v>
      </c>
      <c r="D14692">
        <v>4</v>
      </c>
      <c r="E14692" t="s">
        <v>675</v>
      </c>
      <c r="G14692" t="s">
        <v>676</v>
      </c>
    </row>
    <row r="14693" spans="1:7">
      <c r="A14693" t="s">
        <v>26657</v>
      </c>
      <c r="B14693">
        <v>37</v>
      </c>
      <c r="C14693">
        <v>15</v>
      </c>
      <c r="D14693">
        <v>5</v>
      </c>
      <c r="E14693" t="s">
        <v>679</v>
      </c>
      <c r="G14693" t="s">
        <v>680</v>
      </c>
    </row>
    <row r="14694" spans="1:7">
      <c r="A14694" t="s">
        <v>26658</v>
      </c>
      <c r="B14694">
        <v>37</v>
      </c>
      <c r="C14694">
        <v>15</v>
      </c>
      <c r="D14694">
        <v>6</v>
      </c>
      <c r="E14694" t="s">
        <v>679</v>
      </c>
      <c r="G14694" t="s">
        <v>680</v>
      </c>
    </row>
    <row r="14695" spans="1:7">
      <c r="A14695" t="s">
        <v>26659</v>
      </c>
      <c r="B14695">
        <v>37</v>
      </c>
      <c r="C14695">
        <v>15</v>
      </c>
      <c r="D14695">
        <v>7</v>
      </c>
      <c r="E14695" t="s">
        <v>683</v>
      </c>
      <c r="G14695" t="s">
        <v>684</v>
      </c>
    </row>
    <row r="14696" spans="1:7">
      <c r="A14696" t="s">
        <v>26660</v>
      </c>
      <c r="B14696">
        <v>37</v>
      </c>
      <c r="C14696">
        <v>15</v>
      </c>
      <c r="D14696">
        <v>8</v>
      </c>
      <c r="E14696" t="s">
        <v>683</v>
      </c>
      <c r="G14696" t="s">
        <v>684</v>
      </c>
    </row>
    <row r="14697" spans="1:7">
      <c r="A14697" t="s">
        <v>26661</v>
      </c>
      <c r="B14697">
        <v>37</v>
      </c>
      <c r="C14697">
        <v>15</v>
      </c>
      <c r="D14697">
        <v>9</v>
      </c>
      <c r="E14697" t="s">
        <v>672</v>
      </c>
      <c r="G14697" t="e">
        <f>--Buffer</f>
        <v>#NAME?</v>
      </c>
    </row>
    <row r="14698" spans="1:7">
      <c r="A14698" t="s">
        <v>26662</v>
      </c>
      <c r="B14698">
        <v>37</v>
      </c>
      <c r="C14698">
        <v>15</v>
      </c>
      <c r="D14698">
        <v>10</v>
      </c>
      <c r="E14698" t="s">
        <v>672</v>
      </c>
      <c r="G14698" t="e">
        <f>--Buffer</f>
        <v>#NAME?</v>
      </c>
    </row>
    <row r="14699" spans="1:7">
      <c r="A14699" t="s">
        <v>26663</v>
      </c>
      <c r="B14699">
        <v>37</v>
      </c>
      <c r="C14699">
        <v>15</v>
      </c>
      <c r="D14699">
        <v>11</v>
      </c>
      <c r="E14699" t="s">
        <v>672</v>
      </c>
      <c r="G14699" t="e">
        <f>--Buffer</f>
        <v>#NAME?</v>
      </c>
    </row>
    <row r="14700" spans="1:7">
      <c r="A14700" t="s">
        <v>26664</v>
      </c>
      <c r="B14700">
        <v>37</v>
      </c>
      <c r="C14700">
        <v>15</v>
      </c>
      <c r="D14700">
        <v>12</v>
      </c>
      <c r="E14700" t="s">
        <v>672</v>
      </c>
      <c r="G14700" t="e">
        <f>--Buffer</f>
        <v>#NAME?</v>
      </c>
    </row>
    <row r="14701" spans="1:7">
      <c r="A14701" t="s">
        <v>26665</v>
      </c>
      <c r="B14701">
        <v>37</v>
      </c>
      <c r="C14701">
        <v>15</v>
      </c>
      <c r="D14701">
        <v>13</v>
      </c>
      <c r="E14701" t="s">
        <v>672</v>
      </c>
      <c r="G14701" t="e">
        <f>--Buffer</f>
        <v>#NAME?</v>
      </c>
    </row>
    <row r="14702" spans="1:7">
      <c r="A14702" t="s">
        <v>26666</v>
      </c>
      <c r="B14702">
        <v>37</v>
      </c>
      <c r="C14702">
        <v>15</v>
      </c>
      <c r="D14702">
        <v>14</v>
      </c>
      <c r="E14702" t="s">
        <v>672</v>
      </c>
      <c r="G14702" t="e">
        <f>--Buffer</f>
        <v>#NAME?</v>
      </c>
    </row>
    <row r="14703" spans="1:7">
      <c r="A14703" t="s">
        <v>26667</v>
      </c>
      <c r="B14703">
        <v>37</v>
      </c>
      <c r="C14703">
        <v>15</v>
      </c>
      <c r="D14703">
        <v>15</v>
      </c>
      <c r="E14703" t="s">
        <v>672</v>
      </c>
      <c r="G14703" t="e">
        <f>--Buffer</f>
        <v>#NAME?</v>
      </c>
    </row>
    <row r="14704" spans="1:7">
      <c r="A14704" t="s">
        <v>26668</v>
      </c>
      <c r="B14704">
        <v>37</v>
      </c>
      <c r="C14704">
        <v>15</v>
      </c>
      <c r="D14704">
        <v>16</v>
      </c>
      <c r="E14704" t="s">
        <v>672</v>
      </c>
      <c r="G14704" t="e">
        <f>--Buffer</f>
        <v>#NAME?</v>
      </c>
    </row>
    <row r="14705" spans="1:7">
      <c r="A14705" t="s">
        <v>26669</v>
      </c>
      <c r="B14705">
        <v>37</v>
      </c>
      <c r="C14705">
        <v>15</v>
      </c>
      <c r="D14705">
        <v>17</v>
      </c>
      <c r="E14705" t="s">
        <v>695</v>
      </c>
      <c r="G14705" t="s">
        <v>696</v>
      </c>
    </row>
    <row r="14706" spans="1:7">
      <c r="A14706" t="s">
        <v>26670</v>
      </c>
      <c r="B14706">
        <v>37</v>
      </c>
      <c r="C14706">
        <v>15</v>
      </c>
      <c r="D14706">
        <v>18</v>
      </c>
      <c r="E14706" t="s">
        <v>695</v>
      </c>
      <c r="G14706" t="s">
        <v>696</v>
      </c>
    </row>
    <row r="14707" spans="1:7">
      <c r="A14707" t="s">
        <v>26671</v>
      </c>
      <c r="B14707">
        <v>37</v>
      </c>
      <c r="C14707">
        <v>15</v>
      </c>
      <c r="D14707">
        <v>19</v>
      </c>
      <c r="E14707" t="s">
        <v>699</v>
      </c>
      <c r="G14707" t="s">
        <v>700</v>
      </c>
    </row>
    <row r="14708" spans="1:7">
      <c r="A14708" t="s">
        <v>26672</v>
      </c>
      <c r="B14708">
        <v>37</v>
      </c>
      <c r="C14708">
        <v>15</v>
      </c>
      <c r="D14708">
        <v>20</v>
      </c>
      <c r="E14708" t="s">
        <v>699</v>
      </c>
      <c r="G14708" t="s">
        <v>700</v>
      </c>
    </row>
    <row r="14709" spans="1:7">
      <c r="A14709" t="s">
        <v>26673</v>
      </c>
      <c r="B14709">
        <v>37</v>
      </c>
      <c r="C14709">
        <v>16</v>
      </c>
      <c r="D14709">
        <v>1</v>
      </c>
      <c r="E14709" t="s">
        <v>703</v>
      </c>
      <c r="G14709" t="s">
        <v>704</v>
      </c>
    </row>
    <row r="14710" spans="1:7">
      <c r="A14710" t="s">
        <v>26674</v>
      </c>
      <c r="B14710">
        <v>37</v>
      </c>
      <c r="C14710">
        <v>16</v>
      </c>
      <c r="D14710">
        <v>2</v>
      </c>
      <c r="E14710" t="s">
        <v>703</v>
      </c>
      <c r="G14710" t="s">
        <v>704</v>
      </c>
    </row>
    <row r="14711" spans="1:7">
      <c r="A14711" t="s">
        <v>26675</v>
      </c>
      <c r="B14711">
        <v>37</v>
      </c>
      <c r="C14711">
        <v>16</v>
      </c>
      <c r="D14711">
        <v>3</v>
      </c>
      <c r="E14711" t="s">
        <v>707</v>
      </c>
      <c r="G14711" t="s">
        <v>708</v>
      </c>
    </row>
    <row r="14712" spans="1:7">
      <c r="A14712" t="s">
        <v>26676</v>
      </c>
      <c r="B14712">
        <v>37</v>
      </c>
      <c r="C14712">
        <v>16</v>
      </c>
      <c r="D14712">
        <v>4</v>
      </c>
      <c r="E14712" t="s">
        <v>707</v>
      </c>
      <c r="G14712" t="s">
        <v>708</v>
      </c>
    </row>
    <row r="14713" spans="1:7">
      <c r="A14713" t="s">
        <v>26677</v>
      </c>
      <c r="B14713">
        <v>37</v>
      </c>
      <c r="C14713">
        <v>16</v>
      </c>
      <c r="D14713">
        <v>5</v>
      </c>
      <c r="E14713" t="s">
        <v>711</v>
      </c>
      <c r="G14713" t="e">
        <f>--Blank</f>
        <v>#NAME?</v>
      </c>
    </row>
    <row r="14714" spans="1:7">
      <c r="A14714" t="s">
        <v>26678</v>
      </c>
      <c r="B14714">
        <v>37</v>
      </c>
      <c r="C14714">
        <v>16</v>
      </c>
      <c r="D14714">
        <v>6</v>
      </c>
      <c r="E14714" t="s">
        <v>711</v>
      </c>
      <c r="G14714" t="e">
        <f>--Blank</f>
        <v>#NAME?</v>
      </c>
    </row>
    <row r="14715" spans="1:7">
      <c r="A14715" t="s">
        <v>26679</v>
      </c>
      <c r="B14715">
        <v>37</v>
      </c>
      <c r="C14715">
        <v>16</v>
      </c>
      <c r="D14715">
        <v>7</v>
      </c>
      <c r="E14715" t="s">
        <v>711</v>
      </c>
      <c r="G14715" t="e">
        <f>--Blank</f>
        <v>#NAME?</v>
      </c>
    </row>
    <row r="14716" spans="1:7">
      <c r="A14716" t="s">
        <v>26680</v>
      </c>
      <c r="B14716">
        <v>37</v>
      </c>
      <c r="C14716">
        <v>16</v>
      </c>
      <c r="D14716">
        <v>8</v>
      </c>
      <c r="E14716" t="s">
        <v>711</v>
      </c>
      <c r="G14716" t="e">
        <f>--Blank</f>
        <v>#NAME?</v>
      </c>
    </row>
    <row r="14717" spans="1:7">
      <c r="A14717" t="s">
        <v>26681</v>
      </c>
      <c r="B14717">
        <v>37</v>
      </c>
      <c r="C14717">
        <v>16</v>
      </c>
      <c r="D14717">
        <v>9</v>
      </c>
      <c r="E14717" t="s">
        <v>711</v>
      </c>
      <c r="G14717" t="e">
        <f>--Blank</f>
        <v>#NAME?</v>
      </c>
    </row>
    <row r="14718" spans="1:7">
      <c r="A14718" t="s">
        <v>26682</v>
      </c>
      <c r="B14718">
        <v>37</v>
      </c>
      <c r="C14718">
        <v>16</v>
      </c>
      <c r="D14718">
        <v>10</v>
      </c>
      <c r="E14718" t="s">
        <v>711</v>
      </c>
      <c r="G14718" t="e">
        <f>--Blank</f>
        <v>#NAME?</v>
      </c>
    </row>
    <row r="14719" spans="1:7">
      <c r="A14719" t="s">
        <v>26683</v>
      </c>
      <c r="B14719">
        <v>37</v>
      </c>
      <c r="C14719">
        <v>16</v>
      </c>
      <c r="D14719">
        <v>11</v>
      </c>
      <c r="E14719" t="s">
        <v>711</v>
      </c>
      <c r="G14719" t="e">
        <f>--Blank</f>
        <v>#NAME?</v>
      </c>
    </row>
    <row r="14720" spans="1:7">
      <c r="A14720" t="s">
        <v>26684</v>
      </c>
      <c r="B14720">
        <v>37</v>
      </c>
      <c r="C14720">
        <v>16</v>
      </c>
      <c r="D14720">
        <v>12</v>
      </c>
      <c r="E14720" t="s">
        <v>711</v>
      </c>
      <c r="G14720" t="e">
        <f>--Blank</f>
        <v>#NAME?</v>
      </c>
    </row>
    <row r="14721" spans="1:7">
      <c r="A14721" t="s">
        <v>26685</v>
      </c>
      <c r="B14721">
        <v>37</v>
      </c>
      <c r="C14721">
        <v>16</v>
      </c>
      <c r="D14721">
        <v>13</v>
      </c>
      <c r="E14721" t="s">
        <v>711</v>
      </c>
      <c r="G14721" t="e">
        <f>--Blank</f>
        <v>#NAME?</v>
      </c>
    </row>
    <row r="14722" spans="1:7">
      <c r="A14722" t="s">
        <v>26686</v>
      </c>
      <c r="B14722">
        <v>37</v>
      </c>
      <c r="C14722">
        <v>16</v>
      </c>
      <c r="D14722">
        <v>14</v>
      </c>
      <c r="E14722" t="s">
        <v>711</v>
      </c>
      <c r="G14722" t="e">
        <f>--Blank</f>
        <v>#NAME?</v>
      </c>
    </row>
    <row r="14723" spans="1:7">
      <c r="A14723" t="s">
        <v>26687</v>
      </c>
      <c r="B14723">
        <v>37</v>
      </c>
      <c r="C14723">
        <v>16</v>
      </c>
      <c r="D14723">
        <v>15</v>
      </c>
      <c r="E14723" t="s">
        <v>711</v>
      </c>
      <c r="G14723" t="e">
        <f>--Blank</f>
        <v>#NAME?</v>
      </c>
    </row>
    <row r="14724" spans="1:7">
      <c r="A14724" t="s">
        <v>26688</v>
      </c>
      <c r="B14724">
        <v>37</v>
      </c>
      <c r="C14724">
        <v>16</v>
      </c>
      <c r="D14724">
        <v>16</v>
      </c>
      <c r="E14724" t="s">
        <v>711</v>
      </c>
      <c r="G14724" t="e">
        <f>--Blank</f>
        <v>#NAME?</v>
      </c>
    </row>
    <row r="14725" spans="1:7">
      <c r="A14725" t="s">
        <v>26689</v>
      </c>
      <c r="B14725">
        <v>37</v>
      </c>
      <c r="C14725">
        <v>16</v>
      </c>
      <c r="D14725">
        <v>17</v>
      </c>
      <c r="E14725" t="s">
        <v>711</v>
      </c>
      <c r="G14725" t="e">
        <f>--Blank</f>
        <v>#NAME?</v>
      </c>
    </row>
    <row r="14726" spans="1:7">
      <c r="A14726" t="s">
        <v>26690</v>
      </c>
      <c r="B14726">
        <v>37</v>
      </c>
      <c r="C14726">
        <v>16</v>
      </c>
      <c r="D14726">
        <v>18</v>
      </c>
      <c r="E14726" t="s">
        <v>711</v>
      </c>
      <c r="G14726" t="e">
        <f>--Blank</f>
        <v>#NAME?</v>
      </c>
    </row>
    <row r="14727" spans="1:7">
      <c r="A14727" t="s">
        <v>26691</v>
      </c>
      <c r="B14727">
        <v>37</v>
      </c>
      <c r="C14727">
        <v>16</v>
      </c>
      <c r="D14727">
        <v>19</v>
      </c>
      <c r="E14727" t="s">
        <v>711</v>
      </c>
      <c r="G14727" t="e">
        <f>--Blank</f>
        <v>#NAME?</v>
      </c>
    </row>
    <row r="14728" spans="1:7">
      <c r="A14728" t="s">
        <v>26692</v>
      </c>
      <c r="B14728">
        <v>37</v>
      </c>
      <c r="C14728">
        <v>16</v>
      </c>
      <c r="D14728">
        <v>20</v>
      </c>
      <c r="E14728" t="s">
        <v>711</v>
      </c>
      <c r="G14728" t="e">
        <f>--Blank</f>
        <v>#NAME?</v>
      </c>
    </row>
    <row r="14729" spans="1:7">
      <c r="A14729" t="s">
        <v>26693</v>
      </c>
      <c r="B14729">
        <v>37</v>
      </c>
      <c r="C14729">
        <v>17</v>
      </c>
      <c r="D14729">
        <v>1</v>
      </c>
      <c r="E14729" t="s">
        <v>711</v>
      </c>
      <c r="G14729" t="e">
        <f>--Blank</f>
        <v>#NAME?</v>
      </c>
    </row>
    <row r="14730" spans="1:7">
      <c r="A14730" t="s">
        <v>26694</v>
      </c>
      <c r="B14730">
        <v>37</v>
      </c>
      <c r="C14730">
        <v>17</v>
      </c>
      <c r="D14730">
        <v>2</v>
      </c>
      <c r="E14730" t="s">
        <v>711</v>
      </c>
      <c r="G14730" t="e">
        <f>--Blank</f>
        <v>#NAME?</v>
      </c>
    </row>
    <row r="14731" spans="1:7">
      <c r="A14731" t="s">
        <v>26695</v>
      </c>
      <c r="B14731">
        <v>37</v>
      </c>
      <c r="C14731">
        <v>17</v>
      </c>
      <c r="D14731">
        <v>3</v>
      </c>
      <c r="E14731" t="s">
        <v>711</v>
      </c>
      <c r="G14731" t="e">
        <f>--Blank</f>
        <v>#NAME?</v>
      </c>
    </row>
    <row r="14732" spans="1:7">
      <c r="A14732" t="s">
        <v>26696</v>
      </c>
      <c r="B14732">
        <v>37</v>
      </c>
      <c r="C14732">
        <v>17</v>
      </c>
      <c r="D14732">
        <v>4</v>
      </c>
      <c r="E14732" t="s">
        <v>711</v>
      </c>
      <c r="G14732" t="e">
        <f>--Blank</f>
        <v>#NAME?</v>
      </c>
    </row>
    <row r="14733" spans="1:7">
      <c r="A14733" t="s">
        <v>26697</v>
      </c>
      <c r="B14733">
        <v>37</v>
      </c>
      <c r="C14733">
        <v>17</v>
      </c>
      <c r="D14733">
        <v>5</v>
      </c>
      <c r="E14733" t="s">
        <v>711</v>
      </c>
      <c r="G14733" t="e">
        <f>--Blank</f>
        <v>#NAME?</v>
      </c>
    </row>
    <row r="14734" spans="1:7">
      <c r="A14734" t="s">
        <v>26698</v>
      </c>
      <c r="B14734">
        <v>37</v>
      </c>
      <c r="C14734">
        <v>17</v>
      </c>
      <c r="D14734">
        <v>6</v>
      </c>
      <c r="E14734" t="s">
        <v>711</v>
      </c>
      <c r="G14734" t="e">
        <f>--Blank</f>
        <v>#NAME?</v>
      </c>
    </row>
    <row r="14735" spans="1:7">
      <c r="A14735" t="s">
        <v>26699</v>
      </c>
      <c r="B14735">
        <v>37</v>
      </c>
      <c r="C14735">
        <v>17</v>
      </c>
      <c r="D14735">
        <v>7</v>
      </c>
      <c r="E14735" t="s">
        <v>711</v>
      </c>
      <c r="G14735" t="e">
        <f>--Blank</f>
        <v>#NAME?</v>
      </c>
    </row>
    <row r="14736" spans="1:7">
      <c r="A14736" t="s">
        <v>26700</v>
      </c>
      <c r="B14736">
        <v>37</v>
      </c>
      <c r="C14736">
        <v>17</v>
      </c>
      <c r="D14736">
        <v>8</v>
      </c>
      <c r="E14736" t="s">
        <v>711</v>
      </c>
      <c r="G14736" t="e">
        <f>--Blank</f>
        <v>#NAME?</v>
      </c>
    </row>
    <row r="14737" spans="1:7">
      <c r="A14737" t="s">
        <v>26701</v>
      </c>
      <c r="B14737">
        <v>37</v>
      </c>
      <c r="C14737">
        <v>17</v>
      </c>
      <c r="D14737">
        <v>9</v>
      </c>
      <c r="E14737" t="s">
        <v>711</v>
      </c>
      <c r="G14737" t="e">
        <f>--Blank</f>
        <v>#NAME?</v>
      </c>
    </row>
    <row r="14738" spans="1:7">
      <c r="A14738" t="s">
        <v>26702</v>
      </c>
      <c r="B14738">
        <v>37</v>
      </c>
      <c r="C14738">
        <v>17</v>
      </c>
      <c r="D14738">
        <v>10</v>
      </c>
      <c r="E14738" t="s">
        <v>711</v>
      </c>
      <c r="G14738" t="e">
        <f>--Blank</f>
        <v>#NAME?</v>
      </c>
    </row>
    <row r="14739" spans="1:7">
      <c r="A14739" t="s">
        <v>26703</v>
      </c>
      <c r="B14739">
        <v>37</v>
      </c>
      <c r="C14739">
        <v>17</v>
      </c>
      <c r="D14739">
        <v>11</v>
      </c>
      <c r="E14739" t="s">
        <v>711</v>
      </c>
      <c r="G14739" t="e">
        <f>--Blank</f>
        <v>#NAME?</v>
      </c>
    </row>
    <row r="14740" spans="1:7">
      <c r="A14740" t="s">
        <v>26704</v>
      </c>
      <c r="B14740">
        <v>37</v>
      </c>
      <c r="C14740">
        <v>17</v>
      </c>
      <c r="D14740">
        <v>12</v>
      </c>
      <c r="E14740" t="s">
        <v>711</v>
      </c>
      <c r="G14740" t="e">
        <f>--Blank</f>
        <v>#NAME?</v>
      </c>
    </row>
    <row r="14741" spans="1:7">
      <c r="A14741" t="s">
        <v>26705</v>
      </c>
      <c r="B14741">
        <v>37</v>
      </c>
      <c r="C14741">
        <v>17</v>
      </c>
      <c r="D14741">
        <v>13</v>
      </c>
      <c r="E14741" t="s">
        <v>711</v>
      </c>
      <c r="G14741" t="e">
        <f>--Blank</f>
        <v>#NAME?</v>
      </c>
    </row>
    <row r="14742" spans="1:7">
      <c r="A14742" t="s">
        <v>26706</v>
      </c>
      <c r="B14742">
        <v>37</v>
      </c>
      <c r="C14742">
        <v>17</v>
      </c>
      <c r="D14742">
        <v>14</v>
      </c>
      <c r="E14742" t="s">
        <v>711</v>
      </c>
      <c r="G14742" t="e">
        <f>--Blank</f>
        <v>#NAME?</v>
      </c>
    </row>
    <row r="14743" spans="1:7">
      <c r="A14743" t="s">
        <v>26707</v>
      </c>
      <c r="B14743">
        <v>37</v>
      </c>
      <c r="C14743">
        <v>17</v>
      </c>
      <c r="D14743">
        <v>15</v>
      </c>
      <c r="E14743" t="s">
        <v>711</v>
      </c>
      <c r="G14743" t="e">
        <f>--Blank</f>
        <v>#NAME?</v>
      </c>
    </row>
    <row r="14744" spans="1:7">
      <c r="A14744" t="s">
        <v>26708</v>
      </c>
      <c r="B14744">
        <v>37</v>
      </c>
      <c r="C14744">
        <v>17</v>
      </c>
      <c r="D14744">
        <v>16</v>
      </c>
      <c r="E14744" t="s">
        <v>711</v>
      </c>
      <c r="G14744" t="e">
        <f>--Blank</f>
        <v>#NAME?</v>
      </c>
    </row>
    <row r="14745" spans="1:7">
      <c r="A14745" t="s">
        <v>26709</v>
      </c>
      <c r="B14745">
        <v>37</v>
      </c>
      <c r="C14745">
        <v>17</v>
      </c>
      <c r="D14745">
        <v>17</v>
      </c>
      <c r="E14745" t="s">
        <v>711</v>
      </c>
      <c r="G14745" t="e">
        <f>--Blank</f>
        <v>#NAME?</v>
      </c>
    </row>
    <row r="14746" spans="1:7">
      <c r="A14746" t="s">
        <v>26710</v>
      </c>
      <c r="B14746">
        <v>37</v>
      </c>
      <c r="C14746">
        <v>17</v>
      </c>
      <c r="D14746">
        <v>18</v>
      </c>
      <c r="E14746" t="s">
        <v>711</v>
      </c>
      <c r="G14746" t="e">
        <f>--Blank</f>
        <v>#NAME?</v>
      </c>
    </row>
    <row r="14747" spans="1:7">
      <c r="A14747" t="s">
        <v>26711</v>
      </c>
      <c r="B14747">
        <v>37</v>
      </c>
      <c r="C14747">
        <v>17</v>
      </c>
      <c r="D14747">
        <v>19</v>
      </c>
      <c r="E14747" t="s">
        <v>711</v>
      </c>
      <c r="G14747" t="e">
        <f>--Blank</f>
        <v>#NAME?</v>
      </c>
    </row>
    <row r="14748" spans="1:7">
      <c r="A14748" t="s">
        <v>26712</v>
      </c>
      <c r="B14748">
        <v>37</v>
      </c>
      <c r="C14748">
        <v>17</v>
      </c>
      <c r="D14748">
        <v>20</v>
      </c>
      <c r="E14748" t="s">
        <v>711</v>
      </c>
      <c r="G14748" t="e">
        <f>--Blank</f>
        <v>#NAME?</v>
      </c>
    </row>
    <row r="14749" spans="1:7">
      <c r="A14749" t="s">
        <v>26713</v>
      </c>
      <c r="B14749">
        <v>37</v>
      </c>
      <c r="C14749">
        <v>18</v>
      </c>
      <c r="D14749">
        <v>1</v>
      </c>
      <c r="E14749" t="s">
        <v>711</v>
      </c>
      <c r="G14749" t="e">
        <f>--Blank</f>
        <v>#NAME?</v>
      </c>
    </row>
    <row r="14750" spans="1:7">
      <c r="A14750" t="s">
        <v>26714</v>
      </c>
      <c r="B14750">
        <v>37</v>
      </c>
      <c r="C14750">
        <v>18</v>
      </c>
      <c r="D14750">
        <v>2</v>
      </c>
      <c r="E14750" t="s">
        <v>711</v>
      </c>
      <c r="G14750" t="e">
        <f>--Blank</f>
        <v>#NAME?</v>
      </c>
    </row>
    <row r="14751" spans="1:7">
      <c r="A14751" t="s">
        <v>26715</v>
      </c>
      <c r="B14751">
        <v>37</v>
      </c>
      <c r="C14751">
        <v>18</v>
      </c>
      <c r="D14751">
        <v>3</v>
      </c>
      <c r="E14751" t="s">
        <v>711</v>
      </c>
      <c r="G14751" t="e">
        <f>--Blank</f>
        <v>#NAME?</v>
      </c>
    </row>
    <row r="14752" spans="1:7">
      <c r="A14752" t="s">
        <v>26716</v>
      </c>
      <c r="B14752">
        <v>37</v>
      </c>
      <c r="C14752">
        <v>18</v>
      </c>
      <c r="D14752">
        <v>4</v>
      </c>
      <c r="E14752" t="s">
        <v>711</v>
      </c>
      <c r="G14752" t="e">
        <f>--Blank</f>
        <v>#NAME?</v>
      </c>
    </row>
    <row r="14753" spans="1:7">
      <c r="A14753" t="s">
        <v>26717</v>
      </c>
      <c r="B14753">
        <v>37</v>
      </c>
      <c r="C14753">
        <v>18</v>
      </c>
      <c r="D14753">
        <v>5</v>
      </c>
      <c r="E14753" t="s">
        <v>711</v>
      </c>
      <c r="G14753" t="e">
        <f>--Blank</f>
        <v>#NAME?</v>
      </c>
    </row>
    <row r="14754" spans="1:7">
      <c r="A14754" t="s">
        <v>26718</v>
      </c>
      <c r="B14754">
        <v>37</v>
      </c>
      <c r="C14754">
        <v>18</v>
      </c>
      <c r="D14754">
        <v>6</v>
      </c>
      <c r="E14754" t="s">
        <v>711</v>
      </c>
      <c r="G14754" t="e">
        <f>--Blank</f>
        <v>#NAME?</v>
      </c>
    </row>
    <row r="14755" spans="1:7">
      <c r="A14755" t="s">
        <v>26719</v>
      </c>
      <c r="B14755">
        <v>37</v>
      </c>
      <c r="C14755">
        <v>18</v>
      </c>
      <c r="D14755">
        <v>7</v>
      </c>
      <c r="E14755" t="s">
        <v>711</v>
      </c>
      <c r="G14755" t="e">
        <f>--Blank</f>
        <v>#NAME?</v>
      </c>
    </row>
    <row r="14756" spans="1:7">
      <c r="A14756" t="s">
        <v>26720</v>
      </c>
      <c r="B14756">
        <v>37</v>
      </c>
      <c r="C14756">
        <v>18</v>
      </c>
      <c r="D14756">
        <v>8</v>
      </c>
      <c r="E14756" t="s">
        <v>711</v>
      </c>
      <c r="G14756" t="e">
        <f>--Blank</f>
        <v>#NAME?</v>
      </c>
    </row>
    <row r="14757" spans="1:7">
      <c r="A14757" t="s">
        <v>26721</v>
      </c>
      <c r="B14757">
        <v>37</v>
      </c>
      <c r="C14757">
        <v>18</v>
      </c>
      <c r="D14757">
        <v>9</v>
      </c>
      <c r="E14757" t="s">
        <v>711</v>
      </c>
      <c r="G14757" t="e">
        <f>--Blank</f>
        <v>#NAME?</v>
      </c>
    </row>
    <row r="14758" spans="1:7">
      <c r="A14758" t="s">
        <v>26722</v>
      </c>
      <c r="B14758">
        <v>37</v>
      </c>
      <c r="C14758">
        <v>18</v>
      </c>
      <c r="D14758">
        <v>10</v>
      </c>
      <c r="E14758" t="s">
        <v>711</v>
      </c>
      <c r="G14758" t="e">
        <f>--Blank</f>
        <v>#NAME?</v>
      </c>
    </row>
    <row r="14759" spans="1:7">
      <c r="A14759" t="s">
        <v>26723</v>
      </c>
      <c r="B14759">
        <v>37</v>
      </c>
      <c r="C14759">
        <v>18</v>
      </c>
      <c r="D14759">
        <v>11</v>
      </c>
      <c r="E14759" t="s">
        <v>711</v>
      </c>
      <c r="G14759" t="e">
        <f>--Blank</f>
        <v>#NAME?</v>
      </c>
    </row>
    <row r="14760" spans="1:7">
      <c r="A14760" t="s">
        <v>26724</v>
      </c>
      <c r="B14760">
        <v>37</v>
      </c>
      <c r="C14760">
        <v>18</v>
      </c>
      <c r="D14760">
        <v>12</v>
      </c>
      <c r="E14760" t="s">
        <v>711</v>
      </c>
      <c r="G14760" t="e">
        <f>--Blank</f>
        <v>#NAME?</v>
      </c>
    </row>
    <row r="14761" spans="1:7">
      <c r="A14761" t="s">
        <v>26725</v>
      </c>
      <c r="B14761">
        <v>37</v>
      </c>
      <c r="C14761">
        <v>18</v>
      </c>
      <c r="D14761">
        <v>13</v>
      </c>
      <c r="E14761" t="s">
        <v>711</v>
      </c>
      <c r="G14761" t="e">
        <f>--Blank</f>
        <v>#NAME?</v>
      </c>
    </row>
    <row r="14762" spans="1:7">
      <c r="A14762" t="s">
        <v>26726</v>
      </c>
      <c r="B14762">
        <v>37</v>
      </c>
      <c r="C14762">
        <v>18</v>
      </c>
      <c r="D14762">
        <v>14</v>
      </c>
      <c r="E14762" t="s">
        <v>711</v>
      </c>
      <c r="G14762" t="e">
        <f>--Blank</f>
        <v>#NAME?</v>
      </c>
    </row>
    <row r="14763" spans="1:7">
      <c r="A14763" t="s">
        <v>26727</v>
      </c>
      <c r="B14763">
        <v>37</v>
      </c>
      <c r="C14763">
        <v>18</v>
      </c>
      <c r="D14763">
        <v>15</v>
      </c>
      <c r="E14763" t="s">
        <v>711</v>
      </c>
      <c r="G14763" t="e">
        <f>--Blank</f>
        <v>#NAME?</v>
      </c>
    </row>
    <row r="14764" spans="1:7">
      <c r="A14764" t="s">
        <v>26728</v>
      </c>
      <c r="B14764">
        <v>37</v>
      </c>
      <c r="C14764">
        <v>18</v>
      </c>
      <c r="D14764">
        <v>16</v>
      </c>
      <c r="E14764" t="s">
        <v>711</v>
      </c>
      <c r="G14764" t="e">
        <f>--Blank</f>
        <v>#NAME?</v>
      </c>
    </row>
    <row r="14765" spans="1:7">
      <c r="A14765" t="s">
        <v>26729</v>
      </c>
      <c r="B14765">
        <v>37</v>
      </c>
      <c r="C14765">
        <v>18</v>
      </c>
      <c r="D14765">
        <v>17</v>
      </c>
      <c r="E14765" t="s">
        <v>711</v>
      </c>
      <c r="G14765" t="e">
        <f>--Blank</f>
        <v>#NAME?</v>
      </c>
    </row>
    <row r="14766" spans="1:7">
      <c r="A14766" t="s">
        <v>26730</v>
      </c>
      <c r="B14766">
        <v>37</v>
      </c>
      <c r="C14766">
        <v>18</v>
      </c>
      <c r="D14766">
        <v>18</v>
      </c>
      <c r="E14766" t="s">
        <v>711</v>
      </c>
      <c r="G14766" t="e">
        <f>--Blank</f>
        <v>#NAME?</v>
      </c>
    </row>
    <row r="14767" spans="1:7">
      <c r="A14767" t="s">
        <v>26731</v>
      </c>
      <c r="B14767">
        <v>37</v>
      </c>
      <c r="C14767">
        <v>18</v>
      </c>
      <c r="D14767">
        <v>19</v>
      </c>
      <c r="E14767" t="s">
        <v>711</v>
      </c>
      <c r="G14767" t="e">
        <f>--Blank</f>
        <v>#NAME?</v>
      </c>
    </row>
    <row r="14768" spans="1:7">
      <c r="A14768" t="s">
        <v>26732</v>
      </c>
      <c r="B14768">
        <v>37</v>
      </c>
      <c r="C14768">
        <v>18</v>
      </c>
      <c r="D14768">
        <v>20</v>
      </c>
      <c r="E14768" t="s">
        <v>711</v>
      </c>
      <c r="G14768" t="e">
        <f>--Blank</f>
        <v>#NAME?</v>
      </c>
    </row>
    <row r="14769" spans="1:7">
      <c r="A14769" t="s">
        <v>26733</v>
      </c>
      <c r="B14769">
        <v>37</v>
      </c>
      <c r="C14769">
        <v>19</v>
      </c>
      <c r="D14769">
        <v>1</v>
      </c>
      <c r="E14769" t="s">
        <v>711</v>
      </c>
      <c r="G14769" t="e">
        <f>--Blank</f>
        <v>#NAME?</v>
      </c>
    </row>
    <row r="14770" spans="1:7">
      <c r="A14770" t="s">
        <v>26734</v>
      </c>
      <c r="B14770">
        <v>37</v>
      </c>
      <c r="C14770">
        <v>19</v>
      </c>
      <c r="D14770">
        <v>2</v>
      </c>
      <c r="E14770" t="s">
        <v>711</v>
      </c>
      <c r="G14770" t="e">
        <f>--Blank</f>
        <v>#NAME?</v>
      </c>
    </row>
    <row r="14771" spans="1:7">
      <c r="A14771" t="s">
        <v>26735</v>
      </c>
      <c r="B14771">
        <v>37</v>
      </c>
      <c r="C14771">
        <v>19</v>
      </c>
      <c r="D14771">
        <v>3</v>
      </c>
      <c r="E14771" t="s">
        <v>711</v>
      </c>
      <c r="G14771" t="e">
        <f>--Blank</f>
        <v>#NAME?</v>
      </c>
    </row>
    <row r="14772" spans="1:7">
      <c r="A14772" t="s">
        <v>26736</v>
      </c>
      <c r="B14772">
        <v>37</v>
      </c>
      <c r="C14772">
        <v>19</v>
      </c>
      <c r="D14772">
        <v>4</v>
      </c>
      <c r="E14772" t="s">
        <v>711</v>
      </c>
      <c r="G14772" t="e">
        <f>--Blank</f>
        <v>#NAME?</v>
      </c>
    </row>
    <row r="14773" spans="1:7">
      <c r="A14773" t="s">
        <v>26737</v>
      </c>
      <c r="B14773">
        <v>37</v>
      </c>
      <c r="C14773">
        <v>19</v>
      </c>
      <c r="D14773">
        <v>5</v>
      </c>
      <c r="E14773" t="s">
        <v>711</v>
      </c>
      <c r="G14773" t="e">
        <f>--Blank</f>
        <v>#NAME?</v>
      </c>
    </row>
    <row r="14774" spans="1:7">
      <c r="A14774" t="s">
        <v>26738</v>
      </c>
      <c r="B14774">
        <v>37</v>
      </c>
      <c r="C14774">
        <v>19</v>
      </c>
      <c r="D14774">
        <v>6</v>
      </c>
      <c r="E14774" t="s">
        <v>711</v>
      </c>
      <c r="G14774" t="e">
        <f>--Blank</f>
        <v>#NAME?</v>
      </c>
    </row>
    <row r="14775" spans="1:7">
      <c r="A14775" t="s">
        <v>26739</v>
      </c>
      <c r="B14775">
        <v>37</v>
      </c>
      <c r="C14775">
        <v>19</v>
      </c>
      <c r="D14775">
        <v>7</v>
      </c>
      <c r="E14775" t="s">
        <v>711</v>
      </c>
      <c r="G14775" t="e">
        <f>--Blank</f>
        <v>#NAME?</v>
      </c>
    </row>
    <row r="14776" spans="1:7">
      <c r="A14776" t="s">
        <v>26740</v>
      </c>
      <c r="B14776">
        <v>37</v>
      </c>
      <c r="C14776">
        <v>19</v>
      </c>
      <c r="D14776">
        <v>8</v>
      </c>
      <c r="E14776" t="s">
        <v>711</v>
      </c>
      <c r="G14776" t="e">
        <f>--Blank</f>
        <v>#NAME?</v>
      </c>
    </row>
    <row r="14777" spans="1:7">
      <c r="A14777" t="s">
        <v>26741</v>
      </c>
      <c r="B14777">
        <v>37</v>
      </c>
      <c r="C14777">
        <v>19</v>
      </c>
      <c r="D14777">
        <v>9</v>
      </c>
      <c r="E14777" t="s">
        <v>711</v>
      </c>
      <c r="G14777" t="e">
        <f>--Blank</f>
        <v>#NAME?</v>
      </c>
    </row>
    <row r="14778" spans="1:7">
      <c r="A14778" t="s">
        <v>26742</v>
      </c>
      <c r="B14778">
        <v>37</v>
      </c>
      <c r="C14778">
        <v>19</v>
      </c>
      <c r="D14778">
        <v>10</v>
      </c>
      <c r="E14778" t="s">
        <v>711</v>
      </c>
      <c r="G14778" t="e">
        <f>--Blank</f>
        <v>#NAME?</v>
      </c>
    </row>
    <row r="14779" spans="1:7">
      <c r="A14779" t="s">
        <v>26743</v>
      </c>
      <c r="B14779">
        <v>37</v>
      </c>
      <c r="C14779">
        <v>19</v>
      </c>
      <c r="D14779">
        <v>11</v>
      </c>
      <c r="E14779" t="s">
        <v>711</v>
      </c>
      <c r="G14779" t="e">
        <f>--Blank</f>
        <v>#NAME?</v>
      </c>
    </row>
    <row r="14780" spans="1:7">
      <c r="A14780" t="s">
        <v>26744</v>
      </c>
      <c r="B14780">
        <v>37</v>
      </c>
      <c r="C14780">
        <v>19</v>
      </c>
      <c r="D14780">
        <v>12</v>
      </c>
      <c r="E14780" t="s">
        <v>711</v>
      </c>
      <c r="G14780" t="e">
        <f>--Blank</f>
        <v>#NAME?</v>
      </c>
    </row>
    <row r="14781" spans="1:7">
      <c r="A14781" t="s">
        <v>26745</v>
      </c>
      <c r="B14781">
        <v>37</v>
      </c>
      <c r="C14781">
        <v>19</v>
      </c>
      <c r="D14781">
        <v>13</v>
      </c>
      <c r="E14781" t="s">
        <v>711</v>
      </c>
      <c r="G14781" t="e">
        <f>--Blank</f>
        <v>#NAME?</v>
      </c>
    </row>
    <row r="14782" spans="1:7">
      <c r="A14782" t="s">
        <v>26746</v>
      </c>
      <c r="B14782">
        <v>37</v>
      </c>
      <c r="C14782">
        <v>19</v>
      </c>
      <c r="D14782">
        <v>14</v>
      </c>
      <c r="E14782" t="s">
        <v>711</v>
      </c>
      <c r="G14782" t="e">
        <f>--Blank</f>
        <v>#NAME?</v>
      </c>
    </row>
    <row r="14783" spans="1:7">
      <c r="A14783" t="s">
        <v>26747</v>
      </c>
      <c r="B14783">
        <v>37</v>
      </c>
      <c r="C14783">
        <v>19</v>
      </c>
      <c r="D14783">
        <v>15</v>
      </c>
      <c r="E14783" t="s">
        <v>711</v>
      </c>
      <c r="G14783" t="e">
        <f>--Blank</f>
        <v>#NAME?</v>
      </c>
    </row>
    <row r="14784" spans="1:7">
      <c r="A14784" t="s">
        <v>26748</v>
      </c>
      <c r="B14784">
        <v>37</v>
      </c>
      <c r="C14784">
        <v>19</v>
      </c>
      <c r="D14784">
        <v>16</v>
      </c>
      <c r="E14784" t="s">
        <v>711</v>
      </c>
      <c r="G14784" t="e">
        <f>--Blank</f>
        <v>#NAME?</v>
      </c>
    </row>
    <row r="14785" spans="1:7">
      <c r="A14785" t="s">
        <v>26749</v>
      </c>
      <c r="B14785">
        <v>37</v>
      </c>
      <c r="C14785">
        <v>19</v>
      </c>
      <c r="D14785">
        <v>17</v>
      </c>
      <c r="E14785" t="s">
        <v>711</v>
      </c>
      <c r="G14785" t="e">
        <f>--Blank</f>
        <v>#NAME?</v>
      </c>
    </row>
    <row r="14786" spans="1:7">
      <c r="A14786" t="s">
        <v>26750</v>
      </c>
      <c r="B14786">
        <v>37</v>
      </c>
      <c r="C14786">
        <v>19</v>
      </c>
      <c r="D14786">
        <v>18</v>
      </c>
      <c r="E14786" t="s">
        <v>711</v>
      </c>
      <c r="G14786" t="e">
        <f>--Blank</f>
        <v>#NAME?</v>
      </c>
    </row>
    <row r="14787" spans="1:7">
      <c r="A14787" t="s">
        <v>26751</v>
      </c>
      <c r="B14787">
        <v>37</v>
      </c>
      <c r="C14787">
        <v>19</v>
      </c>
      <c r="D14787">
        <v>19</v>
      </c>
      <c r="E14787" t="s">
        <v>711</v>
      </c>
      <c r="G14787" t="e">
        <f>--Blank</f>
        <v>#NAME?</v>
      </c>
    </row>
    <row r="14788" spans="1:7">
      <c r="A14788" t="s">
        <v>26752</v>
      </c>
      <c r="B14788">
        <v>37</v>
      </c>
      <c r="C14788">
        <v>19</v>
      </c>
      <c r="D14788">
        <v>20</v>
      </c>
      <c r="E14788" t="s">
        <v>711</v>
      </c>
      <c r="G14788" t="e">
        <f>--Blank</f>
        <v>#NAME?</v>
      </c>
    </row>
    <row r="14789" spans="1:7">
      <c r="A14789" t="s">
        <v>26753</v>
      </c>
      <c r="B14789">
        <v>37</v>
      </c>
      <c r="C14789">
        <v>20</v>
      </c>
      <c r="D14789">
        <v>1</v>
      </c>
      <c r="E14789" t="s">
        <v>711</v>
      </c>
      <c r="G14789" t="e">
        <f>--Blank</f>
        <v>#NAME?</v>
      </c>
    </row>
    <row r="14790" spans="1:7">
      <c r="A14790" t="s">
        <v>26754</v>
      </c>
      <c r="B14790">
        <v>37</v>
      </c>
      <c r="C14790">
        <v>20</v>
      </c>
      <c r="D14790">
        <v>2</v>
      </c>
      <c r="E14790" t="s">
        <v>711</v>
      </c>
      <c r="G14790" t="e">
        <f>--Blank</f>
        <v>#NAME?</v>
      </c>
    </row>
    <row r="14791" spans="1:7">
      <c r="A14791" t="s">
        <v>26755</v>
      </c>
      <c r="B14791">
        <v>37</v>
      </c>
      <c r="C14791">
        <v>20</v>
      </c>
      <c r="D14791">
        <v>3</v>
      </c>
      <c r="E14791" t="s">
        <v>711</v>
      </c>
      <c r="G14791" t="e">
        <f>--Blank</f>
        <v>#NAME?</v>
      </c>
    </row>
    <row r="14792" spans="1:7">
      <c r="A14792" t="s">
        <v>26756</v>
      </c>
      <c r="B14792">
        <v>37</v>
      </c>
      <c r="C14792">
        <v>20</v>
      </c>
      <c r="D14792">
        <v>4</v>
      </c>
      <c r="E14792" t="s">
        <v>711</v>
      </c>
      <c r="G14792" t="e">
        <f>--Blank</f>
        <v>#NAME?</v>
      </c>
    </row>
    <row r="14793" spans="1:7">
      <c r="A14793" t="s">
        <v>26757</v>
      </c>
      <c r="B14793">
        <v>37</v>
      </c>
      <c r="C14793">
        <v>20</v>
      </c>
      <c r="D14793">
        <v>5</v>
      </c>
      <c r="E14793" t="s">
        <v>711</v>
      </c>
      <c r="G14793" t="e">
        <f>--Blank</f>
        <v>#NAME?</v>
      </c>
    </row>
    <row r="14794" spans="1:7">
      <c r="A14794" t="s">
        <v>26758</v>
      </c>
      <c r="B14794">
        <v>37</v>
      </c>
      <c r="C14794">
        <v>20</v>
      </c>
      <c r="D14794">
        <v>6</v>
      </c>
      <c r="E14794" t="s">
        <v>711</v>
      </c>
      <c r="G14794" t="e">
        <f>--Blank</f>
        <v>#NAME?</v>
      </c>
    </row>
    <row r="14795" spans="1:7">
      <c r="A14795" t="s">
        <v>26759</v>
      </c>
      <c r="B14795">
        <v>37</v>
      </c>
      <c r="C14795">
        <v>20</v>
      </c>
      <c r="D14795">
        <v>7</v>
      </c>
      <c r="E14795" t="s">
        <v>711</v>
      </c>
      <c r="G14795" t="e">
        <f>--Blank</f>
        <v>#NAME?</v>
      </c>
    </row>
    <row r="14796" spans="1:7">
      <c r="A14796" t="s">
        <v>26760</v>
      </c>
      <c r="B14796">
        <v>37</v>
      </c>
      <c r="C14796">
        <v>20</v>
      </c>
      <c r="D14796">
        <v>8</v>
      </c>
      <c r="E14796" t="s">
        <v>711</v>
      </c>
      <c r="G14796" t="e">
        <f>--Blank</f>
        <v>#NAME?</v>
      </c>
    </row>
    <row r="14797" spans="1:7">
      <c r="A14797" t="s">
        <v>26761</v>
      </c>
      <c r="B14797">
        <v>37</v>
      </c>
      <c r="C14797">
        <v>20</v>
      </c>
      <c r="D14797">
        <v>9</v>
      </c>
      <c r="E14797" t="s">
        <v>711</v>
      </c>
      <c r="G14797" t="e">
        <f>--Blank</f>
        <v>#NAME?</v>
      </c>
    </row>
    <row r="14798" spans="1:7">
      <c r="A14798" t="s">
        <v>26762</v>
      </c>
      <c r="B14798">
        <v>37</v>
      </c>
      <c r="C14798">
        <v>20</v>
      </c>
      <c r="D14798">
        <v>10</v>
      </c>
      <c r="E14798" t="s">
        <v>711</v>
      </c>
      <c r="G14798" t="e">
        <f>--Blank</f>
        <v>#NAME?</v>
      </c>
    </row>
    <row r="14799" spans="1:7">
      <c r="A14799" t="s">
        <v>26763</v>
      </c>
      <c r="B14799">
        <v>37</v>
      </c>
      <c r="C14799">
        <v>20</v>
      </c>
      <c r="D14799">
        <v>11</v>
      </c>
      <c r="E14799" t="s">
        <v>711</v>
      </c>
      <c r="G14799" t="e">
        <f>--Blank</f>
        <v>#NAME?</v>
      </c>
    </row>
    <row r="14800" spans="1:7">
      <c r="A14800" t="s">
        <v>26764</v>
      </c>
      <c r="B14800">
        <v>37</v>
      </c>
      <c r="C14800">
        <v>20</v>
      </c>
      <c r="D14800">
        <v>12</v>
      </c>
      <c r="E14800" t="s">
        <v>711</v>
      </c>
      <c r="G14800" t="e">
        <f>--Blank</f>
        <v>#NAME?</v>
      </c>
    </row>
    <row r="14801" spans="1:7">
      <c r="A14801" t="s">
        <v>26765</v>
      </c>
      <c r="B14801">
        <v>37</v>
      </c>
      <c r="C14801">
        <v>20</v>
      </c>
      <c r="D14801">
        <v>13</v>
      </c>
      <c r="E14801" t="s">
        <v>711</v>
      </c>
      <c r="G14801" t="e">
        <f>--Blank</f>
        <v>#NAME?</v>
      </c>
    </row>
    <row r="14802" spans="1:7">
      <c r="A14802" t="s">
        <v>26766</v>
      </c>
      <c r="B14802">
        <v>37</v>
      </c>
      <c r="C14802">
        <v>20</v>
      </c>
      <c r="D14802">
        <v>14</v>
      </c>
      <c r="E14802" t="s">
        <v>711</v>
      </c>
      <c r="G14802" t="e">
        <f>--Blank</f>
        <v>#NAME?</v>
      </c>
    </row>
    <row r="14803" spans="1:7">
      <c r="A14803" t="s">
        <v>26767</v>
      </c>
      <c r="B14803">
        <v>37</v>
      </c>
      <c r="C14803">
        <v>20</v>
      </c>
      <c r="D14803">
        <v>15</v>
      </c>
      <c r="E14803" t="s">
        <v>711</v>
      </c>
      <c r="G14803" t="e">
        <f>--Blank</f>
        <v>#NAME?</v>
      </c>
    </row>
    <row r="14804" spans="1:7">
      <c r="A14804" t="s">
        <v>26768</v>
      </c>
      <c r="B14804">
        <v>37</v>
      </c>
      <c r="C14804">
        <v>20</v>
      </c>
      <c r="D14804">
        <v>16</v>
      </c>
      <c r="E14804" t="s">
        <v>711</v>
      </c>
      <c r="G14804" t="e">
        <f>--Blank</f>
        <v>#NAME?</v>
      </c>
    </row>
    <row r="14805" spans="1:7">
      <c r="A14805" t="s">
        <v>26769</v>
      </c>
      <c r="B14805">
        <v>37</v>
      </c>
      <c r="C14805">
        <v>20</v>
      </c>
      <c r="D14805">
        <v>17</v>
      </c>
      <c r="E14805" t="s">
        <v>711</v>
      </c>
      <c r="G14805" t="e">
        <f>--Blank</f>
        <v>#NAME?</v>
      </c>
    </row>
    <row r="14806" spans="1:7">
      <c r="A14806" t="s">
        <v>26770</v>
      </c>
      <c r="B14806">
        <v>37</v>
      </c>
      <c r="C14806">
        <v>20</v>
      </c>
      <c r="D14806">
        <v>18</v>
      </c>
      <c r="E14806" t="s">
        <v>711</v>
      </c>
      <c r="G14806" t="e">
        <f>--Blank</f>
        <v>#NAME?</v>
      </c>
    </row>
    <row r="14807" spans="1:7">
      <c r="A14807" t="s">
        <v>26771</v>
      </c>
      <c r="B14807">
        <v>37</v>
      </c>
      <c r="C14807">
        <v>20</v>
      </c>
      <c r="D14807">
        <v>19</v>
      </c>
      <c r="E14807" t="s">
        <v>711</v>
      </c>
      <c r="G14807" t="e">
        <f>--Blank</f>
        <v>#NAME?</v>
      </c>
    </row>
    <row r="14808" spans="1:7">
      <c r="A14808" t="s">
        <v>26772</v>
      </c>
      <c r="B14808">
        <v>37</v>
      </c>
      <c r="C14808">
        <v>20</v>
      </c>
      <c r="D14808">
        <v>20</v>
      </c>
      <c r="E14808" t="s">
        <v>711</v>
      </c>
      <c r="G14808" t="e">
        <f>--Blank</f>
        <v>#NAME?</v>
      </c>
    </row>
    <row r="14809" spans="1:7">
      <c r="A14809" t="s">
        <v>26773</v>
      </c>
      <c r="B14809">
        <v>38</v>
      </c>
      <c r="C14809">
        <v>1</v>
      </c>
      <c r="D14809">
        <v>1</v>
      </c>
      <c r="E14809" t="s">
        <v>15</v>
      </c>
      <c r="G14809" t="s">
        <v>16</v>
      </c>
    </row>
    <row r="14810" spans="1:7">
      <c r="A14810" t="s">
        <v>26774</v>
      </c>
      <c r="B14810">
        <v>38</v>
      </c>
      <c r="C14810">
        <v>1</v>
      </c>
      <c r="D14810">
        <v>2</v>
      </c>
      <c r="E14810" t="s">
        <v>15</v>
      </c>
      <c r="G14810" t="s">
        <v>16</v>
      </c>
    </row>
    <row r="14811" spans="1:7">
      <c r="A14811" t="s">
        <v>26775</v>
      </c>
      <c r="B14811">
        <v>38</v>
      </c>
      <c r="C14811">
        <v>1</v>
      </c>
      <c r="D14811">
        <v>3</v>
      </c>
      <c r="E14811" t="s">
        <v>19</v>
      </c>
      <c r="G14811" t="s">
        <v>20</v>
      </c>
    </row>
    <row r="14812" spans="1:7">
      <c r="A14812" t="s">
        <v>26776</v>
      </c>
      <c r="B14812">
        <v>38</v>
      </c>
      <c r="C14812">
        <v>1</v>
      </c>
      <c r="D14812">
        <v>4</v>
      </c>
      <c r="E14812" t="s">
        <v>19</v>
      </c>
      <c r="G14812" t="s">
        <v>20</v>
      </c>
    </row>
    <row r="14813" spans="1:7">
      <c r="A14813" t="s">
        <v>26777</v>
      </c>
      <c r="B14813">
        <v>38</v>
      </c>
      <c r="C14813">
        <v>1</v>
      </c>
      <c r="D14813">
        <v>5</v>
      </c>
      <c r="E14813" t="s">
        <v>23</v>
      </c>
      <c r="G14813" t="s">
        <v>24</v>
      </c>
    </row>
    <row r="14814" spans="1:7">
      <c r="A14814" t="s">
        <v>26778</v>
      </c>
      <c r="B14814">
        <v>38</v>
      </c>
      <c r="C14814">
        <v>1</v>
      </c>
      <c r="D14814">
        <v>6</v>
      </c>
      <c r="E14814" t="s">
        <v>23</v>
      </c>
      <c r="G14814" t="s">
        <v>24</v>
      </c>
    </row>
    <row r="14815" spans="1:7">
      <c r="A14815" t="s">
        <v>26779</v>
      </c>
      <c r="B14815">
        <v>38</v>
      </c>
      <c r="C14815">
        <v>1</v>
      </c>
      <c r="D14815">
        <v>7</v>
      </c>
      <c r="E14815" t="s">
        <v>27</v>
      </c>
      <c r="G14815" t="s">
        <v>28</v>
      </c>
    </row>
    <row r="14816" spans="1:7">
      <c r="A14816" t="s">
        <v>26780</v>
      </c>
      <c r="B14816">
        <v>38</v>
      </c>
      <c r="C14816">
        <v>1</v>
      </c>
      <c r="D14816">
        <v>8</v>
      </c>
      <c r="E14816" t="s">
        <v>27</v>
      </c>
      <c r="G14816" t="s">
        <v>28</v>
      </c>
    </row>
    <row r="14817" spans="1:7">
      <c r="A14817" t="s">
        <v>26781</v>
      </c>
      <c r="B14817">
        <v>38</v>
      </c>
      <c r="C14817">
        <v>1</v>
      </c>
      <c r="D14817">
        <v>9</v>
      </c>
      <c r="E14817" t="s">
        <v>31</v>
      </c>
      <c r="G14817" t="s">
        <v>32</v>
      </c>
    </row>
    <row r="14818" spans="1:7">
      <c r="A14818" t="s">
        <v>26782</v>
      </c>
      <c r="B14818">
        <v>38</v>
      </c>
      <c r="C14818">
        <v>1</v>
      </c>
      <c r="D14818">
        <v>10</v>
      </c>
      <c r="E14818" t="s">
        <v>31</v>
      </c>
      <c r="G14818" t="s">
        <v>32</v>
      </c>
    </row>
    <row r="14819" spans="1:7">
      <c r="A14819" t="s">
        <v>26783</v>
      </c>
      <c r="B14819">
        <v>38</v>
      </c>
      <c r="C14819">
        <v>1</v>
      </c>
      <c r="D14819">
        <v>11</v>
      </c>
      <c r="E14819" t="s">
        <v>35</v>
      </c>
      <c r="G14819" t="s">
        <v>36</v>
      </c>
    </row>
    <row r="14820" spans="1:7">
      <c r="A14820" t="s">
        <v>26784</v>
      </c>
      <c r="B14820">
        <v>38</v>
      </c>
      <c r="C14820">
        <v>1</v>
      </c>
      <c r="D14820">
        <v>12</v>
      </c>
      <c r="E14820" t="s">
        <v>35</v>
      </c>
      <c r="G14820" t="s">
        <v>36</v>
      </c>
    </row>
    <row r="14821" spans="1:7">
      <c r="A14821" t="s">
        <v>26785</v>
      </c>
      <c r="B14821">
        <v>38</v>
      </c>
      <c r="C14821">
        <v>1</v>
      </c>
      <c r="D14821">
        <v>13</v>
      </c>
      <c r="E14821" t="s">
        <v>39</v>
      </c>
      <c r="G14821" t="s">
        <v>40</v>
      </c>
    </row>
    <row r="14822" spans="1:7">
      <c r="A14822" t="s">
        <v>26786</v>
      </c>
      <c r="B14822">
        <v>38</v>
      </c>
      <c r="C14822">
        <v>1</v>
      </c>
      <c r="D14822">
        <v>14</v>
      </c>
      <c r="E14822" t="s">
        <v>39</v>
      </c>
      <c r="G14822" t="s">
        <v>40</v>
      </c>
    </row>
    <row r="14823" spans="1:7">
      <c r="A14823" t="s">
        <v>26787</v>
      </c>
      <c r="B14823">
        <v>38</v>
      </c>
      <c r="C14823">
        <v>1</v>
      </c>
      <c r="D14823">
        <v>15</v>
      </c>
      <c r="E14823" t="s">
        <v>43</v>
      </c>
      <c r="G14823" t="s">
        <v>44</v>
      </c>
    </row>
    <row r="14824" spans="1:7">
      <c r="A14824" t="s">
        <v>26788</v>
      </c>
      <c r="B14824">
        <v>38</v>
      </c>
      <c r="C14824">
        <v>1</v>
      </c>
      <c r="D14824">
        <v>16</v>
      </c>
      <c r="E14824" t="s">
        <v>43</v>
      </c>
      <c r="G14824" t="s">
        <v>44</v>
      </c>
    </row>
    <row r="14825" spans="1:7">
      <c r="A14825" t="s">
        <v>26789</v>
      </c>
      <c r="B14825">
        <v>38</v>
      </c>
      <c r="C14825">
        <v>1</v>
      </c>
      <c r="D14825">
        <v>17</v>
      </c>
      <c r="E14825" t="s">
        <v>47</v>
      </c>
      <c r="G14825" t="s">
        <v>48</v>
      </c>
    </row>
    <row r="14826" spans="1:7">
      <c r="A14826" t="s">
        <v>26790</v>
      </c>
      <c r="B14826">
        <v>38</v>
      </c>
      <c r="C14826">
        <v>1</v>
      </c>
      <c r="D14826">
        <v>18</v>
      </c>
      <c r="E14826" t="s">
        <v>47</v>
      </c>
      <c r="G14826" t="s">
        <v>48</v>
      </c>
    </row>
    <row r="14827" spans="1:7">
      <c r="A14827" t="s">
        <v>26791</v>
      </c>
      <c r="B14827">
        <v>38</v>
      </c>
      <c r="C14827">
        <v>1</v>
      </c>
      <c r="D14827">
        <v>19</v>
      </c>
      <c r="E14827" t="s">
        <v>51</v>
      </c>
      <c r="G14827" t="s">
        <v>52</v>
      </c>
    </row>
    <row r="14828" spans="1:7">
      <c r="A14828" t="s">
        <v>26792</v>
      </c>
      <c r="B14828">
        <v>38</v>
      </c>
      <c r="C14828">
        <v>1</v>
      </c>
      <c r="D14828">
        <v>20</v>
      </c>
      <c r="E14828" t="s">
        <v>51</v>
      </c>
      <c r="G14828" t="s">
        <v>52</v>
      </c>
    </row>
    <row r="14829" spans="1:7">
      <c r="A14829" t="s">
        <v>26793</v>
      </c>
      <c r="B14829">
        <v>38</v>
      </c>
      <c r="C14829">
        <v>2</v>
      </c>
      <c r="D14829">
        <v>1</v>
      </c>
      <c r="E14829" t="s">
        <v>55</v>
      </c>
      <c r="G14829" t="s">
        <v>56</v>
      </c>
    </row>
    <row r="14830" spans="1:7">
      <c r="A14830" t="s">
        <v>26794</v>
      </c>
      <c r="B14830">
        <v>38</v>
      </c>
      <c r="C14830">
        <v>2</v>
      </c>
      <c r="D14830">
        <v>2</v>
      </c>
      <c r="E14830" t="s">
        <v>55</v>
      </c>
      <c r="G14830" t="s">
        <v>56</v>
      </c>
    </row>
    <row r="14831" spans="1:7">
      <c r="A14831" t="s">
        <v>26795</v>
      </c>
      <c r="B14831">
        <v>38</v>
      </c>
      <c r="C14831">
        <v>2</v>
      </c>
      <c r="D14831">
        <v>3</v>
      </c>
      <c r="E14831" t="s">
        <v>59</v>
      </c>
      <c r="G14831" t="s">
        <v>60</v>
      </c>
    </row>
    <row r="14832" spans="1:7">
      <c r="A14832" t="s">
        <v>26796</v>
      </c>
      <c r="B14832">
        <v>38</v>
      </c>
      <c r="C14832">
        <v>2</v>
      </c>
      <c r="D14832">
        <v>4</v>
      </c>
      <c r="E14832" t="s">
        <v>59</v>
      </c>
      <c r="G14832" t="s">
        <v>60</v>
      </c>
    </row>
    <row r="14833" spans="1:7">
      <c r="A14833" t="s">
        <v>26797</v>
      </c>
      <c r="B14833">
        <v>38</v>
      </c>
      <c r="C14833">
        <v>2</v>
      </c>
      <c r="D14833">
        <v>5</v>
      </c>
      <c r="E14833" t="s">
        <v>63</v>
      </c>
      <c r="G14833" t="s">
        <v>64</v>
      </c>
    </row>
    <row r="14834" spans="1:7">
      <c r="A14834" t="s">
        <v>26798</v>
      </c>
      <c r="B14834">
        <v>38</v>
      </c>
      <c r="C14834">
        <v>2</v>
      </c>
      <c r="D14834">
        <v>6</v>
      </c>
      <c r="E14834" t="s">
        <v>63</v>
      </c>
      <c r="G14834" t="s">
        <v>64</v>
      </c>
    </row>
    <row r="14835" spans="1:7">
      <c r="A14835" t="s">
        <v>26799</v>
      </c>
      <c r="B14835">
        <v>38</v>
      </c>
      <c r="C14835">
        <v>2</v>
      </c>
      <c r="D14835">
        <v>7</v>
      </c>
      <c r="E14835" t="s">
        <v>67</v>
      </c>
      <c r="G14835" t="s">
        <v>68</v>
      </c>
    </row>
    <row r="14836" spans="1:7">
      <c r="A14836" t="s">
        <v>26800</v>
      </c>
      <c r="B14836">
        <v>38</v>
      </c>
      <c r="C14836">
        <v>2</v>
      </c>
      <c r="D14836">
        <v>8</v>
      </c>
      <c r="E14836" t="s">
        <v>67</v>
      </c>
      <c r="G14836" t="s">
        <v>68</v>
      </c>
    </row>
    <row r="14837" spans="1:7">
      <c r="A14837" t="s">
        <v>26801</v>
      </c>
      <c r="B14837">
        <v>38</v>
      </c>
      <c r="C14837">
        <v>2</v>
      </c>
      <c r="D14837">
        <v>9</v>
      </c>
      <c r="E14837" t="s">
        <v>71</v>
      </c>
      <c r="G14837" t="s">
        <v>72</v>
      </c>
    </row>
    <row r="14838" spans="1:7">
      <c r="A14838" t="s">
        <v>26802</v>
      </c>
      <c r="B14838">
        <v>38</v>
      </c>
      <c r="C14838">
        <v>2</v>
      </c>
      <c r="D14838">
        <v>10</v>
      </c>
      <c r="E14838" t="s">
        <v>71</v>
      </c>
      <c r="G14838" t="s">
        <v>72</v>
      </c>
    </row>
    <row r="14839" spans="1:7">
      <c r="A14839" t="s">
        <v>26803</v>
      </c>
      <c r="B14839">
        <v>38</v>
      </c>
      <c r="C14839">
        <v>2</v>
      </c>
      <c r="D14839">
        <v>11</v>
      </c>
      <c r="E14839" t="s">
        <v>75</v>
      </c>
      <c r="G14839" t="s">
        <v>76</v>
      </c>
    </row>
    <row r="14840" spans="1:7">
      <c r="A14840" t="s">
        <v>26804</v>
      </c>
      <c r="B14840">
        <v>38</v>
      </c>
      <c r="C14840">
        <v>2</v>
      </c>
      <c r="D14840">
        <v>12</v>
      </c>
      <c r="E14840" t="s">
        <v>75</v>
      </c>
      <c r="G14840" t="s">
        <v>76</v>
      </c>
    </row>
    <row r="14841" spans="1:7">
      <c r="A14841" t="s">
        <v>26805</v>
      </c>
      <c r="B14841">
        <v>38</v>
      </c>
      <c r="C14841">
        <v>2</v>
      </c>
      <c r="D14841">
        <v>13</v>
      </c>
      <c r="E14841" t="s">
        <v>26806</v>
      </c>
      <c r="G14841" t="e">
        <f>--Internal_13698</f>
        <v>#NAME?</v>
      </c>
    </row>
    <row r="14842" spans="1:7">
      <c r="A14842" t="s">
        <v>26807</v>
      </c>
      <c r="B14842">
        <v>38</v>
      </c>
      <c r="C14842">
        <v>2</v>
      </c>
      <c r="D14842">
        <v>14</v>
      </c>
      <c r="E14842" t="s">
        <v>26806</v>
      </c>
      <c r="G14842" t="e">
        <f>--Internal_13698</f>
        <v>#NAME?</v>
      </c>
    </row>
    <row r="14843" spans="1:7">
      <c r="A14843" t="s">
        <v>26808</v>
      </c>
      <c r="B14843">
        <v>38</v>
      </c>
      <c r="C14843">
        <v>2</v>
      </c>
      <c r="D14843">
        <v>15</v>
      </c>
      <c r="E14843" t="s">
        <v>26809</v>
      </c>
      <c r="F14843" t="s">
        <v>26810</v>
      </c>
    </row>
    <row r="14844" spans="1:7">
      <c r="A14844" t="s">
        <v>26811</v>
      </c>
      <c r="B14844">
        <v>38</v>
      </c>
      <c r="C14844">
        <v>2</v>
      </c>
      <c r="D14844">
        <v>16</v>
      </c>
      <c r="E14844" t="s">
        <v>26812</v>
      </c>
      <c r="F14844" t="s">
        <v>26810</v>
      </c>
    </row>
    <row r="14845" spans="1:7">
      <c r="A14845" t="s">
        <v>26813</v>
      </c>
      <c r="B14845">
        <v>38</v>
      </c>
      <c r="C14845">
        <v>2</v>
      </c>
      <c r="D14845">
        <v>17</v>
      </c>
      <c r="E14845" t="s">
        <v>26814</v>
      </c>
      <c r="F14845" t="s">
        <v>26815</v>
      </c>
    </row>
    <row r="14846" spans="1:7">
      <c r="A14846" t="s">
        <v>26816</v>
      </c>
      <c r="B14846">
        <v>38</v>
      </c>
      <c r="C14846">
        <v>2</v>
      </c>
      <c r="D14846">
        <v>18</v>
      </c>
      <c r="E14846" t="s">
        <v>26817</v>
      </c>
      <c r="F14846" t="s">
        <v>26815</v>
      </c>
    </row>
    <row r="14847" spans="1:7">
      <c r="A14847" t="s">
        <v>26818</v>
      </c>
      <c r="B14847">
        <v>38</v>
      </c>
      <c r="C14847">
        <v>2</v>
      </c>
      <c r="D14847">
        <v>19</v>
      </c>
      <c r="E14847" t="s">
        <v>26819</v>
      </c>
      <c r="F14847" t="s">
        <v>26820</v>
      </c>
    </row>
    <row r="14848" spans="1:7">
      <c r="A14848" t="s">
        <v>26821</v>
      </c>
      <c r="B14848">
        <v>38</v>
      </c>
      <c r="C14848">
        <v>2</v>
      </c>
      <c r="D14848">
        <v>20</v>
      </c>
      <c r="E14848" t="s">
        <v>26822</v>
      </c>
      <c r="F14848" t="s">
        <v>26820</v>
      </c>
    </row>
    <row r="14849" spans="1:6">
      <c r="A14849" t="s">
        <v>26823</v>
      </c>
      <c r="B14849">
        <v>38</v>
      </c>
      <c r="C14849">
        <v>3</v>
      </c>
      <c r="D14849">
        <v>1</v>
      </c>
      <c r="E14849" t="s">
        <v>26824</v>
      </c>
      <c r="F14849" t="s">
        <v>26825</v>
      </c>
    </row>
    <row r="14850" spans="1:6">
      <c r="A14850" t="s">
        <v>26826</v>
      </c>
      <c r="B14850">
        <v>38</v>
      </c>
      <c r="C14850">
        <v>3</v>
      </c>
      <c r="D14850">
        <v>2</v>
      </c>
      <c r="E14850" t="s">
        <v>26827</v>
      </c>
      <c r="F14850" t="s">
        <v>26825</v>
      </c>
    </row>
    <row r="14851" spans="1:6">
      <c r="A14851" t="s">
        <v>26828</v>
      </c>
      <c r="B14851">
        <v>38</v>
      </c>
      <c r="C14851">
        <v>3</v>
      </c>
      <c r="D14851">
        <v>3</v>
      </c>
      <c r="E14851" t="s">
        <v>26829</v>
      </c>
      <c r="F14851" t="s">
        <v>26830</v>
      </c>
    </row>
    <row r="14852" spans="1:6">
      <c r="A14852" t="s">
        <v>26831</v>
      </c>
      <c r="B14852">
        <v>38</v>
      </c>
      <c r="C14852">
        <v>3</v>
      </c>
      <c r="D14852">
        <v>4</v>
      </c>
      <c r="E14852" t="s">
        <v>26832</v>
      </c>
      <c r="F14852" t="s">
        <v>26830</v>
      </c>
    </row>
    <row r="14853" spans="1:6">
      <c r="A14853" t="s">
        <v>26833</v>
      </c>
      <c r="B14853">
        <v>38</v>
      </c>
      <c r="C14853">
        <v>3</v>
      </c>
      <c r="D14853">
        <v>5</v>
      </c>
      <c r="E14853" t="s">
        <v>26834</v>
      </c>
      <c r="F14853" t="s">
        <v>26835</v>
      </c>
    </row>
    <row r="14854" spans="1:6">
      <c r="A14854" t="s">
        <v>26836</v>
      </c>
      <c r="B14854">
        <v>38</v>
      </c>
      <c r="C14854">
        <v>3</v>
      </c>
      <c r="D14854">
        <v>6</v>
      </c>
      <c r="E14854" t="s">
        <v>26837</v>
      </c>
      <c r="F14854" t="s">
        <v>26835</v>
      </c>
    </row>
    <row r="14855" spans="1:6">
      <c r="A14855" t="s">
        <v>26838</v>
      </c>
      <c r="B14855">
        <v>38</v>
      </c>
      <c r="C14855">
        <v>3</v>
      </c>
      <c r="D14855">
        <v>7</v>
      </c>
      <c r="E14855" t="s">
        <v>26839</v>
      </c>
      <c r="F14855" t="s">
        <v>26840</v>
      </c>
    </row>
    <row r="14856" spans="1:6">
      <c r="A14856" t="s">
        <v>26841</v>
      </c>
      <c r="B14856">
        <v>38</v>
      </c>
      <c r="C14856">
        <v>3</v>
      </c>
      <c r="D14856">
        <v>8</v>
      </c>
      <c r="E14856" t="s">
        <v>26842</v>
      </c>
      <c r="F14856" t="s">
        <v>26840</v>
      </c>
    </row>
    <row r="14857" spans="1:6">
      <c r="A14857" t="s">
        <v>26843</v>
      </c>
      <c r="B14857">
        <v>38</v>
      </c>
      <c r="C14857">
        <v>3</v>
      </c>
      <c r="D14857">
        <v>9</v>
      </c>
      <c r="E14857" t="s">
        <v>26844</v>
      </c>
      <c r="F14857" t="s">
        <v>26845</v>
      </c>
    </row>
    <row r="14858" spans="1:6">
      <c r="A14858" t="s">
        <v>26846</v>
      </c>
      <c r="B14858">
        <v>38</v>
      </c>
      <c r="C14858">
        <v>3</v>
      </c>
      <c r="D14858">
        <v>10</v>
      </c>
      <c r="E14858" t="s">
        <v>26847</v>
      </c>
      <c r="F14858" t="s">
        <v>26845</v>
      </c>
    </row>
    <row r="14859" spans="1:6">
      <c r="A14859" t="s">
        <v>26848</v>
      </c>
      <c r="B14859">
        <v>38</v>
      </c>
      <c r="C14859">
        <v>3</v>
      </c>
      <c r="D14859">
        <v>11</v>
      </c>
      <c r="E14859" t="s">
        <v>26849</v>
      </c>
      <c r="F14859" t="s">
        <v>26850</v>
      </c>
    </row>
    <row r="14860" spans="1:6">
      <c r="A14860" t="s">
        <v>26851</v>
      </c>
      <c r="B14860">
        <v>38</v>
      </c>
      <c r="C14860">
        <v>3</v>
      </c>
      <c r="D14860">
        <v>12</v>
      </c>
      <c r="E14860" t="s">
        <v>26852</v>
      </c>
      <c r="F14860" t="s">
        <v>26850</v>
      </c>
    </row>
    <row r="14861" spans="1:6">
      <c r="A14861" t="s">
        <v>26853</v>
      </c>
      <c r="B14861">
        <v>38</v>
      </c>
      <c r="C14861">
        <v>3</v>
      </c>
      <c r="D14861">
        <v>13</v>
      </c>
      <c r="E14861" t="s">
        <v>26854</v>
      </c>
      <c r="F14861" t="s">
        <v>26855</v>
      </c>
    </row>
    <row r="14862" spans="1:6">
      <c r="A14862" t="s">
        <v>26856</v>
      </c>
      <c r="B14862">
        <v>38</v>
      </c>
      <c r="C14862">
        <v>3</v>
      </c>
      <c r="D14862">
        <v>14</v>
      </c>
      <c r="E14862" t="s">
        <v>26857</v>
      </c>
      <c r="F14862" t="s">
        <v>26855</v>
      </c>
    </row>
    <row r="14863" spans="1:6">
      <c r="A14863" t="s">
        <v>26858</v>
      </c>
      <c r="B14863">
        <v>38</v>
      </c>
      <c r="C14863">
        <v>3</v>
      </c>
      <c r="D14863">
        <v>15</v>
      </c>
      <c r="E14863" t="s">
        <v>26859</v>
      </c>
      <c r="F14863" t="s">
        <v>26860</v>
      </c>
    </row>
    <row r="14864" spans="1:6">
      <c r="A14864" t="s">
        <v>26861</v>
      </c>
      <c r="B14864">
        <v>38</v>
      </c>
      <c r="C14864">
        <v>3</v>
      </c>
      <c r="D14864">
        <v>16</v>
      </c>
      <c r="E14864" t="s">
        <v>26862</v>
      </c>
      <c r="F14864" t="s">
        <v>26860</v>
      </c>
    </row>
    <row r="14865" spans="1:7">
      <c r="A14865" t="s">
        <v>26863</v>
      </c>
      <c r="B14865">
        <v>38</v>
      </c>
      <c r="C14865">
        <v>3</v>
      </c>
      <c r="D14865">
        <v>17</v>
      </c>
      <c r="E14865" t="s">
        <v>26864</v>
      </c>
      <c r="F14865" t="s">
        <v>26865</v>
      </c>
    </row>
    <row r="14866" spans="1:7">
      <c r="A14866" t="s">
        <v>26866</v>
      </c>
      <c r="B14866">
        <v>38</v>
      </c>
      <c r="C14866">
        <v>3</v>
      </c>
      <c r="D14866">
        <v>18</v>
      </c>
      <c r="E14866" t="s">
        <v>26867</v>
      </c>
      <c r="F14866" t="s">
        <v>26865</v>
      </c>
    </row>
    <row r="14867" spans="1:7">
      <c r="A14867" t="s">
        <v>26868</v>
      </c>
      <c r="B14867">
        <v>38</v>
      </c>
      <c r="C14867">
        <v>3</v>
      </c>
      <c r="D14867">
        <v>19</v>
      </c>
      <c r="E14867" t="s">
        <v>26869</v>
      </c>
      <c r="G14867" t="e">
        <f>--Internal_5704</f>
        <v>#NAME?</v>
      </c>
    </row>
    <row r="14868" spans="1:7">
      <c r="A14868" t="s">
        <v>26870</v>
      </c>
      <c r="B14868">
        <v>38</v>
      </c>
      <c r="C14868">
        <v>3</v>
      </c>
      <c r="D14868">
        <v>20</v>
      </c>
      <c r="E14868" t="s">
        <v>26869</v>
      </c>
      <c r="G14868" t="e">
        <f>--Internal_5704</f>
        <v>#NAME?</v>
      </c>
    </row>
    <row r="14869" spans="1:7">
      <c r="A14869" t="s">
        <v>26871</v>
      </c>
      <c r="B14869">
        <v>38</v>
      </c>
      <c r="C14869">
        <v>4</v>
      </c>
      <c r="D14869">
        <v>1</v>
      </c>
      <c r="E14869" t="s">
        <v>591</v>
      </c>
      <c r="G14869" t="e">
        <f>--Empty</f>
        <v>#NAME?</v>
      </c>
    </row>
    <row r="14870" spans="1:7">
      <c r="A14870" t="s">
        <v>26872</v>
      </c>
      <c r="B14870">
        <v>38</v>
      </c>
      <c r="C14870">
        <v>4</v>
      </c>
      <c r="D14870">
        <v>2</v>
      </c>
      <c r="E14870" t="s">
        <v>591</v>
      </c>
      <c r="G14870" t="e">
        <f>--Empty</f>
        <v>#NAME?</v>
      </c>
    </row>
    <row r="14871" spans="1:7">
      <c r="A14871" t="s">
        <v>26873</v>
      </c>
      <c r="B14871">
        <v>38</v>
      </c>
      <c r="C14871">
        <v>4</v>
      </c>
      <c r="D14871">
        <v>3</v>
      </c>
      <c r="E14871" t="s">
        <v>26874</v>
      </c>
      <c r="F14871" t="s">
        <v>26875</v>
      </c>
    </row>
    <row r="14872" spans="1:7">
      <c r="A14872" t="s">
        <v>26876</v>
      </c>
      <c r="B14872">
        <v>38</v>
      </c>
      <c r="C14872">
        <v>4</v>
      </c>
      <c r="D14872">
        <v>4</v>
      </c>
      <c r="E14872" t="s">
        <v>26877</v>
      </c>
      <c r="F14872" t="s">
        <v>26875</v>
      </c>
    </row>
    <row r="14873" spans="1:7">
      <c r="A14873" t="s">
        <v>26878</v>
      </c>
      <c r="B14873">
        <v>38</v>
      </c>
      <c r="C14873">
        <v>4</v>
      </c>
      <c r="D14873">
        <v>5</v>
      </c>
      <c r="E14873" t="s">
        <v>26879</v>
      </c>
      <c r="G14873" t="e">
        <f>--Internal_200920</f>
        <v>#NAME?</v>
      </c>
    </row>
    <row r="14874" spans="1:7">
      <c r="A14874" t="s">
        <v>26880</v>
      </c>
      <c r="B14874">
        <v>38</v>
      </c>
      <c r="C14874">
        <v>4</v>
      </c>
      <c r="D14874">
        <v>6</v>
      </c>
      <c r="E14874" t="s">
        <v>26879</v>
      </c>
      <c r="G14874" t="e">
        <f>--Internal_200920</f>
        <v>#NAME?</v>
      </c>
    </row>
    <row r="14875" spans="1:7">
      <c r="A14875" t="s">
        <v>26881</v>
      </c>
      <c r="B14875">
        <v>38</v>
      </c>
      <c r="C14875">
        <v>4</v>
      </c>
      <c r="D14875">
        <v>7</v>
      </c>
      <c r="E14875" t="s">
        <v>26882</v>
      </c>
      <c r="F14875" t="s">
        <v>26883</v>
      </c>
    </row>
    <row r="14876" spans="1:7">
      <c r="A14876" t="s">
        <v>26884</v>
      </c>
      <c r="B14876">
        <v>38</v>
      </c>
      <c r="C14876">
        <v>4</v>
      </c>
      <c r="D14876">
        <v>8</v>
      </c>
      <c r="E14876" t="s">
        <v>26885</v>
      </c>
      <c r="F14876" t="s">
        <v>26883</v>
      </c>
    </row>
    <row r="14877" spans="1:7">
      <c r="A14877" t="s">
        <v>26886</v>
      </c>
      <c r="B14877">
        <v>38</v>
      </c>
      <c r="C14877">
        <v>4</v>
      </c>
      <c r="D14877">
        <v>9</v>
      </c>
      <c r="E14877" t="s">
        <v>26887</v>
      </c>
      <c r="F14877" t="s">
        <v>26888</v>
      </c>
    </row>
    <row r="14878" spans="1:7">
      <c r="A14878" t="s">
        <v>26889</v>
      </c>
      <c r="B14878">
        <v>38</v>
      </c>
      <c r="C14878">
        <v>4</v>
      </c>
      <c r="D14878">
        <v>10</v>
      </c>
      <c r="E14878" t="s">
        <v>26890</v>
      </c>
      <c r="F14878" t="s">
        <v>26888</v>
      </c>
    </row>
    <row r="14879" spans="1:7">
      <c r="A14879" t="s">
        <v>26891</v>
      </c>
      <c r="B14879">
        <v>38</v>
      </c>
      <c r="C14879">
        <v>4</v>
      </c>
      <c r="D14879">
        <v>11</v>
      </c>
      <c r="E14879" t="s">
        <v>26892</v>
      </c>
      <c r="F14879" t="s">
        <v>26893</v>
      </c>
    </row>
    <row r="14880" spans="1:7">
      <c r="A14880" t="s">
        <v>26894</v>
      </c>
      <c r="B14880">
        <v>38</v>
      </c>
      <c r="C14880">
        <v>4</v>
      </c>
      <c r="D14880">
        <v>12</v>
      </c>
      <c r="E14880" t="s">
        <v>26895</v>
      </c>
      <c r="F14880" t="s">
        <v>26893</v>
      </c>
    </row>
    <row r="14881" spans="1:6">
      <c r="A14881" t="s">
        <v>26896</v>
      </c>
      <c r="B14881">
        <v>38</v>
      </c>
      <c r="C14881">
        <v>4</v>
      </c>
      <c r="D14881">
        <v>13</v>
      </c>
      <c r="E14881" t="s">
        <v>26897</v>
      </c>
      <c r="F14881" t="s">
        <v>26898</v>
      </c>
    </row>
    <row r="14882" spans="1:6">
      <c r="A14882" t="s">
        <v>26899</v>
      </c>
      <c r="B14882">
        <v>38</v>
      </c>
      <c r="C14882">
        <v>4</v>
      </c>
      <c r="D14882">
        <v>14</v>
      </c>
      <c r="E14882" t="s">
        <v>26900</v>
      </c>
      <c r="F14882" t="s">
        <v>26898</v>
      </c>
    </row>
    <row r="14883" spans="1:6">
      <c r="A14883" t="s">
        <v>26901</v>
      </c>
      <c r="B14883">
        <v>38</v>
      </c>
      <c r="C14883">
        <v>4</v>
      </c>
      <c r="D14883">
        <v>15</v>
      </c>
      <c r="E14883" t="s">
        <v>26902</v>
      </c>
      <c r="F14883" t="s">
        <v>26903</v>
      </c>
    </row>
    <row r="14884" spans="1:6">
      <c r="A14884" t="s">
        <v>26904</v>
      </c>
      <c r="B14884">
        <v>38</v>
      </c>
      <c r="C14884">
        <v>4</v>
      </c>
      <c r="D14884">
        <v>16</v>
      </c>
      <c r="E14884" t="s">
        <v>26905</v>
      </c>
      <c r="F14884" t="s">
        <v>26903</v>
      </c>
    </row>
    <row r="14885" spans="1:6">
      <c r="A14885" t="s">
        <v>26906</v>
      </c>
      <c r="B14885">
        <v>38</v>
      </c>
      <c r="C14885">
        <v>4</v>
      </c>
      <c r="D14885">
        <v>17</v>
      </c>
      <c r="E14885" t="s">
        <v>26907</v>
      </c>
      <c r="F14885" t="s">
        <v>26908</v>
      </c>
    </row>
    <row r="14886" spans="1:6">
      <c r="A14886" t="s">
        <v>26909</v>
      </c>
      <c r="B14886">
        <v>38</v>
      </c>
      <c r="C14886">
        <v>4</v>
      </c>
      <c r="D14886">
        <v>18</v>
      </c>
      <c r="E14886" t="s">
        <v>26910</v>
      </c>
      <c r="F14886" t="s">
        <v>26908</v>
      </c>
    </row>
    <row r="14887" spans="1:6">
      <c r="A14887" t="s">
        <v>26911</v>
      </c>
      <c r="B14887">
        <v>38</v>
      </c>
      <c r="C14887">
        <v>4</v>
      </c>
      <c r="D14887">
        <v>19</v>
      </c>
      <c r="E14887" t="s">
        <v>26912</v>
      </c>
      <c r="F14887" t="s">
        <v>26913</v>
      </c>
    </row>
    <row r="14888" spans="1:6">
      <c r="A14888" t="s">
        <v>26914</v>
      </c>
      <c r="B14888">
        <v>38</v>
      </c>
      <c r="C14888">
        <v>4</v>
      </c>
      <c r="D14888">
        <v>20</v>
      </c>
      <c r="E14888" t="s">
        <v>26915</v>
      </c>
      <c r="F14888" t="s">
        <v>26913</v>
      </c>
    </row>
    <row r="14889" spans="1:6">
      <c r="A14889" t="s">
        <v>26916</v>
      </c>
      <c r="B14889">
        <v>38</v>
      </c>
      <c r="C14889">
        <v>5</v>
      </c>
      <c r="D14889">
        <v>1</v>
      </c>
      <c r="E14889" t="s">
        <v>26917</v>
      </c>
      <c r="F14889" t="s">
        <v>26918</v>
      </c>
    </row>
    <row r="14890" spans="1:6">
      <c r="A14890" t="s">
        <v>26919</v>
      </c>
      <c r="B14890">
        <v>38</v>
      </c>
      <c r="C14890">
        <v>5</v>
      </c>
      <c r="D14890">
        <v>2</v>
      </c>
      <c r="E14890" t="s">
        <v>26920</v>
      </c>
      <c r="F14890" t="s">
        <v>26918</v>
      </c>
    </row>
    <row r="14891" spans="1:6">
      <c r="A14891" t="s">
        <v>26921</v>
      </c>
      <c r="B14891">
        <v>38</v>
      </c>
      <c r="C14891">
        <v>5</v>
      </c>
      <c r="D14891">
        <v>3</v>
      </c>
      <c r="E14891" t="s">
        <v>26922</v>
      </c>
      <c r="F14891" t="s">
        <v>26923</v>
      </c>
    </row>
    <row r="14892" spans="1:6">
      <c r="A14892" t="s">
        <v>26924</v>
      </c>
      <c r="B14892">
        <v>38</v>
      </c>
      <c r="C14892">
        <v>5</v>
      </c>
      <c r="D14892">
        <v>4</v>
      </c>
      <c r="E14892" t="s">
        <v>26925</v>
      </c>
      <c r="F14892" t="s">
        <v>26923</v>
      </c>
    </row>
    <row r="14893" spans="1:6">
      <c r="A14893" t="s">
        <v>26926</v>
      </c>
      <c r="B14893">
        <v>38</v>
      </c>
      <c r="C14893">
        <v>5</v>
      </c>
      <c r="D14893">
        <v>5</v>
      </c>
      <c r="E14893" t="s">
        <v>26927</v>
      </c>
      <c r="F14893" t="s">
        <v>26928</v>
      </c>
    </row>
    <row r="14894" spans="1:6">
      <c r="A14894" t="s">
        <v>26929</v>
      </c>
      <c r="B14894">
        <v>38</v>
      </c>
      <c r="C14894">
        <v>5</v>
      </c>
      <c r="D14894">
        <v>6</v>
      </c>
      <c r="E14894" t="s">
        <v>26930</v>
      </c>
      <c r="F14894" t="s">
        <v>26928</v>
      </c>
    </row>
    <row r="14895" spans="1:6">
      <c r="A14895" t="s">
        <v>26931</v>
      </c>
      <c r="B14895">
        <v>38</v>
      </c>
      <c r="C14895">
        <v>5</v>
      </c>
      <c r="D14895">
        <v>7</v>
      </c>
      <c r="E14895" t="s">
        <v>26932</v>
      </c>
      <c r="F14895" t="s">
        <v>26933</v>
      </c>
    </row>
    <row r="14896" spans="1:6">
      <c r="A14896" t="s">
        <v>26934</v>
      </c>
      <c r="B14896">
        <v>38</v>
      </c>
      <c r="C14896">
        <v>5</v>
      </c>
      <c r="D14896">
        <v>8</v>
      </c>
      <c r="E14896" t="s">
        <v>26935</v>
      </c>
      <c r="F14896" t="s">
        <v>26933</v>
      </c>
    </row>
    <row r="14897" spans="1:7">
      <c r="A14897" t="s">
        <v>26936</v>
      </c>
      <c r="B14897">
        <v>38</v>
      </c>
      <c r="C14897">
        <v>5</v>
      </c>
      <c r="D14897">
        <v>9</v>
      </c>
      <c r="E14897" t="s">
        <v>26937</v>
      </c>
      <c r="F14897" t="s">
        <v>26938</v>
      </c>
    </row>
    <row r="14898" spans="1:7">
      <c r="A14898" t="s">
        <v>26939</v>
      </c>
      <c r="B14898">
        <v>38</v>
      </c>
      <c r="C14898">
        <v>5</v>
      </c>
      <c r="D14898">
        <v>10</v>
      </c>
      <c r="E14898" t="s">
        <v>26937</v>
      </c>
      <c r="F14898" t="s">
        <v>26938</v>
      </c>
    </row>
    <row r="14899" spans="1:7">
      <c r="A14899" t="s">
        <v>26940</v>
      </c>
      <c r="B14899">
        <v>38</v>
      </c>
      <c r="C14899">
        <v>5</v>
      </c>
      <c r="D14899">
        <v>11</v>
      </c>
      <c r="E14899" t="s">
        <v>26941</v>
      </c>
      <c r="F14899" t="s">
        <v>26942</v>
      </c>
    </row>
    <row r="14900" spans="1:7">
      <c r="A14900" t="s">
        <v>26943</v>
      </c>
      <c r="B14900">
        <v>38</v>
      </c>
      <c r="C14900">
        <v>5</v>
      </c>
      <c r="D14900">
        <v>12</v>
      </c>
      <c r="E14900" t="s">
        <v>26944</v>
      </c>
      <c r="F14900" t="s">
        <v>26942</v>
      </c>
    </row>
    <row r="14901" spans="1:7">
      <c r="A14901" t="s">
        <v>26945</v>
      </c>
      <c r="B14901">
        <v>38</v>
      </c>
      <c r="C14901">
        <v>5</v>
      </c>
      <c r="D14901">
        <v>13</v>
      </c>
      <c r="E14901" t="s">
        <v>26946</v>
      </c>
      <c r="F14901" t="s">
        <v>26947</v>
      </c>
    </row>
    <row r="14902" spans="1:7">
      <c r="A14902" t="s">
        <v>26948</v>
      </c>
      <c r="B14902">
        <v>38</v>
      </c>
      <c r="C14902">
        <v>5</v>
      </c>
      <c r="D14902">
        <v>14</v>
      </c>
      <c r="E14902" t="s">
        <v>26949</v>
      </c>
      <c r="F14902" t="s">
        <v>26947</v>
      </c>
    </row>
    <row r="14903" spans="1:7">
      <c r="A14903" t="s">
        <v>26950</v>
      </c>
      <c r="B14903">
        <v>38</v>
      </c>
      <c r="C14903">
        <v>5</v>
      </c>
      <c r="D14903">
        <v>15</v>
      </c>
      <c r="E14903" t="s">
        <v>26951</v>
      </c>
      <c r="F14903" t="s">
        <v>26952</v>
      </c>
    </row>
    <row r="14904" spans="1:7">
      <c r="A14904" t="s">
        <v>26953</v>
      </c>
      <c r="B14904">
        <v>38</v>
      </c>
      <c r="C14904">
        <v>5</v>
      </c>
      <c r="D14904">
        <v>16</v>
      </c>
      <c r="E14904" t="s">
        <v>26954</v>
      </c>
      <c r="F14904" t="s">
        <v>26952</v>
      </c>
    </row>
    <row r="14905" spans="1:7">
      <c r="A14905" t="s">
        <v>26955</v>
      </c>
      <c r="B14905">
        <v>38</v>
      </c>
      <c r="C14905">
        <v>5</v>
      </c>
      <c r="D14905">
        <v>17</v>
      </c>
      <c r="E14905" t="s">
        <v>26956</v>
      </c>
      <c r="F14905" t="s">
        <v>26957</v>
      </c>
    </row>
    <row r="14906" spans="1:7">
      <c r="A14906" t="s">
        <v>26958</v>
      </c>
      <c r="B14906">
        <v>38</v>
      </c>
      <c r="C14906">
        <v>5</v>
      </c>
      <c r="D14906">
        <v>18</v>
      </c>
      <c r="E14906" t="s">
        <v>26959</v>
      </c>
      <c r="F14906" t="s">
        <v>26957</v>
      </c>
    </row>
    <row r="14907" spans="1:7">
      <c r="A14907" t="s">
        <v>26960</v>
      </c>
      <c r="B14907">
        <v>38</v>
      </c>
      <c r="C14907">
        <v>5</v>
      </c>
      <c r="D14907">
        <v>19</v>
      </c>
      <c r="E14907" t="s">
        <v>26961</v>
      </c>
      <c r="F14907" t="s">
        <v>26962</v>
      </c>
    </row>
    <row r="14908" spans="1:7">
      <c r="A14908" t="s">
        <v>26963</v>
      </c>
      <c r="B14908">
        <v>38</v>
      </c>
      <c r="C14908">
        <v>5</v>
      </c>
      <c r="D14908">
        <v>20</v>
      </c>
      <c r="E14908" t="s">
        <v>26964</v>
      </c>
      <c r="F14908" t="s">
        <v>26962</v>
      </c>
    </row>
    <row r="14909" spans="1:7">
      <c r="A14909" t="s">
        <v>26965</v>
      </c>
      <c r="B14909">
        <v>38</v>
      </c>
      <c r="C14909">
        <v>6</v>
      </c>
      <c r="D14909">
        <v>1</v>
      </c>
      <c r="E14909" t="s">
        <v>591</v>
      </c>
      <c r="G14909" t="e">
        <f>--Empty</f>
        <v>#NAME?</v>
      </c>
    </row>
    <row r="14910" spans="1:7">
      <c r="A14910" t="s">
        <v>26966</v>
      </c>
      <c r="B14910">
        <v>38</v>
      </c>
      <c r="C14910">
        <v>6</v>
      </c>
      <c r="D14910">
        <v>2</v>
      </c>
      <c r="E14910" t="s">
        <v>591</v>
      </c>
      <c r="G14910" t="e">
        <f>--Empty</f>
        <v>#NAME?</v>
      </c>
    </row>
    <row r="14911" spans="1:7">
      <c r="A14911" t="s">
        <v>26967</v>
      </c>
      <c r="B14911">
        <v>38</v>
      </c>
      <c r="C14911">
        <v>6</v>
      </c>
      <c r="D14911">
        <v>3</v>
      </c>
      <c r="E14911" t="s">
        <v>591</v>
      </c>
      <c r="G14911" t="e">
        <f>--Empty</f>
        <v>#NAME?</v>
      </c>
    </row>
    <row r="14912" spans="1:7">
      <c r="A14912" t="s">
        <v>26968</v>
      </c>
      <c r="B14912">
        <v>38</v>
      </c>
      <c r="C14912">
        <v>6</v>
      </c>
      <c r="D14912">
        <v>4</v>
      </c>
      <c r="E14912" t="s">
        <v>591</v>
      </c>
      <c r="G14912" t="e">
        <f>--Empty</f>
        <v>#NAME?</v>
      </c>
    </row>
    <row r="14913" spans="1:7">
      <c r="A14913" t="s">
        <v>26969</v>
      </c>
      <c r="B14913">
        <v>38</v>
      </c>
      <c r="C14913">
        <v>6</v>
      </c>
      <c r="D14913">
        <v>5</v>
      </c>
      <c r="E14913" t="s">
        <v>26970</v>
      </c>
      <c r="F14913" t="s">
        <v>26971</v>
      </c>
    </row>
    <row r="14914" spans="1:7">
      <c r="A14914" t="s">
        <v>26972</v>
      </c>
      <c r="B14914">
        <v>38</v>
      </c>
      <c r="C14914">
        <v>6</v>
      </c>
      <c r="D14914">
        <v>6</v>
      </c>
      <c r="E14914" t="s">
        <v>26973</v>
      </c>
      <c r="F14914" t="s">
        <v>26971</v>
      </c>
    </row>
    <row r="14915" spans="1:7">
      <c r="A14915" t="s">
        <v>26974</v>
      </c>
      <c r="B14915">
        <v>38</v>
      </c>
      <c r="C14915">
        <v>6</v>
      </c>
      <c r="D14915">
        <v>7</v>
      </c>
      <c r="E14915" t="s">
        <v>26975</v>
      </c>
      <c r="F14915" t="s">
        <v>26976</v>
      </c>
    </row>
    <row r="14916" spans="1:7">
      <c r="A14916" t="s">
        <v>26977</v>
      </c>
      <c r="B14916">
        <v>38</v>
      </c>
      <c r="C14916">
        <v>6</v>
      </c>
      <c r="D14916">
        <v>8</v>
      </c>
      <c r="E14916" t="s">
        <v>26978</v>
      </c>
      <c r="F14916" t="s">
        <v>26976</v>
      </c>
    </row>
    <row r="14917" spans="1:7">
      <c r="A14917" t="s">
        <v>26979</v>
      </c>
      <c r="B14917">
        <v>38</v>
      </c>
      <c r="C14917">
        <v>6</v>
      </c>
      <c r="D14917">
        <v>9</v>
      </c>
      <c r="E14917" t="s">
        <v>591</v>
      </c>
      <c r="G14917" t="e">
        <f>--Empty</f>
        <v>#NAME?</v>
      </c>
    </row>
    <row r="14918" spans="1:7">
      <c r="A14918" t="s">
        <v>26980</v>
      </c>
      <c r="B14918">
        <v>38</v>
      </c>
      <c r="C14918">
        <v>6</v>
      </c>
      <c r="D14918">
        <v>10</v>
      </c>
      <c r="E14918" t="s">
        <v>591</v>
      </c>
      <c r="G14918" t="e">
        <f>--Empty</f>
        <v>#NAME?</v>
      </c>
    </row>
    <row r="14919" spans="1:7">
      <c r="A14919" t="s">
        <v>26981</v>
      </c>
      <c r="B14919">
        <v>38</v>
      </c>
      <c r="C14919">
        <v>6</v>
      </c>
      <c r="D14919">
        <v>11</v>
      </c>
      <c r="E14919" t="s">
        <v>591</v>
      </c>
      <c r="G14919" t="e">
        <f>--Empty</f>
        <v>#NAME?</v>
      </c>
    </row>
    <row r="14920" spans="1:7">
      <c r="A14920" t="s">
        <v>26982</v>
      </c>
      <c r="B14920">
        <v>38</v>
      </c>
      <c r="C14920">
        <v>6</v>
      </c>
      <c r="D14920">
        <v>12</v>
      </c>
      <c r="E14920" t="s">
        <v>591</v>
      </c>
      <c r="G14920" t="e">
        <f>--Empty</f>
        <v>#NAME?</v>
      </c>
    </row>
    <row r="14921" spans="1:7">
      <c r="A14921" t="s">
        <v>26983</v>
      </c>
      <c r="B14921">
        <v>38</v>
      </c>
      <c r="C14921">
        <v>6</v>
      </c>
      <c r="D14921">
        <v>13</v>
      </c>
      <c r="E14921" t="s">
        <v>26984</v>
      </c>
      <c r="F14921" t="s">
        <v>26985</v>
      </c>
    </row>
    <row r="14922" spans="1:7">
      <c r="A14922" t="s">
        <v>26986</v>
      </c>
      <c r="B14922">
        <v>38</v>
      </c>
      <c r="C14922">
        <v>6</v>
      </c>
      <c r="D14922">
        <v>14</v>
      </c>
      <c r="E14922" t="s">
        <v>26987</v>
      </c>
      <c r="F14922" t="s">
        <v>26985</v>
      </c>
    </row>
    <row r="14923" spans="1:7">
      <c r="A14923" t="s">
        <v>26988</v>
      </c>
      <c r="B14923">
        <v>38</v>
      </c>
      <c r="C14923">
        <v>6</v>
      </c>
      <c r="D14923">
        <v>15</v>
      </c>
      <c r="E14923" t="s">
        <v>26989</v>
      </c>
      <c r="F14923" t="s">
        <v>26990</v>
      </c>
    </row>
    <row r="14924" spans="1:7">
      <c r="A14924" t="s">
        <v>26991</v>
      </c>
      <c r="B14924">
        <v>38</v>
      </c>
      <c r="C14924">
        <v>6</v>
      </c>
      <c r="D14924">
        <v>16</v>
      </c>
      <c r="E14924" t="s">
        <v>26992</v>
      </c>
      <c r="F14924" t="s">
        <v>26990</v>
      </c>
    </row>
    <row r="14925" spans="1:7">
      <c r="A14925" t="s">
        <v>26993</v>
      </c>
      <c r="B14925">
        <v>38</v>
      </c>
      <c r="C14925">
        <v>6</v>
      </c>
      <c r="D14925">
        <v>17</v>
      </c>
      <c r="E14925" t="s">
        <v>26994</v>
      </c>
      <c r="F14925" t="s">
        <v>26995</v>
      </c>
    </row>
    <row r="14926" spans="1:7">
      <c r="A14926" t="s">
        <v>26996</v>
      </c>
      <c r="B14926">
        <v>38</v>
      </c>
      <c r="C14926">
        <v>6</v>
      </c>
      <c r="D14926">
        <v>18</v>
      </c>
      <c r="E14926" t="s">
        <v>26997</v>
      </c>
      <c r="F14926" t="s">
        <v>26995</v>
      </c>
    </row>
    <row r="14927" spans="1:7">
      <c r="A14927" t="s">
        <v>26998</v>
      </c>
      <c r="B14927">
        <v>38</v>
      </c>
      <c r="C14927">
        <v>6</v>
      </c>
      <c r="D14927">
        <v>19</v>
      </c>
      <c r="E14927" t="s">
        <v>26999</v>
      </c>
      <c r="F14927" t="s">
        <v>27000</v>
      </c>
    </row>
    <row r="14928" spans="1:7">
      <c r="A14928" t="s">
        <v>27001</v>
      </c>
      <c r="B14928">
        <v>38</v>
      </c>
      <c r="C14928">
        <v>6</v>
      </c>
      <c r="D14928">
        <v>20</v>
      </c>
      <c r="E14928" t="s">
        <v>27002</v>
      </c>
      <c r="F14928" t="s">
        <v>27000</v>
      </c>
    </row>
    <row r="14929" spans="1:7">
      <c r="A14929" t="s">
        <v>27003</v>
      </c>
      <c r="B14929">
        <v>38</v>
      </c>
      <c r="C14929">
        <v>7</v>
      </c>
      <c r="D14929">
        <v>1</v>
      </c>
      <c r="E14929" t="s">
        <v>27004</v>
      </c>
      <c r="F14929" t="s">
        <v>27005</v>
      </c>
    </row>
    <row r="14930" spans="1:7">
      <c r="A14930" t="s">
        <v>27006</v>
      </c>
      <c r="B14930">
        <v>38</v>
      </c>
      <c r="C14930">
        <v>7</v>
      </c>
      <c r="D14930">
        <v>2</v>
      </c>
      <c r="E14930" t="s">
        <v>27007</v>
      </c>
      <c r="F14930" t="s">
        <v>27005</v>
      </c>
    </row>
    <row r="14931" spans="1:7">
      <c r="A14931" t="s">
        <v>27008</v>
      </c>
      <c r="B14931">
        <v>38</v>
      </c>
      <c r="C14931">
        <v>7</v>
      </c>
      <c r="D14931">
        <v>3</v>
      </c>
      <c r="E14931" t="s">
        <v>27009</v>
      </c>
      <c r="F14931" t="s">
        <v>27010</v>
      </c>
    </row>
    <row r="14932" spans="1:7">
      <c r="A14932" t="s">
        <v>27011</v>
      </c>
      <c r="B14932">
        <v>38</v>
      </c>
      <c r="C14932">
        <v>7</v>
      </c>
      <c r="D14932">
        <v>4</v>
      </c>
      <c r="E14932" t="s">
        <v>27012</v>
      </c>
      <c r="F14932" t="s">
        <v>27010</v>
      </c>
    </row>
    <row r="14933" spans="1:7">
      <c r="A14933" t="s">
        <v>27013</v>
      </c>
      <c r="B14933">
        <v>38</v>
      </c>
      <c r="C14933">
        <v>7</v>
      </c>
      <c r="D14933">
        <v>5</v>
      </c>
      <c r="E14933" t="s">
        <v>27014</v>
      </c>
      <c r="G14933" t="e">
        <f>--Internal_2997</f>
        <v>#NAME?</v>
      </c>
    </row>
    <row r="14934" spans="1:7">
      <c r="A14934" t="s">
        <v>27015</v>
      </c>
      <c r="B14934">
        <v>38</v>
      </c>
      <c r="C14934">
        <v>7</v>
      </c>
      <c r="D14934">
        <v>6</v>
      </c>
      <c r="E14934" t="s">
        <v>27014</v>
      </c>
      <c r="G14934" t="e">
        <f>--Internal_2997</f>
        <v>#NAME?</v>
      </c>
    </row>
    <row r="14935" spans="1:7">
      <c r="A14935" t="s">
        <v>27016</v>
      </c>
      <c r="B14935">
        <v>38</v>
      </c>
      <c r="C14935">
        <v>7</v>
      </c>
      <c r="D14935">
        <v>7</v>
      </c>
      <c r="E14935" t="s">
        <v>27017</v>
      </c>
      <c r="F14935" t="s">
        <v>27018</v>
      </c>
    </row>
    <row r="14936" spans="1:7">
      <c r="A14936" t="s">
        <v>27019</v>
      </c>
      <c r="B14936">
        <v>38</v>
      </c>
      <c r="C14936">
        <v>7</v>
      </c>
      <c r="D14936">
        <v>8</v>
      </c>
      <c r="E14936" t="s">
        <v>27020</v>
      </c>
      <c r="F14936" t="s">
        <v>27018</v>
      </c>
    </row>
    <row r="14937" spans="1:7">
      <c r="A14937" t="s">
        <v>27021</v>
      </c>
      <c r="B14937">
        <v>38</v>
      </c>
      <c r="C14937">
        <v>7</v>
      </c>
      <c r="D14937">
        <v>9</v>
      </c>
      <c r="E14937" t="s">
        <v>27022</v>
      </c>
      <c r="F14937" t="s">
        <v>27023</v>
      </c>
    </row>
    <row r="14938" spans="1:7">
      <c r="A14938" t="s">
        <v>27024</v>
      </c>
      <c r="B14938">
        <v>38</v>
      </c>
      <c r="C14938">
        <v>7</v>
      </c>
      <c r="D14938">
        <v>10</v>
      </c>
      <c r="E14938" t="s">
        <v>27025</v>
      </c>
      <c r="F14938" t="s">
        <v>27023</v>
      </c>
    </row>
    <row r="14939" spans="1:7">
      <c r="A14939" t="s">
        <v>27026</v>
      </c>
      <c r="B14939">
        <v>38</v>
      </c>
      <c r="C14939">
        <v>7</v>
      </c>
      <c r="D14939">
        <v>11</v>
      </c>
      <c r="E14939" t="s">
        <v>27027</v>
      </c>
      <c r="F14939" t="s">
        <v>27028</v>
      </c>
    </row>
    <row r="14940" spans="1:7">
      <c r="A14940" t="s">
        <v>27029</v>
      </c>
      <c r="B14940">
        <v>38</v>
      </c>
      <c r="C14940">
        <v>7</v>
      </c>
      <c r="D14940">
        <v>12</v>
      </c>
      <c r="E14940" t="s">
        <v>27030</v>
      </c>
      <c r="F14940" t="s">
        <v>27028</v>
      </c>
    </row>
    <row r="14941" spans="1:7">
      <c r="A14941" t="s">
        <v>27031</v>
      </c>
      <c r="B14941">
        <v>38</v>
      </c>
      <c r="C14941">
        <v>7</v>
      </c>
      <c r="D14941">
        <v>13</v>
      </c>
      <c r="E14941" t="s">
        <v>27032</v>
      </c>
      <c r="G14941" t="e">
        <f>--Internal_21228</f>
        <v>#NAME?</v>
      </c>
    </row>
    <row r="14942" spans="1:7">
      <c r="A14942" t="s">
        <v>27033</v>
      </c>
      <c r="B14942">
        <v>38</v>
      </c>
      <c r="C14942">
        <v>7</v>
      </c>
      <c r="D14942">
        <v>14</v>
      </c>
      <c r="E14942" t="s">
        <v>27032</v>
      </c>
      <c r="G14942" t="e">
        <f>--Internal_21228</f>
        <v>#NAME?</v>
      </c>
    </row>
    <row r="14943" spans="1:7">
      <c r="A14943" t="s">
        <v>27034</v>
      </c>
      <c r="B14943">
        <v>38</v>
      </c>
      <c r="C14943">
        <v>7</v>
      </c>
      <c r="D14943">
        <v>15</v>
      </c>
      <c r="E14943" t="s">
        <v>27035</v>
      </c>
      <c r="F14943" t="s">
        <v>27036</v>
      </c>
    </row>
    <row r="14944" spans="1:7">
      <c r="A14944" t="s">
        <v>27037</v>
      </c>
      <c r="B14944">
        <v>38</v>
      </c>
      <c r="C14944">
        <v>7</v>
      </c>
      <c r="D14944">
        <v>16</v>
      </c>
      <c r="E14944" t="s">
        <v>27038</v>
      </c>
      <c r="F14944" t="s">
        <v>27036</v>
      </c>
    </row>
    <row r="14945" spans="1:7">
      <c r="A14945" t="s">
        <v>27039</v>
      </c>
      <c r="B14945">
        <v>38</v>
      </c>
      <c r="C14945">
        <v>7</v>
      </c>
      <c r="D14945">
        <v>17</v>
      </c>
      <c r="E14945" t="s">
        <v>27040</v>
      </c>
      <c r="F14945" t="s">
        <v>27041</v>
      </c>
    </row>
    <row r="14946" spans="1:7">
      <c r="A14946" t="s">
        <v>27042</v>
      </c>
      <c r="B14946">
        <v>38</v>
      </c>
      <c r="C14946">
        <v>7</v>
      </c>
      <c r="D14946">
        <v>18</v>
      </c>
      <c r="E14946" t="s">
        <v>27043</v>
      </c>
      <c r="F14946" t="s">
        <v>27041</v>
      </c>
    </row>
    <row r="14947" spans="1:7">
      <c r="A14947" t="s">
        <v>27044</v>
      </c>
      <c r="B14947">
        <v>38</v>
      </c>
      <c r="C14947">
        <v>7</v>
      </c>
      <c r="D14947">
        <v>19</v>
      </c>
      <c r="E14947" t="s">
        <v>27045</v>
      </c>
      <c r="F14947" t="s">
        <v>27046</v>
      </c>
    </row>
    <row r="14948" spans="1:7">
      <c r="A14948" t="s">
        <v>27047</v>
      </c>
      <c r="B14948">
        <v>38</v>
      </c>
      <c r="C14948">
        <v>7</v>
      </c>
      <c r="D14948">
        <v>20</v>
      </c>
      <c r="E14948" t="s">
        <v>27048</v>
      </c>
      <c r="F14948" t="s">
        <v>27046</v>
      </c>
    </row>
    <row r="14949" spans="1:7">
      <c r="A14949" t="s">
        <v>27049</v>
      </c>
      <c r="B14949">
        <v>38</v>
      </c>
      <c r="C14949">
        <v>8</v>
      </c>
      <c r="D14949">
        <v>1</v>
      </c>
      <c r="E14949" t="s">
        <v>27050</v>
      </c>
      <c r="F14949" t="s">
        <v>27051</v>
      </c>
    </row>
    <row r="14950" spans="1:7">
      <c r="A14950" t="s">
        <v>27052</v>
      </c>
      <c r="B14950">
        <v>38</v>
      </c>
      <c r="C14950">
        <v>8</v>
      </c>
      <c r="D14950">
        <v>2</v>
      </c>
      <c r="E14950" t="s">
        <v>27053</v>
      </c>
      <c r="F14950" t="s">
        <v>27051</v>
      </c>
    </row>
    <row r="14951" spans="1:7">
      <c r="A14951" t="s">
        <v>27054</v>
      </c>
      <c r="B14951">
        <v>38</v>
      </c>
      <c r="C14951">
        <v>8</v>
      </c>
      <c r="D14951">
        <v>3</v>
      </c>
      <c r="E14951" t="s">
        <v>27055</v>
      </c>
      <c r="G14951" t="s">
        <v>27056</v>
      </c>
    </row>
    <row r="14952" spans="1:7">
      <c r="A14952" t="s">
        <v>27057</v>
      </c>
      <c r="B14952">
        <v>38</v>
      </c>
      <c r="C14952">
        <v>8</v>
      </c>
      <c r="D14952">
        <v>4</v>
      </c>
      <c r="E14952" t="s">
        <v>27058</v>
      </c>
      <c r="G14952" t="s">
        <v>27056</v>
      </c>
    </row>
    <row r="14953" spans="1:7">
      <c r="A14953" t="s">
        <v>27059</v>
      </c>
      <c r="B14953">
        <v>38</v>
      </c>
      <c r="C14953">
        <v>8</v>
      </c>
      <c r="D14953">
        <v>5</v>
      </c>
      <c r="E14953" t="s">
        <v>27060</v>
      </c>
      <c r="F14953" t="s">
        <v>27061</v>
      </c>
    </row>
    <row r="14954" spans="1:7">
      <c r="A14954" t="s">
        <v>27062</v>
      </c>
      <c r="B14954">
        <v>38</v>
      </c>
      <c r="C14954">
        <v>8</v>
      </c>
      <c r="D14954">
        <v>6</v>
      </c>
      <c r="E14954" t="s">
        <v>27063</v>
      </c>
      <c r="F14954" t="s">
        <v>27061</v>
      </c>
    </row>
    <row r="14955" spans="1:7">
      <c r="A14955" t="s">
        <v>27064</v>
      </c>
      <c r="B14955">
        <v>38</v>
      </c>
      <c r="C14955">
        <v>8</v>
      </c>
      <c r="D14955">
        <v>7</v>
      </c>
      <c r="E14955" t="s">
        <v>27065</v>
      </c>
      <c r="F14955" t="s">
        <v>27066</v>
      </c>
    </row>
    <row r="14956" spans="1:7">
      <c r="A14956" t="s">
        <v>27067</v>
      </c>
      <c r="B14956">
        <v>38</v>
      </c>
      <c r="C14956">
        <v>8</v>
      </c>
      <c r="D14956">
        <v>8</v>
      </c>
      <c r="E14956" t="s">
        <v>27068</v>
      </c>
      <c r="F14956" t="s">
        <v>27066</v>
      </c>
    </row>
    <row r="14957" spans="1:7">
      <c r="A14957" t="s">
        <v>27069</v>
      </c>
      <c r="B14957">
        <v>38</v>
      </c>
      <c r="C14957">
        <v>8</v>
      </c>
      <c r="D14957">
        <v>9</v>
      </c>
      <c r="E14957" t="s">
        <v>27070</v>
      </c>
      <c r="F14957" t="s">
        <v>27071</v>
      </c>
    </row>
    <row r="14958" spans="1:7">
      <c r="A14958" t="s">
        <v>27072</v>
      </c>
      <c r="B14958">
        <v>38</v>
      </c>
      <c r="C14958">
        <v>8</v>
      </c>
      <c r="D14958">
        <v>10</v>
      </c>
      <c r="E14958" t="s">
        <v>27073</v>
      </c>
      <c r="F14958" t="s">
        <v>27071</v>
      </c>
    </row>
    <row r="14959" spans="1:7">
      <c r="A14959" t="s">
        <v>27074</v>
      </c>
      <c r="B14959">
        <v>38</v>
      </c>
      <c r="C14959">
        <v>8</v>
      </c>
      <c r="D14959">
        <v>11</v>
      </c>
      <c r="E14959" t="s">
        <v>27075</v>
      </c>
      <c r="F14959" t="s">
        <v>27076</v>
      </c>
    </row>
    <row r="14960" spans="1:7">
      <c r="A14960" t="s">
        <v>27077</v>
      </c>
      <c r="B14960">
        <v>38</v>
      </c>
      <c r="C14960">
        <v>8</v>
      </c>
      <c r="D14960">
        <v>12</v>
      </c>
      <c r="E14960" t="s">
        <v>27078</v>
      </c>
      <c r="F14960" t="s">
        <v>27076</v>
      </c>
    </row>
    <row r="14961" spans="1:7">
      <c r="A14961" t="s">
        <v>27079</v>
      </c>
      <c r="B14961">
        <v>38</v>
      </c>
      <c r="C14961">
        <v>8</v>
      </c>
      <c r="D14961">
        <v>13</v>
      </c>
      <c r="E14961" t="s">
        <v>27080</v>
      </c>
      <c r="G14961" t="e">
        <f>--Internal_11476</f>
        <v>#NAME?</v>
      </c>
    </row>
    <row r="14962" spans="1:7">
      <c r="A14962" t="s">
        <v>27081</v>
      </c>
      <c r="B14962">
        <v>38</v>
      </c>
      <c r="C14962">
        <v>8</v>
      </c>
      <c r="D14962">
        <v>14</v>
      </c>
      <c r="E14962" t="s">
        <v>27080</v>
      </c>
      <c r="G14962" t="e">
        <f>--Internal_11476</f>
        <v>#NAME?</v>
      </c>
    </row>
    <row r="14963" spans="1:7">
      <c r="A14963" t="s">
        <v>27082</v>
      </c>
      <c r="B14963">
        <v>38</v>
      </c>
      <c r="C14963">
        <v>8</v>
      </c>
      <c r="D14963">
        <v>15</v>
      </c>
      <c r="E14963" t="s">
        <v>27083</v>
      </c>
      <c r="F14963" t="s">
        <v>27084</v>
      </c>
    </row>
    <row r="14964" spans="1:7">
      <c r="A14964" t="s">
        <v>27085</v>
      </c>
      <c r="B14964">
        <v>38</v>
      </c>
      <c r="C14964">
        <v>8</v>
      </c>
      <c r="D14964">
        <v>16</v>
      </c>
      <c r="E14964" t="s">
        <v>27086</v>
      </c>
      <c r="F14964" t="s">
        <v>27084</v>
      </c>
    </row>
    <row r="14965" spans="1:7">
      <c r="A14965" t="s">
        <v>27087</v>
      </c>
      <c r="B14965">
        <v>38</v>
      </c>
      <c r="C14965">
        <v>8</v>
      </c>
      <c r="D14965">
        <v>17</v>
      </c>
      <c r="E14965" t="s">
        <v>27088</v>
      </c>
      <c r="G14965" t="e">
        <f>--Internal_23808</f>
        <v>#NAME?</v>
      </c>
    </row>
    <row r="14966" spans="1:7">
      <c r="A14966" t="s">
        <v>27089</v>
      </c>
      <c r="B14966">
        <v>38</v>
      </c>
      <c r="C14966">
        <v>8</v>
      </c>
      <c r="D14966">
        <v>18</v>
      </c>
      <c r="E14966" t="s">
        <v>27088</v>
      </c>
      <c r="G14966" t="e">
        <f>--Internal_23808</f>
        <v>#NAME?</v>
      </c>
    </row>
    <row r="14967" spans="1:7">
      <c r="A14967" t="s">
        <v>27090</v>
      </c>
      <c r="B14967">
        <v>38</v>
      </c>
      <c r="C14967">
        <v>8</v>
      </c>
      <c r="D14967">
        <v>19</v>
      </c>
      <c r="E14967" t="s">
        <v>27091</v>
      </c>
      <c r="G14967" t="e">
        <f>--Internal_327815</f>
        <v>#NAME?</v>
      </c>
    </row>
    <row r="14968" spans="1:7">
      <c r="A14968" t="s">
        <v>27092</v>
      </c>
      <c r="B14968">
        <v>38</v>
      </c>
      <c r="C14968">
        <v>8</v>
      </c>
      <c r="D14968">
        <v>20</v>
      </c>
      <c r="E14968" t="s">
        <v>27091</v>
      </c>
      <c r="G14968" t="e">
        <f>--Internal_327815</f>
        <v>#NAME?</v>
      </c>
    </row>
    <row r="14969" spans="1:7">
      <c r="A14969" t="s">
        <v>27093</v>
      </c>
      <c r="B14969">
        <v>38</v>
      </c>
      <c r="C14969">
        <v>9</v>
      </c>
      <c r="D14969">
        <v>1</v>
      </c>
      <c r="E14969" t="s">
        <v>27094</v>
      </c>
      <c r="F14969" t="s">
        <v>27095</v>
      </c>
    </row>
    <row r="14970" spans="1:7">
      <c r="A14970" t="s">
        <v>27096</v>
      </c>
      <c r="B14970">
        <v>38</v>
      </c>
      <c r="C14970">
        <v>9</v>
      </c>
      <c r="D14970">
        <v>2</v>
      </c>
      <c r="E14970" t="s">
        <v>27097</v>
      </c>
      <c r="F14970" t="s">
        <v>27095</v>
      </c>
    </row>
    <row r="14971" spans="1:7">
      <c r="A14971" t="s">
        <v>27098</v>
      </c>
      <c r="B14971">
        <v>38</v>
      </c>
      <c r="C14971">
        <v>9</v>
      </c>
      <c r="D14971">
        <v>3</v>
      </c>
      <c r="E14971" t="s">
        <v>27099</v>
      </c>
      <c r="F14971" t="s">
        <v>27100</v>
      </c>
    </row>
    <row r="14972" spans="1:7">
      <c r="A14972" t="s">
        <v>27101</v>
      </c>
      <c r="B14972">
        <v>38</v>
      </c>
      <c r="C14972">
        <v>9</v>
      </c>
      <c r="D14972">
        <v>4</v>
      </c>
      <c r="E14972" t="s">
        <v>27102</v>
      </c>
      <c r="F14972" t="s">
        <v>27100</v>
      </c>
    </row>
    <row r="14973" spans="1:7">
      <c r="A14973" t="s">
        <v>27103</v>
      </c>
      <c r="B14973">
        <v>38</v>
      </c>
      <c r="C14973">
        <v>9</v>
      </c>
      <c r="D14973">
        <v>5</v>
      </c>
      <c r="E14973" t="s">
        <v>27104</v>
      </c>
      <c r="F14973" t="s">
        <v>27105</v>
      </c>
    </row>
    <row r="14974" spans="1:7">
      <c r="A14974" t="s">
        <v>27106</v>
      </c>
      <c r="B14974">
        <v>38</v>
      </c>
      <c r="C14974">
        <v>9</v>
      </c>
      <c r="D14974">
        <v>6</v>
      </c>
      <c r="E14974" t="s">
        <v>27107</v>
      </c>
      <c r="F14974" t="s">
        <v>27105</v>
      </c>
    </row>
    <row r="14975" spans="1:7">
      <c r="A14975" t="s">
        <v>27108</v>
      </c>
      <c r="B14975">
        <v>38</v>
      </c>
      <c r="C14975">
        <v>9</v>
      </c>
      <c r="D14975">
        <v>7</v>
      </c>
      <c r="E14975" t="s">
        <v>27109</v>
      </c>
      <c r="F14975" t="s">
        <v>27110</v>
      </c>
    </row>
    <row r="14976" spans="1:7">
      <c r="A14976" t="s">
        <v>27111</v>
      </c>
      <c r="B14976">
        <v>38</v>
      </c>
      <c r="C14976">
        <v>9</v>
      </c>
      <c r="D14976">
        <v>8</v>
      </c>
      <c r="E14976" t="s">
        <v>27112</v>
      </c>
      <c r="F14976" t="s">
        <v>27110</v>
      </c>
    </row>
    <row r="14977" spans="1:6">
      <c r="A14977" t="s">
        <v>27113</v>
      </c>
      <c r="B14977">
        <v>38</v>
      </c>
      <c r="C14977">
        <v>9</v>
      </c>
      <c r="D14977">
        <v>9</v>
      </c>
      <c r="E14977" t="s">
        <v>27114</v>
      </c>
      <c r="F14977" t="s">
        <v>27115</v>
      </c>
    </row>
    <row r="14978" spans="1:6">
      <c r="A14978" t="s">
        <v>27116</v>
      </c>
      <c r="B14978">
        <v>38</v>
      </c>
      <c r="C14978">
        <v>9</v>
      </c>
      <c r="D14978">
        <v>10</v>
      </c>
      <c r="E14978" t="s">
        <v>27117</v>
      </c>
      <c r="F14978" t="s">
        <v>27115</v>
      </c>
    </row>
    <row r="14979" spans="1:6">
      <c r="A14979" t="s">
        <v>27118</v>
      </c>
      <c r="B14979">
        <v>38</v>
      </c>
      <c r="C14979">
        <v>9</v>
      </c>
      <c r="D14979">
        <v>11</v>
      </c>
      <c r="E14979" t="s">
        <v>27119</v>
      </c>
      <c r="F14979" t="s">
        <v>27120</v>
      </c>
    </row>
    <row r="14980" spans="1:6">
      <c r="A14980" t="s">
        <v>27121</v>
      </c>
      <c r="B14980">
        <v>38</v>
      </c>
      <c r="C14980">
        <v>9</v>
      </c>
      <c r="D14980">
        <v>12</v>
      </c>
      <c r="E14980" t="s">
        <v>27122</v>
      </c>
      <c r="F14980" t="s">
        <v>27120</v>
      </c>
    </row>
    <row r="14981" spans="1:6">
      <c r="A14981" t="s">
        <v>27123</v>
      </c>
      <c r="B14981">
        <v>38</v>
      </c>
      <c r="C14981">
        <v>9</v>
      </c>
      <c r="D14981">
        <v>13</v>
      </c>
      <c r="E14981" t="s">
        <v>27124</v>
      </c>
      <c r="F14981" t="s">
        <v>27125</v>
      </c>
    </row>
    <row r="14982" spans="1:6">
      <c r="A14982" t="s">
        <v>27126</v>
      </c>
      <c r="B14982">
        <v>38</v>
      </c>
      <c r="C14982">
        <v>9</v>
      </c>
      <c r="D14982">
        <v>14</v>
      </c>
      <c r="E14982" t="s">
        <v>27127</v>
      </c>
      <c r="F14982" t="s">
        <v>27125</v>
      </c>
    </row>
    <row r="14983" spans="1:6">
      <c r="A14983" t="s">
        <v>27128</v>
      </c>
      <c r="B14983">
        <v>38</v>
      </c>
      <c r="C14983">
        <v>9</v>
      </c>
      <c r="D14983">
        <v>15</v>
      </c>
      <c r="E14983" t="s">
        <v>27129</v>
      </c>
      <c r="F14983" t="s">
        <v>27130</v>
      </c>
    </row>
    <row r="14984" spans="1:6">
      <c r="A14984" t="s">
        <v>27131</v>
      </c>
      <c r="B14984">
        <v>38</v>
      </c>
      <c r="C14984">
        <v>9</v>
      </c>
      <c r="D14984">
        <v>16</v>
      </c>
      <c r="E14984" t="s">
        <v>27132</v>
      </c>
      <c r="F14984" t="s">
        <v>27130</v>
      </c>
    </row>
    <row r="14985" spans="1:6">
      <c r="A14985" t="s">
        <v>27133</v>
      </c>
      <c r="B14985">
        <v>38</v>
      </c>
      <c r="C14985">
        <v>9</v>
      </c>
      <c r="D14985">
        <v>17</v>
      </c>
      <c r="E14985" t="s">
        <v>27134</v>
      </c>
      <c r="F14985" t="s">
        <v>27135</v>
      </c>
    </row>
    <row r="14986" spans="1:6">
      <c r="A14986" t="s">
        <v>27136</v>
      </c>
      <c r="B14986">
        <v>38</v>
      </c>
      <c r="C14986">
        <v>9</v>
      </c>
      <c r="D14986">
        <v>18</v>
      </c>
      <c r="E14986" t="s">
        <v>27137</v>
      </c>
      <c r="F14986" t="s">
        <v>27135</v>
      </c>
    </row>
    <row r="14987" spans="1:6">
      <c r="A14987" t="s">
        <v>27138</v>
      </c>
      <c r="B14987">
        <v>38</v>
      </c>
      <c r="C14987">
        <v>9</v>
      </c>
      <c r="D14987">
        <v>19</v>
      </c>
      <c r="E14987" t="s">
        <v>27139</v>
      </c>
      <c r="F14987" t="s">
        <v>27140</v>
      </c>
    </row>
    <row r="14988" spans="1:6">
      <c r="A14988" t="s">
        <v>27141</v>
      </c>
      <c r="B14988">
        <v>38</v>
      </c>
      <c r="C14988">
        <v>9</v>
      </c>
      <c r="D14988">
        <v>20</v>
      </c>
      <c r="E14988" t="s">
        <v>27142</v>
      </c>
      <c r="F14988" t="s">
        <v>27140</v>
      </c>
    </row>
    <row r="14989" spans="1:6">
      <c r="A14989" t="s">
        <v>27143</v>
      </c>
      <c r="B14989">
        <v>38</v>
      </c>
      <c r="C14989">
        <v>10</v>
      </c>
      <c r="D14989">
        <v>1</v>
      </c>
      <c r="E14989" t="s">
        <v>27144</v>
      </c>
      <c r="F14989" t="s">
        <v>27145</v>
      </c>
    </row>
    <row r="14990" spans="1:6">
      <c r="A14990" t="s">
        <v>27146</v>
      </c>
      <c r="B14990">
        <v>38</v>
      </c>
      <c r="C14990">
        <v>10</v>
      </c>
      <c r="D14990">
        <v>2</v>
      </c>
      <c r="E14990" t="s">
        <v>27144</v>
      </c>
      <c r="F14990" t="s">
        <v>27145</v>
      </c>
    </row>
    <row r="14991" spans="1:6">
      <c r="A14991" t="s">
        <v>27147</v>
      </c>
      <c r="B14991">
        <v>38</v>
      </c>
      <c r="C14991">
        <v>10</v>
      </c>
      <c r="D14991">
        <v>3</v>
      </c>
      <c r="E14991" t="s">
        <v>27148</v>
      </c>
      <c r="F14991" t="s">
        <v>27149</v>
      </c>
    </row>
    <row r="14992" spans="1:6">
      <c r="A14992" t="s">
        <v>27150</v>
      </c>
      <c r="B14992">
        <v>38</v>
      </c>
      <c r="C14992">
        <v>10</v>
      </c>
      <c r="D14992">
        <v>4</v>
      </c>
      <c r="E14992" t="s">
        <v>27151</v>
      </c>
      <c r="F14992" t="s">
        <v>27149</v>
      </c>
    </row>
    <row r="14993" spans="1:6">
      <c r="A14993" t="s">
        <v>27152</v>
      </c>
      <c r="B14993">
        <v>38</v>
      </c>
      <c r="C14993">
        <v>10</v>
      </c>
      <c r="D14993">
        <v>5</v>
      </c>
      <c r="E14993" t="s">
        <v>27153</v>
      </c>
      <c r="F14993" t="s">
        <v>27154</v>
      </c>
    </row>
    <row r="14994" spans="1:6">
      <c r="A14994" t="s">
        <v>27155</v>
      </c>
      <c r="B14994">
        <v>38</v>
      </c>
      <c r="C14994">
        <v>10</v>
      </c>
      <c r="D14994">
        <v>6</v>
      </c>
      <c r="E14994" t="s">
        <v>27156</v>
      </c>
      <c r="F14994" t="s">
        <v>27154</v>
      </c>
    </row>
    <row r="14995" spans="1:6">
      <c r="A14995" t="s">
        <v>27157</v>
      </c>
      <c r="B14995">
        <v>38</v>
      </c>
      <c r="C14995">
        <v>10</v>
      </c>
      <c r="D14995">
        <v>7</v>
      </c>
      <c r="E14995" t="s">
        <v>27158</v>
      </c>
      <c r="F14995" t="s">
        <v>27159</v>
      </c>
    </row>
    <row r="14996" spans="1:6">
      <c r="A14996" t="s">
        <v>27160</v>
      </c>
      <c r="B14996">
        <v>38</v>
      </c>
      <c r="C14996">
        <v>10</v>
      </c>
      <c r="D14996">
        <v>8</v>
      </c>
      <c r="E14996" t="s">
        <v>27161</v>
      </c>
      <c r="F14996" t="s">
        <v>27159</v>
      </c>
    </row>
    <row r="14997" spans="1:6">
      <c r="A14997" t="s">
        <v>27162</v>
      </c>
      <c r="B14997">
        <v>38</v>
      </c>
      <c r="C14997">
        <v>10</v>
      </c>
      <c r="D14997">
        <v>9</v>
      </c>
      <c r="E14997" t="s">
        <v>27163</v>
      </c>
      <c r="F14997" t="s">
        <v>27164</v>
      </c>
    </row>
    <row r="14998" spans="1:6">
      <c r="A14998" t="s">
        <v>27165</v>
      </c>
      <c r="B14998">
        <v>38</v>
      </c>
      <c r="C14998">
        <v>10</v>
      </c>
      <c r="D14998">
        <v>10</v>
      </c>
      <c r="E14998" t="s">
        <v>27166</v>
      </c>
      <c r="F14998" t="s">
        <v>27164</v>
      </c>
    </row>
    <row r="14999" spans="1:6">
      <c r="A14999" t="s">
        <v>27167</v>
      </c>
      <c r="B14999">
        <v>38</v>
      </c>
      <c r="C14999">
        <v>10</v>
      </c>
      <c r="D14999">
        <v>11</v>
      </c>
      <c r="E14999" t="s">
        <v>27168</v>
      </c>
      <c r="F14999" t="s">
        <v>27169</v>
      </c>
    </row>
    <row r="15000" spans="1:6">
      <c r="A15000" t="s">
        <v>27170</v>
      </c>
      <c r="B15000">
        <v>38</v>
      </c>
      <c r="C15000">
        <v>10</v>
      </c>
      <c r="D15000">
        <v>12</v>
      </c>
      <c r="E15000" t="s">
        <v>27171</v>
      </c>
      <c r="F15000" t="s">
        <v>27169</v>
      </c>
    </row>
    <row r="15001" spans="1:6">
      <c r="A15001" t="s">
        <v>27172</v>
      </c>
      <c r="B15001">
        <v>38</v>
      </c>
      <c r="C15001">
        <v>10</v>
      </c>
      <c r="D15001">
        <v>13</v>
      </c>
      <c r="E15001" t="s">
        <v>27173</v>
      </c>
      <c r="F15001" t="s">
        <v>27174</v>
      </c>
    </row>
    <row r="15002" spans="1:6">
      <c r="A15002" t="s">
        <v>27175</v>
      </c>
      <c r="B15002">
        <v>38</v>
      </c>
      <c r="C15002">
        <v>10</v>
      </c>
      <c r="D15002">
        <v>14</v>
      </c>
      <c r="E15002" t="s">
        <v>27176</v>
      </c>
      <c r="F15002" t="s">
        <v>27174</v>
      </c>
    </row>
    <row r="15003" spans="1:6">
      <c r="A15003" t="s">
        <v>27177</v>
      </c>
      <c r="B15003">
        <v>38</v>
      </c>
      <c r="C15003">
        <v>10</v>
      </c>
      <c r="D15003">
        <v>15</v>
      </c>
      <c r="E15003" t="s">
        <v>27178</v>
      </c>
      <c r="F15003" t="s">
        <v>27179</v>
      </c>
    </row>
    <row r="15004" spans="1:6">
      <c r="A15004" t="s">
        <v>27180</v>
      </c>
      <c r="B15004">
        <v>38</v>
      </c>
      <c r="C15004">
        <v>10</v>
      </c>
      <c r="D15004">
        <v>16</v>
      </c>
      <c r="E15004" t="s">
        <v>27181</v>
      </c>
      <c r="F15004" t="s">
        <v>27179</v>
      </c>
    </row>
    <row r="15005" spans="1:6">
      <c r="A15005" t="s">
        <v>27182</v>
      </c>
      <c r="B15005">
        <v>38</v>
      </c>
      <c r="C15005">
        <v>10</v>
      </c>
      <c r="D15005">
        <v>17</v>
      </c>
      <c r="E15005" t="s">
        <v>27183</v>
      </c>
      <c r="F15005" t="s">
        <v>27184</v>
      </c>
    </row>
    <row r="15006" spans="1:6">
      <c r="A15006" t="s">
        <v>27185</v>
      </c>
      <c r="B15006">
        <v>38</v>
      </c>
      <c r="C15006">
        <v>10</v>
      </c>
      <c r="D15006">
        <v>18</v>
      </c>
      <c r="E15006" t="s">
        <v>27186</v>
      </c>
      <c r="F15006" t="s">
        <v>27184</v>
      </c>
    </row>
    <row r="15007" spans="1:6">
      <c r="A15007" t="s">
        <v>27187</v>
      </c>
      <c r="B15007">
        <v>38</v>
      </c>
      <c r="C15007">
        <v>10</v>
      </c>
      <c r="D15007">
        <v>19</v>
      </c>
      <c r="E15007" t="s">
        <v>27188</v>
      </c>
      <c r="F15007" t="s">
        <v>27189</v>
      </c>
    </row>
    <row r="15008" spans="1:6">
      <c r="A15008" t="s">
        <v>27190</v>
      </c>
      <c r="B15008">
        <v>38</v>
      </c>
      <c r="C15008">
        <v>10</v>
      </c>
      <c r="D15008">
        <v>20</v>
      </c>
      <c r="E15008" t="s">
        <v>27191</v>
      </c>
      <c r="F15008" t="s">
        <v>27189</v>
      </c>
    </row>
    <row r="15009" spans="1:6">
      <c r="A15009" t="s">
        <v>27192</v>
      </c>
      <c r="B15009">
        <v>38</v>
      </c>
      <c r="C15009">
        <v>11</v>
      </c>
      <c r="D15009">
        <v>1</v>
      </c>
      <c r="E15009" t="s">
        <v>27193</v>
      </c>
      <c r="F15009" t="s">
        <v>27194</v>
      </c>
    </row>
    <row r="15010" spans="1:6">
      <c r="A15010" t="s">
        <v>27195</v>
      </c>
      <c r="B15010">
        <v>38</v>
      </c>
      <c r="C15010">
        <v>11</v>
      </c>
      <c r="D15010">
        <v>2</v>
      </c>
      <c r="E15010" t="s">
        <v>27196</v>
      </c>
      <c r="F15010" t="s">
        <v>27194</v>
      </c>
    </row>
    <row r="15011" spans="1:6">
      <c r="A15011" t="s">
        <v>27197</v>
      </c>
      <c r="B15011">
        <v>38</v>
      </c>
      <c r="C15011">
        <v>11</v>
      </c>
      <c r="D15011">
        <v>3</v>
      </c>
      <c r="E15011" t="s">
        <v>27198</v>
      </c>
      <c r="F15011" t="s">
        <v>27199</v>
      </c>
    </row>
    <row r="15012" spans="1:6">
      <c r="A15012" t="s">
        <v>27200</v>
      </c>
      <c r="B15012">
        <v>38</v>
      </c>
      <c r="C15012">
        <v>11</v>
      </c>
      <c r="D15012">
        <v>4</v>
      </c>
      <c r="E15012" t="s">
        <v>27201</v>
      </c>
      <c r="F15012" t="s">
        <v>27199</v>
      </c>
    </row>
    <row r="15013" spans="1:6">
      <c r="A15013" t="s">
        <v>27202</v>
      </c>
      <c r="B15013">
        <v>38</v>
      </c>
      <c r="C15013">
        <v>11</v>
      </c>
      <c r="D15013">
        <v>5</v>
      </c>
      <c r="E15013" t="s">
        <v>27203</v>
      </c>
      <c r="F15013" t="s">
        <v>27204</v>
      </c>
    </row>
    <row r="15014" spans="1:6">
      <c r="A15014" t="s">
        <v>27205</v>
      </c>
      <c r="B15014">
        <v>38</v>
      </c>
      <c r="C15014">
        <v>11</v>
      </c>
      <c r="D15014">
        <v>6</v>
      </c>
      <c r="E15014" t="s">
        <v>27206</v>
      </c>
      <c r="F15014" t="s">
        <v>27204</v>
      </c>
    </row>
    <row r="15015" spans="1:6">
      <c r="A15015" t="s">
        <v>27207</v>
      </c>
      <c r="B15015">
        <v>38</v>
      </c>
      <c r="C15015">
        <v>11</v>
      </c>
      <c r="D15015">
        <v>7</v>
      </c>
      <c r="E15015" t="s">
        <v>27208</v>
      </c>
      <c r="F15015" t="s">
        <v>27209</v>
      </c>
    </row>
    <row r="15016" spans="1:6">
      <c r="A15016" t="s">
        <v>27210</v>
      </c>
      <c r="B15016">
        <v>38</v>
      </c>
      <c r="C15016">
        <v>11</v>
      </c>
      <c r="D15016">
        <v>8</v>
      </c>
      <c r="E15016" t="s">
        <v>27211</v>
      </c>
      <c r="F15016" t="s">
        <v>27209</v>
      </c>
    </row>
    <row r="15017" spans="1:6">
      <c r="A15017" t="s">
        <v>27212</v>
      </c>
      <c r="B15017">
        <v>38</v>
      </c>
      <c r="C15017">
        <v>11</v>
      </c>
      <c r="D15017">
        <v>9</v>
      </c>
      <c r="E15017" t="s">
        <v>27213</v>
      </c>
      <c r="F15017" t="s">
        <v>27214</v>
      </c>
    </row>
    <row r="15018" spans="1:6">
      <c r="A15018" t="s">
        <v>27215</v>
      </c>
      <c r="B15018">
        <v>38</v>
      </c>
      <c r="C15018">
        <v>11</v>
      </c>
      <c r="D15018">
        <v>10</v>
      </c>
      <c r="E15018" t="s">
        <v>27216</v>
      </c>
      <c r="F15018" t="s">
        <v>27214</v>
      </c>
    </row>
    <row r="15019" spans="1:6">
      <c r="A15019" t="s">
        <v>27217</v>
      </c>
      <c r="B15019">
        <v>38</v>
      </c>
      <c r="C15019">
        <v>11</v>
      </c>
      <c r="D15019">
        <v>11</v>
      </c>
      <c r="E15019" t="s">
        <v>27218</v>
      </c>
      <c r="F15019" t="s">
        <v>27219</v>
      </c>
    </row>
    <row r="15020" spans="1:6">
      <c r="A15020" t="s">
        <v>27220</v>
      </c>
      <c r="B15020">
        <v>38</v>
      </c>
      <c r="C15020">
        <v>11</v>
      </c>
      <c r="D15020">
        <v>12</v>
      </c>
      <c r="E15020" t="s">
        <v>27221</v>
      </c>
      <c r="F15020" t="s">
        <v>27219</v>
      </c>
    </row>
    <row r="15021" spans="1:6">
      <c r="A15021" t="s">
        <v>27222</v>
      </c>
      <c r="B15021">
        <v>38</v>
      </c>
      <c r="C15021">
        <v>11</v>
      </c>
      <c r="D15021">
        <v>13</v>
      </c>
      <c r="E15021" t="s">
        <v>27223</v>
      </c>
      <c r="F15021" t="s">
        <v>27224</v>
      </c>
    </row>
    <row r="15022" spans="1:6">
      <c r="A15022" t="s">
        <v>27225</v>
      </c>
      <c r="B15022">
        <v>38</v>
      </c>
      <c r="C15022">
        <v>11</v>
      </c>
      <c r="D15022">
        <v>14</v>
      </c>
      <c r="E15022" t="s">
        <v>27226</v>
      </c>
      <c r="F15022" t="s">
        <v>27224</v>
      </c>
    </row>
    <row r="15023" spans="1:6">
      <c r="A15023" t="s">
        <v>27227</v>
      </c>
      <c r="B15023">
        <v>38</v>
      </c>
      <c r="C15023">
        <v>11</v>
      </c>
      <c r="D15023">
        <v>15</v>
      </c>
      <c r="E15023" t="s">
        <v>27228</v>
      </c>
      <c r="F15023" t="s">
        <v>27229</v>
      </c>
    </row>
    <row r="15024" spans="1:6">
      <c r="A15024" t="s">
        <v>27230</v>
      </c>
      <c r="B15024">
        <v>38</v>
      </c>
      <c r="C15024">
        <v>11</v>
      </c>
      <c r="D15024">
        <v>16</v>
      </c>
      <c r="E15024" t="s">
        <v>27231</v>
      </c>
      <c r="F15024" t="s">
        <v>27229</v>
      </c>
    </row>
    <row r="15025" spans="1:6">
      <c r="A15025" t="s">
        <v>27232</v>
      </c>
      <c r="B15025">
        <v>38</v>
      </c>
      <c r="C15025">
        <v>11</v>
      </c>
      <c r="D15025">
        <v>17</v>
      </c>
      <c r="E15025" t="s">
        <v>27233</v>
      </c>
      <c r="F15025" t="s">
        <v>27234</v>
      </c>
    </row>
    <row r="15026" spans="1:6">
      <c r="A15026" t="s">
        <v>27235</v>
      </c>
      <c r="B15026">
        <v>38</v>
      </c>
      <c r="C15026">
        <v>11</v>
      </c>
      <c r="D15026">
        <v>18</v>
      </c>
      <c r="E15026" t="s">
        <v>27236</v>
      </c>
      <c r="F15026" t="s">
        <v>27234</v>
      </c>
    </row>
    <row r="15027" spans="1:6">
      <c r="A15027" t="s">
        <v>27237</v>
      </c>
      <c r="B15027">
        <v>38</v>
      </c>
      <c r="C15027">
        <v>11</v>
      </c>
      <c r="D15027">
        <v>19</v>
      </c>
      <c r="E15027" t="s">
        <v>27238</v>
      </c>
      <c r="F15027" t="s">
        <v>27239</v>
      </c>
    </row>
    <row r="15028" spans="1:6">
      <c r="A15028" t="s">
        <v>27240</v>
      </c>
      <c r="B15028">
        <v>38</v>
      </c>
      <c r="C15028">
        <v>11</v>
      </c>
      <c r="D15028">
        <v>20</v>
      </c>
      <c r="E15028" t="s">
        <v>27241</v>
      </c>
      <c r="F15028" t="s">
        <v>27239</v>
      </c>
    </row>
    <row r="15029" spans="1:6">
      <c r="A15029" t="s">
        <v>27242</v>
      </c>
      <c r="B15029">
        <v>38</v>
      </c>
      <c r="C15029">
        <v>12</v>
      </c>
      <c r="D15029">
        <v>1</v>
      </c>
      <c r="E15029" t="s">
        <v>27243</v>
      </c>
      <c r="F15029" t="s">
        <v>27244</v>
      </c>
    </row>
    <row r="15030" spans="1:6">
      <c r="A15030" t="s">
        <v>27245</v>
      </c>
      <c r="B15030">
        <v>38</v>
      </c>
      <c r="C15030">
        <v>12</v>
      </c>
      <c r="D15030">
        <v>2</v>
      </c>
      <c r="E15030" t="s">
        <v>27246</v>
      </c>
      <c r="F15030" t="s">
        <v>27244</v>
      </c>
    </row>
    <row r="15031" spans="1:6">
      <c r="A15031" t="s">
        <v>27247</v>
      </c>
      <c r="B15031">
        <v>38</v>
      </c>
      <c r="C15031">
        <v>12</v>
      </c>
      <c r="D15031">
        <v>3</v>
      </c>
      <c r="E15031" t="s">
        <v>27248</v>
      </c>
      <c r="F15031" t="s">
        <v>27249</v>
      </c>
    </row>
    <row r="15032" spans="1:6">
      <c r="A15032" t="s">
        <v>27250</v>
      </c>
      <c r="B15032">
        <v>38</v>
      </c>
      <c r="C15032">
        <v>12</v>
      </c>
      <c r="D15032">
        <v>4</v>
      </c>
      <c r="E15032" t="s">
        <v>27251</v>
      </c>
      <c r="F15032" t="s">
        <v>27249</v>
      </c>
    </row>
    <row r="15033" spans="1:6">
      <c r="A15033" t="s">
        <v>27252</v>
      </c>
      <c r="B15033">
        <v>38</v>
      </c>
      <c r="C15033">
        <v>12</v>
      </c>
      <c r="D15033">
        <v>5</v>
      </c>
      <c r="E15033" t="s">
        <v>27253</v>
      </c>
      <c r="F15033" t="s">
        <v>27254</v>
      </c>
    </row>
    <row r="15034" spans="1:6">
      <c r="A15034" t="s">
        <v>27255</v>
      </c>
      <c r="B15034">
        <v>38</v>
      </c>
      <c r="C15034">
        <v>12</v>
      </c>
      <c r="D15034">
        <v>6</v>
      </c>
      <c r="E15034" t="s">
        <v>27256</v>
      </c>
      <c r="F15034" t="s">
        <v>27254</v>
      </c>
    </row>
    <row r="15035" spans="1:6">
      <c r="A15035" t="s">
        <v>27257</v>
      </c>
      <c r="B15035">
        <v>38</v>
      </c>
      <c r="C15035">
        <v>12</v>
      </c>
      <c r="D15035">
        <v>7</v>
      </c>
      <c r="E15035" t="s">
        <v>27258</v>
      </c>
      <c r="F15035" t="s">
        <v>27259</v>
      </c>
    </row>
    <row r="15036" spans="1:6">
      <c r="A15036" t="s">
        <v>27260</v>
      </c>
      <c r="B15036">
        <v>38</v>
      </c>
      <c r="C15036">
        <v>12</v>
      </c>
      <c r="D15036">
        <v>8</v>
      </c>
      <c r="E15036" t="s">
        <v>27261</v>
      </c>
      <c r="F15036" t="s">
        <v>27259</v>
      </c>
    </row>
    <row r="15037" spans="1:6">
      <c r="A15037" t="s">
        <v>27262</v>
      </c>
      <c r="B15037">
        <v>38</v>
      </c>
      <c r="C15037">
        <v>12</v>
      </c>
      <c r="D15037">
        <v>9</v>
      </c>
      <c r="E15037" t="s">
        <v>27263</v>
      </c>
      <c r="F15037" t="s">
        <v>27264</v>
      </c>
    </row>
    <row r="15038" spans="1:6">
      <c r="A15038" t="s">
        <v>27265</v>
      </c>
      <c r="B15038">
        <v>38</v>
      </c>
      <c r="C15038">
        <v>12</v>
      </c>
      <c r="D15038">
        <v>10</v>
      </c>
      <c r="E15038" t="s">
        <v>27266</v>
      </c>
      <c r="F15038" t="s">
        <v>27264</v>
      </c>
    </row>
    <row r="15039" spans="1:6">
      <c r="A15039" t="s">
        <v>27267</v>
      </c>
      <c r="B15039">
        <v>38</v>
      </c>
      <c r="C15039">
        <v>12</v>
      </c>
      <c r="D15039">
        <v>11</v>
      </c>
      <c r="E15039" t="s">
        <v>27268</v>
      </c>
      <c r="F15039" t="s">
        <v>27269</v>
      </c>
    </row>
    <row r="15040" spans="1:6">
      <c r="A15040" t="s">
        <v>27270</v>
      </c>
      <c r="B15040">
        <v>38</v>
      </c>
      <c r="C15040">
        <v>12</v>
      </c>
      <c r="D15040">
        <v>12</v>
      </c>
      <c r="E15040" t="s">
        <v>27271</v>
      </c>
      <c r="F15040" t="s">
        <v>27269</v>
      </c>
    </row>
    <row r="15041" spans="1:7">
      <c r="A15041" t="s">
        <v>27272</v>
      </c>
      <c r="B15041">
        <v>38</v>
      </c>
      <c r="C15041">
        <v>12</v>
      </c>
      <c r="D15041">
        <v>13</v>
      </c>
      <c r="E15041" t="s">
        <v>27273</v>
      </c>
      <c r="F15041" t="s">
        <v>27274</v>
      </c>
    </row>
    <row r="15042" spans="1:7">
      <c r="A15042" t="s">
        <v>27275</v>
      </c>
      <c r="B15042">
        <v>38</v>
      </c>
      <c r="C15042">
        <v>12</v>
      </c>
      <c r="D15042">
        <v>14</v>
      </c>
      <c r="E15042" t="s">
        <v>27276</v>
      </c>
      <c r="F15042" t="s">
        <v>27274</v>
      </c>
    </row>
    <row r="15043" spans="1:7">
      <c r="A15043" t="s">
        <v>27277</v>
      </c>
      <c r="B15043">
        <v>38</v>
      </c>
      <c r="C15043">
        <v>12</v>
      </c>
      <c r="D15043">
        <v>15</v>
      </c>
      <c r="E15043" t="s">
        <v>27278</v>
      </c>
      <c r="F15043" t="s">
        <v>27279</v>
      </c>
    </row>
    <row r="15044" spans="1:7">
      <c r="A15044" t="s">
        <v>27280</v>
      </c>
      <c r="B15044">
        <v>38</v>
      </c>
      <c r="C15044">
        <v>12</v>
      </c>
      <c r="D15044">
        <v>16</v>
      </c>
      <c r="E15044" t="s">
        <v>27281</v>
      </c>
      <c r="F15044" t="s">
        <v>27279</v>
      </c>
    </row>
    <row r="15045" spans="1:7">
      <c r="A15045" t="s">
        <v>27282</v>
      </c>
      <c r="B15045">
        <v>38</v>
      </c>
      <c r="C15045">
        <v>12</v>
      </c>
      <c r="D15045">
        <v>17</v>
      </c>
      <c r="E15045" t="s">
        <v>27283</v>
      </c>
      <c r="F15045" t="s">
        <v>27284</v>
      </c>
    </row>
    <row r="15046" spans="1:7">
      <c r="A15046" t="s">
        <v>27285</v>
      </c>
      <c r="B15046">
        <v>38</v>
      </c>
      <c r="C15046">
        <v>12</v>
      </c>
      <c r="D15046">
        <v>18</v>
      </c>
      <c r="E15046" t="s">
        <v>27286</v>
      </c>
      <c r="F15046" t="s">
        <v>27284</v>
      </c>
    </row>
    <row r="15047" spans="1:7">
      <c r="A15047" t="s">
        <v>27287</v>
      </c>
      <c r="B15047">
        <v>38</v>
      </c>
      <c r="C15047">
        <v>12</v>
      </c>
      <c r="D15047">
        <v>19</v>
      </c>
      <c r="E15047" t="s">
        <v>27288</v>
      </c>
      <c r="F15047" t="s">
        <v>27289</v>
      </c>
    </row>
    <row r="15048" spans="1:7">
      <c r="A15048" t="s">
        <v>27290</v>
      </c>
      <c r="B15048">
        <v>38</v>
      </c>
      <c r="C15048">
        <v>12</v>
      </c>
      <c r="D15048">
        <v>20</v>
      </c>
      <c r="E15048" t="s">
        <v>27291</v>
      </c>
      <c r="F15048" t="s">
        <v>27289</v>
      </c>
    </row>
    <row r="15049" spans="1:7">
      <c r="A15049" t="s">
        <v>27292</v>
      </c>
      <c r="B15049">
        <v>38</v>
      </c>
      <c r="C15049">
        <v>13</v>
      </c>
      <c r="D15049">
        <v>1</v>
      </c>
      <c r="E15049" t="s">
        <v>591</v>
      </c>
      <c r="G15049" t="e">
        <f>--Empty</f>
        <v>#NAME?</v>
      </c>
    </row>
    <row r="15050" spans="1:7">
      <c r="A15050" t="s">
        <v>27293</v>
      </c>
      <c r="B15050">
        <v>38</v>
      </c>
      <c r="C15050">
        <v>13</v>
      </c>
      <c r="D15050">
        <v>2</v>
      </c>
      <c r="E15050" t="s">
        <v>591</v>
      </c>
      <c r="G15050" t="e">
        <f>--Empty</f>
        <v>#NAME?</v>
      </c>
    </row>
    <row r="15051" spans="1:7">
      <c r="A15051" t="s">
        <v>27294</v>
      </c>
      <c r="B15051">
        <v>38</v>
      </c>
      <c r="C15051">
        <v>13</v>
      </c>
      <c r="D15051">
        <v>3</v>
      </c>
      <c r="E15051" t="s">
        <v>591</v>
      </c>
      <c r="G15051" t="e">
        <f>--Empty</f>
        <v>#NAME?</v>
      </c>
    </row>
    <row r="15052" spans="1:7">
      <c r="A15052" t="s">
        <v>27295</v>
      </c>
      <c r="B15052">
        <v>38</v>
      </c>
      <c r="C15052">
        <v>13</v>
      </c>
      <c r="D15052">
        <v>4</v>
      </c>
      <c r="E15052" t="s">
        <v>591</v>
      </c>
      <c r="G15052" t="e">
        <f>--Empty</f>
        <v>#NAME?</v>
      </c>
    </row>
    <row r="15053" spans="1:7">
      <c r="A15053" t="s">
        <v>27296</v>
      </c>
      <c r="B15053">
        <v>38</v>
      </c>
      <c r="C15053">
        <v>13</v>
      </c>
      <c r="D15053">
        <v>5</v>
      </c>
      <c r="E15053" t="s">
        <v>591</v>
      </c>
      <c r="G15053" t="e">
        <f>--Empty</f>
        <v>#NAME?</v>
      </c>
    </row>
    <row r="15054" spans="1:7">
      <c r="A15054" t="s">
        <v>27297</v>
      </c>
      <c r="B15054">
        <v>38</v>
      </c>
      <c r="C15054">
        <v>13</v>
      </c>
      <c r="D15054">
        <v>6</v>
      </c>
      <c r="E15054" t="s">
        <v>591</v>
      </c>
      <c r="G15054" t="e">
        <f>--Empty</f>
        <v>#NAME?</v>
      </c>
    </row>
    <row r="15055" spans="1:7">
      <c r="A15055" t="s">
        <v>27298</v>
      </c>
      <c r="B15055">
        <v>38</v>
      </c>
      <c r="C15055">
        <v>13</v>
      </c>
      <c r="D15055">
        <v>7</v>
      </c>
      <c r="E15055" t="s">
        <v>591</v>
      </c>
      <c r="G15055" t="e">
        <f>--Empty</f>
        <v>#NAME?</v>
      </c>
    </row>
    <row r="15056" spans="1:7">
      <c r="A15056" t="s">
        <v>27299</v>
      </c>
      <c r="B15056">
        <v>38</v>
      </c>
      <c r="C15056">
        <v>13</v>
      </c>
      <c r="D15056">
        <v>8</v>
      </c>
      <c r="E15056" t="s">
        <v>591</v>
      </c>
      <c r="G15056" t="e">
        <f>--Empty</f>
        <v>#NAME?</v>
      </c>
    </row>
    <row r="15057" spans="1:7">
      <c r="A15057" t="s">
        <v>27300</v>
      </c>
      <c r="B15057">
        <v>38</v>
      </c>
      <c r="C15057">
        <v>13</v>
      </c>
      <c r="D15057">
        <v>9</v>
      </c>
      <c r="E15057" t="s">
        <v>27301</v>
      </c>
      <c r="F15057" t="s">
        <v>15049</v>
      </c>
    </row>
    <row r="15058" spans="1:7">
      <c r="A15058" t="s">
        <v>27302</v>
      </c>
      <c r="B15058">
        <v>38</v>
      </c>
      <c r="C15058">
        <v>13</v>
      </c>
      <c r="D15058">
        <v>10</v>
      </c>
      <c r="E15058" t="s">
        <v>27303</v>
      </c>
      <c r="F15058" t="s">
        <v>15049</v>
      </c>
    </row>
    <row r="15059" spans="1:7">
      <c r="A15059" t="s">
        <v>27304</v>
      </c>
      <c r="B15059">
        <v>38</v>
      </c>
      <c r="C15059">
        <v>13</v>
      </c>
      <c r="D15059">
        <v>11</v>
      </c>
      <c r="E15059" t="s">
        <v>27305</v>
      </c>
      <c r="F15059" t="s">
        <v>26612</v>
      </c>
    </row>
    <row r="15060" spans="1:7">
      <c r="A15060" t="s">
        <v>27306</v>
      </c>
      <c r="B15060">
        <v>38</v>
      </c>
      <c r="C15060">
        <v>13</v>
      </c>
      <c r="D15060">
        <v>12</v>
      </c>
      <c r="E15060" t="s">
        <v>27307</v>
      </c>
      <c r="F15060" t="s">
        <v>26612</v>
      </c>
    </row>
    <row r="15061" spans="1:7">
      <c r="A15061" t="s">
        <v>27308</v>
      </c>
      <c r="B15061">
        <v>38</v>
      </c>
      <c r="C15061">
        <v>13</v>
      </c>
      <c r="D15061">
        <v>13</v>
      </c>
      <c r="E15061" t="s">
        <v>27309</v>
      </c>
      <c r="F15061" t="s">
        <v>10683</v>
      </c>
    </row>
    <row r="15062" spans="1:7">
      <c r="A15062" t="s">
        <v>27310</v>
      </c>
      <c r="B15062">
        <v>38</v>
      </c>
      <c r="C15062">
        <v>13</v>
      </c>
      <c r="D15062">
        <v>14</v>
      </c>
      <c r="E15062" t="s">
        <v>27311</v>
      </c>
      <c r="F15062" t="s">
        <v>10683</v>
      </c>
    </row>
    <row r="15063" spans="1:7">
      <c r="A15063" t="s">
        <v>27312</v>
      </c>
      <c r="B15063">
        <v>38</v>
      </c>
      <c r="C15063">
        <v>13</v>
      </c>
      <c r="D15063">
        <v>15</v>
      </c>
      <c r="E15063" t="s">
        <v>27313</v>
      </c>
      <c r="F15063" t="s">
        <v>27314</v>
      </c>
    </row>
    <row r="15064" spans="1:7">
      <c r="A15064" t="s">
        <v>27315</v>
      </c>
      <c r="B15064">
        <v>38</v>
      </c>
      <c r="C15064">
        <v>13</v>
      </c>
      <c r="D15064">
        <v>16</v>
      </c>
      <c r="E15064" t="s">
        <v>27316</v>
      </c>
      <c r="F15064" t="s">
        <v>27314</v>
      </c>
    </row>
    <row r="15065" spans="1:7">
      <c r="A15065" t="s">
        <v>27317</v>
      </c>
      <c r="B15065">
        <v>38</v>
      </c>
      <c r="C15065">
        <v>13</v>
      </c>
      <c r="D15065">
        <v>17</v>
      </c>
      <c r="E15065" t="s">
        <v>591</v>
      </c>
      <c r="G15065" t="e">
        <f>--Empty</f>
        <v>#NAME?</v>
      </c>
    </row>
    <row r="15066" spans="1:7">
      <c r="A15066" t="s">
        <v>27318</v>
      </c>
      <c r="B15066">
        <v>38</v>
      </c>
      <c r="C15066">
        <v>13</v>
      </c>
      <c r="D15066">
        <v>18</v>
      </c>
      <c r="E15066" t="s">
        <v>591</v>
      </c>
      <c r="G15066" t="e">
        <f>--Empty</f>
        <v>#NAME?</v>
      </c>
    </row>
    <row r="15067" spans="1:7">
      <c r="A15067" t="s">
        <v>27319</v>
      </c>
      <c r="B15067">
        <v>38</v>
      </c>
      <c r="C15067">
        <v>13</v>
      </c>
      <c r="D15067">
        <v>19</v>
      </c>
      <c r="E15067" t="s">
        <v>591</v>
      </c>
      <c r="G15067" t="e">
        <f>--Empty</f>
        <v>#NAME?</v>
      </c>
    </row>
    <row r="15068" spans="1:7">
      <c r="A15068" t="s">
        <v>27320</v>
      </c>
      <c r="B15068">
        <v>38</v>
      </c>
      <c r="C15068">
        <v>13</v>
      </c>
      <c r="D15068">
        <v>20</v>
      </c>
      <c r="E15068" t="s">
        <v>591</v>
      </c>
      <c r="G15068" t="e">
        <f>--Empty</f>
        <v>#NAME?</v>
      </c>
    </row>
    <row r="15069" spans="1:7">
      <c r="A15069" t="s">
        <v>27321</v>
      </c>
      <c r="B15069">
        <v>38</v>
      </c>
      <c r="C15069">
        <v>14</v>
      </c>
      <c r="D15069">
        <v>1</v>
      </c>
      <c r="E15069" t="s">
        <v>591</v>
      </c>
      <c r="G15069" t="e">
        <f>--Empty</f>
        <v>#NAME?</v>
      </c>
    </row>
    <row r="15070" spans="1:7">
      <c r="A15070" t="s">
        <v>27322</v>
      </c>
      <c r="B15070">
        <v>38</v>
      </c>
      <c r="C15070">
        <v>14</v>
      </c>
      <c r="D15070">
        <v>2</v>
      </c>
      <c r="E15070" t="s">
        <v>591</v>
      </c>
      <c r="G15070" t="e">
        <f>--Empty</f>
        <v>#NAME?</v>
      </c>
    </row>
    <row r="15071" spans="1:7">
      <c r="A15071" t="s">
        <v>27323</v>
      </c>
      <c r="B15071">
        <v>38</v>
      </c>
      <c r="C15071">
        <v>14</v>
      </c>
      <c r="D15071">
        <v>3</v>
      </c>
      <c r="E15071" t="s">
        <v>591</v>
      </c>
      <c r="G15071" t="e">
        <f>--Empty</f>
        <v>#NAME?</v>
      </c>
    </row>
    <row r="15072" spans="1:7">
      <c r="A15072" t="s">
        <v>27324</v>
      </c>
      <c r="B15072">
        <v>38</v>
      </c>
      <c r="C15072">
        <v>14</v>
      </c>
      <c r="D15072">
        <v>4</v>
      </c>
      <c r="E15072" t="s">
        <v>591</v>
      </c>
      <c r="G15072" t="e">
        <f>--Empty</f>
        <v>#NAME?</v>
      </c>
    </row>
    <row r="15073" spans="1:7">
      <c r="A15073" t="s">
        <v>27325</v>
      </c>
      <c r="B15073">
        <v>38</v>
      </c>
      <c r="C15073">
        <v>14</v>
      </c>
      <c r="D15073">
        <v>5</v>
      </c>
      <c r="E15073" t="s">
        <v>27326</v>
      </c>
      <c r="F15073" t="s">
        <v>15727</v>
      </c>
    </row>
    <row r="15074" spans="1:7">
      <c r="A15074" t="s">
        <v>27327</v>
      </c>
      <c r="B15074">
        <v>38</v>
      </c>
      <c r="C15074">
        <v>14</v>
      </c>
      <c r="D15074">
        <v>6</v>
      </c>
      <c r="E15074" t="s">
        <v>27328</v>
      </c>
      <c r="F15074" t="s">
        <v>15727</v>
      </c>
    </row>
    <row r="15075" spans="1:7">
      <c r="A15075" t="s">
        <v>27329</v>
      </c>
      <c r="B15075">
        <v>38</v>
      </c>
      <c r="C15075">
        <v>14</v>
      </c>
      <c r="D15075">
        <v>7</v>
      </c>
      <c r="E15075" t="s">
        <v>27330</v>
      </c>
      <c r="F15075" t="s">
        <v>27331</v>
      </c>
    </row>
    <row r="15076" spans="1:7">
      <c r="A15076" t="s">
        <v>27332</v>
      </c>
      <c r="B15076">
        <v>38</v>
      </c>
      <c r="C15076">
        <v>14</v>
      </c>
      <c r="D15076">
        <v>8</v>
      </c>
      <c r="E15076" t="s">
        <v>27333</v>
      </c>
      <c r="F15076" t="s">
        <v>27331</v>
      </c>
    </row>
    <row r="15077" spans="1:7">
      <c r="A15077" t="s">
        <v>27334</v>
      </c>
      <c r="B15077">
        <v>38</v>
      </c>
      <c r="C15077">
        <v>14</v>
      </c>
      <c r="D15077">
        <v>9</v>
      </c>
      <c r="E15077" t="s">
        <v>27335</v>
      </c>
      <c r="F15077" t="s">
        <v>27336</v>
      </c>
    </row>
    <row r="15078" spans="1:7">
      <c r="A15078" t="s">
        <v>27337</v>
      </c>
      <c r="B15078">
        <v>38</v>
      </c>
      <c r="C15078">
        <v>14</v>
      </c>
      <c r="D15078">
        <v>10</v>
      </c>
      <c r="E15078" t="s">
        <v>27338</v>
      </c>
      <c r="F15078" t="s">
        <v>27336</v>
      </c>
    </row>
    <row r="15079" spans="1:7">
      <c r="A15079" t="s">
        <v>27339</v>
      </c>
      <c r="B15079">
        <v>38</v>
      </c>
      <c r="C15079">
        <v>14</v>
      </c>
      <c r="D15079">
        <v>11</v>
      </c>
      <c r="E15079" t="s">
        <v>27340</v>
      </c>
      <c r="F15079" t="s">
        <v>27341</v>
      </c>
    </row>
    <row r="15080" spans="1:7">
      <c r="A15080" t="s">
        <v>27342</v>
      </c>
      <c r="B15080">
        <v>38</v>
      </c>
      <c r="C15080">
        <v>14</v>
      </c>
      <c r="D15080">
        <v>12</v>
      </c>
      <c r="E15080" t="s">
        <v>27343</v>
      </c>
      <c r="F15080" t="s">
        <v>27341</v>
      </c>
    </row>
    <row r="15081" spans="1:7">
      <c r="A15081" t="s">
        <v>27344</v>
      </c>
      <c r="B15081">
        <v>38</v>
      </c>
      <c r="C15081">
        <v>14</v>
      </c>
      <c r="D15081">
        <v>13</v>
      </c>
      <c r="E15081" t="s">
        <v>15</v>
      </c>
      <c r="G15081" t="s">
        <v>16</v>
      </c>
    </row>
    <row r="15082" spans="1:7">
      <c r="A15082" t="s">
        <v>27345</v>
      </c>
      <c r="B15082">
        <v>38</v>
      </c>
      <c r="C15082">
        <v>14</v>
      </c>
      <c r="D15082">
        <v>14</v>
      </c>
      <c r="E15082" t="s">
        <v>15</v>
      </c>
      <c r="G15082" t="s">
        <v>16</v>
      </c>
    </row>
    <row r="15083" spans="1:7">
      <c r="A15083" t="s">
        <v>27346</v>
      </c>
      <c r="B15083">
        <v>38</v>
      </c>
      <c r="C15083">
        <v>14</v>
      </c>
      <c r="D15083">
        <v>15</v>
      </c>
      <c r="E15083" t="s">
        <v>660</v>
      </c>
      <c r="G15083" t="s">
        <v>661</v>
      </c>
    </row>
    <row r="15084" spans="1:7">
      <c r="A15084" t="s">
        <v>27347</v>
      </c>
      <c r="B15084">
        <v>38</v>
      </c>
      <c r="C15084">
        <v>14</v>
      </c>
      <c r="D15084">
        <v>16</v>
      </c>
      <c r="E15084" t="s">
        <v>660</v>
      </c>
      <c r="G15084" t="s">
        <v>661</v>
      </c>
    </row>
    <row r="15085" spans="1:7">
      <c r="A15085" t="s">
        <v>27348</v>
      </c>
      <c r="B15085">
        <v>38</v>
      </c>
      <c r="C15085">
        <v>14</v>
      </c>
      <c r="D15085">
        <v>17</v>
      </c>
      <c r="E15085" t="s">
        <v>664</v>
      </c>
      <c r="G15085" t="s">
        <v>665</v>
      </c>
    </row>
    <row r="15086" spans="1:7">
      <c r="A15086" t="s">
        <v>27349</v>
      </c>
      <c r="B15086">
        <v>38</v>
      </c>
      <c r="C15086">
        <v>14</v>
      </c>
      <c r="D15086">
        <v>18</v>
      </c>
      <c r="E15086" t="s">
        <v>664</v>
      </c>
      <c r="G15086" t="s">
        <v>665</v>
      </c>
    </row>
    <row r="15087" spans="1:7">
      <c r="A15087" t="s">
        <v>27350</v>
      </c>
      <c r="B15087">
        <v>38</v>
      </c>
      <c r="C15087">
        <v>14</v>
      </c>
      <c r="D15087">
        <v>19</v>
      </c>
      <c r="E15087" t="s">
        <v>668</v>
      </c>
      <c r="G15087" t="s">
        <v>669</v>
      </c>
    </row>
    <row r="15088" spans="1:7">
      <c r="A15088" t="s">
        <v>27351</v>
      </c>
      <c r="B15088">
        <v>38</v>
      </c>
      <c r="C15088">
        <v>14</v>
      </c>
      <c r="D15088">
        <v>20</v>
      </c>
      <c r="E15088" t="s">
        <v>668</v>
      </c>
      <c r="G15088" t="s">
        <v>669</v>
      </c>
    </row>
    <row r="15089" spans="1:7">
      <c r="A15089" t="s">
        <v>27352</v>
      </c>
      <c r="B15089">
        <v>38</v>
      </c>
      <c r="C15089">
        <v>15</v>
      </c>
      <c r="D15089">
        <v>1</v>
      </c>
      <c r="E15089" t="s">
        <v>672</v>
      </c>
      <c r="G15089" t="e">
        <f>--Buffer</f>
        <v>#NAME?</v>
      </c>
    </row>
    <row r="15090" spans="1:7">
      <c r="A15090" t="s">
        <v>27353</v>
      </c>
      <c r="B15090">
        <v>38</v>
      </c>
      <c r="C15090">
        <v>15</v>
      </c>
      <c r="D15090">
        <v>2</v>
      </c>
      <c r="E15090" t="s">
        <v>672</v>
      </c>
      <c r="G15090" t="e">
        <f>--Buffer</f>
        <v>#NAME?</v>
      </c>
    </row>
    <row r="15091" spans="1:7">
      <c r="A15091" t="s">
        <v>27354</v>
      </c>
      <c r="B15091">
        <v>38</v>
      </c>
      <c r="C15091">
        <v>15</v>
      </c>
      <c r="D15091">
        <v>3</v>
      </c>
      <c r="E15091" t="s">
        <v>675</v>
      </c>
      <c r="G15091" t="s">
        <v>676</v>
      </c>
    </row>
    <row r="15092" spans="1:7">
      <c r="A15092" t="s">
        <v>27355</v>
      </c>
      <c r="B15092">
        <v>38</v>
      </c>
      <c r="C15092">
        <v>15</v>
      </c>
      <c r="D15092">
        <v>4</v>
      </c>
      <c r="E15092" t="s">
        <v>675</v>
      </c>
      <c r="G15092" t="s">
        <v>676</v>
      </c>
    </row>
    <row r="15093" spans="1:7">
      <c r="A15093" t="s">
        <v>27356</v>
      </c>
      <c r="B15093">
        <v>38</v>
      </c>
      <c r="C15093">
        <v>15</v>
      </c>
      <c r="D15093">
        <v>5</v>
      </c>
      <c r="E15093" t="s">
        <v>679</v>
      </c>
      <c r="G15093" t="s">
        <v>680</v>
      </c>
    </row>
    <row r="15094" spans="1:7">
      <c r="A15094" t="s">
        <v>27357</v>
      </c>
      <c r="B15094">
        <v>38</v>
      </c>
      <c r="C15094">
        <v>15</v>
      </c>
      <c r="D15094">
        <v>6</v>
      </c>
      <c r="E15094" t="s">
        <v>679</v>
      </c>
      <c r="G15094" t="s">
        <v>680</v>
      </c>
    </row>
    <row r="15095" spans="1:7">
      <c r="A15095" t="s">
        <v>27358</v>
      </c>
      <c r="B15095">
        <v>38</v>
      </c>
      <c r="C15095">
        <v>15</v>
      </c>
      <c r="D15095">
        <v>7</v>
      </c>
      <c r="E15095" t="s">
        <v>683</v>
      </c>
      <c r="G15095" t="s">
        <v>684</v>
      </c>
    </row>
    <row r="15096" spans="1:7">
      <c r="A15096" t="s">
        <v>27359</v>
      </c>
      <c r="B15096">
        <v>38</v>
      </c>
      <c r="C15096">
        <v>15</v>
      </c>
      <c r="D15096">
        <v>8</v>
      </c>
      <c r="E15096" t="s">
        <v>683</v>
      </c>
      <c r="G15096" t="s">
        <v>684</v>
      </c>
    </row>
    <row r="15097" spans="1:7">
      <c r="A15097" t="s">
        <v>27360</v>
      </c>
      <c r="B15097">
        <v>38</v>
      </c>
      <c r="C15097">
        <v>15</v>
      </c>
      <c r="D15097">
        <v>9</v>
      </c>
      <c r="E15097" t="s">
        <v>672</v>
      </c>
      <c r="G15097" t="e">
        <f>--Buffer</f>
        <v>#NAME?</v>
      </c>
    </row>
    <row r="15098" spans="1:7">
      <c r="A15098" t="s">
        <v>27361</v>
      </c>
      <c r="B15098">
        <v>38</v>
      </c>
      <c r="C15098">
        <v>15</v>
      </c>
      <c r="D15098">
        <v>10</v>
      </c>
      <c r="E15098" t="s">
        <v>672</v>
      </c>
      <c r="G15098" t="e">
        <f>--Buffer</f>
        <v>#NAME?</v>
      </c>
    </row>
    <row r="15099" spans="1:7">
      <c r="A15099" t="s">
        <v>27362</v>
      </c>
      <c r="B15099">
        <v>38</v>
      </c>
      <c r="C15099">
        <v>15</v>
      </c>
      <c r="D15099">
        <v>11</v>
      </c>
      <c r="E15099" t="s">
        <v>672</v>
      </c>
      <c r="G15099" t="e">
        <f>--Buffer</f>
        <v>#NAME?</v>
      </c>
    </row>
    <row r="15100" spans="1:7">
      <c r="A15100" t="s">
        <v>27363</v>
      </c>
      <c r="B15100">
        <v>38</v>
      </c>
      <c r="C15100">
        <v>15</v>
      </c>
      <c r="D15100">
        <v>12</v>
      </c>
      <c r="E15100" t="s">
        <v>672</v>
      </c>
      <c r="G15100" t="e">
        <f>--Buffer</f>
        <v>#NAME?</v>
      </c>
    </row>
    <row r="15101" spans="1:7">
      <c r="A15101" t="s">
        <v>27364</v>
      </c>
      <c r="B15101">
        <v>38</v>
      </c>
      <c r="C15101">
        <v>15</v>
      </c>
      <c r="D15101">
        <v>13</v>
      </c>
      <c r="E15101" t="s">
        <v>672</v>
      </c>
      <c r="G15101" t="e">
        <f>--Buffer</f>
        <v>#NAME?</v>
      </c>
    </row>
    <row r="15102" spans="1:7">
      <c r="A15102" t="s">
        <v>27365</v>
      </c>
      <c r="B15102">
        <v>38</v>
      </c>
      <c r="C15102">
        <v>15</v>
      </c>
      <c r="D15102">
        <v>14</v>
      </c>
      <c r="E15102" t="s">
        <v>672</v>
      </c>
      <c r="G15102" t="e">
        <f>--Buffer</f>
        <v>#NAME?</v>
      </c>
    </row>
    <row r="15103" spans="1:7">
      <c r="A15103" t="s">
        <v>27366</v>
      </c>
      <c r="B15103">
        <v>38</v>
      </c>
      <c r="C15103">
        <v>15</v>
      </c>
      <c r="D15103">
        <v>15</v>
      </c>
      <c r="E15103" t="s">
        <v>672</v>
      </c>
      <c r="G15103" t="e">
        <f>--Buffer</f>
        <v>#NAME?</v>
      </c>
    </row>
    <row r="15104" spans="1:7">
      <c r="A15104" t="s">
        <v>27367</v>
      </c>
      <c r="B15104">
        <v>38</v>
      </c>
      <c r="C15104">
        <v>15</v>
      </c>
      <c r="D15104">
        <v>16</v>
      </c>
      <c r="E15104" t="s">
        <v>672</v>
      </c>
      <c r="G15104" t="e">
        <f>--Buffer</f>
        <v>#NAME?</v>
      </c>
    </row>
    <row r="15105" spans="1:7">
      <c r="A15105" t="s">
        <v>27368</v>
      </c>
      <c r="B15105">
        <v>38</v>
      </c>
      <c r="C15105">
        <v>15</v>
      </c>
      <c r="D15105">
        <v>17</v>
      </c>
      <c r="E15105" t="s">
        <v>695</v>
      </c>
      <c r="G15105" t="s">
        <v>696</v>
      </c>
    </row>
    <row r="15106" spans="1:7">
      <c r="A15106" t="s">
        <v>27369</v>
      </c>
      <c r="B15106">
        <v>38</v>
      </c>
      <c r="C15106">
        <v>15</v>
      </c>
      <c r="D15106">
        <v>18</v>
      </c>
      <c r="E15106" t="s">
        <v>695</v>
      </c>
      <c r="G15106" t="s">
        <v>696</v>
      </c>
    </row>
    <row r="15107" spans="1:7">
      <c r="A15107" t="s">
        <v>27370</v>
      </c>
      <c r="B15107">
        <v>38</v>
      </c>
      <c r="C15107">
        <v>15</v>
      </c>
      <c r="D15107">
        <v>19</v>
      </c>
      <c r="E15107" t="s">
        <v>699</v>
      </c>
      <c r="G15107" t="s">
        <v>700</v>
      </c>
    </row>
    <row r="15108" spans="1:7">
      <c r="A15108" t="s">
        <v>27371</v>
      </c>
      <c r="B15108">
        <v>38</v>
      </c>
      <c r="C15108">
        <v>15</v>
      </c>
      <c r="D15108">
        <v>20</v>
      </c>
      <c r="E15108" t="s">
        <v>699</v>
      </c>
      <c r="G15108" t="s">
        <v>700</v>
      </c>
    </row>
    <row r="15109" spans="1:7">
      <c r="A15109" t="s">
        <v>27372</v>
      </c>
      <c r="B15109">
        <v>38</v>
      </c>
      <c r="C15109">
        <v>16</v>
      </c>
      <c r="D15109">
        <v>1</v>
      </c>
      <c r="E15109" t="s">
        <v>703</v>
      </c>
      <c r="G15109" t="s">
        <v>704</v>
      </c>
    </row>
    <row r="15110" spans="1:7">
      <c r="A15110" t="s">
        <v>27373</v>
      </c>
      <c r="B15110">
        <v>38</v>
      </c>
      <c r="C15110">
        <v>16</v>
      </c>
      <c r="D15110">
        <v>2</v>
      </c>
      <c r="E15110" t="s">
        <v>703</v>
      </c>
      <c r="G15110" t="s">
        <v>704</v>
      </c>
    </row>
    <row r="15111" spans="1:7">
      <c r="A15111" t="s">
        <v>27374</v>
      </c>
      <c r="B15111">
        <v>38</v>
      </c>
      <c r="C15111">
        <v>16</v>
      </c>
      <c r="D15111">
        <v>3</v>
      </c>
      <c r="E15111" t="s">
        <v>707</v>
      </c>
      <c r="G15111" t="s">
        <v>708</v>
      </c>
    </row>
    <row r="15112" spans="1:7">
      <c r="A15112" t="s">
        <v>27375</v>
      </c>
      <c r="B15112">
        <v>38</v>
      </c>
      <c r="C15112">
        <v>16</v>
      </c>
      <c r="D15112">
        <v>4</v>
      </c>
      <c r="E15112" t="s">
        <v>707</v>
      </c>
      <c r="G15112" t="s">
        <v>708</v>
      </c>
    </row>
    <row r="15113" spans="1:7">
      <c r="A15113" t="s">
        <v>27376</v>
      </c>
      <c r="B15113">
        <v>38</v>
      </c>
      <c r="C15113">
        <v>16</v>
      </c>
      <c r="D15113">
        <v>5</v>
      </c>
      <c r="E15113" t="s">
        <v>711</v>
      </c>
      <c r="G15113" t="e">
        <f>--Blank</f>
        <v>#NAME?</v>
      </c>
    </row>
    <row r="15114" spans="1:7">
      <c r="A15114" t="s">
        <v>27377</v>
      </c>
      <c r="B15114">
        <v>38</v>
      </c>
      <c r="C15114">
        <v>16</v>
      </c>
      <c r="D15114">
        <v>6</v>
      </c>
      <c r="E15114" t="s">
        <v>711</v>
      </c>
      <c r="G15114" t="e">
        <f>--Blank</f>
        <v>#NAME?</v>
      </c>
    </row>
    <row r="15115" spans="1:7">
      <c r="A15115" t="s">
        <v>27378</v>
      </c>
      <c r="B15115">
        <v>38</v>
      </c>
      <c r="C15115">
        <v>16</v>
      </c>
      <c r="D15115">
        <v>7</v>
      </c>
      <c r="E15115" t="s">
        <v>711</v>
      </c>
      <c r="G15115" t="e">
        <f>--Blank</f>
        <v>#NAME?</v>
      </c>
    </row>
    <row r="15116" spans="1:7">
      <c r="A15116" t="s">
        <v>27379</v>
      </c>
      <c r="B15116">
        <v>38</v>
      </c>
      <c r="C15116">
        <v>16</v>
      </c>
      <c r="D15116">
        <v>8</v>
      </c>
      <c r="E15116" t="s">
        <v>711</v>
      </c>
      <c r="G15116" t="e">
        <f>--Blank</f>
        <v>#NAME?</v>
      </c>
    </row>
    <row r="15117" spans="1:7">
      <c r="A15117" t="s">
        <v>27380</v>
      </c>
      <c r="B15117">
        <v>38</v>
      </c>
      <c r="C15117">
        <v>16</v>
      </c>
      <c r="D15117">
        <v>9</v>
      </c>
      <c r="E15117" t="s">
        <v>711</v>
      </c>
      <c r="G15117" t="e">
        <f>--Blank</f>
        <v>#NAME?</v>
      </c>
    </row>
    <row r="15118" spans="1:7">
      <c r="A15118" t="s">
        <v>27381</v>
      </c>
      <c r="B15118">
        <v>38</v>
      </c>
      <c r="C15118">
        <v>16</v>
      </c>
      <c r="D15118">
        <v>10</v>
      </c>
      <c r="E15118" t="s">
        <v>711</v>
      </c>
      <c r="G15118" t="e">
        <f>--Blank</f>
        <v>#NAME?</v>
      </c>
    </row>
    <row r="15119" spans="1:7">
      <c r="A15119" t="s">
        <v>27382</v>
      </c>
      <c r="B15119">
        <v>38</v>
      </c>
      <c r="C15119">
        <v>16</v>
      </c>
      <c r="D15119">
        <v>11</v>
      </c>
      <c r="E15119" t="s">
        <v>711</v>
      </c>
      <c r="G15119" t="e">
        <f>--Blank</f>
        <v>#NAME?</v>
      </c>
    </row>
    <row r="15120" spans="1:7">
      <c r="A15120" t="s">
        <v>27383</v>
      </c>
      <c r="B15120">
        <v>38</v>
      </c>
      <c r="C15120">
        <v>16</v>
      </c>
      <c r="D15120">
        <v>12</v>
      </c>
      <c r="E15120" t="s">
        <v>711</v>
      </c>
      <c r="G15120" t="e">
        <f>--Blank</f>
        <v>#NAME?</v>
      </c>
    </row>
    <row r="15121" spans="1:7">
      <c r="A15121" t="s">
        <v>27384</v>
      </c>
      <c r="B15121">
        <v>38</v>
      </c>
      <c r="C15121">
        <v>16</v>
      </c>
      <c r="D15121">
        <v>13</v>
      </c>
      <c r="E15121" t="s">
        <v>711</v>
      </c>
      <c r="G15121" t="e">
        <f>--Blank</f>
        <v>#NAME?</v>
      </c>
    </row>
    <row r="15122" spans="1:7">
      <c r="A15122" t="s">
        <v>27385</v>
      </c>
      <c r="B15122">
        <v>38</v>
      </c>
      <c r="C15122">
        <v>16</v>
      </c>
      <c r="D15122">
        <v>14</v>
      </c>
      <c r="E15122" t="s">
        <v>711</v>
      </c>
      <c r="G15122" t="e">
        <f>--Blank</f>
        <v>#NAME?</v>
      </c>
    </row>
    <row r="15123" spans="1:7">
      <c r="A15123" t="s">
        <v>27386</v>
      </c>
      <c r="B15123">
        <v>38</v>
      </c>
      <c r="C15123">
        <v>16</v>
      </c>
      <c r="D15123">
        <v>15</v>
      </c>
      <c r="E15123" t="s">
        <v>711</v>
      </c>
      <c r="G15123" t="e">
        <f>--Blank</f>
        <v>#NAME?</v>
      </c>
    </row>
    <row r="15124" spans="1:7">
      <c r="A15124" t="s">
        <v>27387</v>
      </c>
      <c r="B15124">
        <v>38</v>
      </c>
      <c r="C15124">
        <v>16</v>
      </c>
      <c r="D15124">
        <v>16</v>
      </c>
      <c r="E15124" t="s">
        <v>711</v>
      </c>
      <c r="G15124" t="e">
        <f>--Blank</f>
        <v>#NAME?</v>
      </c>
    </row>
    <row r="15125" spans="1:7">
      <c r="A15125" t="s">
        <v>27388</v>
      </c>
      <c r="B15125">
        <v>38</v>
      </c>
      <c r="C15125">
        <v>16</v>
      </c>
      <c r="D15125">
        <v>17</v>
      </c>
      <c r="E15125" t="s">
        <v>711</v>
      </c>
      <c r="G15125" t="e">
        <f>--Blank</f>
        <v>#NAME?</v>
      </c>
    </row>
    <row r="15126" spans="1:7">
      <c r="A15126" t="s">
        <v>27389</v>
      </c>
      <c r="B15126">
        <v>38</v>
      </c>
      <c r="C15126">
        <v>16</v>
      </c>
      <c r="D15126">
        <v>18</v>
      </c>
      <c r="E15126" t="s">
        <v>711</v>
      </c>
      <c r="G15126" t="e">
        <f>--Blank</f>
        <v>#NAME?</v>
      </c>
    </row>
    <row r="15127" spans="1:7">
      <c r="A15127" t="s">
        <v>27390</v>
      </c>
      <c r="B15127">
        <v>38</v>
      </c>
      <c r="C15127">
        <v>16</v>
      </c>
      <c r="D15127">
        <v>19</v>
      </c>
      <c r="E15127" t="s">
        <v>711</v>
      </c>
      <c r="G15127" t="e">
        <f>--Blank</f>
        <v>#NAME?</v>
      </c>
    </row>
    <row r="15128" spans="1:7">
      <c r="A15128" t="s">
        <v>27391</v>
      </c>
      <c r="B15128">
        <v>38</v>
      </c>
      <c r="C15128">
        <v>16</v>
      </c>
      <c r="D15128">
        <v>20</v>
      </c>
      <c r="E15128" t="s">
        <v>711</v>
      </c>
      <c r="G15128" t="e">
        <f>--Blank</f>
        <v>#NAME?</v>
      </c>
    </row>
    <row r="15129" spans="1:7">
      <c r="A15129" t="s">
        <v>27392</v>
      </c>
      <c r="B15129">
        <v>38</v>
      </c>
      <c r="C15129">
        <v>17</v>
      </c>
      <c r="D15129">
        <v>1</v>
      </c>
      <c r="E15129" t="s">
        <v>711</v>
      </c>
      <c r="G15129" t="e">
        <f>--Blank</f>
        <v>#NAME?</v>
      </c>
    </row>
    <row r="15130" spans="1:7">
      <c r="A15130" t="s">
        <v>27393</v>
      </c>
      <c r="B15130">
        <v>38</v>
      </c>
      <c r="C15130">
        <v>17</v>
      </c>
      <c r="D15130">
        <v>2</v>
      </c>
      <c r="E15130" t="s">
        <v>711</v>
      </c>
      <c r="G15130" t="e">
        <f>--Blank</f>
        <v>#NAME?</v>
      </c>
    </row>
    <row r="15131" spans="1:7">
      <c r="A15131" t="s">
        <v>27394</v>
      </c>
      <c r="B15131">
        <v>38</v>
      </c>
      <c r="C15131">
        <v>17</v>
      </c>
      <c r="D15131">
        <v>3</v>
      </c>
      <c r="E15131" t="s">
        <v>711</v>
      </c>
      <c r="G15131" t="e">
        <f>--Blank</f>
        <v>#NAME?</v>
      </c>
    </row>
    <row r="15132" spans="1:7">
      <c r="A15132" t="s">
        <v>27395</v>
      </c>
      <c r="B15132">
        <v>38</v>
      </c>
      <c r="C15132">
        <v>17</v>
      </c>
      <c r="D15132">
        <v>4</v>
      </c>
      <c r="E15132" t="s">
        <v>711</v>
      </c>
      <c r="G15132" t="e">
        <f>--Blank</f>
        <v>#NAME?</v>
      </c>
    </row>
    <row r="15133" spans="1:7">
      <c r="A15133" t="s">
        <v>27396</v>
      </c>
      <c r="B15133">
        <v>38</v>
      </c>
      <c r="C15133">
        <v>17</v>
      </c>
      <c r="D15133">
        <v>5</v>
      </c>
      <c r="E15133" t="s">
        <v>711</v>
      </c>
      <c r="G15133" t="e">
        <f>--Blank</f>
        <v>#NAME?</v>
      </c>
    </row>
    <row r="15134" spans="1:7">
      <c r="A15134" t="s">
        <v>27397</v>
      </c>
      <c r="B15134">
        <v>38</v>
      </c>
      <c r="C15134">
        <v>17</v>
      </c>
      <c r="D15134">
        <v>6</v>
      </c>
      <c r="E15134" t="s">
        <v>711</v>
      </c>
      <c r="G15134" t="e">
        <f>--Blank</f>
        <v>#NAME?</v>
      </c>
    </row>
    <row r="15135" spans="1:7">
      <c r="A15135" t="s">
        <v>27398</v>
      </c>
      <c r="B15135">
        <v>38</v>
      </c>
      <c r="C15135">
        <v>17</v>
      </c>
      <c r="D15135">
        <v>7</v>
      </c>
      <c r="E15135" t="s">
        <v>711</v>
      </c>
      <c r="G15135" t="e">
        <f>--Blank</f>
        <v>#NAME?</v>
      </c>
    </row>
    <row r="15136" spans="1:7">
      <c r="A15136" t="s">
        <v>27399</v>
      </c>
      <c r="B15136">
        <v>38</v>
      </c>
      <c r="C15136">
        <v>17</v>
      </c>
      <c r="D15136">
        <v>8</v>
      </c>
      <c r="E15136" t="s">
        <v>711</v>
      </c>
      <c r="G15136" t="e">
        <f>--Blank</f>
        <v>#NAME?</v>
      </c>
    </row>
    <row r="15137" spans="1:7">
      <c r="A15137" t="s">
        <v>27400</v>
      </c>
      <c r="B15137">
        <v>38</v>
      </c>
      <c r="C15137">
        <v>17</v>
      </c>
      <c r="D15137">
        <v>9</v>
      </c>
      <c r="E15137" t="s">
        <v>711</v>
      </c>
      <c r="G15137" t="e">
        <f>--Blank</f>
        <v>#NAME?</v>
      </c>
    </row>
    <row r="15138" spans="1:7">
      <c r="A15138" t="s">
        <v>27401</v>
      </c>
      <c r="B15138">
        <v>38</v>
      </c>
      <c r="C15138">
        <v>17</v>
      </c>
      <c r="D15138">
        <v>10</v>
      </c>
      <c r="E15138" t="s">
        <v>711</v>
      </c>
      <c r="G15138" t="e">
        <f>--Blank</f>
        <v>#NAME?</v>
      </c>
    </row>
    <row r="15139" spans="1:7">
      <c r="A15139" t="s">
        <v>27402</v>
      </c>
      <c r="B15139">
        <v>38</v>
      </c>
      <c r="C15139">
        <v>17</v>
      </c>
      <c r="D15139">
        <v>11</v>
      </c>
      <c r="E15139" t="s">
        <v>711</v>
      </c>
      <c r="G15139" t="e">
        <f>--Blank</f>
        <v>#NAME?</v>
      </c>
    </row>
    <row r="15140" spans="1:7">
      <c r="A15140" t="s">
        <v>27403</v>
      </c>
      <c r="B15140">
        <v>38</v>
      </c>
      <c r="C15140">
        <v>17</v>
      </c>
      <c r="D15140">
        <v>12</v>
      </c>
      <c r="E15140" t="s">
        <v>711</v>
      </c>
      <c r="G15140" t="e">
        <f>--Blank</f>
        <v>#NAME?</v>
      </c>
    </row>
    <row r="15141" spans="1:7">
      <c r="A15141" t="s">
        <v>27404</v>
      </c>
      <c r="B15141">
        <v>38</v>
      </c>
      <c r="C15141">
        <v>17</v>
      </c>
      <c r="D15141">
        <v>13</v>
      </c>
      <c r="E15141" t="s">
        <v>711</v>
      </c>
      <c r="G15141" t="e">
        <f>--Blank</f>
        <v>#NAME?</v>
      </c>
    </row>
    <row r="15142" spans="1:7">
      <c r="A15142" t="s">
        <v>27405</v>
      </c>
      <c r="B15142">
        <v>38</v>
      </c>
      <c r="C15142">
        <v>17</v>
      </c>
      <c r="D15142">
        <v>14</v>
      </c>
      <c r="E15142" t="s">
        <v>711</v>
      </c>
      <c r="G15142" t="e">
        <f>--Blank</f>
        <v>#NAME?</v>
      </c>
    </row>
    <row r="15143" spans="1:7">
      <c r="A15143" t="s">
        <v>27406</v>
      </c>
      <c r="B15143">
        <v>38</v>
      </c>
      <c r="C15143">
        <v>17</v>
      </c>
      <c r="D15143">
        <v>15</v>
      </c>
      <c r="E15143" t="s">
        <v>711</v>
      </c>
      <c r="G15143" t="e">
        <f>--Blank</f>
        <v>#NAME?</v>
      </c>
    </row>
    <row r="15144" spans="1:7">
      <c r="A15144" t="s">
        <v>27407</v>
      </c>
      <c r="B15144">
        <v>38</v>
      </c>
      <c r="C15144">
        <v>17</v>
      </c>
      <c r="D15144">
        <v>16</v>
      </c>
      <c r="E15144" t="s">
        <v>711</v>
      </c>
      <c r="G15144" t="e">
        <f>--Blank</f>
        <v>#NAME?</v>
      </c>
    </row>
    <row r="15145" spans="1:7">
      <c r="A15145" t="s">
        <v>27408</v>
      </c>
      <c r="B15145">
        <v>38</v>
      </c>
      <c r="C15145">
        <v>17</v>
      </c>
      <c r="D15145">
        <v>17</v>
      </c>
      <c r="E15145" t="s">
        <v>711</v>
      </c>
      <c r="G15145" t="e">
        <f>--Blank</f>
        <v>#NAME?</v>
      </c>
    </row>
    <row r="15146" spans="1:7">
      <c r="A15146" t="s">
        <v>27409</v>
      </c>
      <c r="B15146">
        <v>38</v>
      </c>
      <c r="C15146">
        <v>17</v>
      </c>
      <c r="D15146">
        <v>18</v>
      </c>
      <c r="E15146" t="s">
        <v>711</v>
      </c>
      <c r="G15146" t="e">
        <f>--Blank</f>
        <v>#NAME?</v>
      </c>
    </row>
    <row r="15147" spans="1:7">
      <c r="A15147" t="s">
        <v>27410</v>
      </c>
      <c r="B15147">
        <v>38</v>
      </c>
      <c r="C15147">
        <v>17</v>
      </c>
      <c r="D15147">
        <v>19</v>
      </c>
      <c r="E15147" t="s">
        <v>711</v>
      </c>
      <c r="G15147" t="e">
        <f>--Blank</f>
        <v>#NAME?</v>
      </c>
    </row>
    <row r="15148" spans="1:7">
      <c r="A15148" t="s">
        <v>27411</v>
      </c>
      <c r="B15148">
        <v>38</v>
      </c>
      <c r="C15148">
        <v>17</v>
      </c>
      <c r="D15148">
        <v>20</v>
      </c>
      <c r="E15148" t="s">
        <v>711</v>
      </c>
      <c r="G15148" t="e">
        <f>--Blank</f>
        <v>#NAME?</v>
      </c>
    </row>
    <row r="15149" spans="1:7">
      <c r="A15149" t="s">
        <v>27412</v>
      </c>
      <c r="B15149">
        <v>38</v>
      </c>
      <c r="C15149">
        <v>18</v>
      </c>
      <c r="D15149">
        <v>1</v>
      </c>
      <c r="E15149" t="s">
        <v>711</v>
      </c>
      <c r="G15149" t="e">
        <f>--Blank</f>
        <v>#NAME?</v>
      </c>
    </row>
    <row r="15150" spans="1:7">
      <c r="A15150" t="s">
        <v>27413</v>
      </c>
      <c r="B15150">
        <v>38</v>
      </c>
      <c r="C15150">
        <v>18</v>
      </c>
      <c r="D15150">
        <v>2</v>
      </c>
      <c r="E15150" t="s">
        <v>711</v>
      </c>
      <c r="G15150" t="e">
        <f>--Blank</f>
        <v>#NAME?</v>
      </c>
    </row>
    <row r="15151" spans="1:7">
      <c r="A15151" t="s">
        <v>27414</v>
      </c>
      <c r="B15151">
        <v>38</v>
      </c>
      <c r="C15151">
        <v>18</v>
      </c>
      <c r="D15151">
        <v>3</v>
      </c>
      <c r="E15151" t="s">
        <v>711</v>
      </c>
      <c r="G15151" t="e">
        <f>--Blank</f>
        <v>#NAME?</v>
      </c>
    </row>
    <row r="15152" spans="1:7">
      <c r="A15152" t="s">
        <v>27415</v>
      </c>
      <c r="B15152">
        <v>38</v>
      </c>
      <c r="C15152">
        <v>18</v>
      </c>
      <c r="D15152">
        <v>4</v>
      </c>
      <c r="E15152" t="s">
        <v>711</v>
      </c>
      <c r="G15152" t="e">
        <f>--Blank</f>
        <v>#NAME?</v>
      </c>
    </row>
    <row r="15153" spans="1:7">
      <c r="A15153" t="s">
        <v>27416</v>
      </c>
      <c r="B15153">
        <v>38</v>
      </c>
      <c r="C15153">
        <v>18</v>
      </c>
      <c r="D15153">
        <v>5</v>
      </c>
      <c r="E15153" t="s">
        <v>711</v>
      </c>
      <c r="G15153" t="e">
        <f>--Blank</f>
        <v>#NAME?</v>
      </c>
    </row>
    <row r="15154" spans="1:7">
      <c r="A15154" t="s">
        <v>27417</v>
      </c>
      <c r="B15154">
        <v>38</v>
      </c>
      <c r="C15154">
        <v>18</v>
      </c>
      <c r="D15154">
        <v>6</v>
      </c>
      <c r="E15154" t="s">
        <v>711</v>
      </c>
      <c r="G15154" t="e">
        <f>--Blank</f>
        <v>#NAME?</v>
      </c>
    </row>
    <row r="15155" spans="1:7">
      <c r="A15155" t="s">
        <v>27418</v>
      </c>
      <c r="B15155">
        <v>38</v>
      </c>
      <c r="C15155">
        <v>18</v>
      </c>
      <c r="D15155">
        <v>7</v>
      </c>
      <c r="E15155" t="s">
        <v>711</v>
      </c>
      <c r="G15155" t="e">
        <f>--Blank</f>
        <v>#NAME?</v>
      </c>
    </row>
    <row r="15156" spans="1:7">
      <c r="A15156" t="s">
        <v>27419</v>
      </c>
      <c r="B15156">
        <v>38</v>
      </c>
      <c r="C15156">
        <v>18</v>
      </c>
      <c r="D15156">
        <v>8</v>
      </c>
      <c r="E15156" t="s">
        <v>711</v>
      </c>
      <c r="G15156" t="e">
        <f>--Blank</f>
        <v>#NAME?</v>
      </c>
    </row>
    <row r="15157" spans="1:7">
      <c r="A15157" t="s">
        <v>27420</v>
      </c>
      <c r="B15157">
        <v>38</v>
      </c>
      <c r="C15157">
        <v>18</v>
      </c>
      <c r="D15157">
        <v>9</v>
      </c>
      <c r="E15157" t="s">
        <v>711</v>
      </c>
      <c r="G15157" t="e">
        <f>--Blank</f>
        <v>#NAME?</v>
      </c>
    </row>
    <row r="15158" spans="1:7">
      <c r="A15158" t="s">
        <v>27421</v>
      </c>
      <c r="B15158">
        <v>38</v>
      </c>
      <c r="C15158">
        <v>18</v>
      </c>
      <c r="D15158">
        <v>10</v>
      </c>
      <c r="E15158" t="s">
        <v>711</v>
      </c>
      <c r="G15158" t="e">
        <f>--Blank</f>
        <v>#NAME?</v>
      </c>
    </row>
    <row r="15159" spans="1:7">
      <c r="A15159" t="s">
        <v>27422</v>
      </c>
      <c r="B15159">
        <v>38</v>
      </c>
      <c r="C15159">
        <v>18</v>
      </c>
      <c r="D15159">
        <v>11</v>
      </c>
      <c r="E15159" t="s">
        <v>711</v>
      </c>
      <c r="G15159" t="e">
        <f>--Blank</f>
        <v>#NAME?</v>
      </c>
    </row>
    <row r="15160" spans="1:7">
      <c r="A15160" t="s">
        <v>27423</v>
      </c>
      <c r="B15160">
        <v>38</v>
      </c>
      <c r="C15160">
        <v>18</v>
      </c>
      <c r="D15160">
        <v>12</v>
      </c>
      <c r="E15160" t="s">
        <v>711</v>
      </c>
      <c r="G15160" t="e">
        <f>--Blank</f>
        <v>#NAME?</v>
      </c>
    </row>
    <row r="15161" spans="1:7">
      <c r="A15161" t="s">
        <v>27424</v>
      </c>
      <c r="B15161">
        <v>38</v>
      </c>
      <c r="C15161">
        <v>18</v>
      </c>
      <c r="D15161">
        <v>13</v>
      </c>
      <c r="E15161" t="s">
        <v>711</v>
      </c>
      <c r="G15161" t="e">
        <f>--Blank</f>
        <v>#NAME?</v>
      </c>
    </row>
    <row r="15162" spans="1:7">
      <c r="A15162" t="s">
        <v>27425</v>
      </c>
      <c r="B15162">
        <v>38</v>
      </c>
      <c r="C15162">
        <v>18</v>
      </c>
      <c r="D15162">
        <v>14</v>
      </c>
      <c r="E15162" t="s">
        <v>711</v>
      </c>
      <c r="G15162" t="e">
        <f>--Blank</f>
        <v>#NAME?</v>
      </c>
    </row>
    <row r="15163" spans="1:7">
      <c r="A15163" t="s">
        <v>27426</v>
      </c>
      <c r="B15163">
        <v>38</v>
      </c>
      <c r="C15163">
        <v>18</v>
      </c>
      <c r="D15163">
        <v>15</v>
      </c>
      <c r="E15163" t="s">
        <v>711</v>
      </c>
      <c r="G15163" t="e">
        <f>--Blank</f>
        <v>#NAME?</v>
      </c>
    </row>
    <row r="15164" spans="1:7">
      <c r="A15164" t="s">
        <v>27427</v>
      </c>
      <c r="B15164">
        <v>38</v>
      </c>
      <c r="C15164">
        <v>18</v>
      </c>
      <c r="D15164">
        <v>16</v>
      </c>
      <c r="E15164" t="s">
        <v>711</v>
      </c>
      <c r="G15164" t="e">
        <f>--Blank</f>
        <v>#NAME?</v>
      </c>
    </row>
    <row r="15165" spans="1:7">
      <c r="A15165" t="s">
        <v>27428</v>
      </c>
      <c r="B15165">
        <v>38</v>
      </c>
      <c r="C15165">
        <v>18</v>
      </c>
      <c r="D15165">
        <v>17</v>
      </c>
      <c r="E15165" t="s">
        <v>711</v>
      </c>
      <c r="G15165" t="e">
        <f>--Blank</f>
        <v>#NAME?</v>
      </c>
    </row>
    <row r="15166" spans="1:7">
      <c r="A15166" t="s">
        <v>27429</v>
      </c>
      <c r="B15166">
        <v>38</v>
      </c>
      <c r="C15166">
        <v>18</v>
      </c>
      <c r="D15166">
        <v>18</v>
      </c>
      <c r="E15166" t="s">
        <v>711</v>
      </c>
      <c r="G15166" t="e">
        <f>--Blank</f>
        <v>#NAME?</v>
      </c>
    </row>
    <row r="15167" spans="1:7">
      <c r="A15167" t="s">
        <v>27430</v>
      </c>
      <c r="B15167">
        <v>38</v>
      </c>
      <c r="C15167">
        <v>18</v>
      </c>
      <c r="D15167">
        <v>19</v>
      </c>
      <c r="E15167" t="s">
        <v>711</v>
      </c>
      <c r="G15167" t="e">
        <f>--Blank</f>
        <v>#NAME?</v>
      </c>
    </row>
    <row r="15168" spans="1:7">
      <c r="A15168" t="s">
        <v>27431</v>
      </c>
      <c r="B15168">
        <v>38</v>
      </c>
      <c r="C15168">
        <v>18</v>
      </c>
      <c r="D15168">
        <v>20</v>
      </c>
      <c r="E15168" t="s">
        <v>711</v>
      </c>
      <c r="G15168" t="e">
        <f>--Blank</f>
        <v>#NAME?</v>
      </c>
    </row>
    <row r="15169" spans="1:7">
      <c r="A15169" t="s">
        <v>27432</v>
      </c>
      <c r="B15169">
        <v>38</v>
      </c>
      <c r="C15169">
        <v>19</v>
      </c>
      <c r="D15169">
        <v>1</v>
      </c>
      <c r="E15169" t="s">
        <v>711</v>
      </c>
      <c r="G15169" t="e">
        <f>--Blank</f>
        <v>#NAME?</v>
      </c>
    </row>
    <row r="15170" spans="1:7">
      <c r="A15170" t="s">
        <v>27433</v>
      </c>
      <c r="B15170">
        <v>38</v>
      </c>
      <c r="C15170">
        <v>19</v>
      </c>
      <c r="D15170">
        <v>2</v>
      </c>
      <c r="E15170" t="s">
        <v>711</v>
      </c>
      <c r="G15170" t="e">
        <f>--Blank</f>
        <v>#NAME?</v>
      </c>
    </row>
    <row r="15171" spans="1:7">
      <c r="A15171" t="s">
        <v>27434</v>
      </c>
      <c r="B15171">
        <v>38</v>
      </c>
      <c r="C15171">
        <v>19</v>
      </c>
      <c r="D15171">
        <v>3</v>
      </c>
      <c r="E15171" t="s">
        <v>711</v>
      </c>
      <c r="G15171" t="e">
        <f>--Blank</f>
        <v>#NAME?</v>
      </c>
    </row>
    <row r="15172" spans="1:7">
      <c r="A15172" t="s">
        <v>27435</v>
      </c>
      <c r="B15172">
        <v>38</v>
      </c>
      <c r="C15172">
        <v>19</v>
      </c>
      <c r="D15172">
        <v>4</v>
      </c>
      <c r="E15172" t="s">
        <v>711</v>
      </c>
      <c r="G15172" t="e">
        <f>--Blank</f>
        <v>#NAME?</v>
      </c>
    </row>
    <row r="15173" spans="1:7">
      <c r="A15173" t="s">
        <v>27436</v>
      </c>
      <c r="B15173">
        <v>38</v>
      </c>
      <c r="C15173">
        <v>19</v>
      </c>
      <c r="D15173">
        <v>5</v>
      </c>
      <c r="E15173" t="s">
        <v>711</v>
      </c>
      <c r="G15173" t="e">
        <f>--Blank</f>
        <v>#NAME?</v>
      </c>
    </row>
    <row r="15174" spans="1:7">
      <c r="A15174" t="s">
        <v>27437</v>
      </c>
      <c r="B15174">
        <v>38</v>
      </c>
      <c r="C15174">
        <v>19</v>
      </c>
      <c r="D15174">
        <v>6</v>
      </c>
      <c r="E15174" t="s">
        <v>711</v>
      </c>
      <c r="G15174" t="e">
        <f>--Blank</f>
        <v>#NAME?</v>
      </c>
    </row>
    <row r="15175" spans="1:7">
      <c r="A15175" t="s">
        <v>27438</v>
      </c>
      <c r="B15175">
        <v>38</v>
      </c>
      <c r="C15175">
        <v>19</v>
      </c>
      <c r="D15175">
        <v>7</v>
      </c>
      <c r="E15175" t="s">
        <v>711</v>
      </c>
      <c r="G15175" t="e">
        <f>--Blank</f>
        <v>#NAME?</v>
      </c>
    </row>
    <row r="15176" spans="1:7">
      <c r="A15176" t="s">
        <v>27439</v>
      </c>
      <c r="B15176">
        <v>38</v>
      </c>
      <c r="C15176">
        <v>19</v>
      </c>
      <c r="D15176">
        <v>8</v>
      </c>
      <c r="E15176" t="s">
        <v>711</v>
      </c>
      <c r="G15176" t="e">
        <f>--Blank</f>
        <v>#NAME?</v>
      </c>
    </row>
    <row r="15177" spans="1:7">
      <c r="A15177" t="s">
        <v>27440</v>
      </c>
      <c r="B15177">
        <v>38</v>
      </c>
      <c r="C15177">
        <v>19</v>
      </c>
      <c r="D15177">
        <v>9</v>
      </c>
      <c r="E15177" t="s">
        <v>711</v>
      </c>
      <c r="G15177" t="e">
        <f>--Blank</f>
        <v>#NAME?</v>
      </c>
    </row>
    <row r="15178" spans="1:7">
      <c r="A15178" t="s">
        <v>27441</v>
      </c>
      <c r="B15178">
        <v>38</v>
      </c>
      <c r="C15178">
        <v>19</v>
      </c>
      <c r="D15178">
        <v>10</v>
      </c>
      <c r="E15178" t="s">
        <v>711</v>
      </c>
      <c r="G15178" t="e">
        <f>--Blank</f>
        <v>#NAME?</v>
      </c>
    </row>
    <row r="15179" spans="1:7">
      <c r="A15179" t="s">
        <v>27442</v>
      </c>
      <c r="B15179">
        <v>38</v>
      </c>
      <c r="C15179">
        <v>19</v>
      </c>
      <c r="D15179">
        <v>11</v>
      </c>
      <c r="E15179" t="s">
        <v>711</v>
      </c>
      <c r="G15179" t="e">
        <f>--Blank</f>
        <v>#NAME?</v>
      </c>
    </row>
    <row r="15180" spans="1:7">
      <c r="A15180" t="s">
        <v>27443</v>
      </c>
      <c r="B15180">
        <v>38</v>
      </c>
      <c r="C15180">
        <v>19</v>
      </c>
      <c r="D15180">
        <v>12</v>
      </c>
      <c r="E15180" t="s">
        <v>711</v>
      </c>
      <c r="G15180" t="e">
        <f>--Blank</f>
        <v>#NAME?</v>
      </c>
    </row>
    <row r="15181" spans="1:7">
      <c r="A15181" t="s">
        <v>27444</v>
      </c>
      <c r="B15181">
        <v>38</v>
      </c>
      <c r="C15181">
        <v>19</v>
      </c>
      <c r="D15181">
        <v>13</v>
      </c>
      <c r="E15181" t="s">
        <v>711</v>
      </c>
      <c r="G15181" t="e">
        <f>--Blank</f>
        <v>#NAME?</v>
      </c>
    </row>
    <row r="15182" spans="1:7">
      <c r="A15182" t="s">
        <v>27445</v>
      </c>
      <c r="B15182">
        <v>38</v>
      </c>
      <c r="C15182">
        <v>19</v>
      </c>
      <c r="D15182">
        <v>14</v>
      </c>
      <c r="E15182" t="s">
        <v>711</v>
      </c>
      <c r="G15182" t="e">
        <f>--Blank</f>
        <v>#NAME?</v>
      </c>
    </row>
    <row r="15183" spans="1:7">
      <c r="A15183" t="s">
        <v>27446</v>
      </c>
      <c r="B15183">
        <v>38</v>
      </c>
      <c r="C15183">
        <v>19</v>
      </c>
      <c r="D15183">
        <v>15</v>
      </c>
      <c r="E15183" t="s">
        <v>711</v>
      </c>
      <c r="G15183" t="e">
        <f>--Blank</f>
        <v>#NAME?</v>
      </c>
    </row>
    <row r="15184" spans="1:7">
      <c r="A15184" t="s">
        <v>27447</v>
      </c>
      <c r="B15184">
        <v>38</v>
      </c>
      <c r="C15184">
        <v>19</v>
      </c>
      <c r="D15184">
        <v>16</v>
      </c>
      <c r="E15184" t="s">
        <v>711</v>
      </c>
      <c r="G15184" t="e">
        <f>--Blank</f>
        <v>#NAME?</v>
      </c>
    </row>
    <row r="15185" spans="1:7">
      <c r="A15185" t="s">
        <v>27448</v>
      </c>
      <c r="B15185">
        <v>38</v>
      </c>
      <c r="C15185">
        <v>19</v>
      </c>
      <c r="D15185">
        <v>17</v>
      </c>
      <c r="E15185" t="s">
        <v>711</v>
      </c>
      <c r="G15185" t="e">
        <f>--Blank</f>
        <v>#NAME?</v>
      </c>
    </row>
    <row r="15186" spans="1:7">
      <c r="A15186" t="s">
        <v>27449</v>
      </c>
      <c r="B15186">
        <v>38</v>
      </c>
      <c r="C15186">
        <v>19</v>
      </c>
      <c r="D15186">
        <v>18</v>
      </c>
      <c r="E15186" t="s">
        <v>711</v>
      </c>
      <c r="G15186" t="e">
        <f>--Blank</f>
        <v>#NAME?</v>
      </c>
    </row>
    <row r="15187" spans="1:7">
      <c r="A15187" t="s">
        <v>27450</v>
      </c>
      <c r="B15187">
        <v>38</v>
      </c>
      <c r="C15187">
        <v>19</v>
      </c>
      <c r="D15187">
        <v>19</v>
      </c>
      <c r="E15187" t="s">
        <v>711</v>
      </c>
      <c r="G15187" t="e">
        <f>--Blank</f>
        <v>#NAME?</v>
      </c>
    </row>
    <row r="15188" spans="1:7">
      <c r="A15188" t="s">
        <v>27451</v>
      </c>
      <c r="B15188">
        <v>38</v>
      </c>
      <c r="C15188">
        <v>19</v>
      </c>
      <c r="D15188">
        <v>20</v>
      </c>
      <c r="E15188" t="s">
        <v>711</v>
      </c>
      <c r="G15188" t="e">
        <f>--Blank</f>
        <v>#NAME?</v>
      </c>
    </row>
    <row r="15189" spans="1:7">
      <c r="A15189" t="s">
        <v>27452</v>
      </c>
      <c r="B15189">
        <v>38</v>
      </c>
      <c r="C15189">
        <v>20</v>
      </c>
      <c r="D15189">
        <v>1</v>
      </c>
      <c r="E15189" t="s">
        <v>711</v>
      </c>
      <c r="G15189" t="e">
        <f>--Blank</f>
        <v>#NAME?</v>
      </c>
    </row>
    <row r="15190" spans="1:7">
      <c r="A15190" t="s">
        <v>27453</v>
      </c>
      <c r="B15190">
        <v>38</v>
      </c>
      <c r="C15190">
        <v>20</v>
      </c>
      <c r="D15190">
        <v>2</v>
      </c>
      <c r="E15190" t="s">
        <v>711</v>
      </c>
      <c r="G15190" t="e">
        <f>--Blank</f>
        <v>#NAME?</v>
      </c>
    </row>
    <row r="15191" spans="1:7">
      <c r="A15191" t="s">
        <v>27454</v>
      </c>
      <c r="B15191">
        <v>38</v>
      </c>
      <c r="C15191">
        <v>20</v>
      </c>
      <c r="D15191">
        <v>3</v>
      </c>
      <c r="E15191" t="s">
        <v>711</v>
      </c>
      <c r="G15191" t="e">
        <f>--Blank</f>
        <v>#NAME?</v>
      </c>
    </row>
    <row r="15192" spans="1:7">
      <c r="A15192" t="s">
        <v>27455</v>
      </c>
      <c r="B15192">
        <v>38</v>
      </c>
      <c r="C15192">
        <v>20</v>
      </c>
      <c r="D15192">
        <v>4</v>
      </c>
      <c r="E15192" t="s">
        <v>711</v>
      </c>
      <c r="G15192" t="e">
        <f>--Blank</f>
        <v>#NAME?</v>
      </c>
    </row>
    <row r="15193" spans="1:7">
      <c r="A15193" t="s">
        <v>27456</v>
      </c>
      <c r="B15193">
        <v>38</v>
      </c>
      <c r="C15193">
        <v>20</v>
      </c>
      <c r="D15193">
        <v>5</v>
      </c>
      <c r="E15193" t="s">
        <v>711</v>
      </c>
      <c r="G15193" t="e">
        <f>--Blank</f>
        <v>#NAME?</v>
      </c>
    </row>
    <row r="15194" spans="1:7">
      <c r="A15194" t="s">
        <v>27457</v>
      </c>
      <c r="B15194">
        <v>38</v>
      </c>
      <c r="C15194">
        <v>20</v>
      </c>
      <c r="D15194">
        <v>6</v>
      </c>
      <c r="E15194" t="s">
        <v>711</v>
      </c>
      <c r="G15194" t="e">
        <f>--Blank</f>
        <v>#NAME?</v>
      </c>
    </row>
    <row r="15195" spans="1:7">
      <c r="A15195" t="s">
        <v>27458</v>
      </c>
      <c r="B15195">
        <v>38</v>
      </c>
      <c r="C15195">
        <v>20</v>
      </c>
      <c r="D15195">
        <v>7</v>
      </c>
      <c r="E15195" t="s">
        <v>711</v>
      </c>
      <c r="G15195" t="e">
        <f>--Blank</f>
        <v>#NAME?</v>
      </c>
    </row>
    <row r="15196" spans="1:7">
      <c r="A15196" t="s">
        <v>27459</v>
      </c>
      <c r="B15196">
        <v>38</v>
      </c>
      <c r="C15196">
        <v>20</v>
      </c>
      <c r="D15196">
        <v>8</v>
      </c>
      <c r="E15196" t="s">
        <v>711</v>
      </c>
      <c r="G15196" t="e">
        <f>--Blank</f>
        <v>#NAME?</v>
      </c>
    </row>
    <row r="15197" spans="1:7">
      <c r="A15197" t="s">
        <v>27460</v>
      </c>
      <c r="B15197">
        <v>38</v>
      </c>
      <c r="C15197">
        <v>20</v>
      </c>
      <c r="D15197">
        <v>9</v>
      </c>
      <c r="E15197" t="s">
        <v>711</v>
      </c>
      <c r="G15197" t="e">
        <f>--Blank</f>
        <v>#NAME?</v>
      </c>
    </row>
    <row r="15198" spans="1:7">
      <c r="A15198" t="s">
        <v>27461</v>
      </c>
      <c r="B15198">
        <v>38</v>
      </c>
      <c r="C15198">
        <v>20</v>
      </c>
      <c r="D15198">
        <v>10</v>
      </c>
      <c r="E15198" t="s">
        <v>711</v>
      </c>
      <c r="G15198" t="e">
        <f>--Blank</f>
        <v>#NAME?</v>
      </c>
    </row>
    <row r="15199" spans="1:7">
      <c r="A15199" t="s">
        <v>27462</v>
      </c>
      <c r="B15199">
        <v>38</v>
      </c>
      <c r="C15199">
        <v>20</v>
      </c>
      <c r="D15199">
        <v>11</v>
      </c>
      <c r="E15199" t="s">
        <v>711</v>
      </c>
      <c r="G15199" t="e">
        <f>--Blank</f>
        <v>#NAME?</v>
      </c>
    </row>
    <row r="15200" spans="1:7">
      <c r="A15200" t="s">
        <v>27463</v>
      </c>
      <c r="B15200">
        <v>38</v>
      </c>
      <c r="C15200">
        <v>20</v>
      </c>
      <c r="D15200">
        <v>12</v>
      </c>
      <c r="E15200" t="s">
        <v>711</v>
      </c>
      <c r="G15200" t="e">
        <f>--Blank</f>
        <v>#NAME?</v>
      </c>
    </row>
    <row r="15201" spans="1:7">
      <c r="A15201" t="s">
        <v>27464</v>
      </c>
      <c r="B15201">
        <v>38</v>
      </c>
      <c r="C15201">
        <v>20</v>
      </c>
      <c r="D15201">
        <v>13</v>
      </c>
      <c r="E15201" t="s">
        <v>711</v>
      </c>
      <c r="G15201" t="e">
        <f>--Blank</f>
        <v>#NAME?</v>
      </c>
    </row>
    <row r="15202" spans="1:7">
      <c r="A15202" t="s">
        <v>27465</v>
      </c>
      <c r="B15202">
        <v>38</v>
      </c>
      <c r="C15202">
        <v>20</v>
      </c>
      <c r="D15202">
        <v>14</v>
      </c>
      <c r="E15202" t="s">
        <v>711</v>
      </c>
      <c r="G15202" t="e">
        <f>--Blank</f>
        <v>#NAME?</v>
      </c>
    </row>
    <row r="15203" spans="1:7">
      <c r="A15203" t="s">
        <v>27466</v>
      </c>
      <c r="B15203">
        <v>38</v>
      </c>
      <c r="C15203">
        <v>20</v>
      </c>
      <c r="D15203">
        <v>15</v>
      </c>
      <c r="E15203" t="s">
        <v>711</v>
      </c>
      <c r="G15203" t="e">
        <f>--Blank</f>
        <v>#NAME?</v>
      </c>
    </row>
    <row r="15204" spans="1:7">
      <c r="A15204" t="s">
        <v>27467</v>
      </c>
      <c r="B15204">
        <v>38</v>
      </c>
      <c r="C15204">
        <v>20</v>
      </c>
      <c r="D15204">
        <v>16</v>
      </c>
      <c r="E15204" t="s">
        <v>711</v>
      </c>
      <c r="G15204" t="e">
        <f>--Blank</f>
        <v>#NAME?</v>
      </c>
    </row>
    <row r="15205" spans="1:7">
      <c r="A15205" t="s">
        <v>27468</v>
      </c>
      <c r="B15205">
        <v>38</v>
      </c>
      <c r="C15205">
        <v>20</v>
      </c>
      <c r="D15205">
        <v>17</v>
      </c>
      <c r="E15205" t="s">
        <v>711</v>
      </c>
      <c r="G15205" t="e">
        <f>--Blank</f>
        <v>#NAME?</v>
      </c>
    </row>
    <row r="15206" spans="1:7">
      <c r="A15206" t="s">
        <v>27469</v>
      </c>
      <c r="B15206">
        <v>38</v>
      </c>
      <c r="C15206">
        <v>20</v>
      </c>
      <c r="D15206">
        <v>18</v>
      </c>
      <c r="E15206" t="s">
        <v>711</v>
      </c>
      <c r="G15206" t="e">
        <f>--Blank</f>
        <v>#NAME?</v>
      </c>
    </row>
    <row r="15207" spans="1:7">
      <c r="A15207" t="s">
        <v>27470</v>
      </c>
      <c r="B15207">
        <v>38</v>
      </c>
      <c r="C15207">
        <v>20</v>
      </c>
      <c r="D15207">
        <v>19</v>
      </c>
      <c r="E15207" t="s">
        <v>711</v>
      </c>
      <c r="G15207" t="e">
        <f>--Blank</f>
        <v>#NAME?</v>
      </c>
    </row>
    <row r="15208" spans="1:7">
      <c r="A15208" t="s">
        <v>27471</v>
      </c>
      <c r="B15208">
        <v>38</v>
      </c>
      <c r="C15208">
        <v>20</v>
      </c>
      <c r="D15208">
        <v>20</v>
      </c>
      <c r="E15208" t="s">
        <v>711</v>
      </c>
      <c r="G15208" t="e">
        <f>--Blank</f>
        <v>#NAME?</v>
      </c>
    </row>
    <row r="15209" spans="1:7">
      <c r="A15209" t="s">
        <v>27472</v>
      </c>
      <c r="B15209">
        <v>39</v>
      </c>
      <c r="C15209">
        <v>1</v>
      </c>
      <c r="D15209">
        <v>1</v>
      </c>
      <c r="E15209" t="s">
        <v>15</v>
      </c>
      <c r="G15209" t="s">
        <v>16</v>
      </c>
    </row>
    <row r="15210" spans="1:7">
      <c r="A15210" t="s">
        <v>27473</v>
      </c>
      <c r="B15210">
        <v>39</v>
      </c>
      <c r="C15210">
        <v>1</v>
      </c>
      <c r="D15210">
        <v>2</v>
      </c>
      <c r="E15210" t="s">
        <v>15</v>
      </c>
      <c r="G15210" t="s">
        <v>16</v>
      </c>
    </row>
    <row r="15211" spans="1:7">
      <c r="A15211" t="s">
        <v>27474</v>
      </c>
      <c r="B15211">
        <v>39</v>
      </c>
      <c r="C15211">
        <v>1</v>
      </c>
      <c r="D15211">
        <v>3</v>
      </c>
      <c r="E15211" t="s">
        <v>19</v>
      </c>
      <c r="G15211" t="s">
        <v>20</v>
      </c>
    </row>
    <row r="15212" spans="1:7">
      <c r="A15212" t="s">
        <v>27475</v>
      </c>
      <c r="B15212">
        <v>39</v>
      </c>
      <c r="C15212">
        <v>1</v>
      </c>
      <c r="D15212">
        <v>4</v>
      </c>
      <c r="E15212" t="s">
        <v>19</v>
      </c>
      <c r="G15212" t="s">
        <v>20</v>
      </c>
    </row>
    <row r="15213" spans="1:7">
      <c r="A15213" t="s">
        <v>27476</v>
      </c>
      <c r="B15213">
        <v>39</v>
      </c>
      <c r="C15213">
        <v>1</v>
      </c>
      <c r="D15213">
        <v>5</v>
      </c>
      <c r="E15213" t="s">
        <v>23</v>
      </c>
      <c r="G15213" t="s">
        <v>24</v>
      </c>
    </row>
    <row r="15214" spans="1:7">
      <c r="A15214" t="s">
        <v>27477</v>
      </c>
      <c r="B15214">
        <v>39</v>
      </c>
      <c r="C15214">
        <v>1</v>
      </c>
      <c r="D15214">
        <v>6</v>
      </c>
      <c r="E15214" t="s">
        <v>23</v>
      </c>
      <c r="G15214" t="s">
        <v>24</v>
      </c>
    </row>
    <row r="15215" spans="1:7">
      <c r="A15215" t="s">
        <v>27478</v>
      </c>
      <c r="B15215">
        <v>39</v>
      </c>
      <c r="C15215">
        <v>1</v>
      </c>
      <c r="D15215">
        <v>7</v>
      </c>
      <c r="E15215" t="s">
        <v>27</v>
      </c>
      <c r="G15215" t="s">
        <v>28</v>
      </c>
    </row>
    <row r="15216" spans="1:7">
      <c r="A15216" t="s">
        <v>27479</v>
      </c>
      <c r="B15216">
        <v>39</v>
      </c>
      <c r="C15216">
        <v>1</v>
      </c>
      <c r="D15216">
        <v>8</v>
      </c>
      <c r="E15216" t="s">
        <v>27</v>
      </c>
      <c r="G15216" t="s">
        <v>28</v>
      </c>
    </row>
    <row r="15217" spans="1:7">
      <c r="A15217" t="s">
        <v>27480</v>
      </c>
      <c r="B15217">
        <v>39</v>
      </c>
      <c r="C15217">
        <v>1</v>
      </c>
      <c r="D15217">
        <v>9</v>
      </c>
      <c r="E15217" t="s">
        <v>31</v>
      </c>
      <c r="G15217" t="s">
        <v>32</v>
      </c>
    </row>
    <row r="15218" spans="1:7">
      <c r="A15218" t="s">
        <v>27481</v>
      </c>
      <c r="B15218">
        <v>39</v>
      </c>
      <c r="C15218">
        <v>1</v>
      </c>
      <c r="D15218">
        <v>10</v>
      </c>
      <c r="E15218" t="s">
        <v>31</v>
      </c>
      <c r="G15218" t="s">
        <v>32</v>
      </c>
    </row>
    <row r="15219" spans="1:7">
      <c r="A15219" t="s">
        <v>27482</v>
      </c>
      <c r="B15219">
        <v>39</v>
      </c>
      <c r="C15219">
        <v>1</v>
      </c>
      <c r="D15219">
        <v>11</v>
      </c>
      <c r="E15219" t="s">
        <v>35</v>
      </c>
      <c r="G15219" t="s">
        <v>36</v>
      </c>
    </row>
    <row r="15220" spans="1:7">
      <c r="A15220" t="s">
        <v>27483</v>
      </c>
      <c r="B15220">
        <v>39</v>
      </c>
      <c r="C15220">
        <v>1</v>
      </c>
      <c r="D15220">
        <v>12</v>
      </c>
      <c r="E15220" t="s">
        <v>35</v>
      </c>
      <c r="G15220" t="s">
        <v>36</v>
      </c>
    </row>
    <row r="15221" spans="1:7">
      <c r="A15221" t="s">
        <v>27484</v>
      </c>
      <c r="B15221">
        <v>39</v>
      </c>
      <c r="C15221">
        <v>1</v>
      </c>
      <c r="D15221">
        <v>13</v>
      </c>
      <c r="E15221" t="s">
        <v>39</v>
      </c>
      <c r="G15221" t="s">
        <v>40</v>
      </c>
    </row>
    <row r="15222" spans="1:7">
      <c r="A15222" t="s">
        <v>27485</v>
      </c>
      <c r="B15222">
        <v>39</v>
      </c>
      <c r="C15222">
        <v>1</v>
      </c>
      <c r="D15222">
        <v>14</v>
      </c>
      <c r="E15222" t="s">
        <v>39</v>
      </c>
      <c r="G15222" t="s">
        <v>40</v>
      </c>
    </row>
    <row r="15223" spans="1:7">
      <c r="A15223" t="s">
        <v>27486</v>
      </c>
      <c r="B15223">
        <v>39</v>
      </c>
      <c r="C15223">
        <v>1</v>
      </c>
      <c r="D15223">
        <v>15</v>
      </c>
      <c r="E15223" t="s">
        <v>43</v>
      </c>
      <c r="G15223" t="s">
        <v>44</v>
      </c>
    </row>
    <row r="15224" spans="1:7">
      <c r="A15224" t="s">
        <v>27487</v>
      </c>
      <c r="B15224">
        <v>39</v>
      </c>
      <c r="C15224">
        <v>1</v>
      </c>
      <c r="D15224">
        <v>16</v>
      </c>
      <c r="E15224" t="s">
        <v>43</v>
      </c>
      <c r="G15224" t="s">
        <v>44</v>
      </c>
    </row>
    <row r="15225" spans="1:7">
      <c r="A15225" t="s">
        <v>27488</v>
      </c>
      <c r="B15225">
        <v>39</v>
      </c>
      <c r="C15225">
        <v>1</v>
      </c>
      <c r="D15225">
        <v>17</v>
      </c>
      <c r="E15225" t="s">
        <v>47</v>
      </c>
      <c r="G15225" t="s">
        <v>48</v>
      </c>
    </row>
    <row r="15226" spans="1:7">
      <c r="A15226" t="s">
        <v>27489</v>
      </c>
      <c r="B15226">
        <v>39</v>
      </c>
      <c r="C15226">
        <v>1</v>
      </c>
      <c r="D15226">
        <v>18</v>
      </c>
      <c r="E15226" t="s">
        <v>47</v>
      </c>
      <c r="G15226" t="s">
        <v>48</v>
      </c>
    </row>
    <row r="15227" spans="1:7">
      <c r="A15227" t="s">
        <v>27490</v>
      </c>
      <c r="B15227">
        <v>39</v>
      </c>
      <c r="C15227">
        <v>1</v>
      </c>
      <c r="D15227">
        <v>19</v>
      </c>
      <c r="E15227" t="s">
        <v>51</v>
      </c>
      <c r="G15227" t="s">
        <v>52</v>
      </c>
    </row>
    <row r="15228" spans="1:7">
      <c r="A15228" t="s">
        <v>27491</v>
      </c>
      <c r="B15228">
        <v>39</v>
      </c>
      <c r="C15228">
        <v>1</v>
      </c>
      <c r="D15228">
        <v>20</v>
      </c>
      <c r="E15228" t="s">
        <v>51</v>
      </c>
      <c r="G15228" t="s">
        <v>52</v>
      </c>
    </row>
    <row r="15229" spans="1:7">
      <c r="A15229" t="s">
        <v>27492</v>
      </c>
      <c r="B15229">
        <v>39</v>
      </c>
      <c r="C15229">
        <v>2</v>
      </c>
      <c r="D15229">
        <v>1</v>
      </c>
      <c r="E15229" t="s">
        <v>55</v>
      </c>
      <c r="G15229" t="s">
        <v>56</v>
      </c>
    </row>
    <row r="15230" spans="1:7">
      <c r="A15230" t="s">
        <v>27493</v>
      </c>
      <c r="B15230">
        <v>39</v>
      </c>
      <c r="C15230">
        <v>2</v>
      </c>
      <c r="D15230">
        <v>2</v>
      </c>
      <c r="E15230" t="s">
        <v>55</v>
      </c>
      <c r="G15230" t="s">
        <v>56</v>
      </c>
    </row>
    <row r="15231" spans="1:7">
      <c r="A15231" t="s">
        <v>27494</v>
      </c>
      <c r="B15231">
        <v>39</v>
      </c>
      <c r="C15231">
        <v>2</v>
      </c>
      <c r="D15231">
        <v>3</v>
      </c>
      <c r="E15231" t="s">
        <v>59</v>
      </c>
      <c r="G15231" t="s">
        <v>60</v>
      </c>
    </row>
    <row r="15232" spans="1:7">
      <c r="A15232" t="s">
        <v>27495</v>
      </c>
      <c r="B15232">
        <v>39</v>
      </c>
      <c r="C15232">
        <v>2</v>
      </c>
      <c r="D15232">
        <v>4</v>
      </c>
      <c r="E15232" t="s">
        <v>59</v>
      </c>
      <c r="G15232" t="s">
        <v>60</v>
      </c>
    </row>
    <row r="15233" spans="1:7">
      <c r="A15233" t="s">
        <v>27496</v>
      </c>
      <c r="B15233">
        <v>39</v>
      </c>
      <c r="C15233">
        <v>2</v>
      </c>
      <c r="D15233">
        <v>5</v>
      </c>
      <c r="E15233" t="s">
        <v>63</v>
      </c>
      <c r="G15233" t="s">
        <v>64</v>
      </c>
    </row>
    <row r="15234" spans="1:7">
      <c r="A15234" t="s">
        <v>27497</v>
      </c>
      <c r="B15234">
        <v>39</v>
      </c>
      <c r="C15234">
        <v>2</v>
      </c>
      <c r="D15234">
        <v>6</v>
      </c>
      <c r="E15234" t="s">
        <v>63</v>
      </c>
      <c r="G15234" t="s">
        <v>64</v>
      </c>
    </row>
    <row r="15235" spans="1:7">
      <c r="A15235" t="s">
        <v>27498</v>
      </c>
      <c r="B15235">
        <v>39</v>
      </c>
      <c r="C15235">
        <v>2</v>
      </c>
      <c r="D15235">
        <v>7</v>
      </c>
      <c r="E15235" t="s">
        <v>67</v>
      </c>
      <c r="G15235" t="s">
        <v>68</v>
      </c>
    </row>
    <row r="15236" spans="1:7">
      <c r="A15236" t="s">
        <v>27499</v>
      </c>
      <c r="B15236">
        <v>39</v>
      </c>
      <c r="C15236">
        <v>2</v>
      </c>
      <c r="D15236">
        <v>8</v>
      </c>
      <c r="E15236" t="s">
        <v>67</v>
      </c>
      <c r="G15236" t="s">
        <v>68</v>
      </c>
    </row>
    <row r="15237" spans="1:7">
      <c r="A15237" t="s">
        <v>27500</v>
      </c>
      <c r="B15237">
        <v>39</v>
      </c>
      <c r="C15237">
        <v>2</v>
      </c>
      <c r="D15237">
        <v>9</v>
      </c>
      <c r="E15237" t="s">
        <v>71</v>
      </c>
      <c r="G15237" t="s">
        <v>72</v>
      </c>
    </row>
    <row r="15238" spans="1:7">
      <c r="A15238" t="s">
        <v>27501</v>
      </c>
      <c r="B15238">
        <v>39</v>
      </c>
      <c r="C15238">
        <v>2</v>
      </c>
      <c r="D15238">
        <v>10</v>
      </c>
      <c r="E15238" t="s">
        <v>71</v>
      </c>
      <c r="G15238" t="s">
        <v>72</v>
      </c>
    </row>
    <row r="15239" spans="1:7">
      <c r="A15239" t="s">
        <v>27502</v>
      </c>
      <c r="B15239">
        <v>39</v>
      </c>
      <c r="C15239">
        <v>2</v>
      </c>
      <c r="D15239">
        <v>11</v>
      </c>
      <c r="E15239" t="s">
        <v>75</v>
      </c>
      <c r="G15239" t="s">
        <v>76</v>
      </c>
    </row>
    <row r="15240" spans="1:7">
      <c r="A15240" t="s">
        <v>27503</v>
      </c>
      <c r="B15240">
        <v>39</v>
      </c>
      <c r="C15240">
        <v>2</v>
      </c>
      <c r="D15240">
        <v>12</v>
      </c>
      <c r="E15240" t="s">
        <v>75</v>
      </c>
      <c r="G15240" t="s">
        <v>76</v>
      </c>
    </row>
    <row r="15241" spans="1:7">
      <c r="A15241" t="s">
        <v>27504</v>
      </c>
      <c r="B15241">
        <v>39</v>
      </c>
      <c r="C15241">
        <v>2</v>
      </c>
      <c r="D15241">
        <v>13</v>
      </c>
      <c r="E15241" t="s">
        <v>27505</v>
      </c>
      <c r="F15241" t="s">
        <v>27506</v>
      </c>
    </row>
    <row r="15242" spans="1:7">
      <c r="A15242" t="s">
        <v>27507</v>
      </c>
      <c r="B15242">
        <v>39</v>
      </c>
      <c r="C15242">
        <v>2</v>
      </c>
      <c r="D15242">
        <v>14</v>
      </c>
      <c r="E15242" t="s">
        <v>27508</v>
      </c>
      <c r="F15242" t="s">
        <v>27506</v>
      </c>
    </row>
    <row r="15243" spans="1:7">
      <c r="A15243" t="s">
        <v>27509</v>
      </c>
      <c r="B15243">
        <v>39</v>
      </c>
      <c r="C15243">
        <v>2</v>
      </c>
      <c r="D15243">
        <v>15</v>
      </c>
      <c r="E15243" t="s">
        <v>27510</v>
      </c>
      <c r="F15243" t="s">
        <v>27511</v>
      </c>
    </row>
    <row r="15244" spans="1:7">
      <c r="A15244" t="s">
        <v>27512</v>
      </c>
      <c r="B15244">
        <v>39</v>
      </c>
      <c r="C15244">
        <v>2</v>
      </c>
      <c r="D15244">
        <v>16</v>
      </c>
      <c r="E15244" t="s">
        <v>27513</v>
      </c>
      <c r="F15244" t="s">
        <v>27511</v>
      </c>
    </row>
    <row r="15245" spans="1:7">
      <c r="A15245" t="s">
        <v>27514</v>
      </c>
      <c r="B15245">
        <v>39</v>
      </c>
      <c r="C15245">
        <v>2</v>
      </c>
      <c r="D15245">
        <v>17</v>
      </c>
      <c r="E15245" t="s">
        <v>27515</v>
      </c>
      <c r="F15245" t="s">
        <v>27516</v>
      </c>
    </row>
    <row r="15246" spans="1:7">
      <c r="A15246" t="s">
        <v>27517</v>
      </c>
      <c r="B15246">
        <v>39</v>
      </c>
      <c r="C15246">
        <v>2</v>
      </c>
      <c r="D15246">
        <v>18</v>
      </c>
      <c r="E15246" t="s">
        <v>27518</v>
      </c>
      <c r="F15246" t="s">
        <v>27516</v>
      </c>
    </row>
    <row r="15247" spans="1:7">
      <c r="A15247" t="s">
        <v>27519</v>
      </c>
      <c r="B15247">
        <v>39</v>
      </c>
      <c r="C15247">
        <v>2</v>
      </c>
      <c r="D15247">
        <v>19</v>
      </c>
      <c r="E15247" t="s">
        <v>27520</v>
      </c>
      <c r="F15247" t="s">
        <v>27521</v>
      </c>
    </row>
    <row r="15248" spans="1:7">
      <c r="A15248" t="s">
        <v>27522</v>
      </c>
      <c r="B15248">
        <v>39</v>
      </c>
      <c r="C15248">
        <v>2</v>
      </c>
      <c r="D15248">
        <v>20</v>
      </c>
      <c r="E15248" t="s">
        <v>27523</v>
      </c>
      <c r="F15248" t="s">
        <v>27521</v>
      </c>
    </row>
    <row r="15249" spans="1:6">
      <c r="A15249" t="s">
        <v>27524</v>
      </c>
      <c r="B15249">
        <v>39</v>
      </c>
      <c r="C15249">
        <v>3</v>
      </c>
      <c r="D15249">
        <v>1</v>
      </c>
      <c r="E15249" t="s">
        <v>27525</v>
      </c>
      <c r="F15249" t="s">
        <v>27526</v>
      </c>
    </row>
    <row r="15250" spans="1:6">
      <c r="A15250" t="s">
        <v>27527</v>
      </c>
      <c r="B15250">
        <v>39</v>
      </c>
      <c r="C15250">
        <v>3</v>
      </c>
      <c r="D15250">
        <v>2</v>
      </c>
      <c r="E15250" t="s">
        <v>27528</v>
      </c>
      <c r="F15250" t="s">
        <v>27526</v>
      </c>
    </row>
    <row r="15251" spans="1:6">
      <c r="A15251" t="s">
        <v>27529</v>
      </c>
      <c r="B15251">
        <v>39</v>
      </c>
      <c r="C15251">
        <v>3</v>
      </c>
      <c r="D15251">
        <v>3</v>
      </c>
      <c r="E15251" t="s">
        <v>27530</v>
      </c>
      <c r="F15251" t="s">
        <v>27531</v>
      </c>
    </row>
    <row r="15252" spans="1:6">
      <c r="A15252" t="s">
        <v>27532</v>
      </c>
      <c r="B15252">
        <v>39</v>
      </c>
      <c r="C15252">
        <v>3</v>
      </c>
      <c r="D15252">
        <v>4</v>
      </c>
      <c r="E15252" t="s">
        <v>27533</v>
      </c>
      <c r="F15252" t="s">
        <v>27531</v>
      </c>
    </row>
    <row r="15253" spans="1:6">
      <c r="A15253" t="s">
        <v>27534</v>
      </c>
      <c r="B15253">
        <v>39</v>
      </c>
      <c r="C15253">
        <v>3</v>
      </c>
      <c r="D15253">
        <v>5</v>
      </c>
      <c r="E15253" t="s">
        <v>27535</v>
      </c>
      <c r="F15253" t="s">
        <v>27536</v>
      </c>
    </row>
    <row r="15254" spans="1:6">
      <c r="A15254" t="s">
        <v>27537</v>
      </c>
      <c r="B15254">
        <v>39</v>
      </c>
      <c r="C15254">
        <v>3</v>
      </c>
      <c r="D15254">
        <v>6</v>
      </c>
      <c r="E15254" t="s">
        <v>27538</v>
      </c>
      <c r="F15254" t="s">
        <v>27536</v>
      </c>
    </row>
    <row r="15255" spans="1:6">
      <c r="A15255" t="s">
        <v>27539</v>
      </c>
      <c r="B15255">
        <v>39</v>
      </c>
      <c r="C15255">
        <v>3</v>
      </c>
      <c r="D15255">
        <v>7</v>
      </c>
      <c r="E15255" t="s">
        <v>27540</v>
      </c>
      <c r="F15255" t="s">
        <v>27541</v>
      </c>
    </row>
    <row r="15256" spans="1:6">
      <c r="A15256" t="s">
        <v>27542</v>
      </c>
      <c r="B15256">
        <v>39</v>
      </c>
      <c r="C15256">
        <v>3</v>
      </c>
      <c r="D15256">
        <v>8</v>
      </c>
      <c r="E15256" t="s">
        <v>27543</v>
      </c>
      <c r="F15256" t="s">
        <v>27541</v>
      </c>
    </row>
    <row r="15257" spans="1:6">
      <c r="A15257" t="s">
        <v>27544</v>
      </c>
      <c r="B15257">
        <v>39</v>
      </c>
      <c r="C15257">
        <v>3</v>
      </c>
      <c r="D15257">
        <v>9</v>
      </c>
      <c r="E15257" t="s">
        <v>27545</v>
      </c>
      <c r="F15257" t="s">
        <v>27546</v>
      </c>
    </row>
    <row r="15258" spans="1:6">
      <c r="A15258" t="s">
        <v>27547</v>
      </c>
      <c r="B15258">
        <v>39</v>
      </c>
      <c r="C15258">
        <v>3</v>
      </c>
      <c r="D15258">
        <v>10</v>
      </c>
      <c r="E15258" t="s">
        <v>27548</v>
      </c>
      <c r="F15258" t="s">
        <v>27546</v>
      </c>
    </row>
    <row r="15259" spans="1:6">
      <c r="A15259" t="s">
        <v>27549</v>
      </c>
      <c r="B15259">
        <v>39</v>
      </c>
      <c r="C15259">
        <v>3</v>
      </c>
      <c r="D15259">
        <v>11</v>
      </c>
      <c r="E15259" t="s">
        <v>27550</v>
      </c>
      <c r="F15259" t="s">
        <v>27551</v>
      </c>
    </row>
    <row r="15260" spans="1:6">
      <c r="A15260" t="s">
        <v>27552</v>
      </c>
      <c r="B15260">
        <v>39</v>
      </c>
      <c r="C15260">
        <v>3</v>
      </c>
      <c r="D15260">
        <v>12</v>
      </c>
      <c r="E15260" t="s">
        <v>27553</v>
      </c>
      <c r="F15260" t="s">
        <v>27551</v>
      </c>
    </row>
    <row r="15261" spans="1:6">
      <c r="A15261" t="s">
        <v>27554</v>
      </c>
      <c r="B15261">
        <v>39</v>
      </c>
      <c r="C15261">
        <v>3</v>
      </c>
      <c r="D15261">
        <v>13</v>
      </c>
      <c r="E15261" t="s">
        <v>27555</v>
      </c>
      <c r="F15261" t="s">
        <v>27556</v>
      </c>
    </row>
    <row r="15262" spans="1:6">
      <c r="A15262" t="s">
        <v>27557</v>
      </c>
      <c r="B15262">
        <v>39</v>
      </c>
      <c r="C15262">
        <v>3</v>
      </c>
      <c r="D15262">
        <v>14</v>
      </c>
      <c r="E15262" t="s">
        <v>27558</v>
      </c>
      <c r="F15262" t="s">
        <v>27556</v>
      </c>
    </row>
    <row r="15263" spans="1:6">
      <c r="A15263" t="s">
        <v>27559</v>
      </c>
      <c r="B15263">
        <v>39</v>
      </c>
      <c r="C15263">
        <v>3</v>
      </c>
      <c r="D15263">
        <v>15</v>
      </c>
      <c r="E15263" t="s">
        <v>27560</v>
      </c>
      <c r="F15263" t="s">
        <v>27561</v>
      </c>
    </row>
    <row r="15264" spans="1:6">
      <c r="A15264" t="s">
        <v>27562</v>
      </c>
      <c r="B15264">
        <v>39</v>
      </c>
      <c r="C15264">
        <v>3</v>
      </c>
      <c r="D15264">
        <v>16</v>
      </c>
      <c r="E15264" t="s">
        <v>27563</v>
      </c>
      <c r="F15264" t="s">
        <v>27561</v>
      </c>
    </row>
    <row r="15265" spans="1:7">
      <c r="A15265" t="s">
        <v>27564</v>
      </c>
      <c r="B15265">
        <v>39</v>
      </c>
      <c r="C15265">
        <v>3</v>
      </c>
      <c r="D15265">
        <v>17</v>
      </c>
      <c r="E15265" t="s">
        <v>27565</v>
      </c>
      <c r="F15265" t="s">
        <v>27566</v>
      </c>
    </row>
    <row r="15266" spans="1:7">
      <c r="A15266" t="s">
        <v>27567</v>
      </c>
      <c r="B15266">
        <v>39</v>
      </c>
      <c r="C15266">
        <v>3</v>
      </c>
      <c r="D15266">
        <v>18</v>
      </c>
      <c r="E15266" t="s">
        <v>27568</v>
      </c>
      <c r="F15266" t="s">
        <v>27566</v>
      </c>
    </row>
    <row r="15267" spans="1:7">
      <c r="A15267" t="s">
        <v>27569</v>
      </c>
      <c r="B15267">
        <v>39</v>
      </c>
      <c r="C15267">
        <v>3</v>
      </c>
      <c r="D15267">
        <v>19</v>
      </c>
      <c r="E15267" t="s">
        <v>27570</v>
      </c>
      <c r="F15267" t="s">
        <v>27571</v>
      </c>
    </row>
    <row r="15268" spans="1:7">
      <c r="A15268" t="s">
        <v>27572</v>
      </c>
      <c r="B15268">
        <v>39</v>
      </c>
      <c r="C15268">
        <v>3</v>
      </c>
      <c r="D15268">
        <v>20</v>
      </c>
      <c r="E15268" t="s">
        <v>27573</v>
      </c>
      <c r="F15268" t="s">
        <v>27571</v>
      </c>
    </row>
    <row r="15269" spans="1:7">
      <c r="A15269" t="s">
        <v>27574</v>
      </c>
      <c r="B15269">
        <v>39</v>
      </c>
      <c r="C15269">
        <v>4</v>
      </c>
      <c r="D15269">
        <v>1</v>
      </c>
      <c r="E15269" t="s">
        <v>27575</v>
      </c>
      <c r="F15269" t="s">
        <v>27576</v>
      </c>
    </row>
    <row r="15270" spans="1:7">
      <c r="A15270" t="s">
        <v>27577</v>
      </c>
      <c r="B15270">
        <v>39</v>
      </c>
      <c r="C15270">
        <v>4</v>
      </c>
      <c r="D15270">
        <v>2</v>
      </c>
      <c r="E15270" t="s">
        <v>27578</v>
      </c>
      <c r="F15270" t="s">
        <v>27576</v>
      </c>
    </row>
    <row r="15271" spans="1:7">
      <c r="A15271" t="s">
        <v>27579</v>
      </c>
      <c r="B15271">
        <v>39</v>
      </c>
      <c r="C15271">
        <v>4</v>
      </c>
      <c r="D15271">
        <v>3</v>
      </c>
      <c r="E15271" t="s">
        <v>27580</v>
      </c>
      <c r="F15271" t="s">
        <v>27581</v>
      </c>
    </row>
    <row r="15272" spans="1:7">
      <c r="A15272" t="s">
        <v>27582</v>
      </c>
      <c r="B15272">
        <v>39</v>
      </c>
      <c r="C15272">
        <v>4</v>
      </c>
      <c r="D15272">
        <v>4</v>
      </c>
      <c r="E15272" t="s">
        <v>27583</v>
      </c>
      <c r="F15272" t="s">
        <v>27581</v>
      </c>
    </row>
    <row r="15273" spans="1:7">
      <c r="A15273" t="s">
        <v>27584</v>
      </c>
      <c r="B15273">
        <v>39</v>
      </c>
      <c r="C15273">
        <v>4</v>
      </c>
      <c r="D15273">
        <v>5</v>
      </c>
      <c r="E15273" t="s">
        <v>27585</v>
      </c>
      <c r="F15273" t="s">
        <v>27586</v>
      </c>
    </row>
    <row r="15274" spans="1:7">
      <c r="A15274" t="s">
        <v>27587</v>
      </c>
      <c r="B15274">
        <v>39</v>
      </c>
      <c r="C15274">
        <v>4</v>
      </c>
      <c r="D15274">
        <v>6</v>
      </c>
      <c r="E15274" t="s">
        <v>27588</v>
      </c>
      <c r="F15274" t="s">
        <v>27586</v>
      </c>
    </row>
    <row r="15275" spans="1:7">
      <c r="A15275" t="s">
        <v>27589</v>
      </c>
      <c r="B15275">
        <v>39</v>
      </c>
      <c r="C15275">
        <v>4</v>
      </c>
      <c r="D15275">
        <v>7</v>
      </c>
      <c r="E15275" t="s">
        <v>27590</v>
      </c>
      <c r="F15275" t="s">
        <v>27591</v>
      </c>
    </row>
    <row r="15276" spans="1:7">
      <c r="A15276" t="s">
        <v>27592</v>
      </c>
      <c r="B15276">
        <v>39</v>
      </c>
      <c r="C15276">
        <v>4</v>
      </c>
      <c r="D15276">
        <v>8</v>
      </c>
      <c r="E15276" t="s">
        <v>27593</v>
      </c>
      <c r="F15276" t="s">
        <v>27591</v>
      </c>
    </row>
    <row r="15277" spans="1:7">
      <c r="A15277" t="s">
        <v>27594</v>
      </c>
      <c r="B15277">
        <v>39</v>
      </c>
      <c r="C15277">
        <v>4</v>
      </c>
      <c r="D15277">
        <v>9</v>
      </c>
      <c r="E15277" t="s">
        <v>27595</v>
      </c>
      <c r="F15277" t="s">
        <v>27596</v>
      </c>
    </row>
    <row r="15278" spans="1:7">
      <c r="A15278" t="s">
        <v>27597</v>
      </c>
      <c r="B15278">
        <v>39</v>
      </c>
      <c r="C15278">
        <v>4</v>
      </c>
      <c r="D15278">
        <v>10</v>
      </c>
      <c r="E15278" t="s">
        <v>27598</v>
      </c>
      <c r="F15278" t="s">
        <v>27596</v>
      </c>
    </row>
    <row r="15279" spans="1:7">
      <c r="A15279" t="s">
        <v>27599</v>
      </c>
      <c r="B15279">
        <v>39</v>
      </c>
      <c r="C15279">
        <v>4</v>
      </c>
      <c r="D15279">
        <v>11</v>
      </c>
      <c r="E15279" t="s">
        <v>27600</v>
      </c>
      <c r="G15279" t="e">
        <f>--Internal_4861</f>
        <v>#NAME?</v>
      </c>
    </row>
    <row r="15280" spans="1:7">
      <c r="A15280" t="s">
        <v>27601</v>
      </c>
      <c r="B15280">
        <v>39</v>
      </c>
      <c r="C15280">
        <v>4</v>
      </c>
      <c r="D15280">
        <v>12</v>
      </c>
      <c r="E15280" t="s">
        <v>27600</v>
      </c>
      <c r="G15280" t="e">
        <f>--Internal_4861</f>
        <v>#NAME?</v>
      </c>
    </row>
    <row r="15281" spans="1:7">
      <c r="A15281" t="s">
        <v>27602</v>
      </c>
      <c r="B15281">
        <v>39</v>
      </c>
      <c r="C15281">
        <v>4</v>
      </c>
      <c r="D15281">
        <v>13</v>
      </c>
      <c r="E15281" t="s">
        <v>27603</v>
      </c>
      <c r="F15281" t="s">
        <v>27604</v>
      </c>
    </row>
    <row r="15282" spans="1:7">
      <c r="A15282" t="s">
        <v>27605</v>
      </c>
      <c r="B15282">
        <v>39</v>
      </c>
      <c r="C15282">
        <v>4</v>
      </c>
      <c r="D15282">
        <v>14</v>
      </c>
      <c r="E15282" t="s">
        <v>27606</v>
      </c>
      <c r="F15282" t="s">
        <v>27604</v>
      </c>
    </row>
    <row r="15283" spans="1:7">
      <c r="A15283" t="s">
        <v>27607</v>
      </c>
      <c r="B15283">
        <v>39</v>
      </c>
      <c r="C15283">
        <v>4</v>
      </c>
      <c r="D15283">
        <v>15</v>
      </c>
      <c r="E15283" t="s">
        <v>27608</v>
      </c>
      <c r="G15283" t="e">
        <f>--Internal_18337</f>
        <v>#NAME?</v>
      </c>
    </row>
    <row r="15284" spans="1:7">
      <c r="A15284" t="s">
        <v>27609</v>
      </c>
      <c r="B15284">
        <v>39</v>
      </c>
      <c r="C15284">
        <v>4</v>
      </c>
      <c r="D15284">
        <v>16</v>
      </c>
      <c r="E15284" t="s">
        <v>27608</v>
      </c>
      <c r="G15284" t="e">
        <f>--Internal_18337</f>
        <v>#NAME?</v>
      </c>
    </row>
    <row r="15285" spans="1:7">
      <c r="A15285" t="s">
        <v>27610</v>
      </c>
      <c r="B15285">
        <v>39</v>
      </c>
      <c r="C15285">
        <v>4</v>
      </c>
      <c r="D15285">
        <v>17</v>
      </c>
      <c r="E15285" t="s">
        <v>27611</v>
      </c>
      <c r="F15285" t="s">
        <v>27612</v>
      </c>
    </row>
    <row r="15286" spans="1:7">
      <c r="A15286" t="s">
        <v>27613</v>
      </c>
      <c r="B15286">
        <v>39</v>
      </c>
      <c r="C15286">
        <v>4</v>
      </c>
      <c r="D15286">
        <v>18</v>
      </c>
      <c r="E15286" t="s">
        <v>27614</v>
      </c>
      <c r="F15286" t="s">
        <v>27612</v>
      </c>
    </row>
    <row r="15287" spans="1:7">
      <c r="A15287" t="s">
        <v>27615</v>
      </c>
      <c r="B15287">
        <v>39</v>
      </c>
      <c r="C15287">
        <v>4</v>
      </c>
      <c r="D15287">
        <v>19</v>
      </c>
      <c r="E15287" t="s">
        <v>27616</v>
      </c>
      <c r="F15287" t="s">
        <v>27617</v>
      </c>
    </row>
    <row r="15288" spans="1:7">
      <c r="A15288" t="s">
        <v>27618</v>
      </c>
      <c r="B15288">
        <v>39</v>
      </c>
      <c r="C15288">
        <v>4</v>
      </c>
      <c r="D15288">
        <v>20</v>
      </c>
      <c r="E15288" t="s">
        <v>27619</v>
      </c>
      <c r="F15288" t="s">
        <v>27617</v>
      </c>
    </row>
    <row r="15289" spans="1:7">
      <c r="A15289" t="s">
        <v>27620</v>
      </c>
      <c r="B15289">
        <v>39</v>
      </c>
      <c r="C15289">
        <v>5</v>
      </c>
      <c r="D15289">
        <v>1</v>
      </c>
      <c r="E15289" t="s">
        <v>27621</v>
      </c>
      <c r="F15289" t="s">
        <v>27622</v>
      </c>
    </row>
    <row r="15290" spans="1:7">
      <c r="A15290" t="s">
        <v>27623</v>
      </c>
      <c r="B15290">
        <v>39</v>
      </c>
      <c r="C15290">
        <v>5</v>
      </c>
      <c r="D15290">
        <v>2</v>
      </c>
      <c r="E15290" t="s">
        <v>27624</v>
      </c>
      <c r="F15290" t="s">
        <v>27622</v>
      </c>
    </row>
    <row r="15291" spans="1:7">
      <c r="A15291" t="s">
        <v>27625</v>
      </c>
      <c r="B15291">
        <v>39</v>
      </c>
      <c r="C15291">
        <v>5</v>
      </c>
      <c r="D15291">
        <v>3</v>
      </c>
      <c r="E15291" t="s">
        <v>27626</v>
      </c>
      <c r="F15291" t="s">
        <v>27627</v>
      </c>
    </row>
    <row r="15292" spans="1:7">
      <c r="A15292" t="s">
        <v>27628</v>
      </c>
      <c r="B15292">
        <v>39</v>
      </c>
      <c r="C15292">
        <v>5</v>
      </c>
      <c r="D15292">
        <v>4</v>
      </c>
      <c r="E15292" t="s">
        <v>27629</v>
      </c>
      <c r="F15292" t="s">
        <v>27627</v>
      </c>
    </row>
    <row r="15293" spans="1:7">
      <c r="A15293" t="s">
        <v>27630</v>
      </c>
      <c r="B15293">
        <v>39</v>
      </c>
      <c r="C15293">
        <v>5</v>
      </c>
      <c r="D15293">
        <v>5</v>
      </c>
      <c r="E15293" t="s">
        <v>27631</v>
      </c>
      <c r="F15293" t="s">
        <v>27632</v>
      </c>
    </row>
    <row r="15294" spans="1:7">
      <c r="A15294" t="s">
        <v>27633</v>
      </c>
      <c r="B15294">
        <v>39</v>
      </c>
      <c r="C15294">
        <v>5</v>
      </c>
      <c r="D15294">
        <v>6</v>
      </c>
      <c r="E15294" t="s">
        <v>27634</v>
      </c>
      <c r="F15294" t="s">
        <v>27632</v>
      </c>
    </row>
    <row r="15295" spans="1:7">
      <c r="A15295" t="s">
        <v>27635</v>
      </c>
      <c r="B15295">
        <v>39</v>
      </c>
      <c r="C15295">
        <v>5</v>
      </c>
      <c r="D15295">
        <v>7</v>
      </c>
      <c r="E15295" t="s">
        <v>27636</v>
      </c>
      <c r="F15295" t="s">
        <v>27637</v>
      </c>
    </row>
    <row r="15296" spans="1:7">
      <c r="A15296" t="s">
        <v>27638</v>
      </c>
      <c r="B15296">
        <v>39</v>
      </c>
      <c r="C15296">
        <v>5</v>
      </c>
      <c r="D15296">
        <v>8</v>
      </c>
      <c r="E15296" t="s">
        <v>27639</v>
      </c>
      <c r="F15296" t="s">
        <v>27637</v>
      </c>
    </row>
    <row r="15297" spans="1:7">
      <c r="A15297" t="s">
        <v>27640</v>
      </c>
      <c r="B15297">
        <v>39</v>
      </c>
      <c r="C15297">
        <v>5</v>
      </c>
      <c r="D15297">
        <v>9</v>
      </c>
      <c r="E15297" t="s">
        <v>27641</v>
      </c>
      <c r="F15297" t="s">
        <v>27642</v>
      </c>
    </row>
    <row r="15298" spans="1:7">
      <c r="A15298" t="s">
        <v>27643</v>
      </c>
      <c r="B15298">
        <v>39</v>
      </c>
      <c r="C15298">
        <v>5</v>
      </c>
      <c r="D15298">
        <v>10</v>
      </c>
      <c r="E15298" t="s">
        <v>27644</v>
      </c>
      <c r="F15298" t="s">
        <v>27642</v>
      </c>
    </row>
    <row r="15299" spans="1:7">
      <c r="A15299" t="s">
        <v>27645</v>
      </c>
      <c r="B15299">
        <v>39</v>
      </c>
      <c r="C15299">
        <v>5</v>
      </c>
      <c r="D15299">
        <v>11</v>
      </c>
      <c r="E15299" t="s">
        <v>27646</v>
      </c>
      <c r="F15299" t="s">
        <v>27647</v>
      </c>
    </row>
    <row r="15300" spans="1:7">
      <c r="A15300" t="s">
        <v>27648</v>
      </c>
      <c r="B15300">
        <v>39</v>
      </c>
      <c r="C15300">
        <v>5</v>
      </c>
      <c r="D15300">
        <v>12</v>
      </c>
      <c r="E15300" t="s">
        <v>27649</v>
      </c>
      <c r="F15300" t="s">
        <v>27647</v>
      </c>
    </row>
    <row r="15301" spans="1:7">
      <c r="A15301" t="s">
        <v>27650</v>
      </c>
      <c r="B15301">
        <v>39</v>
      </c>
      <c r="C15301">
        <v>5</v>
      </c>
      <c r="D15301">
        <v>13</v>
      </c>
      <c r="E15301" t="s">
        <v>27651</v>
      </c>
      <c r="F15301" t="s">
        <v>27652</v>
      </c>
    </row>
    <row r="15302" spans="1:7">
      <c r="A15302" t="s">
        <v>27653</v>
      </c>
      <c r="B15302">
        <v>39</v>
      </c>
      <c r="C15302">
        <v>5</v>
      </c>
      <c r="D15302">
        <v>14</v>
      </c>
      <c r="E15302" t="s">
        <v>27654</v>
      </c>
      <c r="F15302" t="s">
        <v>27652</v>
      </c>
    </row>
    <row r="15303" spans="1:7">
      <c r="A15303" t="s">
        <v>27655</v>
      </c>
      <c r="B15303">
        <v>39</v>
      </c>
      <c r="C15303">
        <v>5</v>
      </c>
      <c r="D15303">
        <v>15</v>
      </c>
      <c r="E15303" t="s">
        <v>27656</v>
      </c>
      <c r="G15303" t="e">
        <f>--Internal_7414</f>
        <v>#NAME?</v>
      </c>
    </row>
    <row r="15304" spans="1:7">
      <c r="A15304" t="s">
        <v>27657</v>
      </c>
      <c r="B15304">
        <v>39</v>
      </c>
      <c r="C15304">
        <v>5</v>
      </c>
      <c r="D15304">
        <v>16</v>
      </c>
      <c r="E15304" t="s">
        <v>27656</v>
      </c>
      <c r="G15304" t="e">
        <f>--Internal_7414</f>
        <v>#NAME?</v>
      </c>
    </row>
    <row r="15305" spans="1:7">
      <c r="A15305" t="s">
        <v>27658</v>
      </c>
      <c r="B15305">
        <v>39</v>
      </c>
      <c r="C15305">
        <v>5</v>
      </c>
      <c r="D15305">
        <v>17</v>
      </c>
      <c r="E15305" t="s">
        <v>27659</v>
      </c>
      <c r="G15305" t="e">
        <f>--Internal_2814</f>
        <v>#NAME?</v>
      </c>
    </row>
    <row r="15306" spans="1:7">
      <c r="A15306" t="s">
        <v>27660</v>
      </c>
      <c r="B15306">
        <v>39</v>
      </c>
      <c r="C15306">
        <v>5</v>
      </c>
      <c r="D15306">
        <v>18</v>
      </c>
      <c r="E15306" t="s">
        <v>27659</v>
      </c>
      <c r="G15306" t="e">
        <f>--Internal_2814</f>
        <v>#NAME?</v>
      </c>
    </row>
    <row r="15307" spans="1:7">
      <c r="A15307" t="s">
        <v>27661</v>
      </c>
      <c r="B15307">
        <v>39</v>
      </c>
      <c r="C15307">
        <v>5</v>
      </c>
      <c r="D15307">
        <v>19</v>
      </c>
      <c r="E15307" t="s">
        <v>27662</v>
      </c>
      <c r="F15307" t="s">
        <v>27663</v>
      </c>
    </row>
    <row r="15308" spans="1:7">
      <c r="A15308" t="s">
        <v>27664</v>
      </c>
      <c r="B15308">
        <v>39</v>
      </c>
      <c r="C15308">
        <v>5</v>
      </c>
      <c r="D15308">
        <v>20</v>
      </c>
      <c r="E15308" t="s">
        <v>27665</v>
      </c>
      <c r="F15308" t="s">
        <v>27663</v>
      </c>
    </row>
    <row r="15309" spans="1:7">
      <c r="A15309" t="s">
        <v>27666</v>
      </c>
      <c r="B15309">
        <v>39</v>
      </c>
      <c r="C15309">
        <v>6</v>
      </c>
      <c r="D15309">
        <v>1</v>
      </c>
      <c r="E15309" t="s">
        <v>27667</v>
      </c>
      <c r="F15309" t="s">
        <v>27668</v>
      </c>
    </row>
    <row r="15310" spans="1:7">
      <c r="A15310" t="s">
        <v>27669</v>
      </c>
      <c r="B15310">
        <v>39</v>
      </c>
      <c r="C15310">
        <v>6</v>
      </c>
      <c r="D15310">
        <v>2</v>
      </c>
      <c r="E15310" t="s">
        <v>27670</v>
      </c>
      <c r="F15310" t="s">
        <v>27668</v>
      </c>
    </row>
    <row r="15311" spans="1:7">
      <c r="A15311" t="s">
        <v>27671</v>
      </c>
      <c r="B15311">
        <v>39</v>
      </c>
      <c r="C15311">
        <v>6</v>
      </c>
      <c r="D15311">
        <v>3</v>
      </c>
      <c r="E15311" t="s">
        <v>27672</v>
      </c>
      <c r="F15311" t="s">
        <v>27673</v>
      </c>
    </row>
    <row r="15312" spans="1:7">
      <c r="A15312" t="s">
        <v>27674</v>
      </c>
      <c r="B15312">
        <v>39</v>
      </c>
      <c r="C15312">
        <v>6</v>
      </c>
      <c r="D15312">
        <v>4</v>
      </c>
      <c r="E15312" t="s">
        <v>27675</v>
      </c>
      <c r="F15312" t="s">
        <v>27673</v>
      </c>
    </row>
    <row r="15313" spans="1:7">
      <c r="A15313" t="s">
        <v>27676</v>
      </c>
      <c r="B15313">
        <v>39</v>
      </c>
      <c r="C15313">
        <v>6</v>
      </c>
      <c r="D15313">
        <v>5</v>
      </c>
      <c r="E15313" t="s">
        <v>27677</v>
      </c>
      <c r="G15313" t="e">
        <f>--Internal_13737</f>
        <v>#NAME?</v>
      </c>
    </row>
    <row r="15314" spans="1:7">
      <c r="A15314" t="s">
        <v>27678</v>
      </c>
      <c r="B15314">
        <v>39</v>
      </c>
      <c r="C15314">
        <v>6</v>
      </c>
      <c r="D15314">
        <v>6</v>
      </c>
      <c r="E15314" t="s">
        <v>27677</v>
      </c>
      <c r="G15314" t="e">
        <f>--Internal_13737</f>
        <v>#NAME?</v>
      </c>
    </row>
    <row r="15315" spans="1:7">
      <c r="A15315" t="s">
        <v>27679</v>
      </c>
      <c r="B15315">
        <v>39</v>
      </c>
      <c r="C15315">
        <v>6</v>
      </c>
      <c r="D15315">
        <v>7</v>
      </c>
      <c r="E15315" t="s">
        <v>27680</v>
      </c>
      <c r="F15315" t="s">
        <v>27681</v>
      </c>
    </row>
    <row r="15316" spans="1:7">
      <c r="A15316" t="s">
        <v>27682</v>
      </c>
      <c r="B15316">
        <v>39</v>
      </c>
      <c r="C15316">
        <v>6</v>
      </c>
      <c r="D15316">
        <v>8</v>
      </c>
      <c r="E15316" t="s">
        <v>27683</v>
      </c>
      <c r="F15316" t="s">
        <v>27681</v>
      </c>
    </row>
    <row r="15317" spans="1:7">
      <c r="A15317" t="s">
        <v>27684</v>
      </c>
      <c r="B15317">
        <v>39</v>
      </c>
      <c r="C15317">
        <v>6</v>
      </c>
      <c r="D15317">
        <v>9</v>
      </c>
      <c r="E15317" t="s">
        <v>27685</v>
      </c>
      <c r="F15317" t="s">
        <v>27686</v>
      </c>
    </row>
    <row r="15318" spans="1:7">
      <c r="A15318" t="s">
        <v>27687</v>
      </c>
      <c r="B15318">
        <v>39</v>
      </c>
      <c r="C15318">
        <v>6</v>
      </c>
      <c r="D15318">
        <v>10</v>
      </c>
      <c r="E15318" t="s">
        <v>27688</v>
      </c>
      <c r="F15318" t="s">
        <v>27686</v>
      </c>
    </row>
    <row r="15319" spans="1:7">
      <c r="A15319" t="s">
        <v>27689</v>
      </c>
      <c r="B15319">
        <v>39</v>
      </c>
      <c r="C15319">
        <v>6</v>
      </c>
      <c r="D15319">
        <v>11</v>
      </c>
      <c r="E15319" t="s">
        <v>27690</v>
      </c>
      <c r="F15319" t="s">
        <v>27691</v>
      </c>
    </row>
    <row r="15320" spans="1:7">
      <c r="A15320" t="s">
        <v>27692</v>
      </c>
      <c r="B15320">
        <v>39</v>
      </c>
      <c r="C15320">
        <v>6</v>
      </c>
      <c r="D15320">
        <v>12</v>
      </c>
      <c r="E15320" t="s">
        <v>27693</v>
      </c>
      <c r="F15320" t="s">
        <v>27691</v>
      </c>
    </row>
    <row r="15321" spans="1:7">
      <c r="A15321" t="s">
        <v>27694</v>
      </c>
      <c r="B15321">
        <v>39</v>
      </c>
      <c r="C15321">
        <v>6</v>
      </c>
      <c r="D15321">
        <v>13</v>
      </c>
      <c r="E15321" t="s">
        <v>27695</v>
      </c>
      <c r="F15321" t="s">
        <v>27696</v>
      </c>
    </row>
    <row r="15322" spans="1:7">
      <c r="A15322" t="s">
        <v>27697</v>
      </c>
      <c r="B15322">
        <v>39</v>
      </c>
      <c r="C15322">
        <v>6</v>
      </c>
      <c r="D15322">
        <v>14</v>
      </c>
      <c r="E15322" t="s">
        <v>27698</v>
      </c>
      <c r="F15322" t="s">
        <v>27696</v>
      </c>
    </row>
    <row r="15323" spans="1:7">
      <c r="A15323" t="s">
        <v>27699</v>
      </c>
      <c r="B15323">
        <v>39</v>
      </c>
      <c r="C15323">
        <v>6</v>
      </c>
      <c r="D15323">
        <v>15</v>
      </c>
      <c r="E15323" t="s">
        <v>27700</v>
      </c>
      <c r="F15323" t="s">
        <v>27701</v>
      </c>
    </row>
    <row r="15324" spans="1:7">
      <c r="A15324" t="s">
        <v>27702</v>
      </c>
      <c r="B15324">
        <v>39</v>
      </c>
      <c r="C15324">
        <v>6</v>
      </c>
      <c r="D15324">
        <v>16</v>
      </c>
      <c r="E15324" t="s">
        <v>27703</v>
      </c>
      <c r="F15324" t="s">
        <v>27701</v>
      </c>
    </row>
    <row r="15325" spans="1:7">
      <c r="A15325" t="s">
        <v>27704</v>
      </c>
      <c r="B15325">
        <v>39</v>
      </c>
      <c r="C15325">
        <v>6</v>
      </c>
      <c r="D15325">
        <v>17</v>
      </c>
      <c r="E15325" t="s">
        <v>27705</v>
      </c>
      <c r="F15325" t="s">
        <v>27706</v>
      </c>
    </row>
    <row r="15326" spans="1:7">
      <c r="A15326" t="s">
        <v>27707</v>
      </c>
      <c r="B15326">
        <v>39</v>
      </c>
      <c r="C15326">
        <v>6</v>
      </c>
      <c r="D15326">
        <v>18</v>
      </c>
      <c r="E15326" t="s">
        <v>27708</v>
      </c>
      <c r="F15326" t="s">
        <v>27706</v>
      </c>
    </row>
    <row r="15327" spans="1:7">
      <c r="A15327" t="s">
        <v>27709</v>
      </c>
      <c r="B15327">
        <v>39</v>
      </c>
      <c r="C15327">
        <v>6</v>
      </c>
      <c r="D15327">
        <v>19</v>
      </c>
      <c r="E15327" t="s">
        <v>27710</v>
      </c>
      <c r="F15327" t="s">
        <v>27711</v>
      </c>
    </row>
    <row r="15328" spans="1:7">
      <c r="A15328" t="s">
        <v>27712</v>
      </c>
      <c r="B15328">
        <v>39</v>
      </c>
      <c r="C15328">
        <v>6</v>
      </c>
      <c r="D15328">
        <v>20</v>
      </c>
      <c r="E15328" t="s">
        <v>27713</v>
      </c>
      <c r="F15328" t="s">
        <v>27711</v>
      </c>
    </row>
    <row r="15329" spans="1:7">
      <c r="A15329" t="s">
        <v>27714</v>
      </c>
      <c r="B15329">
        <v>39</v>
      </c>
      <c r="C15329">
        <v>7</v>
      </c>
      <c r="D15329">
        <v>1</v>
      </c>
      <c r="E15329" t="s">
        <v>27715</v>
      </c>
      <c r="F15329" t="s">
        <v>27716</v>
      </c>
    </row>
    <row r="15330" spans="1:7">
      <c r="A15330" t="s">
        <v>27717</v>
      </c>
      <c r="B15330">
        <v>39</v>
      </c>
      <c r="C15330">
        <v>7</v>
      </c>
      <c r="D15330">
        <v>2</v>
      </c>
      <c r="E15330" t="s">
        <v>27718</v>
      </c>
      <c r="F15330" t="s">
        <v>27716</v>
      </c>
    </row>
    <row r="15331" spans="1:7">
      <c r="A15331" t="s">
        <v>27719</v>
      </c>
      <c r="B15331">
        <v>39</v>
      </c>
      <c r="C15331">
        <v>7</v>
      </c>
      <c r="D15331">
        <v>3</v>
      </c>
      <c r="E15331" t="s">
        <v>27720</v>
      </c>
      <c r="F15331" t="s">
        <v>27721</v>
      </c>
    </row>
    <row r="15332" spans="1:7">
      <c r="A15332" t="s">
        <v>27722</v>
      </c>
      <c r="B15332">
        <v>39</v>
      </c>
      <c r="C15332">
        <v>7</v>
      </c>
      <c r="D15332">
        <v>4</v>
      </c>
      <c r="E15332" t="s">
        <v>27723</v>
      </c>
      <c r="F15332" t="s">
        <v>27721</v>
      </c>
    </row>
    <row r="15333" spans="1:7">
      <c r="A15333" t="s">
        <v>27724</v>
      </c>
      <c r="B15333">
        <v>39</v>
      </c>
      <c r="C15333">
        <v>7</v>
      </c>
      <c r="D15333">
        <v>5</v>
      </c>
      <c r="E15333" t="s">
        <v>1091</v>
      </c>
      <c r="G15333" t="e">
        <f>--Internal_25516</f>
        <v>#NAME?</v>
      </c>
    </row>
    <row r="15334" spans="1:7">
      <c r="A15334" t="s">
        <v>27725</v>
      </c>
      <c r="B15334">
        <v>39</v>
      </c>
      <c r="C15334">
        <v>7</v>
      </c>
      <c r="D15334">
        <v>6</v>
      </c>
      <c r="E15334" t="s">
        <v>1091</v>
      </c>
      <c r="G15334" t="e">
        <f>--Internal_25516</f>
        <v>#NAME?</v>
      </c>
    </row>
    <row r="15335" spans="1:7">
      <c r="A15335" t="s">
        <v>27726</v>
      </c>
      <c r="B15335">
        <v>39</v>
      </c>
      <c r="C15335">
        <v>7</v>
      </c>
      <c r="D15335">
        <v>7</v>
      </c>
      <c r="E15335" t="s">
        <v>27727</v>
      </c>
      <c r="F15335" t="s">
        <v>27728</v>
      </c>
    </row>
    <row r="15336" spans="1:7">
      <c r="A15336" t="s">
        <v>27729</v>
      </c>
      <c r="B15336">
        <v>39</v>
      </c>
      <c r="C15336">
        <v>7</v>
      </c>
      <c r="D15336">
        <v>8</v>
      </c>
      <c r="E15336" t="s">
        <v>27730</v>
      </c>
      <c r="F15336" t="s">
        <v>27728</v>
      </c>
    </row>
    <row r="15337" spans="1:7">
      <c r="A15337" t="s">
        <v>27731</v>
      </c>
      <c r="B15337">
        <v>39</v>
      </c>
      <c r="C15337">
        <v>7</v>
      </c>
      <c r="D15337">
        <v>9</v>
      </c>
      <c r="E15337" t="s">
        <v>27732</v>
      </c>
      <c r="F15337" t="s">
        <v>27733</v>
      </c>
    </row>
    <row r="15338" spans="1:7">
      <c r="A15338" t="s">
        <v>27734</v>
      </c>
      <c r="B15338">
        <v>39</v>
      </c>
      <c r="C15338">
        <v>7</v>
      </c>
      <c r="D15338">
        <v>10</v>
      </c>
      <c r="E15338" t="s">
        <v>27735</v>
      </c>
      <c r="F15338" t="s">
        <v>27733</v>
      </c>
    </row>
    <row r="15339" spans="1:7">
      <c r="A15339" t="s">
        <v>27736</v>
      </c>
      <c r="B15339">
        <v>39</v>
      </c>
      <c r="C15339">
        <v>7</v>
      </c>
      <c r="D15339">
        <v>11</v>
      </c>
      <c r="E15339" t="s">
        <v>27737</v>
      </c>
      <c r="G15339" t="e">
        <f>--Internal_2981</f>
        <v>#NAME?</v>
      </c>
    </row>
    <row r="15340" spans="1:7">
      <c r="A15340" t="s">
        <v>27738</v>
      </c>
      <c r="B15340">
        <v>39</v>
      </c>
      <c r="C15340">
        <v>7</v>
      </c>
      <c r="D15340">
        <v>12</v>
      </c>
      <c r="E15340" t="s">
        <v>27737</v>
      </c>
      <c r="G15340" t="e">
        <f>--Internal_2981</f>
        <v>#NAME?</v>
      </c>
    </row>
    <row r="15341" spans="1:7">
      <c r="A15341" t="s">
        <v>27739</v>
      </c>
      <c r="B15341">
        <v>39</v>
      </c>
      <c r="C15341">
        <v>7</v>
      </c>
      <c r="D15341">
        <v>13</v>
      </c>
      <c r="E15341" t="s">
        <v>27740</v>
      </c>
      <c r="G15341" t="e">
        <f>--Internal_15024</f>
        <v>#NAME?</v>
      </c>
    </row>
    <row r="15342" spans="1:7">
      <c r="A15342" t="s">
        <v>27741</v>
      </c>
      <c r="B15342">
        <v>39</v>
      </c>
      <c r="C15342">
        <v>7</v>
      </c>
      <c r="D15342">
        <v>14</v>
      </c>
      <c r="E15342" t="s">
        <v>27740</v>
      </c>
      <c r="G15342" t="e">
        <f>--Internal_15024</f>
        <v>#NAME?</v>
      </c>
    </row>
    <row r="15343" spans="1:7">
      <c r="A15343" t="s">
        <v>27742</v>
      </c>
      <c r="B15343">
        <v>39</v>
      </c>
      <c r="C15343">
        <v>7</v>
      </c>
      <c r="D15343">
        <v>15</v>
      </c>
      <c r="E15343" t="s">
        <v>27743</v>
      </c>
      <c r="F15343" t="s">
        <v>27744</v>
      </c>
    </row>
    <row r="15344" spans="1:7">
      <c r="A15344" t="s">
        <v>27745</v>
      </c>
      <c r="B15344">
        <v>39</v>
      </c>
      <c r="C15344">
        <v>7</v>
      </c>
      <c r="D15344">
        <v>16</v>
      </c>
      <c r="E15344" t="s">
        <v>27746</v>
      </c>
      <c r="F15344" t="s">
        <v>27744</v>
      </c>
    </row>
    <row r="15345" spans="1:7">
      <c r="A15345" t="s">
        <v>27747</v>
      </c>
      <c r="B15345">
        <v>39</v>
      </c>
      <c r="C15345">
        <v>7</v>
      </c>
      <c r="D15345">
        <v>17</v>
      </c>
      <c r="E15345" t="s">
        <v>27748</v>
      </c>
      <c r="F15345" t="s">
        <v>27749</v>
      </c>
    </row>
    <row r="15346" spans="1:7">
      <c r="A15346" t="s">
        <v>27750</v>
      </c>
      <c r="B15346">
        <v>39</v>
      </c>
      <c r="C15346">
        <v>7</v>
      </c>
      <c r="D15346">
        <v>18</v>
      </c>
      <c r="E15346" t="s">
        <v>27751</v>
      </c>
      <c r="F15346" t="s">
        <v>27749</v>
      </c>
    </row>
    <row r="15347" spans="1:7">
      <c r="A15347" t="s">
        <v>27752</v>
      </c>
      <c r="B15347">
        <v>39</v>
      </c>
      <c r="C15347">
        <v>7</v>
      </c>
      <c r="D15347">
        <v>19</v>
      </c>
      <c r="E15347" t="s">
        <v>27753</v>
      </c>
      <c r="F15347" t="s">
        <v>27754</v>
      </c>
    </row>
    <row r="15348" spans="1:7">
      <c r="A15348" t="s">
        <v>27755</v>
      </c>
      <c r="B15348">
        <v>39</v>
      </c>
      <c r="C15348">
        <v>7</v>
      </c>
      <c r="D15348">
        <v>20</v>
      </c>
      <c r="E15348" t="s">
        <v>27756</v>
      </c>
      <c r="F15348" t="s">
        <v>27754</v>
      </c>
    </row>
    <row r="15349" spans="1:7">
      <c r="A15349" t="s">
        <v>27757</v>
      </c>
      <c r="B15349">
        <v>39</v>
      </c>
      <c r="C15349">
        <v>8</v>
      </c>
      <c r="D15349">
        <v>1</v>
      </c>
      <c r="E15349" t="s">
        <v>27758</v>
      </c>
      <c r="F15349" t="s">
        <v>27759</v>
      </c>
    </row>
    <row r="15350" spans="1:7">
      <c r="A15350" t="s">
        <v>27760</v>
      </c>
      <c r="B15350">
        <v>39</v>
      </c>
      <c r="C15350">
        <v>8</v>
      </c>
      <c r="D15350">
        <v>2</v>
      </c>
      <c r="E15350" t="s">
        <v>27761</v>
      </c>
      <c r="F15350" t="s">
        <v>27759</v>
      </c>
    </row>
    <row r="15351" spans="1:7">
      <c r="A15351" t="s">
        <v>27762</v>
      </c>
      <c r="B15351">
        <v>39</v>
      </c>
      <c r="C15351">
        <v>8</v>
      </c>
      <c r="D15351">
        <v>3</v>
      </c>
      <c r="E15351" t="s">
        <v>1714</v>
      </c>
      <c r="G15351" t="e">
        <f>--Internal_1444</f>
        <v>#NAME?</v>
      </c>
    </row>
    <row r="15352" spans="1:7">
      <c r="A15352" t="s">
        <v>27763</v>
      </c>
      <c r="B15352">
        <v>39</v>
      </c>
      <c r="C15352">
        <v>8</v>
      </c>
      <c r="D15352">
        <v>4</v>
      </c>
      <c r="E15352" t="s">
        <v>1714</v>
      </c>
      <c r="G15352" t="e">
        <f>--Internal_1444</f>
        <v>#NAME?</v>
      </c>
    </row>
    <row r="15353" spans="1:7">
      <c r="A15353" t="s">
        <v>27764</v>
      </c>
      <c r="B15353">
        <v>39</v>
      </c>
      <c r="C15353">
        <v>8</v>
      </c>
      <c r="D15353">
        <v>5</v>
      </c>
      <c r="E15353" t="s">
        <v>27765</v>
      </c>
      <c r="F15353" t="s">
        <v>27766</v>
      </c>
    </row>
    <row r="15354" spans="1:7">
      <c r="A15354" t="s">
        <v>27767</v>
      </c>
      <c r="B15354">
        <v>39</v>
      </c>
      <c r="C15354">
        <v>8</v>
      </c>
      <c r="D15354">
        <v>6</v>
      </c>
      <c r="E15354" t="s">
        <v>27768</v>
      </c>
      <c r="F15354" t="s">
        <v>27766</v>
      </c>
    </row>
    <row r="15355" spans="1:7">
      <c r="A15355" t="s">
        <v>27769</v>
      </c>
      <c r="B15355">
        <v>39</v>
      </c>
      <c r="C15355">
        <v>8</v>
      </c>
      <c r="D15355">
        <v>7</v>
      </c>
      <c r="E15355" t="s">
        <v>27770</v>
      </c>
      <c r="F15355" t="s">
        <v>27771</v>
      </c>
    </row>
    <row r="15356" spans="1:7">
      <c r="A15356" t="s">
        <v>27772</v>
      </c>
      <c r="B15356">
        <v>39</v>
      </c>
      <c r="C15356">
        <v>8</v>
      </c>
      <c r="D15356">
        <v>8</v>
      </c>
      <c r="E15356" t="s">
        <v>27773</v>
      </c>
      <c r="F15356" t="s">
        <v>27771</v>
      </c>
    </row>
    <row r="15357" spans="1:7">
      <c r="A15357" t="s">
        <v>27774</v>
      </c>
      <c r="B15357">
        <v>39</v>
      </c>
      <c r="C15357">
        <v>8</v>
      </c>
      <c r="D15357">
        <v>9</v>
      </c>
      <c r="E15357" t="s">
        <v>27775</v>
      </c>
      <c r="F15357" t="s">
        <v>27776</v>
      </c>
    </row>
    <row r="15358" spans="1:7">
      <c r="A15358" t="s">
        <v>27777</v>
      </c>
      <c r="B15358">
        <v>39</v>
      </c>
      <c r="C15358">
        <v>8</v>
      </c>
      <c r="D15358">
        <v>10</v>
      </c>
      <c r="E15358" t="s">
        <v>27778</v>
      </c>
      <c r="F15358" t="s">
        <v>27776</v>
      </c>
    </row>
    <row r="15359" spans="1:7">
      <c r="A15359" t="s">
        <v>27779</v>
      </c>
      <c r="B15359">
        <v>39</v>
      </c>
      <c r="C15359">
        <v>8</v>
      </c>
      <c r="D15359">
        <v>11</v>
      </c>
      <c r="E15359" t="s">
        <v>27780</v>
      </c>
      <c r="F15359" t="s">
        <v>27781</v>
      </c>
    </row>
    <row r="15360" spans="1:7">
      <c r="A15360" t="s">
        <v>27782</v>
      </c>
      <c r="B15360">
        <v>39</v>
      </c>
      <c r="C15360">
        <v>8</v>
      </c>
      <c r="D15360">
        <v>12</v>
      </c>
      <c r="E15360" t="s">
        <v>27783</v>
      </c>
      <c r="F15360" t="s">
        <v>27781</v>
      </c>
    </row>
    <row r="15361" spans="1:7">
      <c r="A15361" t="s">
        <v>27784</v>
      </c>
      <c r="B15361">
        <v>39</v>
      </c>
      <c r="C15361">
        <v>8</v>
      </c>
      <c r="D15361">
        <v>13</v>
      </c>
      <c r="E15361" t="s">
        <v>27785</v>
      </c>
      <c r="F15361" t="s">
        <v>27786</v>
      </c>
    </row>
    <row r="15362" spans="1:7">
      <c r="A15362" t="s">
        <v>27787</v>
      </c>
      <c r="B15362">
        <v>39</v>
      </c>
      <c r="C15362">
        <v>8</v>
      </c>
      <c r="D15362">
        <v>14</v>
      </c>
      <c r="E15362" t="s">
        <v>27788</v>
      </c>
      <c r="F15362" t="s">
        <v>27786</v>
      </c>
    </row>
    <row r="15363" spans="1:7">
      <c r="A15363" t="s">
        <v>27789</v>
      </c>
      <c r="B15363">
        <v>39</v>
      </c>
      <c r="C15363">
        <v>8</v>
      </c>
      <c r="D15363">
        <v>15</v>
      </c>
      <c r="E15363" t="s">
        <v>13034</v>
      </c>
      <c r="G15363" t="e">
        <f>--Internal_791</f>
        <v>#NAME?</v>
      </c>
    </row>
    <row r="15364" spans="1:7">
      <c r="A15364" t="s">
        <v>27790</v>
      </c>
      <c r="B15364">
        <v>39</v>
      </c>
      <c r="C15364">
        <v>8</v>
      </c>
      <c r="D15364">
        <v>16</v>
      </c>
      <c r="E15364" t="s">
        <v>13034</v>
      </c>
      <c r="G15364" t="e">
        <f>--Internal_791</f>
        <v>#NAME?</v>
      </c>
    </row>
    <row r="15365" spans="1:7">
      <c r="A15365" t="s">
        <v>27791</v>
      </c>
      <c r="B15365">
        <v>39</v>
      </c>
      <c r="C15365">
        <v>8</v>
      </c>
      <c r="D15365">
        <v>17</v>
      </c>
      <c r="E15365" t="s">
        <v>27792</v>
      </c>
      <c r="F15365" t="s">
        <v>27793</v>
      </c>
    </row>
    <row r="15366" spans="1:7">
      <c r="A15366" t="s">
        <v>27794</v>
      </c>
      <c r="B15366">
        <v>39</v>
      </c>
      <c r="C15366">
        <v>8</v>
      </c>
      <c r="D15366">
        <v>18</v>
      </c>
      <c r="E15366" t="s">
        <v>27795</v>
      </c>
      <c r="F15366" t="s">
        <v>27793</v>
      </c>
    </row>
    <row r="15367" spans="1:7">
      <c r="A15367" t="s">
        <v>27796</v>
      </c>
      <c r="B15367">
        <v>39</v>
      </c>
      <c r="C15367">
        <v>8</v>
      </c>
      <c r="D15367">
        <v>19</v>
      </c>
      <c r="E15367" t="s">
        <v>27797</v>
      </c>
      <c r="F15367" t="s">
        <v>27798</v>
      </c>
    </row>
    <row r="15368" spans="1:7">
      <c r="A15368" t="s">
        <v>27799</v>
      </c>
      <c r="B15368">
        <v>39</v>
      </c>
      <c r="C15368">
        <v>8</v>
      </c>
      <c r="D15368">
        <v>20</v>
      </c>
      <c r="E15368" t="s">
        <v>27800</v>
      </c>
      <c r="F15368" t="s">
        <v>27798</v>
      </c>
    </row>
    <row r="15369" spans="1:7">
      <c r="A15369" t="s">
        <v>27801</v>
      </c>
      <c r="B15369">
        <v>39</v>
      </c>
      <c r="C15369">
        <v>9</v>
      </c>
      <c r="D15369">
        <v>1</v>
      </c>
      <c r="E15369" t="s">
        <v>27802</v>
      </c>
      <c r="F15369" t="s">
        <v>27803</v>
      </c>
    </row>
    <row r="15370" spans="1:7">
      <c r="A15370" t="s">
        <v>27804</v>
      </c>
      <c r="B15370">
        <v>39</v>
      </c>
      <c r="C15370">
        <v>9</v>
      </c>
      <c r="D15370">
        <v>2</v>
      </c>
      <c r="E15370" t="s">
        <v>27805</v>
      </c>
      <c r="F15370" t="s">
        <v>27803</v>
      </c>
    </row>
    <row r="15371" spans="1:7">
      <c r="A15371" t="s">
        <v>27806</v>
      </c>
      <c r="B15371">
        <v>39</v>
      </c>
      <c r="C15371">
        <v>9</v>
      </c>
      <c r="D15371">
        <v>3</v>
      </c>
      <c r="E15371" t="s">
        <v>27807</v>
      </c>
      <c r="F15371" t="s">
        <v>27808</v>
      </c>
    </row>
    <row r="15372" spans="1:7">
      <c r="A15372" t="s">
        <v>27809</v>
      </c>
      <c r="B15372">
        <v>39</v>
      </c>
      <c r="C15372">
        <v>9</v>
      </c>
      <c r="D15372">
        <v>4</v>
      </c>
      <c r="E15372" t="s">
        <v>27810</v>
      </c>
      <c r="F15372" t="s">
        <v>27808</v>
      </c>
    </row>
    <row r="15373" spans="1:7">
      <c r="A15373" t="s">
        <v>27811</v>
      </c>
      <c r="B15373">
        <v>39</v>
      </c>
      <c r="C15373">
        <v>9</v>
      </c>
      <c r="D15373">
        <v>5</v>
      </c>
      <c r="E15373" t="s">
        <v>27812</v>
      </c>
      <c r="F15373" t="s">
        <v>27813</v>
      </c>
    </row>
    <row r="15374" spans="1:7">
      <c r="A15374" t="s">
        <v>27814</v>
      </c>
      <c r="B15374">
        <v>39</v>
      </c>
      <c r="C15374">
        <v>9</v>
      </c>
      <c r="D15374">
        <v>6</v>
      </c>
      <c r="E15374" t="s">
        <v>27815</v>
      </c>
      <c r="F15374" t="s">
        <v>27813</v>
      </c>
    </row>
    <row r="15375" spans="1:7">
      <c r="A15375" t="s">
        <v>27816</v>
      </c>
      <c r="B15375">
        <v>39</v>
      </c>
      <c r="C15375">
        <v>9</v>
      </c>
      <c r="D15375">
        <v>7</v>
      </c>
      <c r="E15375" t="s">
        <v>27817</v>
      </c>
      <c r="F15375" t="s">
        <v>27818</v>
      </c>
    </row>
    <row r="15376" spans="1:7">
      <c r="A15376" t="s">
        <v>27819</v>
      </c>
      <c r="B15376">
        <v>39</v>
      </c>
      <c r="C15376">
        <v>9</v>
      </c>
      <c r="D15376">
        <v>8</v>
      </c>
      <c r="E15376" t="s">
        <v>27820</v>
      </c>
      <c r="F15376" t="s">
        <v>27818</v>
      </c>
    </row>
    <row r="15377" spans="1:6">
      <c r="A15377" t="s">
        <v>27821</v>
      </c>
      <c r="B15377">
        <v>39</v>
      </c>
      <c r="C15377">
        <v>9</v>
      </c>
      <c r="D15377">
        <v>9</v>
      </c>
      <c r="E15377" t="s">
        <v>27822</v>
      </c>
      <c r="F15377" t="s">
        <v>27823</v>
      </c>
    </row>
    <row r="15378" spans="1:6">
      <c r="A15378" t="s">
        <v>27824</v>
      </c>
      <c r="B15378">
        <v>39</v>
      </c>
      <c r="C15378">
        <v>9</v>
      </c>
      <c r="D15378">
        <v>10</v>
      </c>
      <c r="E15378" t="s">
        <v>27825</v>
      </c>
      <c r="F15378" t="s">
        <v>27823</v>
      </c>
    </row>
    <row r="15379" spans="1:6">
      <c r="A15379" t="s">
        <v>27826</v>
      </c>
      <c r="B15379">
        <v>39</v>
      </c>
      <c r="C15379">
        <v>9</v>
      </c>
      <c r="D15379">
        <v>11</v>
      </c>
      <c r="E15379" t="s">
        <v>27827</v>
      </c>
      <c r="F15379" t="s">
        <v>27828</v>
      </c>
    </row>
    <row r="15380" spans="1:6">
      <c r="A15380" t="s">
        <v>27829</v>
      </c>
      <c r="B15380">
        <v>39</v>
      </c>
      <c r="C15380">
        <v>9</v>
      </c>
      <c r="D15380">
        <v>12</v>
      </c>
      <c r="E15380" t="s">
        <v>27830</v>
      </c>
      <c r="F15380" t="s">
        <v>27828</v>
      </c>
    </row>
    <row r="15381" spans="1:6">
      <c r="A15381" t="s">
        <v>27831</v>
      </c>
      <c r="B15381">
        <v>39</v>
      </c>
      <c r="C15381">
        <v>9</v>
      </c>
      <c r="D15381">
        <v>13</v>
      </c>
      <c r="E15381" t="s">
        <v>27832</v>
      </c>
      <c r="F15381" t="s">
        <v>27833</v>
      </c>
    </row>
    <row r="15382" spans="1:6">
      <c r="A15382" t="s">
        <v>27834</v>
      </c>
      <c r="B15382">
        <v>39</v>
      </c>
      <c r="C15382">
        <v>9</v>
      </c>
      <c r="D15382">
        <v>14</v>
      </c>
      <c r="E15382" t="s">
        <v>27835</v>
      </c>
      <c r="F15382" t="s">
        <v>27833</v>
      </c>
    </row>
    <row r="15383" spans="1:6">
      <c r="A15383" t="s">
        <v>27836</v>
      </c>
      <c r="B15383">
        <v>39</v>
      </c>
      <c r="C15383">
        <v>9</v>
      </c>
      <c r="D15383">
        <v>15</v>
      </c>
      <c r="E15383" t="s">
        <v>27837</v>
      </c>
      <c r="F15383" t="s">
        <v>27838</v>
      </c>
    </row>
    <row r="15384" spans="1:6">
      <c r="A15384" t="s">
        <v>27839</v>
      </c>
      <c r="B15384">
        <v>39</v>
      </c>
      <c r="C15384">
        <v>9</v>
      </c>
      <c r="D15384">
        <v>16</v>
      </c>
      <c r="E15384" t="s">
        <v>27840</v>
      </c>
      <c r="F15384" t="s">
        <v>27838</v>
      </c>
    </row>
    <row r="15385" spans="1:6">
      <c r="A15385" t="s">
        <v>27841</v>
      </c>
      <c r="B15385">
        <v>39</v>
      </c>
      <c r="C15385">
        <v>9</v>
      </c>
      <c r="D15385">
        <v>17</v>
      </c>
      <c r="E15385" t="s">
        <v>27842</v>
      </c>
      <c r="F15385" t="s">
        <v>27843</v>
      </c>
    </row>
    <row r="15386" spans="1:6">
      <c r="A15386" t="s">
        <v>27844</v>
      </c>
      <c r="B15386">
        <v>39</v>
      </c>
      <c r="C15386">
        <v>9</v>
      </c>
      <c r="D15386">
        <v>18</v>
      </c>
      <c r="E15386" t="s">
        <v>27845</v>
      </c>
      <c r="F15386" t="s">
        <v>27843</v>
      </c>
    </row>
    <row r="15387" spans="1:6">
      <c r="A15387" t="s">
        <v>27846</v>
      </c>
      <c r="B15387">
        <v>39</v>
      </c>
      <c r="C15387">
        <v>9</v>
      </c>
      <c r="D15387">
        <v>19</v>
      </c>
      <c r="E15387" t="s">
        <v>27847</v>
      </c>
      <c r="F15387" t="s">
        <v>27848</v>
      </c>
    </row>
    <row r="15388" spans="1:6">
      <c r="A15388" t="s">
        <v>27849</v>
      </c>
      <c r="B15388">
        <v>39</v>
      </c>
      <c r="C15388">
        <v>9</v>
      </c>
      <c r="D15388">
        <v>20</v>
      </c>
      <c r="E15388" t="s">
        <v>27850</v>
      </c>
      <c r="F15388" t="s">
        <v>27848</v>
      </c>
    </row>
    <row r="15389" spans="1:6">
      <c r="A15389" t="s">
        <v>27851</v>
      </c>
      <c r="B15389">
        <v>39</v>
      </c>
      <c r="C15389">
        <v>10</v>
      </c>
      <c r="D15389">
        <v>1</v>
      </c>
      <c r="E15389" t="s">
        <v>27852</v>
      </c>
      <c r="F15389" t="s">
        <v>27853</v>
      </c>
    </row>
    <row r="15390" spans="1:6">
      <c r="A15390" t="s">
        <v>27854</v>
      </c>
      <c r="B15390">
        <v>39</v>
      </c>
      <c r="C15390">
        <v>10</v>
      </c>
      <c r="D15390">
        <v>2</v>
      </c>
      <c r="E15390" t="s">
        <v>27855</v>
      </c>
      <c r="F15390" t="s">
        <v>27853</v>
      </c>
    </row>
    <row r="15391" spans="1:6">
      <c r="A15391" t="s">
        <v>27856</v>
      </c>
      <c r="B15391">
        <v>39</v>
      </c>
      <c r="C15391">
        <v>10</v>
      </c>
      <c r="D15391">
        <v>3</v>
      </c>
      <c r="E15391" t="s">
        <v>27857</v>
      </c>
      <c r="F15391" t="s">
        <v>27858</v>
      </c>
    </row>
    <row r="15392" spans="1:6">
      <c r="A15392" t="s">
        <v>27859</v>
      </c>
      <c r="B15392">
        <v>39</v>
      </c>
      <c r="C15392">
        <v>10</v>
      </c>
      <c r="D15392">
        <v>4</v>
      </c>
      <c r="E15392" t="s">
        <v>27860</v>
      </c>
      <c r="F15392" t="s">
        <v>27858</v>
      </c>
    </row>
    <row r="15393" spans="1:6">
      <c r="A15393" t="s">
        <v>27861</v>
      </c>
      <c r="B15393">
        <v>39</v>
      </c>
      <c r="C15393">
        <v>10</v>
      </c>
      <c r="D15393">
        <v>5</v>
      </c>
      <c r="E15393" t="s">
        <v>27862</v>
      </c>
      <c r="F15393" t="s">
        <v>27863</v>
      </c>
    </row>
    <row r="15394" spans="1:6">
      <c r="A15394" t="s">
        <v>27864</v>
      </c>
      <c r="B15394">
        <v>39</v>
      </c>
      <c r="C15394">
        <v>10</v>
      </c>
      <c r="D15394">
        <v>6</v>
      </c>
      <c r="E15394" t="s">
        <v>27865</v>
      </c>
      <c r="F15394" t="s">
        <v>27863</v>
      </c>
    </row>
    <row r="15395" spans="1:6">
      <c r="A15395" t="s">
        <v>27866</v>
      </c>
      <c r="B15395">
        <v>39</v>
      </c>
      <c r="C15395">
        <v>10</v>
      </c>
      <c r="D15395">
        <v>7</v>
      </c>
      <c r="E15395" t="s">
        <v>27867</v>
      </c>
      <c r="F15395" t="s">
        <v>27868</v>
      </c>
    </row>
    <row r="15396" spans="1:6">
      <c r="A15396" t="s">
        <v>27869</v>
      </c>
      <c r="B15396">
        <v>39</v>
      </c>
      <c r="C15396">
        <v>10</v>
      </c>
      <c r="D15396">
        <v>8</v>
      </c>
      <c r="E15396" t="s">
        <v>27870</v>
      </c>
      <c r="F15396" t="s">
        <v>27868</v>
      </c>
    </row>
    <row r="15397" spans="1:6">
      <c r="A15397" t="s">
        <v>27871</v>
      </c>
      <c r="B15397">
        <v>39</v>
      </c>
      <c r="C15397">
        <v>10</v>
      </c>
      <c r="D15397">
        <v>9</v>
      </c>
      <c r="E15397" t="s">
        <v>27872</v>
      </c>
      <c r="F15397" t="s">
        <v>27873</v>
      </c>
    </row>
    <row r="15398" spans="1:6">
      <c r="A15398" t="s">
        <v>27874</v>
      </c>
      <c r="B15398">
        <v>39</v>
      </c>
      <c r="C15398">
        <v>10</v>
      </c>
      <c r="D15398">
        <v>10</v>
      </c>
      <c r="E15398" t="s">
        <v>27875</v>
      </c>
      <c r="F15398" t="s">
        <v>27873</v>
      </c>
    </row>
    <row r="15399" spans="1:6">
      <c r="A15399" t="s">
        <v>27876</v>
      </c>
      <c r="B15399">
        <v>39</v>
      </c>
      <c r="C15399">
        <v>10</v>
      </c>
      <c r="D15399">
        <v>11</v>
      </c>
      <c r="E15399" t="s">
        <v>27877</v>
      </c>
      <c r="F15399" t="s">
        <v>27878</v>
      </c>
    </row>
    <row r="15400" spans="1:6">
      <c r="A15400" t="s">
        <v>27879</v>
      </c>
      <c r="B15400">
        <v>39</v>
      </c>
      <c r="C15400">
        <v>10</v>
      </c>
      <c r="D15400">
        <v>12</v>
      </c>
      <c r="E15400" t="s">
        <v>27880</v>
      </c>
      <c r="F15400" t="s">
        <v>27878</v>
      </c>
    </row>
    <row r="15401" spans="1:6">
      <c r="A15401" t="s">
        <v>27881</v>
      </c>
      <c r="B15401">
        <v>39</v>
      </c>
      <c r="C15401">
        <v>10</v>
      </c>
      <c r="D15401">
        <v>13</v>
      </c>
      <c r="E15401" t="s">
        <v>27882</v>
      </c>
      <c r="F15401" t="s">
        <v>27883</v>
      </c>
    </row>
    <row r="15402" spans="1:6">
      <c r="A15402" t="s">
        <v>27884</v>
      </c>
      <c r="B15402">
        <v>39</v>
      </c>
      <c r="C15402">
        <v>10</v>
      </c>
      <c r="D15402">
        <v>14</v>
      </c>
      <c r="E15402" t="s">
        <v>27882</v>
      </c>
      <c r="F15402" t="s">
        <v>27883</v>
      </c>
    </row>
    <row r="15403" spans="1:6">
      <c r="A15403" t="s">
        <v>27885</v>
      </c>
      <c r="B15403">
        <v>39</v>
      </c>
      <c r="C15403">
        <v>10</v>
      </c>
      <c r="D15403">
        <v>15</v>
      </c>
      <c r="E15403" t="s">
        <v>27886</v>
      </c>
      <c r="F15403" t="s">
        <v>27887</v>
      </c>
    </row>
    <row r="15404" spans="1:6">
      <c r="A15404" t="s">
        <v>27888</v>
      </c>
      <c r="B15404">
        <v>39</v>
      </c>
      <c r="C15404">
        <v>10</v>
      </c>
      <c r="D15404">
        <v>16</v>
      </c>
      <c r="E15404" t="s">
        <v>27889</v>
      </c>
      <c r="F15404" t="s">
        <v>27887</v>
      </c>
    </row>
    <row r="15405" spans="1:6">
      <c r="A15405" t="s">
        <v>27890</v>
      </c>
      <c r="B15405">
        <v>39</v>
      </c>
      <c r="C15405">
        <v>10</v>
      </c>
      <c r="D15405">
        <v>17</v>
      </c>
      <c r="E15405" t="s">
        <v>27891</v>
      </c>
      <c r="F15405" t="s">
        <v>27892</v>
      </c>
    </row>
    <row r="15406" spans="1:6">
      <c r="A15406" t="s">
        <v>27893</v>
      </c>
      <c r="B15406">
        <v>39</v>
      </c>
      <c r="C15406">
        <v>10</v>
      </c>
      <c r="D15406">
        <v>18</v>
      </c>
      <c r="E15406" t="s">
        <v>27894</v>
      </c>
      <c r="F15406" t="s">
        <v>27892</v>
      </c>
    </row>
    <row r="15407" spans="1:6">
      <c r="A15407" t="s">
        <v>27895</v>
      </c>
      <c r="B15407">
        <v>39</v>
      </c>
      <c r="C15407">
        <v>10</v>
      </c>
      <c r="D15407">
        <v>19</v>
      </c>
      <c r="E15407" t="s">
        <v>27896</v>
      </c>
      <c r="F15407" t="s">
        <v>27897</v>
      </c>
    </row>
    <row r="15408" spans="1:6">
      <c r="A15408" t="s">
        <v>27898</v>
      </c>
      <c r="B15408">
        <v>39</v>
      </c>
      <c r="C15408">
        <v>10</v>
      </c>
      <c r="D15408">
        <v>20</v>
      </c>
      <c r="E15408" t="s">
        <v>27896</v>
      </c>
      <c r="F15408" t="s">
        <v>27897</v>
      </c>
    </row>
    <row r="15409" spans="1:6">
      <c r="A15409" t="s">
        <v>27899</v>
      </c>
      <c r="B15409">
        <v>39</v>
      </c>
      <c r="C15409">
        <v>11</v>
      </c>
      <c r="D15409">
        <v>1</v>
      </c>
      <c r="E15409" t="s">
        <v>27900</v>
      </c>
      <c r="F15409" t="s">
        <v>27901</v>
      </c>
    </row>
    <row r="15410" spans="1:6">
      <c r="A15410" t="s">
        <v>27902</v>
      </c>
      <c r="B15410">
        <v>39</v>
      </c>
      <c r="C15410">
        <v>11</v>
      </c>
      <c r="D15410">
        <v>2</v>
      </c>
      <c r="E15410" t="s">
        <v>27903</v>
      </c>
      <c r="F15410" t="s">
        <v>27901</v>
      </c>
    </row>
    <row r="15411" spans="1:6">
      <c r="A15411" t="s">
        <v>27904</v>
      </c>
      <c r="B15411">
        <v>39</v>
      </c>
      <c r="C15411">
        <v>11</v>
      </c>
      <c r="D15411">
        <v>3</v>
      </c>
      <c r="E15411" t="s">
        <v>27905</v>
      </c>
      <c r="F15411" t="s">
        <v>27906</v>
      </c>
    </row>
    <row r="15412" spans="1:6">
      <c r="A15412" t="s">
        <v>27907</v>
      </c>
      <c r="B15412">
        <v>39</v>
      </c>
      <c r="C15412">
        <v>11</v>
      </c>
      <c r="D15412">
        <v>4</v>
      </c>
      <c r="E15412" t="s">
        <v>27908</v>
      </c>
      <c r="F15412" t="s">
        <v>27906</v>
      </c>
    </row>
    <row r="15413" spans="1:6">
      <c r="A15413" t="s">
        <v>27909</v>
      </c>
      <c r="B15413">
        <v>39</v>
      </c>
      <c r="C15413">
        <v>11</v>
      </c>
      <c r="D15413">
        <v>5</v>
      </c>
      <c r="E15413" t="s">
        <v>27910</v>
      </c>
      <c r="F15413" t="s">
        <v>27911</v>
      </c>
    </row>
    <row r="15414" spans="1:6">
      <c r="A15414" t="s">
        <v>27912</v>
      </c>
      <c r="B15414">
        <v>39</v>
      </c>
      <c r="C15414">
        <v>11</v>
      </c>
      <c r="D15414">
        <v>6</v>
      </c>
      <c r="E15414" t="s">
        <v>27913</v>
      </c>
      <c r="F15414" t="s">
        <v>27911</v>
      </c>
    </row>
    <row r="15415" spans="1:6">
      <c r="A15415" t="s">
        <v>27914</v>
      </c>
      <c r="B15415">
        <v>39</v>
      </c>
      <c r="C15415">
        <v>11</v>
      </c>
      <c r="D15415">
        <v>7</v>
      </c>
      <c r="E15415" t="s">
        <v>27915</v>
      </c>
      <c r="F15415" t="s">
        <v>27916</v>
      </c>
    </row>
    <row r="15416" spans="1:6">
      <c r="A15416" t="s">
        <v>27917</v>
      </c>
      <c r="B15416">
        <v>39</v>
      </c>
      <c r="C15416">
        <v>11</v>
      </c>
      <c r="D15416">
        <v>8</v>
      </c>
      <c r="E15416" t="s">
        <v>27918</v>
      </c>
      <c r="F15416" t="s">
        <v>27916</v>
      </c>
    </row>
    <row r="15417" spans="1:6">
      <c r="A15417" t="s">
        <v>27919</v>
      </c>
      <c r="B15417">
        <v>39</v>
      </c>
      <c r="C15417">
        <v>11</v>
      </c>
      <c r="D15417">
        <v>9</v>
      </c>
      <c r="E15417" t="s">
        <v>27920</v>
      </c>
      <c r="F15417" t="s">
        <v>27921</v>
      </c>
    </row>
    <row r="15418" spans="1:6">
      <c r="A15418" t="s">
        <v>27922</v>
      </c>
      <c r="B15418">
        <v>39</v>
      </c>
      <c r="C15418">
        <v>11</v>
      </c>
      <c r="D15418">
        <v>10</v>
      </c>
      <c r="E15418" t="s">
        <v>27923</v>
      </c>
      <c r="F15418" t="s">
        <v>27921</v>
      </c>
    </row>
    <row r="15419" spans="1:6">
      <c r="A15419" t="s">
        <v>27924</v>
      </c>
      <c r="B15419">
        <v>39</v>
      </c>
      <c r="C15419">
        <v>11</v>
      </c>
      <c r="D15419">
        <v>11</v>
      </c>
      <c r="E15419" t="s">
        <v>27925</v>
      </c>
      <c r="F15419" t="s">
        <v>27926</v>
      </c>
    </row>
    <row r="15420" spans="1:6">
      <c r="A15420" t="s">
        <v>27927</v>
      </c>
      <c r="B15420">
        <v>39</v>
      </c>
      <c r="C15420">
        <v>11</v>
      </c>
      <c r="D15420">
        <v>12</v>
      </c>
      <c r="E15420" t="s">
        <v>27928</v>
      </c>
      <c r="F15420" t="s">
        <v>27926</v>
      </c>
    </row>
    <row r="15421" spans="1:6">
      <c r="A15421" t="s">
        <v>27929</v>
      </c>
      <c r="B15421">
        <v>39</v>
      </c>
      <c r="C15421">
        <v>11</v>
      </c>
      <c r="D15421">
        <v>13</v>
      </c>
      <c r="E15421" t="s">
        <v>27930</v>
      </c>
      <c r="F15421" t="s">
        <v>27931</v>
      </c>
    </row>
    <row r="15422" spans="1:6">
      <c r="A15422" t="s">
        <v>27932</v>
      </c>
      <c r="B15422">
        <v>39</v>
      </c>
      <c r="C15422">
        <v>11</v>
      </c>
      <c r="D15422">
        <v>14</v>
      </c>
      <c r="E15422" t="s">
        <v>27933</v>
      </c>
      <c r="F15422" t="s">
        <v>27931</v>
      </c>
    </row>
    <row r="15423" spans="1:6">
      <c r="A15423" t="s">
        <v>27934</v>
      </c>
      <c r="B15423">
        <v>39</v>
      </c>
      <c r="C15423">
        <v>11</v>
      </c>
      <c r="D15423">
        <v>15</v>
      </c>
      <c r="E15423" t="s">
        <v>27935</v>
      </c>
      <c r="F15423" t="s">
        <v>27936</v>
      </c>
    </row>
    <row r="15424" spans="1:6">
      <c r="A15424" t="s">
        <v>27937</v>
      </c>
      <c r="B15424">
        <v>39</v>
      </c>
      <c r="C15424">
        <v>11</v>
      </c>
      <c r="D15424">
        <v>16</v>
      </c>
      <c r="E15424" t="s">
        <v>27938</v>
      </c>
      <c r="F15424" t="s">
        <v>27936</v>
      </c>
    </row>
    <row r="15425" spans="1:7">
      <c r="A15425" t="s">
        <v>27939</v>
      </c>
      <c r="B15425">
        <v>39</v>
      </c>
      <c r="C15425">
        <v>11</v>
      </c>
      <c r="D15425">
        <v>17</v>
      </c>
      <c r="E15425" t="s">
        <v>27940</v>
      </c>
      <c r="F15425" t="s">
        <v>27941</v>
      </c>
    </row>
    <row r="15426" spans="1:7">
      <c r="A15426" t="s">
        <v>27942</v>
      </c>
      <c r="B15426">
        <v>39</v>
      </c>
      <c r="C15426">
        <v>11</v>
      </c>
      <c r="D15426">
        <v>18</v>
      </c>
      <c r="E15426" t="s">
        <v>27943</v>
      </c>
      <c r="F15426" t="s">
        <v>27941</v>
      </c>
    </row>
    <row r="15427" spans="1:7">
      <c r="A15427" t="s">
        <v>27944</v>
      </c>
      <c r="B15427">
        <v>39</v>
      </c>
      <c r="C15427">
        <v>11</v>
      </c>
      <c r="D15427">
        <v>19</v>
      </c>
      <c r="E15427" t="s">
        <v>27945</v>
      </c>
      <c r="F15427" t="s">
        <v>27946</v>
      </c>
    </row>
    <row r="15428" spans="1:7">
      <c r="A15428" t="s">
        <v>27947</v>
      </c>
      <c r="B15428">
        <v>39</v>
      </c>
      <c r="C15428">
        <v>11</v>
      </c>
      <c r="D15428">
        <v>20</v>
      </c>
      <c r="E15428" t="s">
        <v>27948</v>
      </c>
      <c r="F15428" t="s">
        <v>27946</v>
      </c>
    </row>
    <row r="15429" spans="1:7">
      <c r="A15429" t="s">
        <v>27949</v>
      </c>
      <c r="B15429">
        <v>39</v>
      </c>
      <c r="C15429">
        <v>12</v>
      </c>
      <c r="D15429">
        <v>1</v>
      </c>
      <c r="E15429" t="s">
        <v>27950</v>
      </c>
      <c r="F15429" t="s">
        <v>27951</v>
      </c>
    </row>
    <row r="15430" spans="1:7">
      <c r="A15430" t="s">
        <v>27952</v>
      </c>
      <c r="B15430">
        <v>39</v>
      </c>
      <c r="C15430">
        <v>12</v>
      </c>
      <c r="D15430">
        <v>2</v>
      </c>
      <c r="E15430" t="s">
        <v>27953</v>
      </c>
      <c r="F15430" t="s">
        <v>27951</v>
      </c>
    </row>
    <row r="15431" spans="1:7">
      <c r="A15431" t="s">
        <v>27954</v>
      </c>
      <c r="B15431">
        <v>39</v>
      </c>
      <c r="C15431">
        <v>12</v>
      </c>
      <c r="D15431">
        <v>3</v>
      </c>
      <c r="E15431" t="s">
        <v>27955</v>
      </c>
      <c r="F15431" t="s">
        <v>27956</v>
      </c>
    </row>
    <row r="15432" spans="1:7">
      <c r="A15432" t="s">
        <v>27957</v>
      </c>
      <c r="B15432">
        <v>39</v>
      </c>
      <c r="C15432">
        <v>12</v>
      </c>
      <c r="D15432">
        <v>4</v>
      </c>
      <c r="E15432" t="s">
        <v>27958</v>
      </c>
      <c r="F15432" t="s">
        <v>27956</v>
      </c>
    </row>
    <row r="15433" spans="1:7">
      <c r="A15433" t="s">
        <v>27959</v>
      </c>
      <c r="B15433">
        <v>39</v>
      </c>
      <c r="C15433">
        <v>12</v>
      </c>
      <c r="D15433">
        <v>5</v>
      </c>
      <c r="E15433" t="s">
        <v>27960</v>
      </c>
      <c r="F15433" t="s">
        <v>27961</v>
      </c>
    </row>
    <row r="15434" spans="1:7">
      <c r="A15434" t="s">
        <v>27962</v>
      </c>
      <c r="B15434">
        <v>39</v>
      </c>
      <c r="C15434">
        <v>12</v>
      </c>
      <c r="D15434">
        <v>6</v>
      </c>
      <c r="E15434" t="s">
        <v>27963</v>
      </c>
      <c r="F15434" t="s">
        <v>27961</v>
      </c>
    </row>
    <row r="15435" spans="1:7">
      <c r="A15435" t="s">
        <v>27964</v>
      </c>
      <c r="B15435">
        <v>39</v>
      </c>
      <c r="C15435">
        <v>12</v>
      </c>
      <c r="D15435">
        <v>7</v>
      </c>
      <c r="E15435" t="s">
        <v>27965</v>
      </c>
      <c r="F15435" t="s">
        <v>27966</v>
      </c>
    </row>
    <row r="15436" spans="1:7">
      <c r="A15436" t="s">
        <v>27967</v>
      </c>
      <c r="B15436">
        <v>39</v>
      </c>
      <c r="C15436">
        <v>12</v>
      </c>
      <c r="D15436">
        <v>8</v>
      </c>
      <c r="E15436" t="s">
        <v>27968</v>
      </c>
      <c r="F15436" t="s">
        <v>27966</v>
      </c>
    </row>
    <row r="15437" spans="1:7">
      <c r="A15437" t="s">
        <v>27969</v>
      </c>
      <c r="B15437">
        <v>39</v>
      </c>
      <c r="C15437">
        <v>12</v>
      </c>
      <c r="D15437">
        <v>9</v>
      </c>
      <c r="E15437" t="s">
        <v>591</v>
      </c>
      <c r="G15437" t="e">
        <f>--Empty</f>
        <v>#NAME?</v>
      </c>
    </row>
    <row r="15438" spans="1:7">
      <c r="A15438" t="s">
        <v>27970</v>
      </c>
      <c r="B15438">
        <v>39</v>
      </c>
      <c r="C15438">
        <v>12</v>
      </c>
      <c r="D15438">
        <v>10</v>
      </c>
      <c r="E15438" t="s">
        <v>591</v>
      </c>
      <c r="G15438" t="e">
        <f>--Empty</f>
        <v>#NAME?</v>
      </c>
    </row>
    <row r="15439" spans="1:7">
      <c r="A15439" t="s">
        <v>27971</v>
      </c>
      <c r="B15439">
        <v>39</v>
      </c>
      <c r="C15439">
        <v>12</v>
      </c>
      <c r="D15439">
        <v>11</v>
      </c>
      <c r="E15439" t="s">
        <v>591</v>
      </c>
      <c r="G15439" t="e">
        <f>--Empty</f>
        <v>#NAME?</v>
      </c>
    </row>
    <row r="15440" spans="1:7">
      <c r="A15440" t="s">
        <v>27972</v>
      </c>
      <c r="B15440">
        <v>39</v>
      </c>
      <c r="C15440">
        <v>12</v>
      </c>
      <c r="D15440">
        <v>12</v>
      </c>
      <c r="E15440" t="s">
        <v>591</v>
      </c>
      <c r="G15440" t="e">
        <f>--Empty</f>
        <v>#NAME?</v>
      </c>
    </row>
    <row r="15441" spans="1:6">
      <c r="A15441" t="s">
        <v>27973</v>
      </c>
      <c r="B15441">
        <v>39</v>
      </c>
      <c r="C15441">
        <v>12</v>
      </c>
      <c r="D15441">
        <v>13</v>
      </c>
      <c r="E15441" t="s">
        <v>27974</v>
      </c>
      <c r="F15441" t="s">
        <v>27975</v>
      </c>
    </row>
    <row r="15442" spans="1:6">
      <c r="A15442" t="s">
        <v>27976</v>
      </c>
      <c r="B15442">
        <v>39</v>
      </c>
      <c r="C15442">
        <v>12</v>
      </c>
      <c r="D15442">
        <v>14</v>
      </c>
      <c r="E15442" t="s">
        <v>27977</v>
      </c>
      <c r="F15442" t="s">
        <v>27975</v>
      </c>
    </row>
    <row r="15443" spans="1:6">
      <c r="A15443" t="s">
        <v>27978</v>
      </c>
      <c r="B15443">
        <v>39</v>
      </c>
      <c r="C15443">
        <v>12</v>
      </c>
      <c r="D15443">
        <v>15</v>
      </c>
      <c r="E15443" t="s">
        <v>27979</v>
      </c>
      <c r="F15443" t="s">
        <v>27980</v>
      </c>
    </row>
    <row r="15444" spans="1:6">
      <c r="A15444" t="s">
        <v>27981</v>
      </c>
      <c r="B15444">
        <v>39</v>
      </c>
      <c r="C15444">
        <v>12</v>
      </c>
      <c r="D15444">
        <v>16</v>
      </c>
      <c r="E15444" t="s">
        <v>27982</v>
      </c>
      <c r="F15444" t="s">
        <v>27980</v>
      </c>
    </row>
    <row r="15445" spans="1:6">
      <c r="A15445" t="s">
        <v>27983</v>
      </c>
      <c r="B15445">
        <v>39</v>
      </c>
      <c r="C15445">
        <v>12</v>
      </c>
      <c r="D15445">
        <v>17</v>
      </c>
      <c r="E15445" t="s">
        <v>27984</v>
      </c>
      <c r="F15445" t="s">
        <v>27985</v>
      </c>
    </row>
    <row r="15446" spans="1:6">
      <c r="A15446" t="s">
        <v>27986</v>
      </c>
      <c r="B15446">
        <v>39</v>
      </c>
      <c r="C15446">
        <v>12</v>
      </c>
      <c r="D15446">
        <v>18</v>
      </c>
      <c r="E15446" t="s">
        <v>27987</v>
      </c>
      <c r="F15446" t="s">
        <v>27985</v>
      </c>
    </row>
    <row r="15447" spans="1:6">
      <c r="A15447" t="s">
        <v>27988</v>
      </c>
      <c r="B15447">
        <v>39</v>
      </c>
      <c r="C15447">
        <v>12</v>
      </c>
      <c r="D15447">
        <v>19</v>
      </c>
      <c r="E15447" t="s">
        <v>27989</v>
      </c>
      <c r="F15447" t="s">
        <v>27990</v>
      </c>
    </row>
    <row r="15448" spans="1:6">
      <c r="A15448" t="s">
        <v>27991</v>
      </c>
      <c r="B15448">
        <v>39</v>
      </c>
      <c r="C15448">
        <v>12</v>
      </c>
      <c r="D15448">
        <v>20</v>
      </c>
      <c r="E15448" t="s">
        <v>27992</v>
      </c>
      <c r="F15448" t="s">
        <v>27990</v>
      </c>
    </row>
    <row r="15449" spans="1:6">
      <c r="A15449" t="s">
        <v>27993</v>
      </c>
      <c r="B15449">
        <v>39</v>
      </c>
      <c r="C15449">
        <v>13</v>
      </c>
      <c r="D15449">
        <v>1</v>
      </c>
      <c r="E15449" t="s">
        <v>27994</v>
      </c>
      <c r="F15449" t="s">
        <v>27995</v>
      </c>
    </row>
    <row r="15450" spans="1:6">
      <c r="A15450" t="s">
        <v>27996</v>
      </c>
      <c r="B15450">
        <v>39</v>
      </c>
      <c r="C15450">
        <v>13</v>
      </c>
      <c r="D15450">
        <v>2</v>
      </c>
      <c r="E15450" t="s">
        <v>27997</v>
      </c>
      <c r="F15450" t="s">
        <v>27995</v>
      </c>
    </row>
    <row r="15451" spans="1:6">
      <c r="A15451" t="s">
        <v>27998</v>
      </c>
      <c r="B15451">
        <v>39</v>
      </c>
      <c r="C15451">
        <v>13</v>
      </c>
      <c r="D15451">
        <v>3</v>
      </c>
      <c r="E15451" t="s">
        <v>27999</v>
      </c>
      <c r="F15451" t="s">
        <v>28000</v>
      </c>
    </row>
    <row r="15452" spans="1:6">
      <c r="A15452" t="s">
        <v>28001</v>
      </c>
      <c r="B15452">
        <v>39</v>
      </c>
      <c r="C15452">
        <v>13</v>
      </c>
      <c r="D15452">
        <v>4</v>
      </c>
      <c r="E15452" t="s">
        <v>28002</v>
      </c>
      <c r="F15452" t="s">
        <v>28000</v>
      </c>
    </row>
    <row r="15453" spans="1:6">
      <c r="A15453" t="s">
        <v>28003</v>
      </c>
      <c r="B15453">
        <v>39</v>
      </c>
      <c r="C15453">
        <v>13</v>
      </c>
      <c r="D15453">
        <v>5</v>
      </c>
      <c r="E15453" t="s">
        <v>28004</v>
      </c>
      <c r="F15453" t="s">
        <v>28005</v>
      </c>
    </row>
    <row r="15454" spans="1:6">
      <c r="A15454" t="s">
        <v>28006</v>
      </c>
      <c r="B15454">
        <v>39</v>
      </c>
      <c r="C15454">
        <v>13</v>
      </c>
      <c r="D15454">
        <v>6</v>
      </c>
      <c r="E15454" t="s">
        <v>28007</v>
      </c>
      <c r="F15454" t="s">
        <v>28005</v>
      </c>
    </row>
    <row r="15455" spans="1:6">
      <c r="A15455" t="s">
        <v>28008</v>
      </c>
      <c r="B15455">
        <v>39</v>
      </c>
      <c r="C15455">
        <v>13</v>
      </c>
      <c r="D15455">
        <v>7</v>
      </c>
      <c r="E15455" t="s">
        <v>28009</v>
      </c>
      <c r="F15455" t="s">
        <v>28010</v>
      </c>
    </row>
    <row r="15456" spans="1:6">
      <c r="A15456" t="s">
        <v>28011</v>
      </c>
      <c r="B15456">
        <v>39</v>
      </c>
      <c r="C15456">
        <v>13</v>
      </c>
      <c r="D15456">
        <v>8</v>
      </c>
      <c r="E15456" t="s">
        <v>28012</v>
      </c>
      <c r="F15456" t="s">
        <v>28010</v>
      </c>
    </row>
    <row r="15457" spans="1:6">
      <c r="A15457" t="s">
        <v>28013</v>
      </c>
      <c r="B15457">
        <v>39</v>
      </c>
      <c r="C15457">
        <v>13</v>
      </c>
      <c r="D15457">
        <v>9</v>
      </c>
      <c r="E15457" t="s">
        <v>28014</v>
      </c>
      <c r="F15457" t="s">
        <v>28015</v>
      </c>
    </row>
    <row r="15458" spans="1:6">
      <c r="A15458" t="s">
        <v>28016</v>
      </c>
      <c r="B15458">
        <v>39</v>
      </c>
      <c r="C15458">
        <v>13</v>
      </c>
      <c r="D15458">
        <v>10</v>
      </c>
      <c r="E15458" t="s">
        <v>28017</v>
      </c>
      <c r="F15458" t="s">
        <v>28015</v>
      </c>
    </row>
    <row r="15459" spans="1:6">
      <c r="A15459" t="s">
        <v>28018</v>
      </c>
      <c r="B15459">
        <v>39</v>
      </c>
      <c r="C15459">
        <v>13</v>
      </c>
      <c r="D15459">
        <v>11</v>
      </c>
      <c r="E15459" t="s">
        <v>28019</v>
      </c>
      <c r="F15459" t="s">
        <v>28020</v>
      </c>
    </row>
    <row r="15460" spans="1:6">
      <c r="A15460" t="s">
        <v>28021</v>
      </c>
      <c r="B15460">
        <v>39</v>
      </c>
      <c r="C15460">
        <v>13</v>
      </c>
      <c r="D15460">
        <v>12</v>
      </c>
      <c r="E15460" t="s">
        <v>28022</v>
      </c>
      <c r="F15460" t="s">
        <v>28020</v>
      </c>
    </row>
    <row r="15461" spans="1:6">
      <c r="A15461" t="s">
        <v>28023</v>
      </c>
      <c r="B15461">
        <v>39</v>
      </c>
      <c r="C15461">
        <v>13</v>
      </c>
      <c r="D15461">
        <v>13</v>
      </c>
      <c r="E15461" t="s">
        <v>28024</v>
      </c>
      <c r="F15461" t="s">
        <v>28025</v>
      </c>
    </row>
    <row r="15462" spans="1:6">
      <c r="A15462" t="s">
        <v>28026</v>
      </c>
      <c r="B15462">
        <v>39</v>
      </c>
      <c r="C15462">
        <v>13</v>
      </c>
      <c r="D15462">
        <v>14</v>
      </c>
      <c r="E15462" t="s">
        <v>28027</v>
      </c>
      <c r="F15462" t="s">
        <v>28025</v>
      </c>
    </row>
    <row r="15463" spans="1:6">
      <c r="A15463" t="s">
        <v>28028</v>
      </c>
      <c r="B15463">
        <v>39</v>
      </c>
      <c r="C15463">
        <v>13</v>
      </c>
      <c r="D15463">
        <v>15</v>
      </c>
      <c r="E15463" t="s">
        <v>28029</v>
      </c>
      <c r="F15463" t="s">
        <v>28030</v>
      </c>
    </row>
    <row r="15464" spans="1:6">
      <c r="A15464" t="s">
        <v>28031</v>
      </c>
      <c r="B15464">
        <v>39</v>
      </c>
      <c r="C15464">
        <v>13</v>
      </c>
      <c r="D15464">
        <v>16</v>
      </c>
      <c r="E15464" t="s">
        <v>28032</v>
      </c>
      <c r="F15464" t="s">
        <v>28030</v>
      </c>
    </row>
    <row r="15465" spans="1:6">
      <c r="A15465" t="s">
        <v>28033</v>
      </c>
      <c r="B15465">
        <v>39</v>
      </c>
      <c r="C15465">
        <v>13</v>
      </c>
      <c r="D15465">
        <v>17</v>
      </c>
      <c r="E15465" t="s">
        <v>28034</v>
      </c>
      <c r="F15465" t="s">
        <v>28035</v>
      </c>
    </row>
    <row r="15466" spans="1:6">
      <c r="A15466" t="s">
        <v>28036</v>
      </c>
      <c r="B15466">
        <v>39</v>
      </c>
      <c r="C15466">
        <v>13</v>
      </c>
      <c r="D15466">
        <v>18</v>
      </c>
      <c r="E15466" t="s">
        <v>28037</v>
      </c>
      <c r="F15466" t="s">
        <v>28035</v>
      </c>
    </row>
    <row r="15467" spans="1:6">
      <c r="A15467" t="s">
        <v>28038</v>
      </c>
      <c r="B15467">
        <v>39</v>
      </c>
      <c r="C15467">
        <v>13</v>
      </c>
      <c r="D15467">
        <v>19</v>
      </c>
      <c r="E15467" t="s">
        <v>28039</v>
      </c>
      <c r="F15467" t="s">
        <v>28040</v>
      </c>
    </row>
    <row r="15468" spans="1:6">
      <c r="A15468" t="s">
        <v>28041</v>
      </c>
      <c r="B15468">
        <v>39</v>
      </c>
      <c r="C15468">
        <v>13</v>
      </c>
      <c r="D15468">
        <v>20</v>
      </c>
      <c r="E15468" t="s">
        <v>28042</v>
      </c>
      <c r="F15468" t="s">
        <v>28040</v>
      </c>
    </row>
    <row r="15469" spans="1:6">
      <c r="A15469" t="s">
        <v>28043</v>
      </c>
      <c r="B15469">
        <v>39</v>
      </c>
      <c r="C15469">
        <v>14</v>
      </c>
      <c r="D15469">
        <v>1</v>
      </c>
      <c r="E15469" t="s">
        <v>28044</v>
      </c>
      <c r="F15469" t="s">
        <v>21282</v>
      </c>
    </row>
    <row r="15470" spans="1:6">
      <c r="A15470" t="s">
        <v>28045</v>
      </c>
      <c r="B15470">
        <v>39</v>
      </c>
      <c r="C15470">
        <v>14</v>
      </c>
      <c r="D15470">
        <v>2</v>
      </c>
      <c r="E15470" t="s">
        <v>28046</v>
      </c>
      <c r="F15470" t="s">
        <v>21282</v>
      </c>
    </row>
    <row r="15471" spans="1:6">
      <c r="A15471" t="s">
        <v>28047</v>
      </c>
      <c r="B15471">
        <v>39</v>
      </c>
      <c r="C15471">
        <v>14</v>
      </c>
      <c r="D15471">
        <v>3</v>
      </c>
      <c r="E15471" t="s">
        <v>28048</v>
      </c>
      <c r="F15471" t="s">
        <v>28049</v>
      </c>
    </row>
    <row r="15472" spans="1:6">
      <c r="A15472" t="s">
        <v>28050</v>
      </c>
      <c r="B15472">
        <v>39</v>
      </c>
      <c r="C15472">
        <v>14</v>
      </c>
      <c r="D15472">
        <v>4</v>
      </c>
      <c r="E15472" t="s">
        <v>28051</v>
      </c>
      <c r="F15472" t="s">
        <v>28049</v>
      </c>
    </row>
    <row r="15473" spans="1:7">
      <c r="A15473" t="s">
        <v>28052</v>
      </c>
      <c r="B15473">
        <v>39</v>
      </c>
      <c r="C15473">
        <v>14</v>
      </c>
      <c r="D15473">
        <v>5</v>
      </c>
      <c r="E15473" t="s">
        <v>28053</v>
      </c>
      <c r="F15473" t="s">
        <v>28054</v>
      </c>
    </row>
    <row r="15474" spans="1:7">
      <c r="A15474" t="s">
        <v>28055</v>
      </c>
      <c r="B15474">
        <v>39</v>
      </c>
      <c r="C15474">
        <v>14</v>
      </c>
      <c r="D15474">
        <v>6</v>
      </c>
      <c r="E15474" t="s">
        <v>28056</v>
      </c>
      <c r="F15474" t="s">
        <v>28054</v>
      </c>
    </row>
    <row r="15475" spans="1:7">
      <c r="A15475" t="s">
        <v>28057</v>
      </c>
      <c r="B15475">
        <v>39</v>
      </c>
      <c r="C15475">
        <v>14</v>
      </c>
      <c r="D15475">
        <v>7</v>
      </c>
      <c r="E15475" t="s">
        <v>28058</v>
      </c>
      <c r="F15475" t="s">
        <v>28059</v>
      </c>
    </row>
    <row r="15476" spans="1:7">
      <c r="A15476" t="s">
        <v>28060</v>
      </c>
      <c r="B15476">
        <v>39</v>
      </c>
      <c r="C15476">
        <v>14</v>
      </c>
      <c r="D15476">
        <v>8</v>
      </c>
      <c r="E15476" t="s">
        <v>28061</v>
      </c>
      <c r="F15476" t="s">
        <v>28059</v>
      </c>
    </row>
    <row r="15477" spans="1:7">
      <c r="A15477" t="s">
        <v>28062</v>
      </c>
      <c r="B15477">
        <v>39</v>
      </c>
      <c r="C15477">
        <v>14</v>
      </c>
      <c r="D15477">
        <v>9</v>
      </c>
      <c r="E15477" t="s">
        <v>28063</v>
      </c>
      <c r="F15477" t="s">
        <v>28064</v>
      </c>
    </row>
    <row r="15478" spans="1:7">
      <c r="A15478" t="s">
        <v>28065</v>
      </c>
      <c r="B15478">
        <v>39</v>
      </c>
      <c r="C15478">
        <v>14</v>
      </c>
      <c r="D15478">
        <v>10</v>
      </c>
      <c r="E15478" t="s">
        <v>28066</v>
      </c>
      <c r="F15478" t="s">
        <v>28064</v>
      </c>
    </row>
    <row r="15479" spans="1:7">
      <c r="A15479" t="s">
        <v>28067</v>
      </c>
      <c r="B15479">
        <v>39</v>
      </c>
      <c r="C15479">
        <v>14</v>
      </c>
      <c r="D15479">
        <v>11</v>
      </c>
      <c r="E15479" t="s">
        <v>28068</v>
      </c>
      <c r="F15479" t="s">
        <v>28069</v>
      </c>
    </row>
    <row r="15480" spans="1:7">
      <c r="A15480" t="s">
        <v>28070</v>
      </c>
      <c r="B15480">
        <v>39</v>
      </c>
      <c r="C15480">
        <v>14</v>
      </c>
      <c r="D15480">
        <v>12</v>
      </c>
      <c r="E15480" t="s">
        <v>28071</v>
      </c>
      <c r="F15480" t="s">
        <v>28069</v>
      </c>
    </row>
    <row r="15481" spans="1:7">
      <c r="A15481" t="s">
        <v>28072</v>
      </c>
      <c r="B15481">
        <v>39</v>
      </c>
      <c r="C15481">
        <v>14</v>
      </c>
      <c r="D15481">
        <v>13</v>
      </c>
      <c r="E15481" t="s">
        <v>15</v>
      </c>
      <c r="G15481" t="s">
        <v>16</v>
      </c>
    </row>
    <row r="15482" spans="1:7">
      <c r="A15482" t="s">
        <v>28073</v>
      </c>
      <c r="B15482">
        <v>39</v>
      </c>
      <c r="C15482">
        <v>14</v>
      </c>
      <c r="D15482">
        <v>14</v>
      </c>
      <c r="E15482" t="s">
        <v>15</v>
      </c>
      <c r="G15482" t="s">
        <v>16</v>
      </c>
    </row>
    <row r="15483" spans="1:7">
      <c r="A15483" t="s">
        <v>28074</v>
      </c>
      <c r="B15483">
        <v>39</v>
      </c>
      <c r="C15483">
        <v>14</v>
      </c>
      <c r="D15483">
        <v>15</v>
      </c>
      <c r="E15483" t="s">
        <v>660</v>
      </c>
      <c r="G15483" t="s">
        <v>661</v>
      </c>
    </row>
    <row r="15484" spans="1:7">
      <c r="A15484" t="s">
        <v>28075</v>
      </c>
      <c r="B15484">
        <v>39</v>
      </c>
      <c r="C15484">
        <v>14</v>
      </c>
      <c r="D15484">
        <v>16</v>
      </c>
      <c r="E15484" t="s">
        <v>660</v>
      </c>
      <c r="G15484" t="s">
        <v>661</v>
      </c>
    </row>
    <row r="15485" spans="1:7">
      <c r="A15485" t="s">
        <v>28076</v>
      </c>
      <c r="B15485">
        <v>39</v>
      </c>
      <c r="C15485">
        <v>14</v>
      </c>
      <c r="D15485">
        <v>17</v>
      </c>
      <c r="E15485" t="s">
        <v>664</v>
      </c>
      <c r="G15485" t="s">
        <v>665</v>
      </c>
    </row>
    <row r="15486" spans="1:7">
      <c r="A15486" t="s">
        <v>28077</v>
      </c>
      <c r="B15486">
        <v>39</v>
      </c>
      <c r="C15486">
        <v>14</v>
      </c>
      <c r="D15486">
        <v>18</v>
      </c>
      <c r="E15486" t="s">
        <v>664</v>
      </c>
      <c r="G15486" t="s">
        <v>665</v>
      </c>
    </row>
    <row r="15487" spans="1:7">
      <c r="A15487" t="s">
        <v>28078</v>
      </c>
      <c r="B15487">
        <v>39</v>
      </c>
      <c r="C15487">
        <v>14</v>
      </c>
      <c r="D15487">
        <v>19</v>
      </c>
      <c r="E15487" t="s">
        <v>668</v>
      </c>
      <c r="G15487" t="s">
        <v>669</v>
      </c>
    </row>
    <row r="15488" spans="1:7">
      <c r="A15488" t="s">
        <v>28079</v>
      </c>
      <c r="B15488">
        <v>39</v>
      </c>
      <c r="C15488">
        <v>14</v>
      </c>
      <c r="D15488">
        <v>20</v>
      </c>
      <c r="E15488" t="s">
        <v>668</v>
      </c>
      <c r="G15488" t="s">
        <v>669</v>
      </c>
    </row>
    <row r="15489" spans="1:7">
      <c r="A15489" t="s">
        <v>28080</v>
      </c>
      <c r="B15489">
        <v>39</v>
      </c>
      <c r="C15489">
        <v>15</v>
      </c>
      <c r="D15489">
        <v>1</v>
      </c>
      <c r="E15489" t="s">
        <v>672</v>
      </c>
      <c r="G15489" t="e">
        <f>--Buffer</f>
        <v>#NAME?</v>
      </c>
    </row>
    <row r="15490" spans="1:7">
      <c r="A15490" t="s">
        <v>28081</v>
      </c>
      <c r="B15490">
        <v>39</v>
      </c>
      <c r="C15490">
        <v>15</v>
      </c>
      <c r="D15490">
        <v>2</v>
      </c>
      <c r="E15490" t="s">
        <v>672</v>
      </c>
      <c r="G15490" t="e">
        <f>--Buffer</f>
        <v>#NAME?</v>
      </c>
    </row>
    <row r="15491" spans="1:7">
      <c r="A15491" t="s">
        <v>28082</v>
      </c>
      <c r="B15491">
        <v>39</v>
      </c>
      <c r="C15491">
        <v>15</v>
      </c>
      <c r="D15491">
        <v>3</v>
      </c>
      <c r="E15491" t="s">
        <v>675</v>
      </c>
      <c r="G15491" t="s">
        <v>676</v>
      </c>
    </row>
    <row r="15492" spans="1:7">
      <c r="A15492" t="s">
        <v>28083</v>
      </c>
      <c r="B15492">
        <v>39</v>
      </c>
      <c r="C15492">
        <v>15</v>
      </c>
      <c r="D15492">
        <v>4</v>
      </c>
      <c r="E15492" t="s">
        <v>675</v>
      </c>
      <c r="G15492" t="s">
        <v>676</v>
      </c>
    </row>
    <row r="15493" spans="1:7">
      <c r="A15493" t="s">
        <v>28084</v>
      </c>
      <c r="B15493">
        <v>39</v>
      </c>
      <c r="C15493">
        <v>15</v>
      </c>
      <c r="D15493">
        <v>5</v>
      </c>
      <c r="E15493" t="s">
        <v>679</v>
      </c>
      <c r="G15493" t="s">
        <v>680</v>
      </c>
    </row>
    <row r="15494" spans="1:7">
      <c r="A15494" t="s">
        <v>28085</v>
      </c>
      <c r="B15494">
        <v>39</v>
      </c>
      <c r="C15494">
        <v>15</v>
      </c>
      <c r="D15494">
        <v>6</v>
      </c>
      <c r="E15494" t="s">
        <v>679</v>
      </c>
      <c r="G15494" t="s">
        <v>680</v>
      </c>
    </row>
    <row r="15495" spans="1:7">
      <c r="A15495" t="s">
        <v>28086</v>
      </c>
      <c r="B15495">
        <v>39</v>
      </c>
      <c r="C15495">
        <v>15</v>
      </c>
      <c r="D15495">
        <v>7</v>
      </c>
      <c r="E15495" t="s">
        <v>683</v>
      </c>
      <c r="G15495" t="s">
        <v>684</v>
      </c>
    </row>
    <row r="15496" spans="1:7">
      <c r="A15496" t="s">
        <v>28087</v>
      </c>
      <c r="B15496">
        <v>39</v>
      </c>
      <c r="C15496">
        <v>15</v>
      </c>
      <c r="D15496">
        <v>8</v>
      </c>
      <c r="E15496" t="s">
        <v>683</v>
      </c>
      <c r="G15496" t="s">
        <v>684</v>
      </c>
    </row>
    <row r="15497" spans="1:7">
      <c r="A15497" t="s">
        <v>28088</v>
      </c>
      <c r="B15497">
        <v>39</v>
      </c>
      <c r="C15497">
        <v>15</v>
      </c>
      <c r="D15497">
        <v>9</v>
      </c>
      <c r="E15497" t="s">
        <v>672</v>
      </c>
      <c r="G15497" t="e">
        <f>--Buffer</f>
        <v>#NAME?</v>
      </c>
    </row>
    <row r="15498" spans="1:7">
      <c r="A15498" t="s">
        <v>28089</v>
      </c>
      <c r="B15498">
        <v>39</v>
      </c>
      <c r="C15498">
        <v>15</v>
      </c>
      <c r="D15498">
        <v>10</v>
      </c>
      <c r="E15498" t="s">
        <v>672</v>
      </c>
      <c r="G15498" t="e">
        <f>--Buffer</f>
        <v>#NAME?</v>
      </c>
    </row>
    <row r="15499" spans="1:7">
      <c r="A15499" t="s">
        <v>28090</v>
      </c>
      <c r="B15499">
        <v>39</v>
      </c>
      <c r="C15499">
        <v>15</v>
      </c>
      <c r="D15499">
        <v>11</v>
      </c>
      <c r="E15499" t="s">
        <v>672</v>
      </c>
      <c r="G15499" t="e">
        <f>--Buffer</f>
        <v>#NAME?</v>
      </c>
    </row>
    <row r="15500" spans="1:7">
      <c r="A15500" t="s">
        <v>28091</v>
      </c>
      <c r="B15500">
        <v>39</v>
      </c>
      <c r="C15500">
        <v>15</v>
      </c>
      <c r="D15500">
        <v>12</v>
      </c>
      <c r="E15500" t="s">
        <v>672</v>
      </c>
      <c r="G15500" t="e">
        <f>--Buffer</f>
        <v>#NAME?</v>
      </c>
    </row>
    <row r="15501" spans="1:7">
      <c r="A15501" t="s">
        <v>28092</v>
      </c>
      <c r="B15501">
        <v>39</v>
      </c>
      <c r="C15501">
        <v>15</v>
      </c>
      <c r="D15501">
        <v>13</v>
      </c>
      <c r="E15501" t="s">
        <v>672</v>
      </c>
      <c r="G15501" t="e">
        <f>--Buffer</f>
        <v>#NAME?</v>
      </c>
    </row>
    <row r="15502" spans="1:7">
      <c r="A15502" t="s">
        <v>28093</v>
      </c>
      <c r="B15502">
        <v>39</v>
      </c>
      <c r="C15502">
        <v>15</v>
      </c>
      <c r="D15502">
        <v>14</v>
      </c>
      <c r="E15502" t="s">
        <v>672</v>
      </c>
      <c r="G15502" t="e">
        <f>--Buffer</f>
        <v>#NAME?</v>
      </c>
    </row>
    <row r="15503" spans="1:7">
      <c r="A15503" t="s">
        <v>28094</v>
      </c>
      <c r="B15503">
        <v>39</v>
      </c>
      <c r="C15503">
        <v>15</v>
      </c>
      <c r="D15503">
        <v>15</v>
      </c>
      <c r="E15503" t="s">
        <v>672</v>
      </c>
      <c r="G15503" t="e">
        <f>--Buffer</f>
        <v>#NAME?</v>
      </c>
    </row>
    <row r="15504" spans="1:7">
      <c r="A15504" t="s">
        <v>28095</v>
      </c>
      <c r="B15504">
        <v>39</v>
      </c>
      <c r="C15504">
        <v>15</v>
      </c>
      <c r="D15504">
        <v>16</v>
      </c>
      <c r="E15504" t="s">
        <v>672</v>
      </c>
      <c r="G15504" t="e">
        <f>--Buffer</f>
        <v>#NAME?</v>
      </c>
    </row>
    <row r="15505" spans="1:7">
      <c r="A15505" t="s">
        <v>28096</v>
      </c>
      <c r="B15505">
        <v>39</v>
      </c>
      <c r="C15505">
        <v>15</v>
      </c>
      <c r="D15505">
        <v>17</v>
      </c>
      <c r="E15505" t="s">
        <v>695</v>
      </c>
      <c r="G15505" t="s">
        <v>696</v>
      </c>
    </row>
    <row r="15506" spans="1:7">
      <c r="A15506" t="s">
        <v>28097</v>
      </c>
      <c r="B15506">
        <v>39</v>
      </c>
      <c r="C15506">
        <v>15</v>
      </c>
      <c r="D15506">
        <v>18</v>
      </c>
      <c r="E15506" t="s">
        <v>695</v>
      </c>
      <c r="G15506" t="s">
        <v>696</v>
      </c>
    </row>
    <row r="15507" spans="1:7">
      <c r="A15507" t="s">
        <v>28098</v>
      </c>
      <c r="B15507">
        <v>39</v>
      </c>
      <c r="C15507">
        <v>15</v>
      </c>
      <c r="D15507">
        <v>19</v>
      </c>
      <c r="E15507" t="s">
        <v>699</v>
      </c>
      <c r="G15507" t="s">
        <v>700</v>
      </c>
    </row>
    <row r="15508" spans="1:7">
      <c r="A15508" t="s">
        <v>28099</v>
      </c>
      <c r="B15508">
        <v>39</v>
      </c>
      <c r="C15508">
        <v>15</v>
      </c>
      <c r="D15508">
        <v>20</v>
      </c>
      <c r="E15508" t="s">
        <v>699</v>
      </c>
      <c r="G15508" t="s">
        <v>700</v>
      </c>
    </row>
    <row r="15509" spans="1:7">
      <c r="A15509" t="s">
        <v>28100</v>
      </c>
      <c r="B15509">
        <v>39</v>
      </c>
      <c r="C15509">
        <v>16</v>
      </c>
      <c r="D15509">
        <v>1</v>
      </c>
      <c r="E15509" t="s">
        <v>703</v>
      </c>
      <c r="G15509" t="s">
        <v>704</v>
      </c>
    </row>
    <row r="15510" spans="1:7">
      <c r="A15510" t="s">
        <v>28101</v>
      </c>
      <c r="B15510">
        <v>39</v>
      </c>
      <c r="C15510">
        <v>16</v>
      </c>
      <c r="D15510">
        <v>2</v>
      </c>
      <c r="E15510" t="s">
        <v>703</v>
      </c>
      <c r="G15510" t="s">
        <v>704</v>
      </c>
    </row>
    <row r="15511" spans="1:7">
      <c r="A15511" t="s">
        <v>28102</v>
      </c>
      <c r="B15511">
        <v>39</v>
      </c>
      <c r="C15511">
        <v>16</v>
      </c>
      <c r="D15511">
        <v>3</v>
      </c>
      <c r="E15511" t="s">
        <v>707</v>
      </c>
      <c r="G15511" t="s">
        <v>708</v>
      </c>
    </row>
    <row r="15512" spans="1:7">
      <c r="A15512" t="s">
        <v>28103</v>
      </c>
      <c r="B15512">
        <v>39</v>
      </c>
      <c r="C15512">
        <v>16</v>
      </c>
      <c r="D15512">
        <v>4</v>
      </c>
      <c r="E15512" t="s">
        <v>707</v>
      </c>
      <c r="G15512" t="s">
        <v>708</v>
      </c>
    </row>
    <row r="15513" spans="1:7">
      <c r="A15513" t="s">
        <v>28104</v>
      </c>
      <c r="B15513">
        <v>39</v>
      </c>
      <c r="C15513">
        <v>16</v>
      </c>
      <c r="D15513">
        <v>5</v>
      </c>
      <c r="E15513" t="s">
        <v>711</v>
      </c>
      <c r="G15513" t="e">
        <f>--Blank</f>
        <v>#NAME?</v>
      </c>
    </row>
    <row r="15514" spans="1:7">
      <c r="A15514" t="s">
        <v>28105</v>
      </c>
      <c r="B15514">
        <v>39</v>
      </c>
      <c r="C15514">
        <v>16</v>
      </c>
      <c r="D15514">
        <v>6</v>
      </c>
      <c r="E15514" t="s">
        <v>711</v>
      </c>
      <c r="G15514" t="e">
        <f>--Blank</f>
        <v>#NAME?</v>
      </c>
    </row>
    <row r="15515" spans="1:7">
      <c r="A15515" t="s">
        <v>28106</v>
      </c>
      <c r="B15515">
        <v>39</v>
      </c>
      <c r="C15515">
        <v>16</v>
      </c>
      <c r="D15515">
        <v>7</v>
      </c>
      <c r="E15515" t="s">
        <v>711</v>
      </c>
      <c r="G15515" t="e">
        <f>--Blank</f>
        <v>#NAME?</v>
      </c>
    </row>
    <row r="15516" spans="1:7">
      <c r="A15516" t="s">
        <v>28107</v>
      </c>
      <c r="B15516">
        <v>39</v>
      </c>
      <c r="C15516">
        <v>16</v>
      </c>
      <c r="D15516">
        <v>8</v>
      </c>
      <c r="E15516" t="s">
        <v>711</v>
      </c>
      <c r="G15516" t="e">
        <f>--Blank</f>
        <v>#NAME?</v>
      </c>
    </row>
    <row r="15517" spans="1:7">
      <c r="A15517" t="s">
        <v>28108</v>
      </c>
      <c r="B15517">
        <v>39</v>
      </c>
      <c r="C15517">
        <v>16</v>
      </c>
      <c r="D15517">
        <v>9</v>
      </c>
      <c r="E15517" t="s">
        <v>711</v>
      </c>
      <c r="G15517" t="e">
        <f>--Blank</f>
        <v>#NAME?</v>
      </c>
    </row>
    <row r="15518" spans="1:7">
      <c r="A15518" t="s">
        <v>28109</v>
      </c>
      <c r="B15518">
        <v>39</v>
      </c>
      <c r="C15518">
        <v>16</v>
      </c>
      <c r="D15518">
        <v>10</v>
      </c>
      <c r="E15518" t="s">
        <v>711</v>
      </c>
      <c r="G15518" t="e">
        <f>--Blank</f>
        <v>#NAME?</v>
      </c>
    </row>
    <row r="15519" spans="1:7">
      <c r="A15519" t="s">
        <v>28110</v>
      </c>
      <c r="B15519">
        <v>39</v>
      </c>
      <c r="C15519">
        <v>16</v>
      </c>
      <c r="D15519">
        <v>11</v>
      </c>
      <c r="E15519" t="s">
        <v>711</v>
      </c>
      <c r="G15519" t="e">
        <f>--Blank</f>
        <v>#NAME?</v>
      </c>
    </row>
    <row r="15520" spans="1:7">
      <c r="A15520" t="s">
        <v>28111</v>
      </c>
      <c r="B15520">
        <v>39</v>
      </c>
      <c r="C15520">
        <v>16</v>
      </c>
      <c r="D15520">
        <v>12</v>
      </c>
      <c r="E15520" t="s">
        <v>711</v>
      </c>
      <c r="G15520" t="e">
        <f>--Blank</f>
        <v>#NAME?</v>
      </c>
    </row>
    <row r="15521" spans="1:7">
      <c r="A15521" t="s">
        <v>28112</v>
      </c>
      <c r="B15521">
        <v>39</v>
      </c>
      <c r="C15521">
        <v>16</v>
      </c>
      <c r="D15521">
        <v>13</v>
      </c>
      <c r="E15521" t="s">
        <v>711</v>
      </c>
      <c r="G15521" t="e">
        <f>--Blank</f>
        <v>#NAME?</v>
      </c>
    </row>
    <row r="15522" spans="1:7">
      <c r="A15522" t="s">
        <v>28113</v>
      </c>
      <c r="B15522">
        <v>39</v>
      </c>
      <c r="C15522">
        <v>16</v>
      </c>
      <c r="D15522">
        <v>14</v>
      </c>
      <c r="E15522" t="s">
        <v>711</v>
      </c>
      <c r="G15522" t="e">
        <f>--Blank</f>
        <v>#NAME?</v>
      </c>
    </row>
    <row r="15523" spans="1:7">
      <c r="A15523" t="s">
        <v>28114</v>
      </c>
      <c r="B15523">
        <v>39</v>
      </c>
      <c r="C15523">
        <v>16</v>
      </c>
      <c r="D15523">
        <v>15</v>
      </c>
      <c r="E15523" t="s">
        <v>711</v>
      </c>
      <c r="G15523" t="e">
        <f>--Blank</f>
        <v>#NAME?</v>
      </c>
    </row>
    <row r="15524" spans="1:7">
      <c r="A15524" t="s">
        <v>28115</v>
      </c>
      <c r="B15524">
        <v>39</v>
      </c>
      <c r="C15524">
        <v>16</v>
      </c>
      <c r="D15524">
        <v>16</v>
      </c>
      <c r="E15524" t="s">
        <v>711</v>
      </c>
      <c r="G15524" t="e">
        <f>--Blank</f>
        <v>#NAME?</v>
      </c>
    </row>
    <row r="15525" spans="1:7">
      <c r="A15525" t="s">
        <v>28116</v>
      </c>
      <c r="B15525">
        <v>39</v>
      </c>
      <c r="C15525">
        <v>16</v>
      </c>
      <c r="D15525">
        <v>17</v>
      </c>
      <c r="E15525" t="s">
        <v>711</v>
      </c>
      <c r="G15525" t="e">
        <f>--Blank</f>
        <v>#NAME?</v>
      </c>
    </row>
    <row r="15526" spans="1:7">
      <c r="A15526" t="s">
        <v>28117</v>
      </c>
      <c r="B15526">
        <v>39</v>
      </c>
      <c r="C15526">
        <v>16</v>
      </c>
      <c r="D15526">
        <v>18</v>
      </c>
      <c r="E15526" t="s">
        <v>711</v>
      </c>
      <c r="G15526" t="e">
        <f>--Blank</f>
        <v>#NAME?</v>
      </c>
    </row>
    <row r="15527" spans="1:7">
      <c r="A15527" t="s">
        <v>28118</v>
      </c>
      <c r="B15527">
        <v>39</v>
      </c>
      <c r="C15527">
        <v>16</v>
      </c>
      <c r="D15527">
        <v>19</v>
      </c>
      <c r="E15527" t="s">
        <v>711</v>
      </c>
      <c r="G15527" t="e">
        <f>--Blank</f>
        <v>#NAME?</v>
      </c>
    </row>
    <row r="15528" spans="1:7">
      <c r="A15528" t="s">
        <v>28119</v>
      </c>
      <c r="B15528">
        <v>39</v>
      </c>
      <c r="C15528">
        <v>16</v>
      </c>
      <c r="D15528">
        <v>20</v>
      </c>
      <c r="E15528" t="s">
        <v>711</v>
      </c>
      <c r="G15528" t="e">
        <f>--Blank</f>
        <v>#NAME?</v>
      </c>
    </row>
    <row r="15529" spans="1:7">
      <c r="A15529" t="s">
        <v>28120</v>
      </c>
      <c r="B15529">
        <v>39</v>
      </c>
      <c r="C15529">
        <v>17</v>
      </c>
      <c r="D15529">
        <v>1</v>
      </c>
      <c r="E15529" t="s">
        <v>711</v>
      </c>
      <c r="G15529" t="e">
        <f>--Blank</f>
        <v>#NAME?</v>
      </c>
    </row>
    <row r="15530" spans="1:7">
      <c r="A15530" t="s">
        <v>28121</v>
      </c>
      <c r="B15530">
        <v>39</v>
      </c>
      <c r="C15530">
        <v>17</v>
      </c>
      <c r="D15530">
        <v>2</v>
      </c>
      <c r="E15530" t="s">
        <v>711</v>
      </c>
      <c r="G15530" t="e">
        <f>--Blank</f>
        <v>#NAME?</v>
      </c>
    </row>
    <row r="15531" spans="1:7">
      <c r="A15531" t="s">
        <v>28122</v>
      </c>
      <c r="B15531">
        <v>39</v>
      </c>
      <c r="C15531">
        <v>17</v>
      </c>
      <c r="D15531">
        <v>3</v>
      </c>
      <c r="E15531" t="s">
        <v>711</v>
      </c>
      <c r="G15531" t="e">
        <f>--Blank</f>
        <v>#NAME?</v>
      </c>
    </row>
    <row r="15532" spans="1:7">
      <c r="A15532" t="s">
        <v>28123</v>
      </c>
      <c r="B15532">
        <v>39</v>
      </c>
      <c r="C15532">
        <v>17</v>
      </c>
      <c r="D15532">
        <v>4</v>
      </c>
      <c r="E15532" t="s">
        <v>711</v>
      </c>
      <c r="G15532" t="e">
        <f>--Blank</f>
        <v>#NAME?</v>
      </c>
    </row>
    <row r="15533" spans="1:7">
      <c r="A15533" t="s">
        <v>28124</v>
      </c>
      <c r="B15533">
        <v>39</v>
      </c>
      <c r="C15533">
        <v>17</v>
      </c>
      <c r="D15533">
        <v>5</v>
      </c>
      <c r="E15533" t="s">
        <v>711</v>
      </c>
      <c r="G15533" t="e">
        <f>--Blank</f>
        <v>#NAME?</v>
      </c>
    </row>
    <row r="15534" spans="1:7">
      <c r="A15534" t="s">
        <v>28125</v>
      </c>
      <c r="B15534">
        <v>39</v>
      </c>
      <c r="C15534">
        <v>17</v>
      </c>
      <c r="D15534">
        <v>6</v>
      </c>
      <c r="E15534" t="s">
        <v>711</v>
      </c>
      <c r="G15534" t="e">
        <f>--Blank</f>
        <v>#NAME?</v>
      </c>
    </row>
    <row r="15535" spans="1:7">
      <c r="A15535" t="s">
        <v>28126</v>
      </c>
      <c r="B15535">
        <v>39</v>
      </c>
      <c r="C15535">
        <v>17</v>
      </c>
      <c r="D15535">
        <v>7</v>
      </c>
      <c r="E15535" t="s">
        <v>711</v>
      </c>
      <c r="G15535" t="e">
        <f>--Blank</f>
        <v>#NAME?</v>
      </c>
    </row>
    <row r="15536" spans="1:7">
      <c r="A15536" t="s">
        <v>28127</v>
      </c>
      <c r="B15536">
        <v>39</v>
      </c>
      <c r="C15536">
        <v>17</v>
      </c>
      <c r="D15536">
        <v>8</v>
      </c>
      <c r="E15536" t="s">
        <v>711</v>
      </c>
      <c r="G15536" t="e">
        <f>--Blank</f>
        <v>#NAME?</v>
      </c>
    </row>
    <row r="15537" spans="1:7">
      <c r="A15537" t="s">
        <v>28128</v>
      </c>
      <c r="B15537">
        <v>39</v>
      </c>
      <c r="C15537">
        <v>17</v>
      </c>
      <c r="D15537">
        <v>9</v>
      </c>
      <c r="E15537" t="s">
        <v>711</v>
      </c>
      <c r="G15537" t="e">
        <f>--Blank</f>
        <v>#NAME?</v>
      </c>
    </row>
    <row r="15538" spans="1:7">
      <c r="A15538" t="s">
        <v>28129</v>
      </c>
      <c r="B15538">
        <v>39</v>
      </c>
      <c r="C15538">
        <v>17</v>
      </c>
      <c r="D15538">
        <v>10</v>
      </c>
      <c r="E15538" t="s">
        <v>711</v>
      </c>
      <c r="G15538" t="e">
        <f>--Blank</f>
        <v>#NAME?</v>
      </c>
    </row>
    <row r="15539" spans="1:7">
      <c r="A15539" t="s">
        <v>28130</v>
      </c>
      <c r="B15539">
        <v>39</v>
      </c>
      <c r="C15539">
        <v>17</v>
      </c>
      <c r="D15539">
        <v>11</v>
      </c>
      <c r="E15539" t="s">
        <v>711</v>
      </c>
      <c r="G15539" t="e">
        <f>--Blank</f>
        <v>#NAME?</v>
      </c>
    </row>
    <row r="15540" spans="1:7">
      <c r="A15540" t="s">
        <v>28131</v>
      </c>
      <c r="B15540">
        <v>39</v>
      </c>
      <c r="C15540">
        <v>17</v>
      </c>
      <c r="D15540">
        <v>12</v>
      </c>
      <c r="E15540" t="s">
        <v>711</v>
      </c>
      <c r="G15540" t="e">
        <f>--Blank</f>
        <v>#NAME?</v>
      </c>
    </row>
    <row r="15541" spans="1:7">
      <c r="A15541" t="s">
        <v>28132</v>
      </c>
      <c r="B15541">
        <v>39</v>
      </c>
      <c r="C15541">
        <v>17</v>
      </c>
      <c r="D15541">
        <v>13</v>
      </c>
      <c r="E15541" t="s">
        <v>711</v>
      </c>
      <c r="G15541" t="e">
        <f>--Blank</f>
        <v>#NAME?</v>
      </c>
    </row>
    <row r="15542" spans="1:7">
      <c r="A15542" t="s">
        <v>28133</v>
      </c>
      <c r="B15542">
        <v>39</v>
      </c>
      <c r="C15542">
        <v>17</v>
      </c>
      <c r="D15542">
        <v>14</v>
      </c>
      <c r="E15542" t="s">
        <v>711</v>
      </c>
      <c r="G15542" t="e">
        <f>--Blank</f>
        <v>#NAME?</v>
      </c>
    </row>
    <row r="15543" spans="1:7">
      <c r="A15543" t="s">
        <v>28134</v>
      </c>
      <c r="B15543">
        <v>39</v>
      </c>
      <c r="C15543">
        <v>17</v>
      </c>
      <c r="D15543">
        <v>15</v>
      </c>
      <c r="E15543" t="s">
        <v>711</v>
      </c>
      <c r="G15543" t="e">
        <f>--Blank</f>
        <v>#NAME?</v>
      </c>
    </row>
    <row r="15544" spans="1:7">
      <c r="A15544" t="s">
        <v>28135</v>
      </c>
      <c r="B15544">
        <v>39</v>
      </c>
      <c r="C15544">
        <v>17</v>
      </c>
      <c r="D15544">
        <v>16</v>
      </c>
      <c r="E15544" t="s">
        <v>711</v>
      </c>
      <c r="G15544" t="e">
        <f>--Blank</f>
        <v>#NAME?</v>
      </c>
    </row>
    <row r="15545" spans="1:7">
      <c r="A15545" t="s">
        <v>28136</v>
      </c>
      <c r="B15545">
        <v>39</v>
      </c>
      <c r="C15545">
        <v>17</v>
      </c>
      <c r="D15545">
        <v>17</v>
      </c>
      <c r="E15545" t="s">
        <v>711</v>
      </c>
      <c r="G15545" t="e">
        <f>--Blank</f>
        <v>#NAME?</v>
      </c>
    </row>
    <row r="15546" spans="1:7">
      <c r="A15546" t="s">
        <v>28137</v>
      </c>
      <c r="B15546">
        <v>39</v>
      </c>
      <c r="C15546">
        <v>17</v>
      </c>
      <c r="D15546">
        <v>18</v>
      </c>
      <c r="E15546" t="s">
        <v>711</v>
      </c>
      <c r="G15546" t="e">
        <f>--Blank</f>
        <v>#NAME?</v>
      </c>
    </row>
    <row r="15547" spans="1:7">
      <c r="A15547" t="s">
        <v>28138</v>
      </c>
      <c r="B15547">
        <v>39</v>
      </c>
      <c r="C15547">
        <v>17</v>
      </c>
      <c r="D15547">
        <v>19</v>
      </c>
      <c r="E15547" t="s">
        <v>711</v>
      </c>
      <c r="G15547" t="e">
        <f>--Blank</f>
        <v>#NAME?</v>
      </c>
    </row>
    <row r="15548" spans="1:7">
      <c r="A15548" t="s">
        <v>28139</v>
      </c>
      <c r="B15548">
        <v>39</v>
      </c>
      <c r="C15548">
        <v>17</v>
      </c>
      <c r="D15548">
        <v>20</v>
      </c>
      <c r="E15548" t="s">
        <v>711</v>
      </c>
      <c r="G15548" t="e">
        <f>--Blank</f>
        <v>#NAME?</v>
      </c>
    </row>
    <row r="15549" spans="1:7">
      <c r="A15549" t="s">
        <v>28140</v>
      </c>
      <c r="B15549">
        <v>39</v>
      </c>
      <c r="C15549">
        <v>18</v>
      </c>
      <c r="D15549">
        <v>1</v>
      </c>
      <c r="E15549" t="s">
        <v>711</v>
      </c>
      <c r="G15549" t="e">
        <f>--Blank</f>
        <v>#NAME?</v>
      </c>
    </row>
    <row r="15550" spans="1:7">
      <c r="A15550" t="s">
        <v>28141</v>
      </c>
      <c r="B15550">
        <v>39</v>
      </c>
      <c r="C15550">
        <v>18</v>
      </c>
      <c r="D15550">
        <v>2</v>
      </c>
      <c r="E15550" t="s">
        <v>711</v>
      </c>
      <c r="G15550" t="e">
        <f>--Blank</f>
        <v>#NAME?</v>
      </c>
    </row>
    <row r="15551" spans="1:7">
      <c r="A15551" t="s">
        <v>28142</v>
      </c>
      <c r="B15551">
        <v>39</v>
      </c>
      <c r="C15551">
        <v>18</v>
      </c>
      <c r="D15551">
        <v>3</v>
      </c>
      <c r="E15551" t="s">
        <v>711</v>
      </c>
      <c r="G15551" t="e">
        <f>--Blank</f>
        <v>#NAME?</v>
      </c>
    </row>
    <row r="15552" spans="1:7">
      <c r="A15552" t="s">
        <v>28143</v>
      </c>
      <c r="B15552">
        <v>39</v>
      </c>
      <c r="C15552">
        <v>18</v>
      </c>
      <c r="D15552">
        <v>4</v>
      </c>
      <c r="E15552" t="s">
        <v>711</v>
      </c>
      <c r="G15552" t="e">
        <f>--Blank</f>
        <v>#NAME?</v>
      </c>
    </row>
    <row r="15553" spans="1:7">
      <c r="A15553" t="s">
        <v>28144</v>
      </c>
      <c r="B15553">
        <v>39</v>
      </c>
      <c r="C15553">
        <v>18</v>
      </c>
      <c r="D15553">
        <v>5</v>
      </c>
      <c r="E15553" t="s">
        <v>711</v>
      </c>
      <c r="G15553" t="e">
        <f>--Blank</f>
        <v>#NAME?</v>
      </c>
    </row>
    <row r="15554" spans="1:7">
      <c r="A15554" t="s">
        <v>28145</v>
      </c>
      <c r="B15554">
        <v>39</v>
      </c>
      <c r="C15554">
        <v>18</v>
      </c>
      <c r="D15554">
        <v>6</v>
      </c>
      <c r="E15554" t="s">
        <v>711</v>
      </c>
      <c r="G15554" t="e">
        <f>--Blank</f>
        <v>#NAME?</v>
      </c>
    </row>
    <row r="15555" spans="1:7">
      <c r="A15555" t="s">
        <v>28146</v>
      </c>
      <c r="B15555">
        <v>39</v>
      </c>
      <c r="C15555">
        <v>18</v>
      </c>
      <c r="D15555">
        <v>7</v>
      </c>
      <c r="E15555" t="s">
        <v>711</v>
      </c>
      <c r="G15555" t="e">
        <f>--Blank</f>
        <v>#NAME?</v>
      </c>
    </row>
    <row r="15556" spans="1:7">
      <c r="A15556" t="s">
        <v>28147</v>
      </c>
      <c r="B15556">
        <v>39</v>
      </c>
      <c r="C15556">
        <v>18</v>
      </c>
      <c r="D15556">
        <v>8</v>
      </c>
      <c r="E15556" t="s">
        <v>711</v>
      </c>
      <c r="G15556" t="e">
        <f>--Blank</f>
        <v>#NAME?</v>
      </c>
    </row>
    <row r="15557" spans="1:7">
      <c r="A15557" t="s">
        <v>28148</v>
      </c>
      <c r="B15557">
        <v>39</v>
      </c>
      <c r="C15557">
        <v>18</v>
      </c>
      <c r="D15557">
        <v>9</v>
      </c>
      <c r="E15557" t="s">
        <v>711</v>
      </c>
      <c r="G15557" t="e">
        <f>--Blank</f>
        <v>#NAME?</v>
      </c>
    </row>
    <row r="15558" spans="1:7">
      <c r="A15558" t="s">
        <v>28149</v>
      </c>
      <c r="B15558">
        <v>39</v>
      </c>
      <c r="C15558">
        <v>18</v>
      </c>
      <c r="D15558">
        <v>10</v>
      </c>
      <c r="E15558" t="s">
        <v>711</v>
      </c>
      <c r="G15558" t="e">
        <f>--Blank</f>
        <v>#NAME?</v>
      </c>
    </row>
    <row r="15559" spans="1:7">
      <c r="A15559" t="s">
        <v>28150</v>
      </c>
      <c r="B15559">
        <v>39</v>
      </c>
      <c r="C15559">
        <v>18</v>
      </c>
      <c r="D15559">
        <v>11</v>
      </c>
      <c r="E15559" t="s">
        <v>711</v>
      </c>
      <c r="G15559" t="e">
        <f>--Blank</f>
        <v>#NAME?</v>
      </c>
    </row>
    <row r="15560" spans="1:7">
      <c r="A15560" t="s">
        <v>28151</v>
      </c>
      <c r="B15560">
        <v>39</v>
      </c>
      <c r="C15560">
        <v>18</v>
      </c>
      <c r="D15560">
        <v>12</v>
      </c>
      <c r="E15560" t="s">
        <v>711</v>
      </c>
      <c r="G15560" t="e">
        <f>--Blank</f>
        <v>#NAME?</v>
      </c>
    </row>
    <row r="15561" spans="1:7">
      <c r="A15561" t="s">
        <v>28152</v>
      </c>
      <c r="B15561">
        <v>39</v>
      </c>
      <c r="C15561">
        <v>18</v>
      </c>
      <c r="D15561">
        <v>13</v>
      </c>
      <c r="E15561" t="s">
        <v>711</v>
      </c>
      <c r="G15561" t="e">
        <f>--Blank</f>
        <v>#NAME?</v>
      </c>
    </row>
    <row r="15562" spans="1:7">
      <c r="A15562" t="s">
        <v>28153</v>
      </c>
      <c r="B15562">
        <v>39</v>
      </c>
      <c r="C15562">
        <v>18</v>
      </c>
      <c r="D15562">
        <v>14</v>
      </c>
      <c r="E15562" t="s">
        <v>711</v>
      </c>
      <c r="G15562" t="e">
        <f>--Blank</f>
        <v>#NAME?</v>
      </c>
    </row>
    <row r="15563" spans="1:7">
      <c r="A15563" t="s">
        <v>28154</v>
      </c>
      <c r="B15563">
        <v>39</v>
      </c>
      <c r="C15563">
        <v>18</v>
      </c>
      <c r="D15563">
        <v>15</v>
      </c>
      <c r="E15563" t="s">
        <v>711</v>
      </c>
      <c r="G15563" t="e">
        <f>--Blank</f>
        <v>#NAME?</v>
      </c>
    </row>
    <row r="15564" spans="1:7">
      <c r="A15564" t="s">
        <v>28155</v>
      </c>
      <c r="B15564">
        <v>39</v>
      </c>
      <c r="C15564">
        <v>18</v>
      </c>
      <c r="D15564">
        <v>16</v>
      </c>
      <c r="E15564" t="s">
        <v>711</v>
      </c>
      <c r="G15564" t="e">
        <f>--Blank</f>
        <v>#NAME?</v>
      </c>
    </row>
    <row r="15565" spans="1:7">
      <c r="A15565" t="s">
        <v>28156</v>
      </c>
      <c r="B15565">
        <v>39</v>
      </c>
      <c r="C15565">
        <v>18</v>
      </c>
      <c r="D15565">
        <v>17</v>
      </c>
      <c r="E15565" t="s">
        <v>711</v>
      </c>
      <c r="G15565" t="e">
        <f>--Blank</f>
        <v>#NAME?</v>
      </c>
    </row>
    <row r="15566" spans="1:7">
      <c r="A15566" t="s">
        <v>28157</v>
      </c>
      <c r="B15566">
        <v>39</v>
      </c>
      <c r="C15566">
        <v>18</v>
      </c>
      <c r="D15566">
        <v>18</v>
      </c>
      <c r="E15566" t="s">
        <v>711</v>
      </c>
      <c r="G15566" t="e">
        <f>--Blank</f>
        <v>#NAME?</v>
      </c>
    </row>
    <row r="15567" spans="1:7">
      <c r="A15567" t="s">
        <v>28158</v>
      </c>
      <c r="B15567">
        <v>39</v>
      </c>
      <c r="C15567">
        <v>18</v>
      </c>
      <c r="D15567">
        <v>19</v>
      </c>
      <c r="E15567" t="s">
        <v>711</v>
      </c>
      <c r="G15567" t="e">
        <f>--Blank</f>
        <v>#NAME?</v>
      </c>
    </row>
    <row r="15568" spans="1:7">
      <c r="A15568" t="s">
        <v>28159</v>
      </c>
      <c r="B15568">
        <v>39</v>
      </c>
      <c r="C15568">
        <v>18</v>
      </c>
      <c r="D15568">
        <v>20</v>
      </c>
      <c r="E15568" t="s">
        <v>711</v>
      </c>
      <c r="G15568" t="e">
        <f>--Blank</f>
        <v>#NAME?</v>
      </c>
    </row>
    <row r="15569" spans="1:7">
      <c r="A15569" t="s">
        <v>28160</v>
      </c>
      <c r="B15569">
        <v>39</v>
      </c>
      <c r="C15569">
        <v>19</v>
      </c>
      <c r="D15569">
        <v>1</v>
      </c>
      <c r="E15569" t="s">
        <v>711</v>
      </c>
      <c r="G15569" t="e">
        <f>--Blank</f>
        <v>#NAME?</v>
      </c>
    </row>
    <row r="15570" spans="1:7">
      <c r="A15570" t="s">
        <v>28161</v>
      </c>
      <c r="B15570">
        <v>39</v>
      </c>
      <c r="C15570">
        <v>19</v>
      </c>
      <c r="D15570">
        <v>2</v>
      </c>
      <c r="E15570" t="s">
        <v>711</v>
      </c>
      <c r="G15570" t="e">
        <f>--Blank</f>
        <v>#NAME?</v>
      </c>
    </row>
    <row r="15571" spans="1:7">
      <c r="A15571" t="s">
        <v>28162</v>
      </c>
      <c r="B15571">
        <v>39</v>
      </c>
      <c r="C15571">
        <v>19</v>
      </c>
      <c r="D15571">
        <v>3</v>
      </c>
      <c r="E15571" t="s">
        <v>711</v>
      </c>
      <c r="G15571" t="e">
        <f>--Blank</f>
        <v>#NAME?</v>
      </c>
    </row>
    <row r="15572" spans="1:7">
      <c r="A15572" t="s">
        <v>28163</v>
      </c>
      <c r="B15572">
        <v>39</v>
      </c>
      <c r="C15572">
        <v>19</v>
      </c>
      <c r="D15572">
        <v>4</v>
      </c>
      <c r="E15572" t="s">
        <v>711</v>
      </c>
      <c r="G15572" t="e">
        <f>--Blank</f>
        <v>#NAME?</v>
      </c>
    </row>
    <row r="15573" spans="1:7">
      <c r="A15573" t="s">
        <v>28164</v>
      </c>
      <c r="B15573">
        <v>39</v>
      </c>
      <c r="C15573">
        <v>19</v>
      </c>
      <c r="D15573">
        <v>5</v>
      </c>
      <c r="E15573" t="s">
        <v>711</v>
      </c>
      <c r="G15573" t="e">
        <f>--Blank</f>
        <v>#NAME?</v>
      </c>
    </row>
    <row r="15574" spans="1:7">
      <c r="A15574" t="s">
        <v>28165</v>
      </c>
      <c r="B15574">
        <v>39</v>
      </c>
      <c r="C15574">
        <v>19</v>
      </c>
      <c r="D15574">
        <v>6</v>
      </c>
      <c r="E15574" t="s">
        <v>711</v>
      </c>
      <c r="G15574" t="e">
        <f>--Blank</f>
        <v>#NAME?</v>
      </c>
    </row>
    <row r="15575" spans="1:7">
      <c r="A15575" t="s">
        <v>28166</v>
      </c>
      <c r="B15575">
        <v>39</v>
      </c>
      <c r="C15575">
        <v>19</v>
      </c>
      <c r="D15575">
        <v>7</v>
      </c>
      <c r="E15575" t="s">
        <v>711</v>
      </c>
      <c r="G15575" t="e">
        <f>--Blank</f>
        <v>#NAME?</v>
      </c>
    </row>
    <row r="15576" spans="1:7">
      <c r="A15576" t="s">
        <v>28167</v>
      </c>
      <c r="B15576">
        <v>39</v>
      </c>
      <c r="C15576">
        <v>19</v>
      </c>
      <c r="D15576">
        <v>8</v>
      </c>
      <c r="E15576" t="s">
        <v>711</v>
      </c>
      <c r="G15576" t="e">
        <f>--Blank</f>
        <v>#NAME?</v>
      </c>
    </row>
    <row r="15577" spans="1:7">
      <c r="A15577" t="s">
        <v>28168</v>
      </c>
      <c r="B15577">
        <v>39</v>
      </c>
      <c r="C15577">
        <v>19</v>
      </c>
      <c r="D15577">
        <v>9</v>
      </c>
      <c r="E15577" t="s">
        <v>711</v>
      </c>
      <c r="G15577" t="e">
        <f>--Blank</f>
        <v>#NAME?</v>
      </c>
    </row>
    <row r="15578" spans="1:7">
      <c r="A15578" t="s">
        <v>28169</v>
      </c>
      <c r="B15578">
        <v>39</v>
      </c>
      <c r="C15578">
        <v>19</v>
      </c>
      <c r="D15578">
        <v>10</v>
      </c>
      <c r="E15578" t="s">
        <v>711</v>
      </c>
      <c r="G15578" t="e">
        <f>--Blank</f>
        <v>#NAME?</v>
      </c>
    </row>
    <row r="15579" spans="1:7">
      <c r="A15579" t="s">
        <v>28170</v>
      </c>
      <c r="B15579">
        <v>39</v>
      </c>
      <c r="C15579">
        <v>19</v>
      </c>
      <c r="D15579">
        <v>11</v>
      </c>
      <c r="E15579" t="s">
        <v>711</v>
      </c>
      <c r="G15579" t="e">
        <f>--Blank</f>
        <v>#NAME?</v>
      </c>
    </row>
    <row r="15580" spans="1:7">
      <c r="A15580" t="s">
        <v>28171</v>
      </c>
      <c r="B15580">
        <v>39</v>
      </c>
      <c r="C15580">
        <v>19</v>
      </c>
      <c r="D15580">
        <v>12</v>
      </c>
      <c r="E15580" t="s">
        <v>711</v>
      </c>
      <c r="G15580" t="e">
        <f>--Blank</f>
        <v>#NAME?</v>
      </c>
    </row>
    <row r="15581" spans="1:7">
      <c r="A15581" t="s">
        <v>28172</v>
      </c>
      <c r="B15581">
        <v>39</v>
      </c>
      <c r="C15581">
        <v>19</v>
      </c>
      <c r="D15581">
        <v>13</v>
      </c>
      <c r="E15581" t="s">
        <v>711</v>
      </c>
      <c r="G15581" t="e">
        <f>--Blank</f>
        <v>#NAME?</v>
      </c>
    </row>
    <row r="15582" spans="1:7">
      <c r="A15582" t="s">
        <v>28173</v>
      </c>
      <c r="B15582">
        <v>39</v>
      </c>
      <c r="C15582">
        <v>19</v>
      </c>
      <c r="D15582">
        <v>14</v>
      </c>
      <c r="E15582" t="s">
        <v>711</v>
      </c>
      <c r="G15582" t="e">
        <f>--Blank</f>
        <v>#NAME?</v>
      </c>
    </row>
    <row r="15583" spans="1:7">
      <c r="A15583" t="s">
        <v>28174</v>
      </c>
      <c r="B15583">
        <v>39</v>
      </c>
      <c r="C15583">
        <v>19</v>
      </c>
      <c r="D15583">
        <v>15</v>
      </c>
      <c r="E15583" t="s">
        <v>711</v>
      </c>
      <c r="G15583" t="e">
        <f>--Blank</f>
        <v>#NAME?</v>
      </c>
    </row>
    <row r="15584" spans="1:7">
      <c r="A15584" t="s">
        <v>28175</v>
      </c>
      <c r="B15584">
        <v>39</v>
      </c>
      <c r="C15584">
        <v>19</v>
      </c>
      <c r="D15584">
        <v>16</v>
      </c>
      <c r="E15584" t="s">
        <v>711</v>
      </c>
      <c r="G15584" t="e">
        <f>--Blank</f>
        <v>#NAME?</v>
      </c>
    </row>
    <row r="15585" spans="1:7">
      <c r="A15585" t="s">
        <v>28176</v>
      </c>
      <c r="B15585">
        <v>39</v>
      </c>
      <c r="C15585">
        <v>19</v>
      </c>
      <c r="D15585">
        <v>17</v>
      </c>
      <c r="E15585" t="s">
        <v>711</v>
      </c>
      <c r="G15585" t="e">
        <f>--Blank</f>
        <v>#NAME?</v>
      </c>
    </row>
    <row r="15586" spans="1:7">
      <c r="A15586" t="s">
        <v>28177</v>
      </c>
      <c r="B15586">
        <v>39</v>
      </c>
      <c r="C15586">
        <v>19</v>
      </c>
      <c r="D15586">
        <v>18</v>
      </c>
      <c r="E15586" t="s">
        <v>711</v>
      </c>
      <c r="G15586" t="e">
        <f>--Blank</f>
        <v>#NAME?</v>
      </c>
    </row>
    <row r="15587" spans="1:7">
      <c r="A15587" t="s">
        <v>28178</v>
      </c>
      <c r="B15587">
        <v>39</v>
      </c>
      <c r="C15587">
        <v>19</v>
      </c>
      <c r="D15587">
        <v>19</v>
      </c>
      <c r="E15587" t="s">
        <v>711</v>
      </c>
      <c r="G15587" t="e">
        <f>--Blank</f>
        <v>#NAME?</v>
      </c>
    </row>
    <row r="15588" spans="1:7">
      <c r="A15588" t="s">
        <v>28179</v>
      </c>
      <c r="B15588">
        <v>39</v>
      </c>
      <c r="C15588">
        <v>19</v>
      </c>
      <c r="D15588">
        <v>20</v>
      </c>
      <c r="E15588" t="s">
        <v>711</v>
      </c>
      <c r="G15588" t="e">
        <f>--Blank</f>
        <v>#NAME?</v>
      </c>
    </row>
    <row r="15589" spans="1:7">
      <c r="A15589" t="s">
        <v>28180</v>
      </c>
      <c r="B15589">
        <v>39</v>
      </c>
      <c r="C15589">
        <v>20</v>
      </c>
      <c r="D15589">
        <v>1</v>
      </c>
      <c r="E15589" t="s">
        <v>711</v>
      </c>
      <c r="G15589" t="e">
        <f>--Blank</f>
        <v>#NAME?</v>
      </c>
    </row>
    <row r="15590" spans="1:7">
      <c r="A15590" t="s">
        <v>28181</v>
      </c>
      <c r="B15590">
        <v>39</v>
      </c>
      <c r="C15590">
        <v>20</v>
      </c>
      <c r="D15590">
        <v>2</v>
      </c>
      <c r="E15590" t="s">
        <v>711</v>
      </c>
      <c r="G15590" t="e">
        <f>--Blank</f>
        <v>#NAME?</v>
      </c>
    </row>
    <row r="15591" spans="1:7">
      <c r="A15591" t="s">
        <v>28182</v>
      </c>
      <c r="B15591">
        <v>39</v>
      </c>
      <c r="C15591">
        <v>20</v>
      </c>
      <c r="D15591">
        <v>3</v>
      </c>
      <c r="E15591" t="s">
        <v>711</v>
      </c>
      <c r="G15591" t="e">
        <f>--Blank</f>
        <v>#NAME?</v>
      </c>
    </row>
    <row r="15592" spans="1:7">
      <c r="A15592" t="s">
        <v>28183</v>
      </c>
      <c r="B15592">
        <v>39</v>
      </c>
      <c r="C15592">
        <v>20</v>
      </c>
      <c r="D15592">
        <v>4</v>
      </c>
      <c r="E15592" t="s">
        <v>711</v>
      </c>
      <c r="G15592" t="e">
        <f>--Blank</f>
        <v>#NAME?</v>
      </c>
    </row>
    <row r="15593" spans="1:7">
      <c r="A15593" t="s">
        <v>28184</v>
      </c>
      <c r="B15593">
        <v>39</v>
      </c>
      <c r="C15593">
        <v>20</v>
      </c>
      <c r="D15593">
        <v>5</v>
      </c>
      <c r="E15593" t="s">
        <v>711</v>
      </c>
      <c r="G15593" t="e">
        <f>--Blank</f>
        <v>#NAME?</v>
      </c>
    </row>
    <row r="15594" spans="1:7">
      <c r="A15594" t="s">
        <v>28185</v>
      </c>
      <c r="B15594">
        <v>39</v>
      </c>
      <c r="C15594">
        <v>20</v>
      </c>
      <c r="D15594">
        <v>6</v>
      </c>
      <c r="E15594" t="s">
        <v>711</v>
      </c>
      <c r="G15594" t="e">
        <f>--Blank</f>
        <v>#NAME?</v>
      </c>
    </row>
    <row r="15595" spans="1:7">
      <c r="A15595" t="s">
        <v>28186</v>
      </c>
      <c r="B15595">
        <v>39</v>
      </c>
      <c r="C15595">
        <v>20</v>
      </c>
      <c r="D15595">
        <v>7</v>
      </c>
      <c r="E15595" t="s">
        <v>711</v>
      </c>
      <c r="G15595" t="e">
        <f>--Blank</f>
        <v>#NAME?</v>
      </c>
    </row>
    <row r="15596" spans="1:7">
      <c r="A15596" t="s">
        <v>28187</v>
      </c>
      <c r="B15596">
        <v>39</v>
      </c>
      <c r="C15596">
        <v>20</v>
      </c>
      <c r="D15596">
        <v>8</v>
      </c>
      <c r="E15596" t="s">
        <v>711</v>
      </c>
      <c r="G15596" t="e">
        <f>--Blank</f>
        <v>#NAME?</v>
      </c>
    </row>
    <row r="15597" spans="1:7">
      <c r="A15597" t="s">
        <v>28188</v>
      </c>
      <c r="B15597">
        <v>39</v>
      </c>
      <c r="C15597">
        <v>20</v>
      </c>
      <c r="D15597">
        <v>9</v>
      </c>
      <c r="E15597" t="s">
        <v>711</v>
      </c>
      <c r="G15597" t="e">
        <f>--Blank</f>
        <v>#NAME?</v>
      </c>
    </row>
    <row r="15598" spans="1:7">
      <c r="A15598" t="s">
        <v>28189</v>
      </c>
      <c r="B15598">
        <v>39</v>
      </c>
      <c r="C15598">
        <v>20</v>
      </c>
      <c r="D15598">
        <v>10</v>
      </c>
      <c r="E15598" t="s">
        <v>711</v>
      </c>
      <c r="G15598" t="e">
        <f>--Blank</f>
        <v>#NAME?</v>
      </c>
    </row>
    <row r="15599" spans="1:7">
      <c r="A15599" t="s">
        <v>28190</v>
      </c>
      <c r="B15599">
        <v>39</v>
      </c>
      <c r="C15599">
        <v>20</v>
      </c>
      <c r="D15599">
        <v>11</v>
      </c>
      <c r="E15599" t="s">
        <v>711</v>
      </c>
      <c r="G15599" t="e">
        <f>--Blank</f>
        <v>#NAME?</v>
      </c>
    </row>
    <row r="15600" spans="1:7">
      <c r="A15600" t="s">
        <v>28191</v>
      </c>
      <c r="B15600">
        <v>39</v>
      </c>
      <c r="C15600">
        <v>20</v>
      </c>
      <c r="D15600">
        <v>12</v>
      </c>
      <c r="E15600" t="s">
        <v>711</v>
      </c>
      <c r="G15600" t="e">
        <f>--Blank</f>
        <v>#NAME?</v>
      </c>
    </row>
    <row r="15601" spans="1:7">
      <c r="A15601" t="s">
        <v>28192</v>
      </c>
      <c r="B15601">
        <v>39</v>
      </c>
      <c r="C15601">
        <v>20</v>
      </c>
      <c r="D15601">
        <v>13</v>
      </c>
      <c r="E15601" t="s">
        <v>711</v>
      </c>
      <c r="G15601" t="e">
        <f>--Blank</f>
        <v>#NAME?</v>
      </c>
    </row>
    <row r="15602" spans="1:7">
      <c r="A15602" t="s">
        <v>28193</v>
      </c>
      <c r="B15602">
        <v>39</v>
      </c>
      <c r="C15602">
        <v>20</v>
      </c>
      <c r="D15602">
        <v>14</v>
      </c>
      <c r="E15602" t="s">
        <v>711</v>
      </c>
      <c r="G15602" t="e">
        <f>--Blank</f>
        <v>#NAME?</v>
      </c>
    </row>
    <row r="15603" spans="1:7">
      <c r="A15603" t="s">
        <v>28194</v>
      </c>
      <c r="B15603">
        <v>39</v>
      </c>
      <c r="C15603">
        <v>20</v>
      </c>
      <c r="D15603">
        <v>15</v>
      </c>
      <c r="E15603" t="s">
        <v>711</v>
      </c>
      <c r="G15603" t="e">
        <f>--Blank</f>
        <v>#NAME?</v>
      </c>
    </row>
    <row r="15604" spans="1:7">
      <c r="A15604" t="s">
        <v>28195</v>
      </c>
      <c r="B15604">
        <v>39</v>
      </c>
      <c r="C15604">
        <v>20</v>
      </c>
      <c r="D15604">
        <v>16</v>
      </c>
      <c r="E15604" t="s">
        <v>711</v>
      </c>
      <c r="G15604" t="e">
        <f>--Blank</f>
        <v>#NAME?</v>
      </c>
    </row>
    <row r="15605" spans="1:7">
      <c r="A15605" t="s">
        <v>28196</v>
      </c>
      <c r="B15605">
        <v>39</v>
      </c>
      <c r="C15605">
        <v>20</v>
      </c>
      <c r="D15605">
        <v>17</v>
      </c>
      <c r="E15605" t="s">
        <v>711</v>
      </c>
      <c r="G15605" t="e">
        <f>--Blank</f>
        <v>#NAME?</v>
      </c>
    </row>
    <row r="15606" spans="1:7">
      <c r="A15606" t="s">
        <v>28197</v>
      </c>
      <c r="B15606">
        <v>39</v>
      </c>
      <c r="C15606">
        <v>20</v>
      </c>
      <c r="D15606">
        <v>18</v>
      </c>
      <c r="E15606" t="s">
        <v>711</v>
      </c>
      <c r="G15606" t="e">
        <f>--Blank</f>
        <v>#NAME?</v>
      </c>
    </row>
    <row r="15607" spans="1:7">
      <c r="A15607" t="s">
        <v>28198</v>
      </c>
      <c r="B15607">
        <v>39</v>
      </c>
      <c r="C15607">
        <v>20</v>
      </c>
      <c r="D15607">
        <v>19</v>
      </c>
      <c r="E15607" t="s">
        <v>711</v>
      </c>
      <c r="G15607" t="e">
        <f>--Blank</f>
        <v>#NAME?</v>
      </c>
    </row>
    <row r="15608" spans="1:7">
      <c r="A15608" t="s">
        <v>28199</v>
      </c>
      <c r="B15608">
        <v>39</v>
      </c>
      <c r="C15608">
        <v>20</v>
      </c>
      <c r="D15608">
        <v>20</v>
      </c>
      <c r="E15608" t="s">
        <v>711</v>
      </c>
      <c r="G15608" t="e">
        <f>--Blank</f>
        <v>#NAME?</v>
      </c>
    </row>
    <row r="15609" spans="1:7">
      <c r="A15609" t="s">
        <v>28200</v>
      </c>
      <c r="B15609">
        <v>40</v>
      </c>
      <c r="C15609">
        <v>1</v>
      </c>
      <c r="D15609">
        <v>1</v>
      </c>
      <c r="E15609" t="s">
        <v>15</v>
      </c>
      <c r="G15609" t="s">
        <v>16</v>
      </c>
    </row>
    <row r="15610" spans="1:7">
      <c r="A15610" t="s">
        <v>28201</v>
      </c>
      <c r="B15610">
        <v>40</v>
      </c>
      <c r="C15610">
        <v>1</v>
      </c>
      <c r="D15610">
        <v>2</v>
      </c>
      <c r="E15610" t="s">
        <v>15</v>
      </c>
      <c r="G15610" t="s">
        <v>16</v>
      </c>
    </row>
    <row r="15611" spans="1:7">
      <c r="A15611" t="s">
        <v>28202</v>
      </c>
      <c r="B15611">
        <v>40</v>
      </c>
      <c r="C15611">
        <v>1</v>
      </c>
      <c r="D15611">
        <v>3</v>
      </c>
      <c r="E15611" t="s">
        <v>19</v>
      </c>
      <c r="G15611" t="s">
        <v>20</v>
      </c>
    </row>
    <row r="15612" spans="1:7">
      <c r="A15612" t="s">
        <v>28203</v>
      </c>
      <c r="B15612">
        <v>40</v>
      </c>
      <c r="C15612">
        <v>1</v>
      </c>
      <c r="D15612">
        <v>4</v>
      </c>
      <c r="E15612" t="s">
        <v>19</v>
      </c>
      <c r="G15612" t="s">
        <v>20</v>
      </c>
    </row>
    <row r="15613" spans="1:7">
      <c r="A15613" t="s">
        <v>28204</v>
      </c>
      <c r="B15613">
        <v>40</v>
      </c>
      <c r="C15613">
        <v>1</v>
      </c>
      <c r="D15613">
        <v>5</v>
      </c>
      <c r="E15613" t="s">
        <v>23</v>
      </c>
      <c r="G15613" t="s">
        <v>24</v>
      </c>
    </row>
    <row r="15614" spans="1:7">
      <c r="A15614" t="s">
        <v>28205</v>
      </c>
      <c r="B15614">
        <v>40</v>
      </c>
      <c r="C15614">
        <v>1</v>
      </c>
      <c r="D15614">
        <v>6</v>
      </c>
      <c r="E15614" t="s">
        <v>23</v>
      </c>
      <c r="G15614" t="s">
        <v>24</v>
      </c>
    </row>
    <row r="15615" spans="1:7">
      <c r="A15615" t="s">
        <v>28206</v>
      </c>
      <c r="B15615">
        <v>40</v>
      </c>
      <c r="C15615">
        <v>1</v>
      </c>
      <c r="D15615">
        <v>7</v>
      </c>
      <c r="E15615" t="s">
        <v>27</v>
      </c>
      <c r="G15615" t="s">
        <v>28</v>
      </c>
    </row>
    <row r="15616" spans="1:7">
      <c r="A15616" t="s">
        <v>28207</v>
      </c>
      <c r="B15616">
        <v>40</v>
      </c>
      <c r="C15616">
        <v>1</v>
      </c>
      <c r="D15616">
        <v>8</v>
      </c>
      <c r="E15616" t="s">
        <v>27</v>
      </c>
      <c r="G15616" t="s">
        <v>28</v>
      </c>
    </row>
    <row r="15617" spans="1:7">
      <c r="A15617" t="s">
        <v>28208</v>
      </c>
      <c r="B15617">
        <v>40</v>
      </c>
      <c r="C15617">
        <v>1</v>
      </c>
      <c r="D15617">
        <v>9</v>
      </c>
      <c r="E15617" t="s">
        <v>31</v>
      </c>
      <c r="G15617" t="s">
        <v>32</v>
      </c>
    </row>
    <row r="15618" spans="1:7">
      <c r="A15618" t="s">
        <v>28209</v>
      </c>
      <c r="B15618">
        <v>40</v>
      </c>
      <c r="C15618">
        <v>1</v>
      </c>
      <c r="D15618">
        <v>10</v>
      </c>
      <c r="E15618" t="s">
        <v>31</v>
      </c>
      <c r="G15618" t="s">
        <v>32</v>
      </c>
    </row>
    <row r="15619" spans="1:7">
      <c r="A15619" t="s">
        <v>28210</v>
      </c>
      <c r="B15619">
        <v>40</v>
      </c>
      <c r="C15619">
        <v>1</v>
      </c>
      <c r="D15619">
        <v>11</v>
      </c>
      <c r="E15619" t="s">
        <v>35</v>
      </c>
      <c r="G15619" t="s">
        <v>36</v>
      </c>
    </row>
    <row r="15620" spans="1:7">
      <c r="A15620" t="s">
        <v>28211</v>
      </c>
      <c r="B15620">
        <v>40</v>
      </c>
      <c r="C15620">
        <v>1</v>
      </c>
      <c r="D15620">
        <v>12</v>
      </c>
      <c r="E15620" t="s">
        <v>35</v>
      </c>
      <c r="G15620" t="s">
        <v>36</v>
      </c>
    </row>
    <row r="15621" spans="1:7">
      <c r="A15621" t="s">
        <v>28212</v>
      </c>
      <c r="B15621">
        <v>40</v>
      </c>
      <c r="C15621">
        <v>1</v>
      </c>
      <c r="D15621">
        <v>13</v>
      </c>
      <c r="E15621" t="s">
        <v>39</v>
      </c>
      <c r="G15621" t="s">
        <v>40</v>
      </c>
    </row>
    <row r="15622" spans="1:7">
      <c r="A15622" t="s">
        <v>28213</v>
      </c>
      <c r="B15622">
        <v>40</v>
      </c>
      <c r="C15622">
        <v>1</v>
      </c>
      <c r="D15622">
        <v>14</v>
      </c>
      <c r="E15622" t="s">
        <v>39</v>
      </c>
      <c r="G15622" t="s">
        <v>40</v>
      </c>
    </row>
    <row r="15623" spans="1:7">
      <c r="A15623" t="s">
        <v>28214</v>
      </c>
      <c r="B15623">
        <v>40</v>
      </c>
      <c r="C15623">
        <v>1</v>
      </c>
      <c r="D15623">
        <v>15</v>
      </c>
      <c r="E15623" t="s">
        <v>43</v>
      </c>
      <c r="G15623" t="s">
        <v>44</v>
      </c>
    </row>
    <row r="15624" spans="1:7">
      <c r="A15624" t="s">
        <v>28215</v>
      </c>
      <c r="B15624">
        <v>40</v>
      </c>
      <c r="C15624">
        <v>1</v>
      </c>
      <c r="D15624">
        <v>16</v>
      </c>
      <c r="E15624" t="s">
        <v>43</v>
      </c>
      <c r="G15624" t="s">
        <v>44</v>
      </c>
    </row>
    <row r="15625" spans="1:7">
      <c r="A15625" t="s">
        <v>28216</v>
      </c>
      <c r="B15625">
        <v>40</v>
      </c>
      <c r="C15625">
        <v>1</v>
      </c>
      <c r="D15625">
        <v>17</v>
      </c>
      <c r="E15625" t="s">
        <v>47</v>
      </c>
      <c r="G15625" t="s">
        <v>48</v>
      </c>
    </row>
    <row r="15626" spans="1:7">
      <c r="A15626" t="s">
        <v>28217</v>
      </c>
      <c r="B15626">
        <v>40</v>
      </c>
      <c r="C15626">
        <v>1</v>
      </c>
      <c r="D15626">
        <v>18</v>
      </c>
      <c r="E15626" t="s">
        <v>47</v>
      </c>
      <c r="G15626" t="s">
        <v>48</v>
      </c>
    </row>
    <row r="15627" spans="1:7">
      <c r="A15627" t="s">
        <v>28218</v>
      </c>
      <c r="B15627">
        <v>40</v>
      </c>
      <c r="C15627">
        <v>1</v>
      </c>
      <c r="D15627">
        <v>19</v>
      </c>
      <c r="E15627" t="s">
        <v>51</v>
      </c>
      <c r="G15627" t="s">
        <v>52</v>
      </c>
    </row>
    <row r="15628" spans="1:7">
      <c r="A15628" t="s">
        <v>28219</v>
      </c>
      <c r="B15628">
        <v>40</v>
      </c>
      <c r="C15628">
        <v>1</v>
      </c>
      <c r="D15628">
        <v>20</v>
      </c>
      <c r="E15628" t="s">
        <v>51</v>
      </c>
      <c r="G15628" t="s">
        <v>52</v>
      </c>
    </row>
    <row r="15629" spans="1:7">
      <c r="A15629" t="s">
        <v>28220</v>
      </c>
      <c r="B15629">
        <v>40</v>
      </c>
      <c r="C15629">
        <v>2</v>
      </c>
      <c r="D15629">
        <v>1</v>
      </c>
      <c r="E15629" t="s">
        <v>55</v>
      </c>
      <c r="G15629" t="s">
        <v>56</v>
      </c>
    </row>
    <row r="15630" spans="1:7">
      <c r="A15630" t="s">
        <v>28221</v>
      </c>
      <c r="B15630">
        <v>40</v>
      </c>
      <c r="C15630">
        <v>2</v>
      </c>
      <c r="D15630">
        <v>2</v>
      </c>
      <c r="E15630" t="s">
        <v>55</v>
      </c>
      <c r="G15630" t="s">
        <v>56</v>
      </c>
    </row>
    <row r="15631" spans="1:7">
      <c r="A15631" t="s">
        <v>28222</v>
      </c>
      <c r="B15631">
        <v>40</v>
      </c>
      <c r="C15631">
        <v>2</v>
      </c>
      <c r="D15631">
        <v>3</v>
      </c>
      <c r="E15631" t="s">
        <v>59</v>
      </c>
      <c r="G15631" t="s">
        <v>60</v>
      </c>
    </row>
    <row r="15632" spans="1:7">
      <c r="A15632" t="s">
        <v>28223</v>
      </c>
      <c r="B15632">
        <v>40</v>
      </c>
      <c r="C15632">
        <v>2</v>
      </c>
      <c r="D15632">
        <v>4</v>
      </c>
      <c r="E15632" t="s">
        <v>59</v>
      </c>
      <c r="G15632" t="s">
        <v>60</v>
      </c>
    </row>
    <row r="15633" spans="1:7">
      <c r="A15633" t="s">
        <v>28224</v>
      </c>
      <c r="B15633">
        <v>40</v>
      </c>
      <c r="C15633">
        <v>2</v>
      </c>
      <c r="D15633">
        <v>5</v>
      </c>
      <c r="E15633" t="s">
        <v>63</v>
      </c>
      <c r="G15633" t="s">
        <v>64</v>
      </c>
    </row>
    <row r="15634" spans="1:7">
      <c r="A15634" t="s">
        <v>28225</v>
      </c>
      <c r="B15634">
        <v>40</v>
      </c>
      <c r="C15634">
        <v>2</v>
      </c>
      <c r="D15634">
        <v>6</v>
      </c>
      <c r="E15634" t="s">
        <v>63</v>
      </c>
      <c r="G15634" t="s">
        <v>64</v>
      </c>
    </row>
    <row r="15635" spans="1:7">
      <c r="A15635" t="s">
        <v>28226</v>
      </c>
      <c r="B15635">
        <v>40</v>
      </c>
      <c r="C15635">
        <v>2</v>
      </c>
      <c r="D15635">
        <v>7</v>
      </c>
      <c r="E15635" t="s">
        <v>67</v>
      </c>
      <c r="G15635" t="s">
        <v>68</v>
      </c>
    </row>
    <row r="15636" spans="1:7">
      <c r="A15636" t="s">
        <v>28227</v>
      </c>
      <c r="B15636">
        <v>40</v>
      </c>
      <c r="C15636">
        <v>2</v>
      </c>
      <c r="D15636">
        <v>8</v>
      </c>
      <c r="E15636" t="s">
        <v>67</v>
      </c>
      <c r="G15636" t="s">
        <v>68</v>
      </c>
    </row>
    <row r="15637" spans="1:7">
      <c r="A15637" t="s">
        <v>28228</v>
      </c>
      <c r="B15637">
        <v>40</v>
      </c>
      <c r="C15637">
        <v>2</v>
      </c>
      <c r="D15637">
        <v>9</v>
      </c>
      <c r="E15637" t="s">
        <v>71</v>
      </c>
      <c r="G15637" t="s">
        <v>72</v>
      </c>
    </row>
    <row r="15638" spans="1:7">
      <c r="A15638" t="s">
        <v>28229</v>
      </c>
      <c r="B15638">
        <v>40</v>
      </c>
      <c r="C15638">
        <v>2</v>
      </c>
      <c r="D15638">
        <v>10</v>
      </c>
      <c r="E15638" t="s">
        <v>71</v>
      </c>
      <c r="G15638" t="s">
        <v>72</v>
      </c>
    </row>
    <row r="15639" spans="1:7">
      <c r="A15639" t="s">
        <v>28230</v>
      </c>
      <c r="B15639">
        <v>40</v>
      </c>
      <c r="C15639">
        <v>2</v>
      </c>
      <c r="D15639">
        <v>11</v>
      </c>
      <c r="E15639" t="s">
        <v>75</v>
      </c>
      <c r="G15639" t="s">
        <v>76</v>
      </c>
    </row>
    <row r="15640" spans="1:7">
      <c r="A15640" t="s">
        <v>28231</v>
      </c>
      <c r="B15640">
        <v>40</v>
      </c>
      <c r="C15640">
        <v>2</v>
      </c>
      <c r="D15640">
        <v>12</v>
      </c>
      <c r="E15640" t="s">
        <v>75</v>
      </c>
      <c r="G15640" t="s">
        <v>76</v>
      </c>
    </row>
    <row r="15641" spans="1:7">
      <c r="A15641" t="s">
        <v>28232</v>
      </c>
      <c r="B15641">
        <v>40</v>
      </c>
      <c r="C15641">
        <v>2</v>
      </c>
      <c r="D15641">
        <v>13</v>
      </c>
      <c r="E15641" t="s">
        <v>28233</v>
      </c>
      <c r="F15641" t="s">
        <v>28234</v>
      </c>
    </row>
    <row r="15642" spans="1:7">
      <c r="A15642" t="s">
        <v>28235</v>
      </c>
      <c r="B15642">
        <v>40</v>
      </c>
      <c r="C15642">
        <v>2</v>
      </c>
      <c r="D15642">
        <v>14</v>
      </c>
      <c r="E15642" t="s">
        <v>28236</v>
      </c>
      <c r="F15642" t="s">
        <v>28234</v>
      </c>
    </row>
    <row r="15643" spans="1:7">
      <c r="A15643" t="s">
        <v>28237</v>
      </c>
      <c r="B15643">
        <v>40</v>
      </c>
      <c r="C15643">
        <v>2</v>
      </c>
      <c r="D15643">
        <v>15</v>
      </c>
      <c r="E15643" t="s">
        <v>28238</v>
      </c>
      <c r="F15643" t="s">
        <v>28239</v>
      </c>
    </row>
    <row r="15644" spans="1:7">
      <c r="A15644" t="s">
        <v>28240</v>
      </c>
      <c r="B15644">
        <v>40</v>
      </c>
      <c r="C15644">
        <v>2</v>
      </c>
      <c r="D15644">
        <v>16</v>
      </c>
      <c r="E15644" t="s">
        <v>28241</v>
      </c>
      <c r="F15644" t="s">
        <v>28239</v>
      </c>
    </row>
    <row r="15645" spans="1:7">
      <c r="A15645" t="s">
        <v>28242</v>
      </c>
      <c r="B15645">
        <v>40</v>
      </c>
      <c r="C15645">
        <v>2</v>
      </c>
      <c r="D15645">
        <v>17</v>
      </c>
      <c r="E15645" t="s">
        <v>28243</v>
      </c>
      <c r="F15645" t="s">
        <v>28244</v>
      </c>
    </row>
    <row r="15646" spans="1:7">
      <c r="A15646" t="s">
        <v>28245</v>
      </c>
      <c r="B15646">
        <v>40</v>
      </c>
      <c r="C15646">
        <v>2</v>
      </c>
      <c r="D15646">
        <v>18</v>
      </c>
      <c r="E15646" t="s">
        <v>28246</v>
      </c>
      <c r="F15646" t="s">
        <v>28244</v>
      </c>
    </row>
    <row r="15647" spans="1:7">
      <c r="A15647" t="s">
        <v>28247</v>
      </c>
      <c r="B15647">
        <v>40</v>
      </c>
      <c r="C15647">
        <v>2</v>
      </c>
      <c r="D15647">
        <v>19</v>
      </c>
      <c r="E15647" t="s">
        <v>28248</v>
      </c>
      <c r="F15647" t="s">
        <v>28249</v>
      </c>
    </row>
    <row r="15648" spans="1:7">
      <c r="A15648" t="s">
        <v>28250</v>
      </c>
      <c r="B15648">
        <v>40</v>
      </c>
      <c r="C15648">
        <v>2</v>
      </c>
      <c r="D15648">
        <v>20</v>
      </c>
      <c r="E15648" t="s">
        <v>28251</v>
      </c>
      <c r="F15648" t="s">
        <v>28249</v>
      </c>
    </row>
    <row r="15649" spans="1:7">
      <c r="A15649" t="s">
        <v>28252</v>
      </c>
      <c r="B15649">
        <v>40</v>
      </c>
      <c r="C15649">
        <v>3</v>
      </c>
      <c r="D15649">
        <v>1</v>
      </c>
      <c r="E15649" t="s">
        <v>28253</v>
      </c>
      <c r="G15649" t="e">
        <f>--Internal_200959</f>
        <v>#NAME?</v>
      </c>
    </row>
    <row r="15650" spans="1:7">
      <c r="A15650" t="s">
        <v>28254</v>
      </c>
      <c r="B15650">
        <v>40</v>
      </c>
      <c r="C15650">
        <v>3</v>
      </c>
      <c r="D15650">
        <v>2</v>
      </c>
      <c r="E15650" t="s">
        <v>28253</v>
      </c>
      <c r="G15650" t="e">
        <f>--Internal_200959</f>
        <v>#NAME?</v>
      </c>
    </row>
    <row r="15651" spans="1:7">
      <c r="A15651" t="s">
        <v>28255</v>
      </c>
      <c r="B15651">
        <v>40</v>
      </c>
      <c r="C15651">
        <v>3</v>
      </c>
      <c r="D15651">
        <v>3</v>
      </c>
      <c r="E15651" t="s">
        <v>28256</v>
      </c>
      <c r="F15651" t="s">
        <v>28257</v>
      </c>
    </row>
    <row r="15652" spans="1:7">
      <c r="A15652" t="s">
        <v>28258</v>
      </c>
      <c r="B15652">
        <v>40</v>
      </c>
      <c r="C15652">
        <v>3</v>
      </c>
      <c r="D15652">
        <v>4</v>
      </c>
      <c r="E15652" t="s">
        <v>28259</v>
      </c>
      <c r="F15652" t="s">
        <v>28257</v>
      </c>
    </row>
    <row r="15653" spans="1:7">
      <c r="A15653" t="s">
        <v>28260</v>
      </c>
      <c r="B15653">
        <v>40</v>
      </c>
      <c r="C15653">
        <v>3</v>
      </c>
      <c r="D15653">
        <v>5</v>
      </c>
      <c r="E15653" t="s">
        <v>28261</v>
      </c>
      <c r="F15653" t="s">
        <v>28262</v>
      </c>
    </row>
    <row r="15654" spans="1:7">
      <c r="A15654" t="s">
        <v>28263</v>
      </c>
      <c r="B15654">
        <v>40</v>
      </c>
      <c r="C15654">
        <v>3</v>
      </c>
      <c r="D15654">
        <v>6</v>
      </c>
      <c r="E15654" t="s">
        <v>28264</v>
      </c>
      <c r="F15654" t="s">
        <v>28262</v>
      </c>
    </row>
    <row r="15655" spans="1:7">
      <c r="A15655" t="s">
        <v>28265</v>
      </c>
      <c r="B15655">
        <v>40</v>
      </c>
      <c r="C15655">
        <v>3</v>
      </c>
      <c r="D15655">
        <v>7</v>
      </c>
      <c r="E15655" t="s">
        <v>28266</v>
      </c>
      <c r="F15655" t="s">
        <v>28267</v>
      </c>
    </row>
    <row r="15656" spans="1:7">
      <c r="A15656" t="s">
        <v>28268</v>
      </c>
      <c r="B15656">
        <v>40</v>
      </c>
      <c r="C15656">
        <v>3</v>
      </c>
      <c r="D15656">
        <v>8</v>
      </c>
      <c r="E15656" t="s">
        <v>28269</v>
      </c>
      <c r="F15656" t="s">
        <v>28267</v>
      </c>
    </row>
    <row r="15657" spans="1:7">
      <c r="A15657" t="s">
        <v>28270</v>
      </c>
      <c r="B15657">
        <v>40</v>
      </c>
      <c r="C15657">
        <v>3</v>
      </c>
      <c r="D15657">
        <v>9</v>
      </c>
      <c r="E15657" t="s">
        <v>28271</v>
      </c>
      <c r="F15657" t="s">
        <v>28272</v>
      </c>
    </row>
    <row r="15658" spans="1:7">
      <c r="A15658" t="s">
        <v>28273</v>
      </c>
      <c r="B15658">
        <v>40</v>
      </c>
      <c r="C15658">
        <v>3</v>
      </c>
      <c r="D15658">
        <v>10</v>
      </c>
      <c r="E15658" t="s">
        <v>28274</v>
      </c>
      <c r="F15658" t="s">
        <v>28272</v>
      </c>
    </row>
    <row r="15659" spans="1:7">
      <c r="A15659" t="s">
        <v>28275</v>
      </c>
      <c r="B15659">
        <v>40</v>
      </c>
      <c r="C15659">
        <v>3</v>
      </c>
      <c r="D15659">
        <v>11</v>
      </c>
      <c r="E15659" t="s">
        <v>28276</v>
      </c>
      <c r="F15659" t="s">
        <v>28277</v>
      </c>
    </row>
    <row r="15660" spans="1:7">
      <c r="A15660" t="s">
        <v>28278</v>
      </c>
      <c r="B15660">
        <v>40</v>
      </c>
      <c r="C15660">
        <v>3</v>
      </c>
      <c r="D15660">
        <v>12</v>
      </c>
      <c r="E15660" t="s">
        <v>28279</v>
      </c>
      <c r="F15660" t="s">
        <v>28277</v>
      </c>
    </row>
    <row r="15661" spans="1:7">
      <c r="A15661" t="s">
        <v>28280</v>
      </c>
      <c r="B15661">
        <v>40</v>
      </c>
      <c r="C15661">
        <v>3</v>
      </c>
      <c r="D15661">
        <v>13</v>
      </c>
      <c r="E15661" t="s">
        <v>28281</v>
      </c>
      <c r="F15661" t="s">
        <v>28282</v>
      </c>
    </row>
    <row r="15662" spans="1:7">
      <c r="A15662" t="s">
        <v>28283</v>
      </c>
      <c r="B15662">
        <v>40</v>
      </c>
      <c r="C15662">
        <v>3</v>
      </c>
      <c r="D15662">
        <v>14</v>
      </c>
      <c r="E15662" t="s">
        <v>28284</v>
      </c>
      <c r="F15662" t="s">
        <v>28282</v>
      </c>
    </row>
    <row r="15663" spans="1:7">
      <c r="A15663" t="s">
        <v>28285</v>
      </c>
      <c r="B15663">
        <v>40</v>
      </c>
      <c r="C15663">
        <v>3</v>
      </c>
      <c r="D15663">
        <v>15</v>
      </c>
      <c r="E15663" t="s">
        <v>28286</v>
      </c>
      <c r="G15663" t="e">
        <f>--Internal_18065</f>
        <v>#NAME?</v>
      </c>
    </row>
    <row r="15664" spans="1:7">
      <c r="A15664" t="s">
        <v>28287</v>
      </c>
      <c r="B15664">
        <v>40</v>
      </c>
      <c r="C15664">
        <v>3</v>
      </c>
      <c r="D15664">
        <v>16</v>
      </c>
      <c r="E15664" t="s">
        <v>28286</v>
      </c>
      <c r="G15664" t="e">
        <f>--Internal_18065</f>
        <v>#NAME?</v>
      </c>
    </row>
    <row r="15665" spans="1:7">
      <c r="A15665" t="s">
        <v>28288</v>
      </c>
      <c r="B15665">
        <v>40</v>
      </c>
      <c r="C15665">
        <v>3</v>
      </c>
      <c r="D15665">
        <v>17</v>
      </c>
      <c r="E15665" t="s">
        <v>28289</v>
      </c>
      <c r="F15665" t="s">
        <v>28290</v>
      </c>
    </row>
    <row r="15666" spans="1:7">
      <c r="A15666" t="s">
        <v>28291</v>
      </c>
      <c r="B15666">
        <v>40</v>
      </c>
      <c r="C15666">
        <v>3</v>
      </c>
      <c r="D15666">
        <v>18</v>
      </c>
      <c r="E15666" t="s">
        <v>28292</v>
      </c>
      <c r="F15666" t="s">
        <v>28290</v>
      </c>
    </row>
    <row r="15667" spans="1:7">
      <c r="A15667" t="s">
        <v>28293</v>
      </c>
      <c r="B15667">
        <v>40</v>
      </c>
      <c r="C15667">
        <v>3</v>
      </c>
      <c r="D15667">
        <v>19</v>
      </c>
      <c r="E15667" t="s">
        <v>28294</v>
      </c>
      <c r="F15667" t="s">
        <v>28295</v>
      </c>
    </row>
    <row r="15668" spans="1:7">
      <c r="A15668" t="s">
        <v>28296</v>
      </c>
      <c r="B15668">
        <v>40</v>
      </c>
      <c r="C15668">
        <v>3</v>
      </c>
      <c r="D15668">
        <v>20</v>
      </c>
      <c r="E15668" t="s">
        <v>28297</v>
      </c>
      <c r="F15668" t="s">
        <v>28295</v>
      </c>
    </row>
    <row r="15669" spans="1:7">
      <c r="A15669" t="s">
        <v>28298</v>
      </c>
      <c r="B15669">
        <v>40</v>
      </c>
      <c r="C15669">
        <v>4</v>
      </c>
      <c r="D15669">
        <v>1</v>
      </c>
      <c r="E15669" t="s">
        <v>28299</v>
      </c>
      <c r="F15669" t="s">
        <v>28300</v>
      </c>
    </row>
    <row r="15670" spans="1:7">
      <c r="A15670" t="s">
        <v>28301</v>
      </c>
      <c r="B15670">
        <v>40</v>
      </c>
      <c r="C15670">
        <v>4</v>
      </c>
      <c r="D15670">
        <v>2</v>
      </c>
      <c r="E15670" t="s">
        <v>28302</v>
      </c>
      <c r="F15670" t="s">
        <v>28300</v>
      </c>
    </row>
    <row r="15671" spans="1:7">
      <c r="A15671" t="s">
        <v>28303</v>
      </c>
      <c r="B15671">
        <v>40</v>
      </c>
      <c r="C15671">
        <v>4</v>
      </c>
      <c r="D15671">
        <v>3</v>
      </c>
      <c r="E15671" t="s">
        <v>28304</v>
      </c>
      <c r="F15671" t="s">
        <v>28305</v>
      </c>
    </row>
    <row r="15672" spans="1:7">
      <c r="A15672" t="s">
        <v>28306</v>
      </c>
      <c r="B15672">
        <v>40</v>
      </c>
      <c r="C15672">
        <v>4</v>
      </c>
      <c r="D15672">
        <v>4</v>
      </c>
      <c r="E15672" t="s">
        <v>28307</v>
      </c>
      <c r="F15672" t="s">
        <v>28305</v>
      </c>
    </row>
    <row r="15673" spans="1:7">
      <c r="A15673" t="s">
        <v>28308</v>
      </c>
      <c r="B15673">
        <v>40</v>
      </c>
      <c r="C15673">
        <v>4</v>
      </c>
      <c r="D15673">
        <v>5</v>
      </c>
      <c r="E15673" t="s">
        <v>28309</v>
      </c>
      <c r="G15673" t="e">
        <f>--Internal_26399</f>
        <v>#NAME?</v>
      </c>
    </row>
    <row r="15674" spans="1:7">
      <c r="A15674" t="s">
        <v>28310</v>
      </c>
      <c r="B15674">
        <v>40</v>
      </c>
      <c r="C15674">
        <v>4</v>
      </c>
      <c r="D15674">
        <v>6</v>
      </c>
      <c r="E15674" t="s">
        <v>28309</v>
      </c>
      <c r="G15674" t="e">
        <f>--Internal_26399</f>
        <v>#NAME?</v>
      </c>
    </row>
    <row r="15675" spans="1:7">
      <c r="A15675" t="s">
        <v>28311</v>
      </c>
      <c r="B15675">
        <v>40</v>
      </c>
      <c r="C15675">
        <v>4</v>
      </c>
      <c r="D15675">
        <v>7</v>
      </c>
      <c r="E15675" t="s">
        <v>28312</v>
      </c>
      <c r="F15675" t="s">
        <v>28313</v>
      </c>
    </row>
    <row r="15676" spans="1:7">
      <c r="A15676" t="s">
        <v>28314</v>
      </c>
      <c r="B15676">
        <v>40</v>
      </c>
      <c r="C15676">
        <v>4</v>
      </c>
      <c r="D15676">
        <v>8</v>
      </c>
      <c r="E15676" t="s">
        <v>28315</v>
      </c>
      <c r="F15676" t="s">
        <v>28313</v>
      </c>
    </row>
    <row r="15677" spans="1:7">
      <c r="A15677" t="s">
        <v>28316</v>
      </c>
      <c r="B15677">
        <v>40</v>
      </c>
      <c r="C15677">
        <v>4</v>
      </c>
      <c r="D15677">
        <v>9</v>
      </c>
      <c r="E15677" t="s">
        <v>28317</v>
      </c>
      <c r="F15677" t="s">
        <v>28318</v>
      </c>
    </row>
    <row r="15678" spans="1:7">
      <c r="A15678" t="s">
        <v>28319</v>
      </c>
      <c r="B15678">
        <v>40</v>
      </c>
      <c r="C15678">
        <v>4</v>
      </c>
      <c r="D15678">
        <v>10</v>
      </c>
      <c r="E15678" t="s">
        <v>28320</v>
      </c>
      <c r="F15678" t="s">
        <v>28318</v>
      </c>
    </row>
    <row r="15679" spans="1:7">
      <c r="A15679" t="s">
        <v>28321</v>
      </c>
      <c r="B15679">
        <v>40</v>
      </c>
      <c r="C15679">
        <v>4</v>
      </c>
      <c r="D15679">
        <v>11</v>
      </c>
      <c r="E15679" t="s">
        <v>28322</v>
      </c>
      <c r="F15679" t="s">
        <v>28323</v>
      </c>
    </row>
    <row r="15680" spans="1:7">
      <c r="A15680" t="s">
        <v>28324</v>
      </c>
      <c r="B15680">
        <v>40</v>
      </c>
      <c r="C15680">
        <v>4</v>
      </c>
      <c r="D15680">
        <v>12</v>
      </c>
      <c r="E15680" t="s">
        <v>28325</v>
      </c>
      <c r="F15680" t="s">
        <v>28323</v>
      </c>
    </row>
    <row r="15681" spans="1:7">
      <c r="A15681" t="s">
        <v>28326</v>
      </c>
      <c r="B15681">
        <v>40</v>
      </c>
      <c r="C15681">
        <v>4</v>
      </c>
      <c r="D15681">
        <v>13</v>
      </c>
      <c r="E15681" t="s">
        <v>28327</v>
      </c>
      <c r="F15681" t="s">
        <v>28328</v>
      </c>
    </row>
    <row r="15682" spans="1:7">
      <c r="A15682" t="s">
        <v>28329</v>
      </c>
      <c r="B15682">
        <v>40</v>
      </c>
      <c r="C15682">
        <v>4</v>
      </c>
      <c r="D15682">
        <v>14</v>
      </c>
      <c r="E15682" t="s">
        <v>28330</v>
      </c>
      <c r="F15682" t="s">
        <v>28328</v>
      </c>
    </row>
    <row r="15683" spans="1:7">
      <c r="A15683" t="s">
        <v>28331</v>
      </c>
      <c r="B15683">
        <v>40</v>
      </c>
      <c r="C15683">
        <v>4</v>
      </c>
      <c r="D15683">
        <v>15</v>
      </c>
      <c r="E15683" t="s">
        <v>28332</v>
      </c>
      <c r="F15683" t="s">
        <v>28333</v>
      </c>
    </row>
    <row r="15684" spans="1:7">
      <c r="A15684" t="s">
        <v>28334</v>
      </c>
      <c r="B15684">
        <v>40</v>
      </c>
      <c r="C15684">
        <v>4</v>
      </c>
      <c r="D15684">
        <v>16</v>
      </c>
      <c r="E15684" t="s">
        <v>28335</v>
      </c>
      <c r="F15684" t="s">
        <v>28333</v>
      </c>
    </row>
    <row r="15685" spans="1:7">
      <c r="A15685" t="s">
        <v>28336</v>
      </c>
      <c r="B15685">
        <v>40</v>
      </c>
      <c r="C15685">
        <v>4</v>
      </c>
      <c r="D15685">
        <v>17</v>
      </c>
      <c r="E15685" t="s">
        <v>28337</v>
      </c>
      <c r="F15685" t="s">
        <v>28338</v>
      </c>
    </row>
    <row r="15686" spans="1:7">
      <c r="A15686" t="s">
        <v>28339</v>
      </c>
      <c r="B15686">
        <v>40</v>
      </c>
      <c r="C15686">
        <v>4</v>
      </c>
      <c r="D15686">
        <v>18</v>
      </c>
      <c r="E15686" t="s">
        <v>28340</v>
      </c>
      <c r="F15686" t="s">
        <v>28338</v>
      </c>
    </row>
    <row r="15687" spans="1:7">
      <c r="A15687" t="s">
        <v>28341</v>
      </c>
      <c r="B15687">
        <v>40</v>
      </c>
      <c r="C15687">
        <v>4</v>
      </c>
      <c r="D15687">
        <v>19</v>
      </c>
      <c r="E15687" t="s">
        <v>28342</v>
      </c>
      <c r="G15687" t="e">
        <f>--Internal_20536</f>
        <v>#NAME?</v>
      </c>
    </row>
    <row r="15688" spans="1:7">
      <c r="A15688" t="s">
        <v>28343</v>
      </c>
      <c r="B15688">
        <v>40</v>
      </c>
      <c r="C15688">
        <v>4</v>
      </c>
      <c r="D15688">
        <v>20</v>
      </c>
      <c r="E15688" t="s">
        <v>28342</v>
      </c>
      <c r="G15688" t="e">
        <f>--Internal_20536</f>
        <v>#NAME?</v>
      </c>
    </row>
    <row r="15689" spans="1:7">
      <c r="A15689" t="s">
        <v>28344</v>
      </c>
      <c r="B15689">
        <v>40</v>
      </c>
      <c r="C15689">
        <v>5</v>
      </c>
      <c r="D15689">
        <v>1</v>
      </c>
      <c r="E15689" t="s">
        <v>28345</v>
      </c>
      <c r="F15689" t="s">
        <v>28346</v>
      </c>
    </row>
    <row r="15690" spans="1:7">
      <c r="A15690" t="s">
        <v>28347</v>
      </c>
      <c r="B15690">
        <v>40</v>
      </c>
      <c r="C15690">
        <v>5</v>
      </c>
      <c r="D15690">
        <v>2</v>
      </c>
      <c r="E15690" t="s">
        <v>28348</v>
      </c>
      <c r="F15690" t="s">
        <v>28346</v>
      </c>
    </row>
    <row r="15691" spans="1:7">
      <c r="A15691" t="s">
        <v>28349</v>
      </c>
      <c r="B15691">
        <v>40</v>
      </c>
      <c r="C15691">
        <v>5</v>
      </c>
      <c r="D15691">
        <v>3</v>
      </c>
      <c r="E15691" t="s">
        <v>28350</v>
      </c>
      <c r="F15691" t="s">
        <v>28351</v>
      </c>
    </row>
    <row r="15692" spans="1:7">
      <c r="A15692" t="s">
        <v>28352</v>
      </c>
      <c r="B15692">
        <v>40</v>
      </c>
      <c r="C15692">
        <v>5</v>
      </c>
      <c r="D15692">
        <v>4</v>
      </c>
      <c r="E15692" t="s">
        <v>28353</v>
      </c>
      <c r="F15692" t="s">
        <v>28351</v>
      </c>
    </row>
    <row r="15693" spans="1:7">
      <c r="A15693" t="s">
        <v>28354</v>
      </c>
      <c r="B15693">
        <v>40</v>
      </c>
      <c r="C15693">
        <v>5</v>
      </c>
      <c r="D15693">
        <v>5</v>
      </c>
      <c r="E15693" t="s">
        <v>28355</v>
      </c>
      <c r="F15693" t="s">
        <v>28356</v>
      </c>
    </row>
    <row r="15694" spans="1:7">
      <c r="A15694" t="s">
        <v>28357</v>
      </c>
      <c r="B15694">
        <v>40</v>
      </c>
      <c r="C15694">
        <v>5</v>
      </c>
      <c r="D15694">
        <v>6</v>
      </c>
      <c r="E15694" t="s">
        <v>28358</v>
      </c>
      <c r="F15694" t="s">
        <v>28356</v>
      </c>
    </row>
    <row r="15695" spans="1:7">
      <c r="A15695" t="s">
        <v>28359</v>
      </c>
      <c r="B15695">
        <v>40</v>
      </c>
      <c r="C15695">
        <v>5</v>
      </c>
      <c r="D15695">
        <v>7</v>
      </c>
      <c r="E15695" t="s">
        <v>28360</v>
      </c>
      <c r="F15695" t="s">
        <v>28361</v>
      </c>
    </row>
    <row r="15696" spans="1:7">
      <c r="A15696" t="s">
        <v>28362</v>
      </c>
      <c r="B15696">
        <v>40</v>
      </c>
      <c r="C15696">
        <v>5</v>
      </c>
      <c r="D15696">
        <v>8</v>
      </c>
      <c r="E15696" t="s">
        <v>28363</v>
      </c>
      <c r="F15696" t="s">
        <v>28361</v>
      </c>
    </row>
    <row r="15697" spans="1:7">
      <c r="A15697" t="s">
        <v>28364</v>
      </c>
      <c r="B15697">
        <v>40</v>
      </c>
      <c r="C15697">
        <v>5</v>
      </c>
      <c r="D15697">
        <v>9</v>
      </c>
      <c r="E15697" t="s">
        <v>28365</v>
      </c>
      <c r="F15697" t="s">
        <v>28366</v>
      </c>
    </row>
    <row r="15698" spans="1:7">
      <c r="A15698" t="s">
        <v>28367</v>
      </c>
      <c r="B15698">
        <v>40</v>
      </c>
      <c r="C15698">
        <v>5</v>
      </c>
      <c r="D15698">
        <v>10</v>
      </c>
      <c r="E15698" t="s">
        <v>28368</v>
      </c>
      <c r="F15698" t="s">
        <v>28366</v>
      </c>
    </row>
    <row r="15699" spans="1:7">
      <c r="A15699" t="s">
        <v>28369</v>
      </c>
      <c r="B15699">
        <v>40</v>
      </c>
      <c r="C15699">
        <v>5</v>
      </c>
      <c r="D15699">
        <v>11</v>
      </c>
      <c r="E15699" t="s">
        <v>28370</v>
      </c>
      <c r="F15699" t="s">
        <v>28371</v>
      </c>
    </row>
    <row r="15700" spans="1:7">
      <c r="A15700" t="s">
        <v>28372</v>
      </c>
      <c r="B15700">
        <v>40</v>
      </c>
      <c r="C15700">
        <v>5</v>
      </c>
      <c r="D15700">
        <v>12</v>
      </c>
      <c r="E15700" t="s">
        <v>28373</v>
      </c>
      <c r="F15700" t="s">
        <v>28371</v>
      </c>
    </row>
    <row r="15701" spans="1:7">
      <c r="A15701" t="s">
        <v>28374</v>
      </c>
      <c r="B15701">
        <v>40</v>
      </c>
      <c r="C15701">
        <v>5</v>
      </c>
      <c r="D15701">
        <v>13</v>
      </c>
      <c r="E15701" t="s">
        <v>28375</v>
      </c>
      <c r="F15701" t="s">
        <v>28376</v>
      </c>
    </row>
    <row r="15702" spans="1:7">
      <c r="A15702" t="s">
        <v>28377</v>
      </c>
      <c r="B15702">
        <v>40</v>
      </c>
      <c r="C15702">
        <v>5</v>
      </c>
      <c r="D15702">
        <v>14</v>
      </c>
      <c r="E15702" t="s">
        <v>28378</v>
      </c>
      <c r="F15702" t="s">
        <v>28376</v>
      </c>
    </row>
    <row r="15703" spans="1:7">
      <c r="A15703" t="s">
        <v>28379</v>
      </c>
      <c r="B15703">
        <v>40</v>
      </c>
      <c r="C15703">
        <v>5</v>
      </c>
      <c r="D15703">
        <v>15</v>
      </c>
      <c r="E15703" t="s">
        <v>28380</v>
      </c>
      <c r="F15703" t="s">
        <v>28381</v>
      </c>
    </row>
    <row r="15704" spans="1:7">
      <c r="A15704" t="s">
        <v>28382</v>
      </c>
      <c r="B15704">
        <v>40</v>
      </c>
      <c r="C15704">
        <v>5</v>
      </c>
      <c r="D15704">
        <v>16</v>
      </c>
      <c r="E15704" t="s">
        <v>28383</v>
      </c>
      <c r="F15704" t="s">
        <v>28381</v>
      </c>
    </row>
    <row r="15705" spans="1:7">
      <c r="A15705" t="s">
        <v>28384</v>
      </c>
      <c r="B15705">
        <v>40</v>
      </c>
      <c r="C15705">
        <v>5</v>
      </c>
      <c r="D15705">
        <v>17</v>
      </c>
      <c r="E15705" t="s">
        <v>28385</v>
      </c>
      <c r="F15705" t="s">
        <v>28386</v>
      </c>
    </row>
    <row r="15706" spans="1:7">
      <c r="A15706" t="s">
        <v>28387</v>
      </c>
      <c r="B15706">
        <v>40</v>
      </c>
      <c r="C15706">
        <v>5</v>
      </c>
      <c r="D15706">
        <v>18</v>
      </c>
      <c r="E15706" t="s">
        <v>28388</v>
      </c>
      <c r="F15706" t="s">
        <v>28386</v>
      </c>
    </row>
    <row r="15707" spans="1:7">
      <c r="A15707" t="s">
        <v>28389</v>
      </c>
      <c r="B15707">
        <v>40</v>
      </c>
      <c r="C15707">
        <v>5</v>
      </c>
      <c r="D15707">
        <v>19</v>
      </c>
      <c r="E15707" t="s">
        <v>591</v>
      </c>
      <c r="G15707" t="e">
        <f>--Empty</f>
        <v>#NAME?</v>
      </c>
    </row>
    <row r="15708" spans="1:7">
      <c r="A15708" t="s">
        <v>28390</v>
      </c>
      <c r="B15708">
        <v>40</v>
      </c>
      <c r="C15708">
        <v>5</v>
      </c>
      <c r="D15708">
        <v>20</v>
      </c>
      <c r="E15708" t="s">
        <v>591</v>
      </c>
      <c r="G15708" t="e">
        <f>--Empty</f>
        <v>#NAME?</v>
      </c>
    </row>
    <row r="15709" spans="1:7">
      <c r="A15709" t="s">
        <v>28391</v>
      </c>
      <c r="B15709">
        <v>40</v>
      </c>
      <c r="C15709">
        <v>6</v>
      </c>
      <c r="D15709">
        <v>1</v>
      </c>
      <c r="E15709" t="s">
        <v>591</v>
      </c>
      <c r="G15709" t="e">
        <f>--Empty</f>
        <v>#NAME?</v>
      </c>
    </row>
    <row r="15710" spans="1:7">
      <c r="A15710" t="s">
        <v>28392</v>
      </c>
      <c r="B15710">
        <v>40</v>
      </c>
      <c r="C15710">
        <v>6</v>
      </c>
      <c r="D15710">
        <v>2</v>
      </c>
      <c r="E15710" t="s">
        <v>591</v>
      </c>
      <c r="G15710" t="e">
        <f>--Empty</f>
        <v>#NAME?</v>
      </c>
    </row>
    <row r="15711" spans="1:7">
      <c r="A15711" t="s">
        <v>28393</v>
      </c>
      <c r="B15711">
        <v>40</v>
      </c>
      <c r="C15711">
        <v>6</v>
      </c>
      <c r="D15711">
        <v>3</v>
      </c>
      <c r="E15711" t="s">
        <v>591</v>
      </c>
      <c r="G15711" t="e">
        <f>--Empty</f>
        <v>#NAME?</v>
      </c>
    </row>
    <row r="15712" spans="1:7">
      <c r="A15712" t="s">
        <v>28394</v>
      </c>
      <c r="B15712">
        <v>40</v>
      </c>
      <c r="C15712">
        <v>6</v>
      </c>
      <c r="D15712">
        <v>4</v>
      </c>
      <c r="E15712" t="s">
        <v>591</v>
      </c>
      <c r="G15712" t="e">
        <f>--Empty</f>
        <v>#NAME?</v>
      </c>
    </row>
    <row r="15713" spans="1:7">
      <c r="A15713" t="s">
        <v>28395</v>
      </c>
      <c r="B15713">
        <v>40</v>
      </c>
      <c r="C15713">
        <v>6</v>
      </c>
      <c r="D15713">
        <v>5</v>
      </c>
      <c r="E15713" t="s">
        <v>28396</v>
      </c>
      <c r="F15713" t="s">
        <v>28397</v>
      </c>
    </row>
    <row r="15714" spans="1:7">
      <c r="A15714" t="s">
        <v>28398</v>
      </c>
      <c r="B15714">
        <v>40</v>
      </c>
      <c r="C15714">
        <v>6</v>
      </c>
      <c r="D15714">
        <v>6</v>
      </c>
      <c r="E15714" t="s">
        <v>28399</v>
      </c>
      <c r="F15714" t="s">
        <v>28397</v>
      </c>
    </row>
    <row r="15715" spans="1:7">
      <c r="A15715" t="s">
        <v>28400</v>
      </c>
      <c r="B15715">
        <v>40</v>
      </c>
      <c r="C15715">
        <v>6</v>
      </c>
      <c r="D15715">
        <v>7</v>
      </c>
      <c r="E15715" t="s">
        <v>591</v>
      </c>
      <c r="G15715" t="e">
        <f>--Empty</f>
        <v>#NAME?</v>
      </c>
    </row>
    <row r="15716" spans="1:7">
      <c r="A15716" t="s">
        <v>28401</v>
      </c>
      <c r="B15716">
        <v>40</v>
      </c>
      <c r="C15716">
        <v>6</v>
      </c>
      <c r="D15716">
        <v>8</v>
      </c>
      <c r="E15716" t="s">
        <v>591</v>
      </c>
      <c r="G15716" t="e">
        <f>--Empty</f>
        <v>#NAME?</v>
      </c>
    </row>
    <row r="15717" spans="1:7">
      <c r="A15717" t="s">
        <v>28402</v>
      </c>
      <c r="B15717">
        <v>40</v>
      </c>
      <c r="C15717">
        <v>6</v>
      </c>
      <c r="D15717">
        <v>9</v>
      </c>
      <c r="E15717" t="s">
        <v>591</v>
      </c>
      <c r="G15717" t="e">
        <f>--Empty</f>
        <v>#NAME?</v>
      </c>
    </row>
    <row r="15718" spans="1:7">
      <c r="A15718" t="s">
        <v>28403</v>
      </c>
      <c r="B15718">
        <v>40</v>
      </c>
      <c r="C15718">
        <v>6</v>
      </c>
      <c r="D15718">
        <v>10</v>
      </c>
      <c r="E15718" t="s">
        <v>591</v>
      </c>
      <c r="G15718" t="e">
        <f>--Empty</f>
        <v>#NAME?</v>
      </c>
    </row>
    <row r="15719" spans="1:7">
      <c r="A15719" t="s">
        <v>28404</v>
      </c>
      <c r="B15719">
        <v>40</v>
      </c>
      <c r="C15719">
        <v>6</v>
      </c>
      <c r="D15719">
        <v>11</v>
      </c>
      <c r="E15719" t="s">
        <v>591</v>
      </c>
      <c r="G15719" t="e">
        <f>--Empty</f>
        <v>#NAME?</v>
      </c>
    </row>
    <row r="15720" spans="1:7">
      <c r="A15720" t="s">
        <v>28405</v>
      </c>
      <c r="B15720">
        <v>40</v>
      </c>
      <c r="C15720">
        <v>6</v>
      </c>
      <c r="D15720">
        <v>12</v>
      </c>
      <c r="E15720" t="s">
        <v>591</v>
      </c>
      <c r="G15720" t="e">
        <f>--Empty</f>
        <v>#NAME?</v>
      </c>
    </row>
    <row r="15721" spans="1:7">
      <c r="A15721" t="s">
        <v>28406</v>
      </c>
      <c r="B15721">
        <v>40</v>
      </c>
      <c r="C15721">
        <v>6</v>
      </c>
      <c r="D15721">
        <v>13</v>
      </c>
      <c r="E15721" t="s">
        <v>28407</v>
      </c>
      <c r="F15721" t="s">
        <v>28408</v>
      </c>
    </row>
    <row r="15722" spans="1:7">
      <c r="A15722" t="s">
        <v>28409</v>
      </c>
      <c r="B15722">
        <v>40</v>
      </c>
      <c r="C15722">
        <v>6</v>
      </c>
      <c r="D15722">
        <v>14</v>
      </c>
      <c r="E15722" t="s">
        <v>28410</v>
      </c>
      <c r="F15722" t="s">
        <v>28408</v>
      </c>
    </row>
    <row r="15723" spans="1:7">
      <c r="A15723" t="s">
        <v>28411</v>
      </c>
      <c r="B15723">
        <v>40</v>
      </c>
      <c r="C15723">
        <v>6</v>
      </c>
      <c r="D15723">
        <v>15</v>
      </c>
      <c r="E15723" t="s">
        <v>28412</v>
      </c>
      <c r="F15723" t="s">
        <v>28413</v>
      </c>
    </row>
    <row r="15724" spans="1:7">
      <c r="A15724" t="s">
        <v>28414</v>
      </c>
      <c r="B15724">
        <v>40</v>
      </c>
      <c r="C15724">
        <v>6</v>
      </c>
      <c r="D15724">
        <v>16</v>
      </c>
      <c r="E15724" t="s">
        <v>28415</v>
      </c>
      <c r="F15724" t="s">
        <v>28413</v>
      </c>
    </row>
    <row r="15725" spans="1:7">
      <c r="A15725" t="s">
        <v>28416</v>
      </c>
      <c r="B15725">
        <v>40</v>
      </c>
      <c r="C15725">
        <v>6</v>
      </c>
      <c r="D15725">
        <v>17</v>
      </c>
      <c r="E15725" t="s">
        <v>28417</v>
      </c>
      <c r="F15725" t="s">
        <v>28418</v>
      </c>
    </row>
    <row r="15726" spans="1:7">
      <c r="A15726" t="s">
        <v>28419</v>
      </c>
      <c r="B15726">
        <v>40</v>
      </c>
      <c r="C15726">
        <v>6</v>
      </c>
      <c r="D15726">
        <v>18</v>
      </c>
      <c r="E15726" t="s">
        <v>28420</v>
      </c>
      <c r="F15726" t="s">
        <v>28418</v>
      </c>
    </row>
    <row r="15727" spans="1:7">
      <c r="A15727" t="s">
        <v>28421</v>
      </c>
      <c r="B15727">
        <v>40</v>
      </c>
      <c r="C15727">
        <v>6</v>
      </c>
      <c r="D15727">
        <v>19</v>
      </c>
      <c r="E15727" t="s">
        <v>28422</v>
      </c>
      <c r="F15727" t="s">
        <v>28423</v>
      </c>
    </row>
    <row r="15728" spans="1:7">
      <c r="A15728" t="s">
        <v>28424</v>
      </c>
      <c r="B15728">
        <v>40</v>
      </c>
      <c r="C15728">
        <v>6</v>
      </c>
      <c r="D15728">
        <v>20</v>
      </c>
      <c r="E15728" t="s">
        <v>28425</v>
      </c>
      <c r="F15728" t="s">
        <v>28423</v>
      </c>
    </row>
    <row r="15729" spans="1:7">
      <c r="A15729" t="s">
        <v>28426</v>
      </c>
      <c r="B15729">
        <v>40</v>
      </c>
      <c r="C15729">
        <v>7</v>
      </c>
      <c r="D15729">
        <v>1</v>
      </c>
      <c r="E15729" t="s">
        <v>28427</v>
      </c>
      <c r="G15729" t="e">
        <f>--Internal_2065</f>
        <v>#NAME?</v>
      </c>
    </row>
    <row r="15730" spans="1:7">
      <c r="A15730" t="s">
        <v>28428</v>
      </c>
      <c r="B15730">
        <v>40</v>
      </c>
      <c r="C15730">
        <v>7</v>
      </c>
      <c r="D15730">
        <v>2</v>
      </c>
      <c r="E15730" t="s">
        <v>28427</v>
      </c>
      <c r="G15730" t="e">
        <f>--Internal_2065</f>
        <v>#NAME?</v>
      </c>
    </row>
    <row r="15731" spans="1:7">
      <c r="A15731" t="s">
        <v>28429</v>
      </c>
      <c r="B15731">
        <v>40</v>
      </c>
      <c r="C15731">
        <v>7</v>
      </c>
      <c r="D15731">
        <v>3</v>
      </c>
      <c r="E15731" t="s">
        <v>28430</v>
      </c>
      <c r="G15731" t="e">
        <f>--Internal_28201</f>
        <v>#NAME?</v>
      </c>
    </row>
    <row r="15732" spans="1:7">
      <c r="A15732" t="s">
        <v>28431</v>
      </c>
      <c r="B15732">
        <v>40</v>
      </c>
      <c r="C15732">
        <v>7</v>
      </c>
      <c r="D15732">
        <v>4</v>
      </c>
      <c r="E15732" t="s">
        <v>28430</v>
      </c>
      <c r="G15732" t="e">
        <f>--Internal_28201</f>
        <v>#NAME?</v>
      </c>
    </row>
    <row r="15733" spans="1:7">
      <c r="A15733" t="s">
        <v>28432</v>
      </c>
      <c r="B15733">
        <v>40</v>
      </c>
      <c r="C15733">
        <v>7</v>
      </c>
      <c r="D15733">
        <v>5</v>
      </c>
      <c r="E15733" t="s">
        <v>28433</v>
      </c>
      <c r="F15733" t="s">
        <v>28434</v>
      </c>
    </row>
    <row r="15734" spans="1:7">
      <c r="A15734" t="s">
        <v>28435</v>
      </c>
      <c r="B15734">
        <v>40</v>
      </c>
      <c r="C15734">
        <v>7</v>
      </c>
      <c r="D15734">
        <v>6</v>
      </c>
      <c r="E15734" t="s">
        <v>28436</v>
      </c>
      <c r="F15734" t="s">
        <v>28434</v>
      </c>
    </row>
    <row r="15735" spans="1:7">
      <c r="A15735" t="s">
        <v>28437</v>
      </c>
      <c r="B15735">
        <v>40</v>
      </c>
      <c r="C15735">
        <v>7</v>
      </c>
      <c r="D15735">
        <v>7</v>
      </c>
      <c r="E15735" t="s">
        <v>28438</v>
      </c>
      <c r="F15735" t="s">
        <v>28439</v>
      </c>
    </row>
    <row r="15736" spans="1:7">
      <c r="A15736" t="s">
        <v>28440</v>
      </c>
      <c r="B15736">
        <v>40</v>
      </c>
      <c r="C15736">
        <v>7</v>
      </c>
      <c r="D15736">
        <v>8</v>
      </c>
      <c r="E15736" t="s">
        <v>28441</v>
      </c>
      <c r="F15736" t="s">
        <v>28439</v>
      </c>
    </row>
    <row r="15737" spans="1:7">
      <c r="A15737" t="s">
        <v>28442</v>
      </c>
      <c r="B15737">
        <v>40</v>
      </c>
      <c r="C15737">
        <v>7</v>
      </c>
      <c r="D15737">
        <v>9</v>
      </c>
      <c r="E15737" t="s">
        <v>28443</v>
      </c>
      <c r="G15737" t="e">
        <f>--Internal_23387</f>
        <v>#NAME?</v>
      </c>
    </row>
    <row r="15738" spans="1:7">
      <c r="A15738" t="s">
        <v>28444</v>
      </c>
      <c r="B15738">
        <v>40</v>
      </c>
      <c r="C15738">
        <v>7</v>
      </c>
      <c r="D15738">
        <v>10</v>
      </c>
      <c r="E15738" t="s">
        <v>28443</v>
      </c>
      <c r="G15738" t="e">
        <f>--Internal_23387</f>
        <v>#NAME?</v>
      </c>
    </row>
    <row r="15739" spans="1:7">
      <c r="A15739" t="s">
        <v>28445</v>
      </c>
      <c r="B15739">
        <v>40</v>
      </c>
      <c r="C15739">
        <v>7</v>
      </c>
      <c r="D15739">
        <v>11</v>
      </c>
      <c r="E15739" t="s">
        <v>28446</v>
      </c>
      <c r="F15739" t="s">
        <v>28447</v>
      </c>
    </row>
    <row r="15740" spans="1:7">
      <c r="A15740" t="s">
        <v>28448</v>
      </c>
      <c r="B15740">
        <v>40</v>
      </c>
      <c r="C15740">
        <v>7</v>
      </c>
      <c r="D15740">
        <v>12</v>
      </c>
      <c r="E15740" t="s">
        <v>28449</v>
      </c>
      <c r="F15740" t="s">
        <v>28447</v>
      </c>
    </row>
    <row r="15741" spans="1:7">
      <c r="A15741" t="s">
        <v>28450</v>
      </c>
      <c r="B15741">
        <v>40</v>
      </c>
      <c r="C15741">
        <v>7</v>
      </c>
      <c r="D15741">
        <v>13</v>
      </c>
      <c r="E15741" t="s">
        <v>28451</v>
      </c>
      <c r="F15741" t="s">
        <v>28452</v>
      </c>
    </row>
    <row r="15742" spans="1:7">
      <c r="A15742" t="s">
        <v>28453</v>
      </c>
      <c r="B15742">
        <v>40</v>
      </c>
      <c r="C15742">
        <v>7</v>
      </c>
      <c r="D15742">
        <v>14</v>
      </c>
      <c r="E15742" t="s">
        <v>28454</v>
      </c>
      <c r="F15742" t="s">
        <v>28452</v>
      </c>
    </row>
    <row r="15743" spans="1:7">
      <c r="A15743" t="s">
        <v>28455</v>
      </c>
      <c r="B15743">
        <v>40</v>
      </c>
      <c r="C15743">
        <v>7</v>
      </c>
      <c r="D15743">
        <v>15</v>
      </c>
      <c r="E15743" t="s">
        <v>28456</v>
      </c>
      <c r="F15743" t="s">
        <v>28457</v>
      </c>
    </row>
    <row r="15744" spans="1:7">
      <c r="A15744" t="s">
        <v>28458</v>
      </c>
      <c r="B15744">
        <v>40</v>
      </c>
      <c r="C15744">
        <v>7</v>
      </c>
      <c r="D15744">
        <v>16</v>
      </c>
      <c r="E15744" t="s">
        <v>28459</v>
      </c>
      <c r="F15744" t="s">
        <v>28457</v>
      </c>
    </row>
    <row r="15745" spans="1:7">
      <c r="A15745" t="s">
        <v>28460</v>
      </c>
      <c r="B15745">
        <v>40</v>
      </c>
      <c r="C15745">
        <v>7</v>
      </c>
      <c r="D15745">
        <v>17</v>
      </c>
      <c r="E15745" t="s">
        <v>28461</v>
      </c>
      <c r="F15745" t="s">
        <v>28462</v>
      </c>
    </row>
    <row r="15746" spans="1:7">
      <c r="A15746" t="s">
        <v>28463</v>
      </c>
      <c r="B15746">
        <v>40</v>
      </c>
      <c r="C15746">
        <v>7</v>
      </c>
      <c r="D15746">
        <v>18</v>
      </c>
      <c r="E15746" t="s">
        <v>28464</v>
      </c>
      <c r="F15746" t="s">
        <v>28462</v>
      </c>
    </row>
    <row r="15747" spans="1:7">
      <c r="A15747" t="s">
        <v>28465</v>
      </c>
      <c r="B15747">
        <v>40</v>
      </c>
      <c r="C15747">
        <v>7</v>
      </c>
      <c r="D15747">
        <v>19</v>
      </c>
      <c r="E15747" t="s">
        <v>28466</v>
      </c>
      <c r="G15747" t="e">
        <f>--Internal_327750</f>
        <v>#NAME?</v>
      </c>
    </row>
    <row r="15748" spans="1:7">
      <c r="A15748" t="s">
        <v>28467</v>
      </c>
      <c r="B15748">
        <v>40</v>
      </c>
      <c r="C15748">
        <v>7</v>
      </c>
      <c r="D15748">
        <v>20</v>
      </c>
      <c r="E15748" t="s">
        <v>28466</v>
      </c>
      <c r="G15748" t="e">
        <f>--Internal_327750</f>
        <v>#NAME?</v>
      </c>
    </row>
    <row r="15749" spans="1:7">
      <c r="A15749" t="s">
        <v>28468</v>
      </c>
      <c r="B15749">
        <v>40</v>
      </c>
      <c r="C15749">
        <v>8</v>
      </c>
      <c r="D15749">
        <v>1</v>
      </c>
      <c r="E15749" t="s">
        <v>28469</v>
      </c>
      <c r="F15749" t="s">
        <v>28470</v>
      </c>
    </row>
    <row r="15750" spans="1:7">
      <c r="A15750" t="s">
        <v>28471</v>
      </c>
      <c r="B15750">
        <v>40</v>
      </c>
      <c r="C15750">
        <v>8</v>
      </c>
      <c r="D15750">
        <v>2</v>
      </c>
      <c r="E15750" t="s">
        <v>28472</v>
      </c>
      <c r="F15750" t="s">
        <v>28470</v>
      </c>
    </row>
    <row r="15751" spans="1:7">
      <c r="A15751" t="s">
        <v>28473</v>
      </c>
      <c r="B15751">
        <v>40</v>
      </c>
      <c r="C15751">
        <v>8</v>
      </c>
      <c r="D15751">
        <v>3</v>
      </c>
      <c r="E15751" t="s">
        <v>28474</v>
      </c>
      <c r="F15751" t="s">
        <v>28475</v>
      </c>
    </row>
    <row r="15752" spans="1:7">
      <c r="A15752" t="s">
        <v>28476</v>
      </c>
      <c r="B15752">
        <v>40</v>
      </c>
      <c r="C15752">
        <v>8</v>
      </c>
      <c r="D15752">
        <v>4</v>
      </c>
      <c r="E15752" t="s">
        <v>28477</v>
      </c>
      <c r="F15752" t="s">
        <v>28475</v>
      </c>
    </row>
    <row r="15753" spans="1:7">
      <c r="A15753" t="s">
        <v>28478</v>
      </c>
      <c r="B15753">
        <v>40</v>
      </c>
      <c r="C15753">
        <v>8</v>
      </c>
      <c r="D15753">
        <v>5</v>
      </c>
      <c r="E15753" t="s">
        <v>28479</v>
      </c>
      <c r="G15753" t="e">
        <f>--Internal_327906</f>
        <v>#NAME?</v>
      </c>
    </row>
    <row r="15754" spans="1:7">
      <c r="A15754" t="s">
        <v>28480</v>
      </c>
      <c r="B15754">
        <v>40</v>
      </c>
      <c r="C15754">
        <v>8</v>
      </c>
      <c r="D15754">
        <v>6</v>
      </c>
      <c r="E15754" t="s">
        <v>28479</v>
      </c>
      <c r="G15754" t="e">
        <f>--Internal_327906</f>
        <v>#NAME?</v>
      </c>
    </row>
    <row r="15755" spans="1:7">
      <c r="A15755" t="s">
        <v>28481</v>
      </c>
      <c r="B15755">
        <v>40</v>
      </c>
      <c r="C15755">
        <v>8</v>
      </c>
      <c r="D15755">
        <v>7</v>
      </c>
      <c r="E15755" t="s">
        <v>28482</v>
      </c>
      <c r="F15755" t="s">
        <v>28483</v>
      </c>
    </row>
    <row r="15756" spans="1:7">
      <c r="A15756" t="s">
        <v>28484</v>
      </c>
      <c r="B15756">
        <v>40</v>
      </c>
      <c r="C15756">
        <v>8</v>
      </c>
      <c r="D15756">
        <v>8</v>
      </c>
      <c r="E15756" t="s">
        <v>28485</v>
      </c>
      <c r="F15756" t="s">
        <v>28483</v>
      </c>
    </row>
    <row r="15757" spans="1:7">
      <c r="A15757" t="s">
        <v>28486</v>
      </c>
      <c r="B15757">
        <v>40</v>
      </c>
      <c r="C15757">
        <v>8</v>
      </c>
      <c r="D15757">
        <v>9</v>
      </c>
      <c r="E15757" t="s">
        <v>28487</v>
      </c>
      <c r="F15757" t="s">
        <v>28488</v>
      </c>
    </row>
    <row r="15758" spans="1:7">
      <c r="A15758" t="s">
        <v>28489</v>
      </c>
      <c r="B15758">
        <v>40</v>
      </c>
      <c r="C15758">
        <v>8</v>
      </c>
      <c r="D15758">
        <v>10</v>
      </c>
      <c r="E15758" t="s">
        <v>28490</v>
      </c>
      <c r="F15758" t="s">
        <v>28488</v>
      </c>
    </row>
    <row r="15759" spans="1:7">
      <c r="A15759" t="s">
        <v>28491</v>
      </c>
      <c r="B15759">
        <v>40</v>
      </c>
      <c r="C15759">
        <v>8</v>
      </c>
      <c r="D15759">
        <v>11</v>
      </c>
      <c r="E15759" t="s">
        <v>28492</v>
      </c>
      <c r="F15759" t="s">
        <v>28493</v>
      </c>
    </row>
    <row r="15760" spans="1:7">
      <c r="A15760" t="s">
        <v>28494</v>
      </c>
      <c r="B15760">
        <v>40</v>
      </c>
      <c r="C15760">
        <v>8</v>
      </c>
      <c r="D15760">
        <v>12</v>
      </c>
      <c r="E15760" t="s">
        <v>28495</v>
      </c>
      <c r="F15760" t="s">
        <v>28493</v>
      </c>
    </row>
    <row r="15761" spans="1:7">
      <c r="A15761" t="s">
        <v>28496</v>
      </c>
      <c r="B15761">
        <v>40</v>
      </c>
      <c r="C15761">
        <v>8</v>
      </c>
      <c r="D15761">
        <v>13</v>
      </c>
      <c r="E15761" t="s">
        <v>28497</v>
      </c>
      <c r="F15761" t="s">
        <v>5920</v>
      </c>
    </row>
    <row r="15762" spans="1:7">
      <c r="A15762" t="s">
        <v>28498</v>
      </c>
      <c r="B15762">
        <v>40</v>
      </c>
      <c r="C15762">
        <v>8</v>
      </c>
      <c r="D15762">
        <v>14</v>
      </c>
      <c r="E15762" t="s">
        <v>28499</v>
      </c>
      <c r="F15762" t="s">
        <v>5920</v>
      </c>
    </row>
    <row r="15763" spans="1:7">
      <c r="A15763" t="s">
        <v>28500</v>
      </c>
      <c r="B15763">
        <v>40</v>
      </c>
      <c r="C15763">
        <v>8</v>
      </c>
      <c r="D15763">
        <v>15</v>
      </c>
      <c r="E15763" t="s">
        <v>28501</v>
      </c>
      <c r="G15763" t="e">
        <f>--Internal_14476</f>
        <v>#NAME?</v>
      </c>
    </row>
    <row r="15764" spans="1:7">
      <c r="A15764" t="s">
        <v>28502</v>
      </c>
      <c r="B15764">
        <v>40</v>
      </c>
      <c r="C15764">
        <v>8</v>
      </c>
      <c r="D15764">
        <v>16</v>
      </c>
      <c r="E15764" t="s">
        <v>28501</v>
      </c>
      <c r="G15764" t="e">
        <f>--Internal_14476</f>
        <v>#NAME?</v>
      </c>
    </row>
    <row r="15765" spans="1:7">
      <c r="A15765" t="s">
        <v>28503</v>
      </c>
      <c r="B15765">
        <v>40</v>
      </c>
      <c r="C15765">
        <v>8</v>
      </c>
      <c r="D15765">
        <v>17</v>
      </c>
      <c r="E15765" t="s">
        <v>28504</v>
      </c>
      <c r="F15765" t="s">
        <v>28505</v>
      </c>
    </row>
    <row r="15766" spans="1:7">
      <c r="A15766" t="s">
        <v>28506</v>
      </c>
      <c r="B15766">
        <v>40</v>
      </c>
      <c r="C15766">
        <v>8</v>
      </c>
      <c r="D15766">
        <v>18</v>
      </c>
      <c r="E15766" t="s">
        <v>28507</v>
      </c>
      <c r="F15766" t="s">
        <v>28505</v>
      </c>
    </row>
    <row r="15767" spans="1:7">
      <c r="A15767" t="s">
        <v>28508</v>
      </c>
      <c r="B15767">
        <v>40</v>
      </c>
      <c r="C15767">
        <v>8</v>
      </c>
      <c r="D15767">
        <v>19</v>
      </c>
      <c r="E15767" t="s">
        <v>28509</v>
      </c>
      <c r="F15767" t="s">
        <v>28510</v>
      </c>
    </row>
    <row r="15768" spans="1:7">
      <c r="A15768" t="s">
        <v>28511</v>
      </c>
      <c r="B15768">
        <v>40</v>
      </c>
      <c r="C15768">
        <v>8</v>
      </c>
      <c r="D15768">
        <v>20</v>
      </c>
      <c r="E15768" t="s">
        <v>28512</v>
      </c>
      <c r="F15768" t="s">
        <v>28510</v>
      </c>
    </row>
    <row r="15769" spans="1:7">
      <c r="A15769" t="s">
        <v>28513</v>
      </c>
      <c r="B15769">
        <v>40</v>
      </c>
      <c r="C15769">
        <v>9</v>
      </c>
      <c r="D15769">
        <v>1</v>
      </c>
      <c r="E15769" t="s">
        <v>28514</v>
      </c>
      <c r="F15769" t="s">
        <v>28515</v>
      </c>
    </row>
    <row r="15770" spans="1:7">
      <c r="A15770" t="s">
        <v>28516</v>
      </c>
      <c r="B15770">
        <v>40</v>
      </c>
      <c r="C15770">
        <v>9</v>
      </c>
      <c r="D15770">
        <v>2</v>
      </c>
      <c r="E15770" t="s">
        <v>28517</v>
      </c>
      <c r="F15770" t="s">
        <v>28515</v>
      </c>
    </row>
    <row r="15771" spans="1:7">
      <c r="A15771" t="s">
        <v>28518</v>
      </c>
      <c r="B15771">
        <v>40</v>
      </c>
      <c r="C15771">
        <v>9</v>
      </c>
      <c r="D15771">
        <v>3</v>
      </c>
      <c r="E15771" t="s">
        <v>28519</v>
      </c>
      <c r="F15771" t="s">
        <v>28520</v>
      </c>
    </row>
    <row r="15772" spans="1:7">
      <c r="A15772" t="s">
        <v>28521</v>
      </c>
      <c r="B15772">
        <v>40</v>
      </c>
      <c r="C15772">
        <v>9</v>
      </c>
      <c r="D15772">
        <v>4</v>
      </c>
      <c r="E15772" t="s">
        <v>28522</v>
      </c>
      <c r="F15772" t="s">
        <v>28520</v>
      </c>
    </row>
    <row r="15773" spans="1:7">
      <c r="A15773" t="s">
        <v>28523</v>
      </c>
      <c r="B15773">
        <v>40</v>
      </c>
      <c r="C15773">
        <v>9</v>
      </c>
      <c r="D15773">
        <v>5</v>
      </c>
      <c r="E15773" t="s">
        <v>28524</v>
      </c>
      <c r="F15773" t="s">
        <v>28525</v>
      </c>
    </row>
    <row r="15774" spans="1:7">
      <c r="A15774" t="s">
        <v>28526</v>
      </c>
      <c r="B15774">
        <v>40</v>
      </c>
      <c r="C15774">
        <v>9</v>
      </c>
      <c r="D15774">
        <v>6</v>
      </c>
      <c r="E15774" t="s">
        <v>28527</v>
      </c>
      <c r="F15774" t="s">
        <v>28525</v>
      </c>
    </row>
    <row r="15775" spans="1:7">
      <c r="A15775" t="s">
        <v>28528</v>
      </c>
      <c r="B15775">
        <v>40</v>
      </c>
      <c r="C15775">
        <v>9</v>
      </c>
      <c r="D15775">
        <v>7</v>
      </c>
      <c r="E15775" t="s">
        <v>28529</v>
      </c>
      <c r="F15775" t="s">
        <v>28530</v>
      </c>
    </row>
    <row r="15776" spans="1:7">
      <c r="A15776" t="s">
        <v>28531</v>
      </c>
      <c r="B15776">
        <v>40</v>
      </c>
      <c r="C15776">
        <v>9</v>
      </c>
      <c r="D15776">
        <v>8</v>
      </c>
      <c r="E15776" t="s">
        <v>28532</v>
      </c>
      <c r="F15776" t="s">
        <v>28530</v>
      </c>
    </row>
    <row r="15777" spans="1:6">
      <c r="A15777" t="s">
        <v>28533</v>
      </c>
      <c r="B15777">
        <v>40</v>
      </c>
      <c r="C15777">
        <v>9</v>
      </c>
      <c r="D15777">
        <v>9</v>
      </c>
      <c r="E15777" t="s">
        <v>28534</v>
      </c>
      <c r="F15777" t="s">
        <v>28535</v>
      </c>
    </row>
    <row r="15778" spans="1:6">
      <c r="A15778" t="s">
        <v>28536</v>
      </c>
      <c r="B15778">
        <v>40</v>
      </c>
      <c r="C15778">
        <v>9</v>
      </c>
      <c r="D15778">
        <v>10</v>
      </c>
      <c r="E15778" t="s">
        <v>28537</v>
      </c>
      <c r="F15778" t="s">
        <v>28535</v>
      </c>
    </row>
    <row r="15779" spans="1:6">
      <c r="A15779" t="s">
        <v>28538</v>
      </c>
      <c r="B15779">
        <v>40</v>
      </c>
      <c r="C15779">
        <v>9</v>
      </c>
      <c r="D15779">
        <v>11</v>
      </c>
      <c r="E15779" t="s">
        <v>28539</v>
      </c>
      <c r="F15779" t="s">
        <v>28540</v>
      </c>
    </row>
    <row r="15780" spans="1:6">
      <c r="A15780" t="s">
        <v>28541</v>
      </c>
      <c r="B15780">
        <v>40</v>
      </c>
      <c r="C15780">
        <v>9</v>
      </c>
      <c r="D15780">
        <v>12</v>
      </c>
      <c r="E15780" t="s">
        <v>28542</v>
      </c>
      <c r="F15780" t="s">
        <v>28540</v>
      </c>
    </row>
    <row r="15781" spans="1:6">
      <c r="A15781" t="s">
        <v>28543</v>
      </c>
      <c r="B15781">
        <v>40</v>
      </c>
      <c r="C15781">
        <v>9</v>
      </c>
      <c r="D15781">
        <v>13</v>
      </c>
      <c r="E15781" t="s">
        <v>28544</v>
      </c>
      <c r="F15781" t="s">
        <v>28545</v>
      </c>
    </row>
    <row r="15782" spans="1:6">
      <c r="A15782" t="s">
        <v>28546</v>
      </c>
      <c r="B15782">
        <v>40</v>
      </c>
      <c r="C15782">
        <v>9</v>
      </c>
      <c r="D15782">
        <v>14</v>
      </c>
      <c r="E15782" t="s">
        <v>28547</v>
      </c>
      <c r="F15782" t="s">
        <v>28545</v>
      </c>
    </row>
    <row r="15783" spans="1:6">
      <c r="A15783" t="s">
        <v>28548</v>
      </c>
      <c r="B15783">
        <v>40</v>
      </c>
      <c r="C15783">
        <v>9</v>
      </c>
      <c r="D15783">
        <v>15</v>
      </c>
      <c r="E15783" t="s">
        <v>28549</v>
      </c>
      <c r="F15783" t="s">
        <v>28550</v>
      </c>
    </row>
    <row r="15784" spans="1:6">
      <c r="A15784" t="s">
        <v>28551</v>
      </c>
      <c r="B15784">
        <v>40</v>
      </c>
      <c r="C15784">
        <v>9</v>
      </c>
      <c r="D15784">
        <v>16</v>
      </c>
      <c r="E15784" t="s">
        <v>28552</v>
      </c>
      <c r="F15784" t="s">
        <v>28550</v>
      </c>
    </row>
    <row r="15785" spans="1:6">
      <c r="A15785" t="s">
        <v>28553</v>
      </c>
      <c r="B15785">
        <v>40</v>
      </c>
      <c r="C15785">
        <v>9</v>
      </c>
      <c r="D15785">
        <v>17</v>
      </c>
      <c r="E15785" t="s">
        <v>28554</v>
      </c>
      <c r="F15785" t="s">
        <v>28555</v>
      </c>
    </row>
    <row r="15786" spans="1:6">
      <c r="A15786" t="s">
        <v>28556</v>
      </c>
      <c r="B15786">
        <v>40</v>
      </c>
      <c r="C15786">
        <v>9</v>
      </c>
      <c r="D15786">
        <v>18</v>
      </c>
      <c r="E15786" t="s">
        <v>28554</v>
      </c>
      <c r="F15786" t="s">
        <v>28555</v>
      </c>
    </row>
    <row r="15787" spans="1:6">
      <c r="A15787" t="s">
        <v>28557</v>
      </c>
      <c r="B15787">
        <v>40</v>
      </c>
      <c r="C15787">
        <v>9</v>
      </c>
      <c r="D15787">
        <v>19</v>
      </c>
      <c r="E15787" t="s">
        <v>28558</v>
      </c>
      <c r="F15787" t="s">
        <v>28559</v>
      </c>
    </row>
    <row r="15788" spans="1:6">
      <c r="A15788" t="s">
        <v>28560</v>
      </c>
      <c r="B15788">
        <v>40</v>
      </c>
      <c r="C15788">
        <v>9</v>
      </c>
      <c r="D15788">
        <v>20</v>
      </c>
      <c r="E15788" t="s">
        <v>28561</v>
      </c>
      <c r="F15788" t="s">
        <v>28559</v>
      </c>
    </row>
    <row r="15789" spans="1:6">
      <c r="A15789" t="s">
        <v>28562</v>
      </c>
      <c r="B15789">
        <v>40</v>
      </c>
      <c r="C15789">
        <v>10</v>
      </c>
      <c r="D15789">
        <v>1</v>
      </c>
      <c r="E15789" t="s">
        <v>28563</v>
      </c>
      <c r="F15789" t="s">
        <v>28564</v>
      </c>
    </row>
    <row r="15790" spans="1:6">
      <c r="A15790" t="s">
        <v>28565</v>
      </c>
      <c r="B15790">
        <v>40</v>
      </c>
      <c r="C15790">
        <v>10</v>
      </c>
      <c r="D15790">
        <v>2</v>
      </c>
      <c r="E15790" t="s">
        <v>28566</v>
      </c>
      <c r="F15790" t="s">
        <v>28564</v>
      </c>
    </row>
    <row r="15791" spans="1:6">
      <c r="A15791" t="s">
        <v>28567</v>
      </c>
      <c r="B15791">
        <v>40</v>
      </c>
      <c r="C15791">
        <v>10</v>
      </c>
      <c r="D15791">
        <v>3</v>
      </c>
      <c r="E15791" t="s">
        <v>28568</v>
      </c>
      <c r="F15791" t="s">
        <v>28569</v>
      </c>
    </row>
    <row r="15792" spans="1:6">
      <c r="A15792" t="s">
        <v>28570</v>
      </c>
      <c r="B15792">
        <v>40</v>
      </c>
      <c r="C15792">
        <v>10</v>
      </c>
      <c r="D15792">
        <v>4</v>
      </c>
      <c r="E15792" t="s">
        <v>28571</v>
      </c>
      <c r="F15792" t="s">
        <v>28569</v>
      </c>
    </row>
    <row r="15793" spans="1:6">
      <c r="A15793" t="s">
        <v>28572</v>
      </c>
      <c r="B15793">
        <v>40</v>
      </c>
      <c r="C15793">
        <v>10</v>
      </c>
      <c r="D15793">
        <v>5</v>
      </c>
      <c r="E15793" t="s">
        <v>28573</v>
      </c>
      <c r="F15793" t="s">
        <v>28574</v>
      </c>
    </row>
    <row r="15794" spans="1:6">
      <c r="A15794" t="s">
        <v>28575</v>
      </c>
      <c r="B15794">
        <v>40</v>
      </c>
      <c r="C15794">
        <v>10</v>
      </c>
      <c r="D15794">
        <v>6</v>
      </c>
      <c r="E15794" t="s">
        <v>28576</v>
      </c>
      <c r="F15794" t="s">
        <v>28574</v>
      </c>
    </row>
    <row r="15795" spans="1:6">
      <c r="A15795" t="s">
        <v>28577</v>
      </c>
      <c r="B15795">
        <v>40</v>
      </c>
      <c r="C15795">
        <v>10</v>
      </c>
      <c r="D15795">
        <v>7</v>
      </c>
      <c r="E15795" t="s">
        <v>28578</v>
      </c>
      <c r="F15795" t="s">
        <v>28579</v>
      </c>
    </row>
    <row r="15796" spans="1:6">
      <c r="A15796" t="s">
        <v>28580</v>
      </c>
      <c r="B15796">
        <v>40</v>
      </c>
      <c r="C15796">
        <v>10</v>
      </c>
      <c r="D15796">
        <v>8</v>
      </c>
      <c r="E15796" t="s">
        <v>28581</v>
      </c>
      <c r="F15796" t="s">
        <v>28579</v>
      </c>
    </row>
    <row r="15797" spans="1:6">
      <c r="A15797" t="s">
        <v>28582</v>
      </c>
      <c r="B15797">
        <v>40</v>
      </c>
      <c r="C15797">
        <v>10</v>
      </c>
      <c r="D15797">
        <v>9</v>
      </c>
      <c r="E15797" t="s">
        <v>28583</v>
      </c>
      <c r="F15797" t="s">
        <v>28584</v>
      </c>
    </row>
    <row r="15798" spans="1:6">
      <c r="A15798" t="s">
        <v>28585</v>
      </c>
      <c r="B15798">
        <v>40</v>
      </c>
      <c r="C15798">
        <v>10</v>
      </c>
      <c r="D15798">
        <v>10</v>
      </c>
      <c r="E15798" t="s">
        <v>28586</v>
      </c>
      <c r="F15798" t="s">
        <v>28584</v>
      </c>
    </row>
    <row r="15799" spans="1:6">
      <c r="A15799" t="s">
        <v>28587</v>
      </c>
      <c r="B15799">
        <v>40</v>
      </c>
      <c r="C15799">
        <v>10</v>
      </c>
      <c r="D15799">
        <v>11</v>
      </c>
      <c r="E15799" t="s">
        <v>28588</v>
      </c>
      <c r="F15799" t="s">
        <v>28589</v>
      </c>
    </row>
    <row r="15800" spans="1:6">
      <c r="A15800" t="s">
        <v>28590</v>
      </c>
      <c r="B15800">
        <v>40</v>
      </c>
      <c r="C15800">
        <v>10</v>
      </c>
      <c r="D15800">
        <v>12</v>
      </c>
      <c r="E15800" t="s">
        <v>28591</v>
      </c>
      <c r="F15800" t="s">
        <v>28589</v>
      </c>
    </row>
    <row r="15801" spans="1:6">
      <c r="A15801" t="s">
        <v>28592</v>
      </c>
      <c r="B15801">
        <v>40</v>
      </c>
      <c r="C15801">
        <v>10</v>
      </c>
      <c r="D15801">
        <v>13</v>
      </c>
      <c r="E15801" t="s">
        <v>28593</v>
      </c>
      <c r="F15801" t="s">
        <v>28594</v>
      </c>
    </row>
    <row r="15802" spans="1:6">
      <c r="A15802" t="s">
        <v>28595</v>
      </c>
      <c r="B15802">
        <v>40</v>
      </c>
      <c r="C15802">
        <v>10</v>
      </c>
      <c r="D15802">
        <v>14</v>
      </c>
      <c r="E15802" t="s">
        <v>28596</v>
      </c>
      <c r="F15802" t="s">
        <v>28594</v>
      </c>
    </row>
    <row r="15803" spans="1:6">
      <c r="A15803" t="s">
        <v>28597</v>
      </c>
      <c r="B15803">
        <v>40</v>
      </c>
      <c r="C15803">
        <v>10</v>
      </c>
      <c r="D15803">
        <v>15</v>
      </c>
      <c r="E15803" t="s">
        <v>28598</v>
      </c>
      <c r="F15803" t="s">
        <v>28599</v>
      </c>
    </row>
    <row r="15804" spans="1:6">
      <c r="A15804" t="s">
        <v>28600</v>
      </c>
      <c r="B15804">
        <v>40</v>
      </c>
      <c r="C15804">
        <v>10</v>
      </c>
      <c r="D15804">
        <v>16</v>
      </c>
      <c r="E15804" t="s">
        <v>28601</v>
      </c>
      <c r="F15804" t="s">
        <v>28599</v>
      </c>
    </row>
    <row r="15805" spans="1:6">
      <c r="A15805" t="s">
        <v>28602</v>
      </c>
      <c r="B15805">
        <v>40</v>
      </c>
      <c r="C15805">
        <v>10</v>
      </c>
      <c r="D15805">
        <v>17</v>
      </c>
      <c r="E15805" t="s">
        <v>28603</v>
      </c>
      <c r="F15805" t="s">
        <v>28604</v>
      </c>
    </row>
    <row r="15806" spans="1:6">
      <c r="A15806" t="s">
        <v>28605</v>
      </c>
      <c r="B15806">
        <v>40</v>
      </c>
      <c r="C15806">
        <v>10</v>
      </c>
      <c r="D15806">
        <v>18</v>
      </c>
      <c r="E15806" t="s">
        <v>28606</v>
      </c>
      <c r="F15806" t="s">
        <v>28604</v>
      </c>
    </row>
    <row r="15807" spans="1:6">
      <c r="A15807" t="s">
        <v>28607</v>
      </c>
      <c r="B15807">
        <v>40</v>
      </c>
      <c r="C15807">
        <v>10</v>
      </c>
      <c r="D15807">
        <v>19</v>
      </c>
      <c r="E15807" t="s">
        <v>28608</v>
      </c>
      <c r="F15807" t="s">
        <v>28609</v>
      </c>
    </row>
    <row r="15808" spans="1:6">
      <c r="A15808" t="s">
        <v>28610</v>
      </c>
      <c r="B15808">
        <v>40</v>
      </c>
      <c r="C15808">
        <v>10</v>
      </c>
      <c r="D15808">
        <v>20</v>
      </c>
      <c r="E15808" t="s">
        <v>28611</v>
      </c>
      <c r="F15808" t="s">
        <v>28609</v>
      </c>
    </row>
    <row r="15809" spans="1:6">
      <c r="A15809" t="s">
        <v>28612</v>
      </c>
      <c r="B15809">
        <v>40</v>
      </c>
      <c r="C15809">
        <v>11</v>
      </c>
      <c r="D15809">
        <v>1</v>
      </c>
      <c r="E15809" t="s">
        <v>28613</v>
      </c>
      <c r="F15809" t="s">
        <v>28614</v>
      </c>
    </row>
    <row r="15810" spans="1:6">
      <c r="A15810" t="s">
        <v>28615</v>
      </c>
      <c r="B15810">
        <v>40</v>
      </c>
      <c r="C15810">
        <v>11</v>
      </c>
      <c r="D15810">
        <v>2</v>
      </c>
      <c r="E15810" t="s">
        <v>28616</v>
      </c>
      <c r="F15810" t="s">
        <v>28614</v>
      </c>
    </row>
    <row r="15811" spans="1:6">
      <c r="A15811" t="s">
        <v>28617</v>
      </c>
      <c r="B15811">
        <v>40</v>
      </c>
      <c r="C15811">
        <v>11</v>
      </c>
      <c r="D15811">
        <v>3</v>
      </c>
      <c r="E15811" t="s">
        <v>28618</v>
      </c>
      <c r="F15811" t="s">
        <v>28619</v>
      </c>
    </row>
    <row r="15812" spans="1:6">
      <c r="A15812" t="s">
        <v>28620</v>
      </c>
      <c r="B15812">
        <v>40</v>
      </c>
      <c r="C15812">
        <v>11</v>
      </c>
      <c r="D15812">
        <v>4</v>
      </c>
      <c r="E15812" t="s">
        <v>28621</v>
      </c>
      <c r="F15812" t="s">
        <v>28619</v>
      </c>
    </row>
    <row r="15813" spans="1:6">
      <c r="A15813" t="s">
        <v>28622</v>
      </c>
      <c r="B15813">
        <v>40</v>
      </c>
      <c r="C15813">
        <v>11</v>
      </c>
      <c r="D15813">
        <v>5</v>
      </c>
      <c r="E15813" t="s">
        <v>28623</v>
      </c>
      <c r="F15813" t="s">
        <v>28624</v>
      </c>
    </row>
    <row r="15814" spans="1:6">
      <c r="A15814" t="s">
        <v>28625</v>
      </c>
      <c r="B15814">
        <v>40</v>
      </c>
      <c r="C15814">
        <v>11</v>
      </c>
      <c r="D15814">
        <v>6</v>
      </c>
      <c r="E15814" t="s">
        <v>28626</v>
      </c>
      <c r="F15814" t="s">
        <v>28624</v>
      </c>
    </row>
    <row r="15815" spans="1:6">
      <c r="A15815" t="s">
        <v>28627</v>
      </c>
      <c r="B15815">
        <v>40</v>
      </c>
      <c r="C15815">
        <v>11</v>
      </c>
      <c r="D15815">
        <v>7</v>
      </c>
      <c r="E15815" t="s">
        <v>28628</v>
      </c>
      <c r="F15815" t="s">
        <v>28629</v>
      </c>
    </row>
    <row r="15816" spans="1:6">
      <c r="A15816" t="s">
        <v>28630</v>
      </c>
      <c r="B15816">
        <v>40</v>
      </c>
      <c r="C15816">
        <v>11</v>
      </c>
      <c r="D15816">
        <v>8</v>
      </c>
      <c r="E15816" t="s">
        <v>28631</v>
      </c>
      <c r="F15816" t="s">
        <v>28629</v>
      </c>
    </row>
    <row r="15817" spans="1:6">
      <c r="A15817" t="s">
        <v>28632</v>
      </c>
      <c r="B15817">
        <v>40</v>
      </c>
      <c r="C15817">
        <v>11</v>
      </c>
      <c r="D15817">
        <v>9</v>
      </c>
      <c r="E15817" t="s">
        <v>28633</v>
      </c>
      <c r="F15817" t="s">
        <v>28634</v>
      </c>
    </row>
    <row r="15818" spans="1:6">
      <c r="A15818" t="s">
        <v>28635</v>
      </c>
      <c r="B15818">
        <v>40</v>
      </c>
      <c r="C15818">
        <v>11</v>
      </c>
      <c r="D15818">
        <v>10</v>
      </c>
      <c r="E15818" t="s">
        <v>28636</v>
      </c>
      <c r="F15818" t="s">
        <v>28634</v>
      </c>
    </row>
    <row r="15819" spans="1:6">
      <c r="A15819" t="s">
        <v>28637</v>
      </c>
      <c r="B15819">
        <v>40</v>
      </c>
      <c r="C15819">
        <v>11</v>
      </c>
      <c r="D15819">
        <v>11</v>
      </c>
      <c r="E15819" t="s">
        <v>28638</v>
      </c>
      <c r="F15819" t="s">
        <v>28639</v>
      </c>
    </row>
    <row r="15820" spans="1:6">
      <c r="A15820" t="s">
        <v>28640</v>
      </c>
      <c r="B15820">
        <v>40</v>
      </c>
      <c r="C15820">
        <v>11</v>
      </c>
      <c r="D15820">
        <v>12</v>
      </c>
      <c r="E15820" t="s">
        <v>28641</v>
      </c>
      <c r="F15820" t="s">
        <v>28639</v>
      </c>
    </row>
    <row r="15821" spans="1:6">
      <c r="A15821" t="s">
        <v>28642</v>
      </c>
      <c r="B15821">
        <v>40</v>
      </c>
      <c r="C15821">
        <v>11</v>
      </c>
      <c r="D15821">
        <v>13</v>
      </c>
      <c r="E15821" t="s">
        <v>28643</v>
      </c>
      <c r="F15821" t="s">
        <v>28644</v>
      </c>
    </row>
    <row r="15822" spans="1:6">
      <c r="A15822" t="s">
        <v>28645</v>
      </c>
      <c r="B15822">
        <v>40</v>
      </c>
      <c r="C15822">
        <v>11</v>
      </c>
      <c r="D15822">
        <v>14</v>
      </c>
      <c r="E15822" t="s">
        <v>28646</v>
      </c>
      <c r="F15822" t="s">
        <v>28644</v>
      </c>
    </row>
    <row r="15823" spans="1:6">
      <c r="A15823" t="s">
        <v>28647</v>
      </c>
      <c r="B15823">
        <v>40</v>
      </c>
      <c r="C15823">
        <v>11</v>
      </c>
      <c r="D15823">
        <v>15</v>
      </c>
      <c r="E15823" t="s">
        <v>28648</v>
      </c>
      <c r="F15823" t="s">
        <v>28649</v>
      </c>
    </row>
    <row r="15824" spans="1:6">
      <c r="A15824" t="s">
        <v>28650</v>
      </c>
      <c r="B15824">
        <v>40</v>
      </c>
      <c r="C15824">
        <v>11</v>
      </c>
      <c r="D15824">
        <v>16</v>
      </c>
      <c r="E15824" t="s">
        <v>28651</v>
      </c>
      <c r="F15824" t="s">
        <v>28649</v>
      </c>
    </row>
    <row r="15825" spans="1:6">
      <c r="A15825" t="s">
        <v>28652</v>
      </c>
      <c r="B15825">
        <v>40</v>
      </c>
      <c r="C15825">
        <v>11</v>
      </c>
      <c r="D15825">
        <v>17</v>
      </c>
      <c r="E15825" t="s">
        <v>28653</v>
      </c>
      <c r="F15825" t="s">
        <v>28654</v>
      </c>
    </row>
    <row r="15826" spans="1:6">
      <c r="A15826" t="s">
        <v>28655</v>
      </c>
      <c r="B15826">
        <v>40</v>
      </c>
      <c r="C15826">
        <v>11</v>
      </c>
      <c r="D15826">
        <v>18</v>
      </c>
      <c r="E15826" t="s">
        <v>28656</v>
      </c>
      <c r="F15826" t="s">
        <v>28654</v>
      </c>
    </row>
    <row r="15827" spans="1:6">
      <c r="A15827" t="s">
        <v>28657</v>
      </c>
      <c r="B15827">
        <v>40</v>
      </c>
      <c r="C15827">
        <v>11</v>
      </c>
      <c r="D15827">
        <v>19</v>
      </c>
      <c r="E15827" t="s">
        <v>28658</v>
      </c>
      <c r="F15827" t="s">
        <v>28659</v>
      </c>
    </row>
    <row r="15828" spans="1:6">
      <c r="A15828" t="s">
        <v>28660</v>
      </c>
      <c r="B15828">
        <v>40</v>
      </c>
      <c r="C15828">
        <v>11</v>
      </c>
      <c r="D15828">
        <v>20</v>
      </c>
      <c r="E15828" t="s">
        <v>28661</v>
      </c>
      <c r="F15828" t="s">
        <v>28659</v>
      </c>
    </row>
    <row r="15829" spans="1:6">
      <c r="A15829" t="s">
        <v>28662</v>
      </c>
      <c r="B15829">
        <v>40</v>
      </c>
      <c r="C15829">
        <v>12</v>
      </c>
      <c r="D15829">
        <v>1</v>
      </c>
      <c r="E15829" t="s">
        <v>28663</v>
      </c>
      <c r="F15829" t="s">
        <v>28664</v>
      </c>
    </row>
    <row r="15830" spans="1:6">
      <c r="A15830" t="s">
        <v>28665</v>
      </c>
      <c r="B15830">
        <v>40</v>
      </c>
      <c r="C15830">
        <v>12</v>
      </c>
      <c r="D15830">
        <v>2</v>
      </c>
      <c r="E15830" t="s">
        <v>28666</v>
      </c>
      <c r="F15830" t="s">
        <v>28664</v>
      </c>
    </row>
    <row r="15831" spans="1:6">
      <c r="A15831" t="s">
        <v>28667</v>
      </c>
      <c r="B15831">
        <v>40</v>
      </c>
      <c r="C15831">
        <v>12</v>
      </c>
      <c r="D15831">
        <v>3</v>
      </c>
      <c r="E15831" t="s">
        <v>28668</v>
      </c>
      <c r="F15831" t="s">
        <v>28669</v>
      </c>
    </row>
    <row r="15832" spans="1:6">
      <c r="A15832" t="s">
        <v>28670</v>
      </c>
      <c r="B15832">
        <v>40</v>
      </c>
      <c r="C15832">
        <v>12</v>
      </c>
      <c r="D15832">
        <v>4</v>
      </c>
      <c r="E15832" t="s">
        <v>28671</v>
      </c>
      <c r="F15832" t="s">
        <v>28669</v>
      </c>
    </row>
    <row r="15833" spans="1:6">
      <c r="A15833" t="s">
        <v>28672</v>
      </c>
      <c r="B15833">
        <v>40</v>
      </c>
      <c r="C15833">
        <v>12</v>
      </c>
      <c r="D15833">
        <v>5</v>
      </c>
      <c r="E15833" t="s">
        <v>28673</v>
      </c>
      <c r="F15833" t="s">
        <v>28674</v>
      </c>
    </row>
    <row r="15834" spans="1:6">
      <c r="A15834" t="s">
        <v>28675</v>
      </c>
      <c r="B15834">
        <v>40</v>
      </c>
      <c r="C15834">
        <v>12</v>
      </c>
      <c r="D15834">
        <v>6</v>
      </c>
      <c r="E15834" t="s">
        <v>28676</v>
      </c>
      <c r="F15834" t="s">
        <v>28674</v>
      </c>
    </row>
    <row r="15835" spans="1:6">
      <c r="A15835" t="s">
        <v>28677</v>
      </c>
      <c r="B15835">
        <v>40</v>
      </c>
      <c r="C15835">
        <v>12</v>
      </c>
      <c r="D15835">
        <v>7</v>
      </c>
      <c r="E15835" t="s">
        <v>28678</v>
      </c>
      <c r="F15835" t="s">
        <v>28679</v>
      </c>
    </row>
    <row r="15836" spans="1:6">
      <c r="A15836" t="s">
        <v>28680</v>
      </c>
      <c r="B15836">
        <v>40</v>
      </c>
      <c r="C15836">
        <v>12</v>
      </c>
      <c r="D15836">
        <v>8</v>
      </c>
      <c r="E15836" t="s">
        <v>28681</v>
      </c>
      <c r="F15836" t="s">
        <v>28679</v>
      </c>
    </row>
    <row r="15837" spans="1:6">
      <c r="A15837" t="s">
        <v>28682</v>
      </c>
      <c r="B15837">
        <v>40</v>
      </c>
      <c r="C15837">
        <v>12</v>
      </c>
      <c r="D15837">
        <v>9</v>
      </c>
      <c r="E15837" t="s">
        <v>28683</v>
      </c>
      <c r="F15837" t="s">
        <v>28684</v>
      </c>
    </row>
    <row r="15838" spans="1:6">
      <c r="A15838" t="s">
        <v>28685</v>
      </c>
      <c r="B15838">
        <v>40</v>
      </c>
      <c r="C15838">
        <v>12</v>
      </c>
      <c r="D15838">
        <v>10</v>
      </c>
      <c r="E15838" t="s">
        <v>28686</v>
      </c>
      <c r="F15838" t="s">
        <v>28684</v>
      </c>
    </row>
    <row r="15839" spans="1:6">
      <c r="A15839" t="s">
        <v>28687</v>
      </c>
      <c r="B15839">
        <v>40</v>
      </c>
      <c r="C15839">
        <v>12</v>
      </c>
      <c r="D15839">
        <v>11</v>
      </c>
      <c r="E15839" t="s">
        <v>28688</v>
      </c>
      <c r="F15839" t="s">
        <v>28689</v>
      </c>
    </row>
    <row r="15840" spans="1:6">
      <c r="A15840" t="s">
        <v>28690</v>
      </c>
      <c r="B15840">
        <v>40</v>
      </c>
      <c r="C15840">
        <v>12</v>
      </c>
      <c r="D15840">
        <v>12</v>
      </c>
      <c r="E15840" t="s">
        <v>28691</v>
      </c>
      <c r="F15840" t="s">
        <v>28689</v>
      </c>
    </row>
    <row r="15841" spans="1:7">
      <c r="A15841" t="s">
        <v>28692</v>
      </c>
      <c r="B15841">
        <v>40</v>
      </c>
      <c r="C15841">
        <v>12</v>
      </c>
      <c r="D15841">
        <v>13</v>
      </c>
      <c r="E15841" t="s">
        <v>28693</v>
      </c>
      <c r="F15841" t="s">
        <v>28694</v>
      </c>
    </row>
    <row r="15842" spans="1:7">
      <c r="A15842" t="s">
        <v>28695</v>
      </c>
      <c r="B15842">
        <v>40</v>
      </c>
      <c r="C15842">
        <v>12</v>
      </c>
      <c r="D15842">
        <v>14</v>
      </c>
      <c r="E15842" t="s">
        <v>28696</v>
      </c>
      <c r="F15842" t="s">
        <v>28694</v>
      </c>
    </row>
    <row r="15843" spans="1:7">
      <c r="A15843" t="s">
        <v>28697</v>
      </c>
      <c r="B15843">
        <v>40</v>
      </c>
      <c r="C15843">
        <v>12</v>
      </c>
      <c r="D15843">
        <v>15</v>
      </c>
      <c r="E15843" t="s">
        <v>28698</v>
      </c>
      <c r="F15843" t="s">
        <v>28699</v>
      </c>
    </row>
    <row r="15844" spans="1:7">
      <c r="A15844" t="s">
        <v>28700</v>
      </c>
      <c r="B15844">
        <v>40</v>
      </c>
      <c r="C15844">
        <v>12</v>
      </c>
      <c r="D15844">
        <v>16</v>
      </c>
      <c r="E15844" t="s">
        <v>28701</v>
      </c>
      <c r="F15844" t="s">
        <v>28699</v>
      </c>
    </row>
    <row r="15845" spans="1:7">
      <c r="A15845" t="s">
        <v>28702</v>
      </c>
      <c r="B15845">
        <v>40</v>
      </c>
      <c r="C15845">
        <v>12</v>
      </c>
      <c r="D15845">
        <v>17</v>
      </c>
      <c r="E15845" t="s">
        <v>28703</v>
      </c>
      <c r="F15845" t="s">
        <v>28704</v>
      </c>
    </row>
    <row r="15846" spans="1:7">
      <c r="A15846" t="s">
        <v>28705</v>
      </c>
      <c r="B15846">
        <v>40</v>
      </c>
      <c r="C15846">
        <v>12</v>
      </c>
      <c r="D15846">
        <v>18</v>
      </c>
      <c r="E15846" t="s">
        <v>28706</v>
      </c>
      <c r="F15846" t="s">
        <v>28704</v>
      </c>
    </row>
    <row r="15847" spans="1:7">
      <c r="A15847" t="s">
        <v>28707</v>
      </c>
      <c r="B15847">
        <v>40</v>
      </c>
      <c r="C15847">
        <v>12</v>
      </c>
      <c r="D15847">
        <v>19</v>
      </c>
      <c r="E15847" t="s">
        <v>28708</v>
      </c>
      <c r="F15847" t="s">
        <v>28709</v>
      </c>
    </row>
    <row r="15848" spans="1:7">
      <c r="A15848" t="s">
        <v>28710</v>
      </c>
      <c r="B15848">
        <v>40</v>
      </c>
      <c r="C15848">
        <v>12</v>
      </c>
      <c r="D15848">
        <v>20</v>
      </c>
      <c r="E15848" t="s">
        <v>28711</v>
      </c>
      <c r="F15848" t="s">
        <v>28709</v>
      </c>
    </row>
    <row r="15849" spans="1:7">
      <c r="A15849" t="s">
        <v>28712</v>
      </c>
      <c r="B15849">
        <v>40</v>
      </c>
      <c r="C15849">
        <v>13</v>
      </c>
      <c r="D15849">
        <v>1</v>
      </c>
      <c r="E15849" t="s">
        <v>591</v>
      </c>
      <c r="G15849" t="e">
        <f>--Empty</f>
        <v>#NAME?</v>
      </c>
    </row>
    <row r="15850" spans="1:7">
      <c r="A15850" t="s">
        <v>28713</v>
      </c>
      <c r="B15850">
        <v>40</v>
      </c>
      <c r="C15850">
        <v>13</v>
      </c>
      <c r="D15850">
        <v>2</v>
      </c>
      <c r="E15850" t="s">
        <v>591</v>
      </c>
      <c r="G15850" t="e">
        <f>--Empty</f>
        <v>#NAME?</v>
      </c>
    </row>
    <row r="15851" spans="1:7">
      <c r="A15851" t="s">
        <v>28714</v>
      </c>
      <c r="B15851">
        <v>40</v>
      </c>
      <c r="C15851">
        <v>13</v>
      </c>
      <c r="D15851">
        <v>3</v>
      </c>
      <c r="E15851" t="s">
        <v>591</v>
      </c>
      <c r="G15851" t="e">
        <f>--Empty</f>
        <v>#NAME?</v>
      </c>
    </row>
    <row r="15852" spans="1:7">
      <c r="A15852" t="s">
        <v>28715</v>
      </c>
      <c r="B15852">
        <v>40</v>
      </c>
      <c r="C15852">
        <v>13</v>
      </c>
      <c r="D15852">
        <v>4</v>
      </c>
      <c r="E15852" t="s">
        <v>591</v>
      </c>
      <c r="G15852" t="e">
        <f>--Empty</f>
        <v>#NAME?</v>
      </c>
    </row>
    <row r="15853" spans="1:7">
      <c r="A15853" t="s">
        <v>28716</v>
      </c>
      <c r="B15853">
        <v>40</v>
      </c>
      <c r="C15853">
        <v>13</v>
      </c>
      <c r="D15853">
        <v>5</v>
      </c>
      <c r="E15853" t="s">
        <v>591</v>
      </c>
      <c r="G15853" t="e">
        <f>--Empty</f>
        <v>#NAME?</v>
      </c>
    </row>
    <row r="15854" spans="1:7">
      <c r="A15854" t="s">
        <v>28717</v>
      </c>
      <c r="B15854">
        <v>40</v>
      </c>
      <c r="C15854">
        <v>13</v>
      </c>
      <c r="D15854">
        <v>6</v>
      </c>
      <c r="E15854" t="s">
        <v>591</v>
      </c>
      <c r="G15854" t="e">
        <f>--Empty</f>
        <v>#NAME?</v>
      </c>
    </row>
    <row r="15855" spans="1:7">
      <c r="A15855" t="s">
        <v>28718</v>
      </c>
      <c r="B15855">
        <v>40</v>
      </c>
      <c r="C15855">
        <v>13</v>
      </c>
      <c r="D15855">
        <v>7</v>
      </c>
      <c r="E15855" t="s">
        <v>591</v>
      </c>
      <c r="G15855" t="e">
        <f>--Empty</f>
        <v>#NAME?</v>
      </c>
    </row>
    <row r="15856" spans="1:7">
      <c r="A15856" t="s">
        <v>28719</v>
      </c>
      <c r="B15856">
        <v>40</v>
      </c>
      <c r="C15856">
        <v>13</v>
      </c>
      <c r="D15856">
        <v>8</v>
      </c>
      <c r="E15856" t="s">
        <v>591</v>
      </c>
      <c r="G15856" t="e">
        <f>--Empty</f>
        <v>#NAME?</v>
      </c>
    </row>
    <row r="15857" spans="1:7">
      <c r="A15857" t="s">
        <v>28720</v>
      </c>
      <c r="B15857">
        <v>40</v>
      </c>
      <c r="C15857">
        <v>13</v>
      </c>
      <c r="D15857">
        <v>9</v>
      </c>
      <c r="E15857" t="s">
        <v>28721</v>
      </c>
      <c r="F15857" t="s">
        <v>9269</v>
      </c>
    </row>
    <row r="15858" spans="1:7">
      <c r="A15858" t="s">
        <v>28722</v>
      </c>
      <c r="B15858">
        <v>40</v>
      </c>
      <c r="C15858">
        <v>13</v>
      </c>
      <c r="D15858">
        <v>10</v>
      </c>
      <c r="E15858" t="s">
        <v>28723</v>
      </c>
      <c r="F15858" t="s">
        <v>9269</v>
      </c>
    </row>
    <row r="15859" spans="1:7">
      <c r="A15859" t="s">
        <v>28724</v>
      </c>
      <c r="B15859">
        <v>40</v>
      </c>
      <c r="C15859">
        <v>13</v>
      </c>
      <c r="D15859">
        <v>11</v>
      </c>
      <c r="E15859" t="s">
        <v>28725</v>
      </c>
      <c r="F15859" t="s">
        <v>16464</v>
      </c>
    </row>
    <row r="15860" spans="1:7">
      <c r="A15860" t="s">
        <v>28726</v>
      </c>
      <c r="B15860">
        <v>40</v>
      </c>
      <c r="C15860">
        <v>13</v>
      </c>
      <c r="D15860">
        <v>12</v>
      </c>
      <c r="E15860" t="s">
        <v>28727</v>
      </c>
      <c r="F15860" t="s">
        <v>16464</v>
      </c>
    </row>
    <row r="15861" spans="1:7">
      <c r="A15861" t="s">
        <v>28728</v>
      </c>
      <c r="B15861">
        <v>40</v>
      </c>
      <c r="C15861">
        <v>13</v>
      </c>
      <c r="D15861">
        <v>13</v>
      </c>
      <c r="E15861" t="s">
        <v>28729</v>
      </c>
      <c r="F15861" t="s">
        <v>28730</v>
      </c>
    </row>
    <row r="15862" spans="1:7">
      <c r="A15862" t="s">
        <v>28731</v>
      </c>
      <c r="B15862">
        <v>40</v>
      </c>
      <c r="C15862">
        <v>13</v>
      </c>
      <c r="D15862">
        <v>14</v>
      </c>
      <c r="E15862" t="s">
        <v>28732</v>
      </c>
      <c r="F15862" t="s">
        <v>28730</v>
      </c>
    </row>
    <row r="15863" spans="1:7">
      <c r="A15863" t="s">
        <v>28733</v>
      </c>
      <c r="B15863">
        <v>40</v>
      </c>
      <c r="C15863">
        <v>13</v>
      </c>
      <c r="D15863">
        <v>15</v>
      </c>
      <c r="E15863" t="s">
        <v>28734</v>
      </c>
      <c r="F15863" t="s">
        <v>2113</v>
      </c>
    </row>
    <row r="15864" spans="1:7">
      <c r="A15864" t="s">
        <v>28735</v>
      </c>
      <c r="B15864">
        <v>40</v>
      </c>
      <c r="C15864">
        <v>13</v>
      </c>
      <c r="D15864">
        <v>16</v>
      </c>
      <c r="E15864" t="s">
        <v>28736</v>
      </c>
      <c r="F15864" t="s">
        <v>2113</v>
      </c>
    </row>
    <row r="15865" spans="1:7">
      <c r="A15865" t="s">
        <v>28737</v>
      </c>
      <c r="B15865">
        <v>40</v>
      </c>
      <c r="C15865">
        <v>13</v>
      </c>
      <c r="D15865">
        <v>17</v>
      </c>
      <c r="E15865" t="s">
        <v>591</v>
      </c>
      <c r="G15865" t="e">
        <f>--Empty</f>
        <v>#NAME?</v>
      </c>
    </row>
    <row r="15866" spans="1:7">
      <c r="A15866" t="s">
        <v>28738</v>
      </c>
      <c r="B15866">
        <v>40</v>
      </c>
      <c r="C15866">
        <v>13</v>
      </c>
      <c r="D15866">
        <v>18</v>
      </c>
      <c r="E15866" t="s">
        <v>591</v>
      </c>
      <c r="G15866" t="e">
        <f>--Empty</f>
        <v>#NAME?</v>
      </c>
    </row>
    <row r="15867" spans="1:7">
      <c r="A15867" t="s">
        <v>28739</v>
      </c>
      <c r="B15867">
        <v>40</v>
      </c>
      <c r="C15867">
        <v>13</v>
      </c>
      <c r="D15867">
        <v>19</v>
      </c>
      <c r="E15867" t="s">
        <v>591</v>
      </c>
      <c r="G15867" t="e">
        <f>--Empty</f>
        <v>#NAME?</v>
      </c>
    </row>
    <row r="15868" spans="1:7">
      <c r="A15868" t="s">
        <v>28740</v>
      </c>
      <c r="B15868">
        <v>40</v>
      </c>
      <c r="C15868">
        <v>13</v>
      </c>
      <c r="D15868">
        <v>20</v>
      </c>
      <c r="E15868" t="s">
        <v>591</v>
      </c>
      <c r="G15868" t="e">
        <f>--Empty</f>
        <v>#NAME?</v>
      </c>
    </row>
    <row r="15869" spans="1:7">
      <c r="A15869" t="s">
        <v>28741</v>
      </c>
      <c r="B15869">
        <v>40</v>
      </c>
      <c r="C15869">
        <v>14</v>
      </c>
      <c r="D15869">
        <v>1</v>
      </c>
      <c r="E15869" t="s">
        <v>591</v>
      </c>
      <c r="G15869" t="e">
        <f>--Empty</f>
        <v>#NAME?</v>
      </c>
    </row>
    <row r="15870" spans="1:7">
      <c r="A15870" t="s">
        <v>28742</v>
      </c>
      <c r="B15870">
        <v>40</v>
      </c>
      <c r="C15870">
        <v>14</v>
      </c>
      <c r="D15870">
        <v>2</v>
      </c>
      <c r="E15870" t="s">
        <v>591</v>
      </c>
      <c r="G15870" t="e">
        <f>--Empty</f>
        <v>#NAME?</v>
      </c>
    </row>
    <row r="15871" spans="1:7">
      <c r="A15871" t="s">
        <v>28743</v>
      </c>
      <c r="B15871">
        <v>40</v>
      </c>
      <c r="C15871">
        <v>14</v>
      </c>
      <c r="D15871">
        <v>3</v>
      </c>
      <c r="E15871" t="s">
        <v>591</v>
      </c>
      <c r="G15871" t="e">
        <f>--Empty</f>
        <v>#NAME?</v>
      </c>
    </row>
    <row r="15872" spans="1:7">
      <c r="A15872" t="s">
        <v>28744</v>
      </c>
      <c r="B15872">
        <v>40</v>
      </c>
      <c r="C15872">
        <v>14</v>
      </c>
      <c r="D15872">
        <v>4</v>
      </c>
      <c r="E15872" t="s">
        <v>591</v>
      </c>
      <c r="G15872" t="e">
        <f>--Empty</f>
        <v>#NAME?</v>
      </c>
    </row>
    <row r="15873" spans="1:7">
      <c r="A15873" t="s">
        <v>28745</v>
      </c>
      <c r="B15873">
        <v>40</v>
      </c>
      <c r="C15873">
        <v>14</v>
      </c>
      <c r="D15873">
        <v>5</v>
      </c>
      <c r="E15873" t="s">
        <v>28746</v>
      </c>
      <c r="F15873" t="s">
        <v>28747</v>
      </c>
    </row>
    <row r="15874" spans="1:7">
      <c r="A15874" t="s">
        <v>28748</v>
      </c>
      <c r="B15874">
        <v>40</v>
      </c>
      <c r="C15874">
        <v>14</v>
      </c>
      <c r="D15874">
        <v>6</v>
      </c>
      <c r="E15874" t="s">
        <v>28749</v>
      </c>
      <c r="F15874" t="s">
        <v>28747</v>
      </c>
    </row>
    <row r="15875" spans="1:7">
      <c r="A15875" t="s">
        <v>28750</v>
      </c>
      <c r="B15875">
        <v>40</v>
      </c>
      <c r="C15875">
        <v>14</v>
      </c>
      <c r="D15875">
        <v>7</v>
      </c>
      <c r="E15875" t="s">
        <v>28751</v>
      </c>
      <c r="F15875" t="s">
        <v>28752</v>
      </c>
    </row>
    <row r="15876" spans="1:7">
      <c r="A15876" t="s">
        <v>28753</v>
      </c>
      <c r="B15876">
        <v>40</v>
      </c>
      <c r="C15876">
        <v>14</v>
      </c>
      <c r="D15876">
        <v>8</v>
      </c>
      <c r="E15876" t="s">
        <v>28754</v>
      </c>
      <c r="F15876" t="s">
        <v>28752</v>
      </c>
    </row>
    <row r="15877" spans="1:7">
      <c r="A15877" t="s">
        <v>28755</v>
      </c>
      <c r="B15877">
        <v>40</v>
      </c>
      <c r="C15877">
        <v>14</v>
      </c>
      <c r="D15877">
        <v>9</v>
      </c>
      <c r="E15877" t="s">
        <v>28756</v>
      </c>
      <c r="F15877" t="s">
        <v>28757</v>
      </c>
    </row>
    <row r="15878" spans="1:7">
      <c r="A15878" t="s">
        <v>28758</v>
      </c>
      <c r="B15878">
        <v>40</v>
      </c>
      <c r="C15878">
        <v>14</v>
      </c>
      <c r="D15878">
        <v>10</v>
      </c>
      <c r="E15878" t="s">
        <v>28759</v>
      </c>
      <c r="F15878" t="s">
        <v>28757</v>
      </c>
    </row>
    <row r="15879" spans="1:7">
      <c r="A15879" t="s">
        <v>28760</v>
      </c>
      <c r="B15879">
        <v>40</v>
      </c>
      <c r="C15879">
        <v>14</v>
      </c>
      <c r="D15879">
        <v>11</v>
      </c>
      <c r="E15879" t="s">
        <v>28761</v>
      </c>
      <c r="F15879" t="s">
        <v>28762</v>
      </c>
    </row>
    <row r="15880" spans="1:7">
      <c r="A15880" t="s">
        <v>28763</v>
      </c>
      <c r="B15880">
        <v>40</v>
      </c>
      <c r="C15880">
        <v>14</v>
      </c>
      <c r="D15880">
        <v>12</v>
      </c>
      <c r="E15880" t="s">
        <v>28764</v>
      </c>
      <c r="F15880" t="s">
        <v>28762</v>
      </c>
    </row>
    <row r="15881" spans="1:7">
      <c r="A15881" t="s">
        <v>28765</v>
      </c>
      <c r="B15881">
        <v>40</v>
      </c>
      <c r="C15881">
        <v>14</v>
      </c>
      <c r="D15881">
        <v>13</v>
      </c>
      <c r="E15881" t="s">
        <v>15</v>
      </c>
      <c r="G15881" t="s">
        <v>16</v>
      </c>
    </row>
    <row r="15882" spans="1:7">
      <c r="A15882" t="s">
        <v>28766</v>
      </c>
      <c r="B15882">
        <v>40</v>
      </c>
      <c r="C15882">
        <v>14</v>
      </c>
      <c r="D15882">
        <v>14</v>
      </c>
      <c r="E15882" t="s">
        <v>15</v>
      </c>
      <c r="G15882" t="s">
        <v>16</v>
      </c>
    </row>
    <row r="15883" spans="1:7">
      <c r="A15883" t="s">
        <v>28767</v>
      </c>
      <c r="B15883">
        <v>40</v>
      </c>
      <c r="C15883">
        <v>14</v>
      </c>
      <c r="D15883">
        <v>15</v>
      </c>
      <c r="E15883" t="s">
        <v>660</v>
      </c>
      <c r="G15883" t="s">
        <v>661</v>
      </c>
    </row>
    <row r="15884" spans="1:7">
      <c r="A15884" t="s">
        <v>28768</v>
      </c>
      <c r="B15884">
        <v>40</v>
      </c>
      <c r="C15884">
        <v>14</v>
      </c>
      <c r="D15884">
        <v>16</v>
      </c>
      <c r="E15884" t="s">
        <v>660</v>
      </c>
      <c r="G15884" t="s">
        <v>661</v>
      </c>
    </row>
    <row r="15885" spans="1:7">
      <c r="A15885" t="s">
        <v>28769</v>
      </c>
      <c r="B15885">
        <v>40</v>
      </c>
      <c r="C15885">
        <v>14</v>
      </c>
      <c r="D15885">
        <v>17</v>
      </c>
      <c r="E15885" t="s">
        <v>664</v>
      </c>
      <c r="G15885" t="s">
        <v>665</v>
      </c>
    </row>
    <row r="15886" spans="1:7">
      <c r="A15886" t="s">
        <v>28770</v>
      </c>
      <c r="B15886">
        <v>40</v>
      </c>
      <c r="C15886">
        <v>14</v>
      </c>
      <c r="D15886">
        <v>18</v>
      </c>
      <c r="E15886" t="s">
        <v>664</v>
      </c>
      <c r="G15886" t="s">
        <v>665</v>
      </c>
    </row>
    <row r="15887" spans="1:7">
      <c r="A15887" t="s">
        <v>28771</v>
      </c>
      <c r="B15887">
        <v>40</v>
      </c>
      <c r="C15887">
        <v>14</v>
      </c>
      <c r="D15887">
        <v>19</v>
      </c>
      <c r="E15887" t="s">
        <v>668</v>
      </c>
      <c r="G15887" t="s">
        <v>669</v>
      </c>
    </row>
    <row r="15888" spans="1:7">
      <c r="A15888" t="s">
        <v>28772</v>
      </c>
      <c r="B15888">
        <v>40</v>
      </c>
      <c r="C15888">
        <v>14</v>
      </c>
      <c r="D15888">
        <v>20</v>
      </c>
      <c r="E15888" t="s">
        <v>668</v>
      </c>
      <c r="G15888" t="s">
        <v>669</v>
      </c>
    </row>
    <row r="15889" spans="1:7">
      <c r="A15889" t="s">
        <v>28773</v>
      </c>
      <c r="B15889">
        <v>40</v>
      </c>
      <c r="C15889">
        <v>15</v>
      </c>
      <c r="D15889">
        <v>1</v>
      </c>
      <c r="E15889" t="s">
        <v>672</v>
      </c>
      <c r="G15889" t="e">
        <f>--Buffer</f>
        <v>#NAME?</v>
      </c>
    </row>
    <row r="15890" spans="1:7">
      <c r="A15890" t="s">
        <v>28774</v>
      </c>
      <c r="B15890">
        <v>40</v>
      </c>
      <c r="C15890">
        <v>15</v>
      </c>
      <c r="D15890">
        <v>2</v>
      </c>
      <c r="E15890" t="s">
        <v>672</v>
      </c>
      <c r="G15890" t="e">
        <f>--Buffer</f>
        <v>#NAME?</v>
      </c>
    </row>
    <row r="15891" spans="1:7">
      <c r="A15891" t="s">
        <v>28775</v>
      </c>
      <c r="B15891">
        <v>40</v>
      </c>
      <c r="C15891">
        <v>15</v>
      </c>
      <c r="D15891">
        <v>3</v>
      </c>
      <c r="E15891" t="s">
        <v>675</v>
      </c>
      <c r="G15891" t="s">
        <v>676</v>
      </c>
    </row>
    <row r="15892" spans="1:7">
      <c r="A15892" t="s">
        <v>28776</v>
      </c>
      <c r="B15892">
        <v>40</v>
      </c>
      <c r="C15892">
        <v>15</v>
      </c>
      <c r="D15892">
        <v>4</v>
      </c>
      <c r="E15892" t="s">
        <v>675</v>
      </c>
      <c r="G15892" t="s">
        <v>676</v>
      </c>
    </row>
    <row r="15893" spans="1:7">
      <c r="A15893" t="s">
        <v>28777</v>
      </c>
      <c r="B15893">
        <v>40</v>
      </c>
      <c r="C15893">
        <v>15</v>
      </c>
      <c r="D15893">
        <v>5</v>
      </c>
      <c r="E15893" t="s">
        <v>679</v>
      </c>
      <c r="G15893" t="s">
        <v>680</v>
      </c>
    </row>
    <row r="15894" spans="1:7">
      <c r="A15894" t="s">
        <v>28778</v>
      </c>
      <c r="B15894">
        <v>40</v>
      </c>
      <c r="C15894">
        <v>15</v>
      </c>
      <c r="D15894">
        <v>6</v>
      </c>
      <c r="E15894" t="s">
        <v>679</v>
      </c>
      <c r="G15894" t="s">
        <v>680</v>
      </c>
    </row>
    <row r="15895" spans="1:7">
      <c r="A15895" t="s">
        <v>28779</v>
      </c>
      <c r="B15895">
        <v>40</v>
      </c>
      <c r="C15895">
        <v>15</v>
      </c>
      <c r="D15895">
        <v>7</v>
      </c>
      <c r="E15895" t="s">
        <v>683</v>
      </c>
      <c r="G15895" t="s">
        <v>684</v>
      </c>
    </row>
    <row r="15896" spans="1:7">
      <c r="A15896" t="s">
        <v>28780</v>
      </c>
      <c r="B15896">
        <v>40</v>
      </c>
      <c r="C15896">
        <v>15</v>
      </c>
      <c r="D15896">
        <v>8</v>
      </c>
      <c r="E15896" t="s">
        <v>683</v>
      </c>
      <c r="G15896" t="s">
        <v>684</v>
      </c>
    </row>
    <row r="15897" spans="1:7">
      <c r="A15897" t="s">
        <v>28781</v>
      </c>
      <c r="B15897">
        <v>40</v>
      </c>
      <c r="C15897">
        <v>15</v>
      </c>
      <c r="D15897">
        <v>9</v>
      </c>
      <c r="E15897" t="s">
        <v>672</v>
      </c>
      <c r="G15897" t="e">
        <f>--Buffer</f>
        <v>#NAME?</v>
      </c>
    </row>
    <row r="15898" spans="1:7">
      <c r="A15898" t="s">
        <v>28782</v>
      </c>
      <c r="B15898">
        <v>40</v>
      </c>
      <c r="C15898">
        <v>15</v>
      </c>
      <c r="D15898">
        <v>10</v>
      </c>
      <c r="E15898" t="s">
        <v>672</v>
      </c>
      <c r="G15898" t="e">
        <f>--Buffer</f>
        <v>#NAME?</v>
      </c>
    </row>
    <row r="15899" spans="1:7">
      <c r="A15899" t="s">
        <v>28783</v>
      </c>
      <c r="B15899">
        <v>40</v>
      </c>
      <c r="C15899">
        <v>15</v>
      </c>
      <c r="D15899">
        <v>11</v>
      </c>
      <c r="E15899" t="s">
        <v>672</v>
      </c>
      <c r="G15899" t="e">
        <f>--Buffer</f>
        <v>#NAME?</v>
      </c>
    </row>
    <row r="15900" spans="1:7">
      <c r="A15900" t="s">
        <v>28784</v>
      </c>
      <c r="B15900">
        <v>40</v>
      </c>
      <c r="C15900">
        <v>15</v>
      </c>
      <c r="D15900">
        <v>12</v>
      </c>
      <c r="E15900" t="s">
        <v>672</v>
      </c>
      <c r="G15900" t="e">
        <f>--Buffer</f>
        <v>#NAME?</v>
      </c>
    </row>
    <row r="15901" spans="1:7">
      <c r="A15901" t="s">
        <v>28785</v>
      </c>
      <c r="B15901">
        <v>40</v>
      </c>
      <c r="C15901">
        <v>15</v>
      </c>
      <c r="D15901">
        <v>13</v>
      </c>
      <c r="E15901" t="s">
        <v>672</v>
      </c>
      <c r="G15901" t="e">
        <f>--Buffer</f>
        <v>#NAME?</v>
      </c>
    </row>
    <row r="15902" spans="1:7">
      <c r="A15902" t="s">
        <v>28786</v>
      </c>
      <c r="B15902">
        <v>40</v>
      </c>
      <c r="C15902">
        <v>15</v>
      </c>
      <c r="D15902">
        <v>14</v>
      </c>
      <c r="E15902" t="s">
        <v>672</v>
      </c>
      <c r="G15902" t="e">
        <f>--Buffer</f>
        <v>#NAME?</v>
      </c>
    </row>
    <row r="15903" spans="1:7">
      <c r="A15903" t="s">
        <v>28787</v>
      </c>
      <c r="B15903">
        <v>40</v>
      </c>
      <c r="C15903">
        <v>15</v>
      </c>
      <c r="D15903">
        <v>15</v>
      </c>
      <c r="E15903" t="s">
        <v>672</v>
      </c>
      <c r="G15903" t="e">
        <f>--Buffer</f>
        <v>#NAME?</v>
      </c>
    </row>
    <row r="15904" spans="1:7">
      <c r="A15904" t="s">
        <v>28788</v>
      </c>
      <c r="B15904">
        <v>40</v>
      </c>
      <c r="C15904">
        <v>15</v>
      </c>
      <c r="D15904">
        <v>16</v>
      </c>
      <c r="E15904" t="s">
        <v>672</v>
      </c>
      <c r="G15904" t="e">
        <f>--Buffer</f>
        <v>#NAME?</v>
      </c>
    </row>
    <row r="15905" spans="1:7">
      <c r="A15905" t="s">
        <v>28789</v>
      </c>
      <c r="B15905">
        <v>40</v>
      </c>
      <c r="C15905">
        <v>15</v>
      </c>
      <c r="D15905">
        <v>17</v>
      </c>
      <c r="E15905" t="s">
        <v>695</v>
      </c>
      <c r="G15905" t="s">
        <v>696</v>
      </c>
    </row>
    <row r="15906" spans="1:7">
      <c r="A15906" t="s">
        <v>28790</v>
      </c>
      <c r="B15906">
        <v>40</v>
      </c>
      <c r="C15906">
        <v>15</v>
      </c>
      <c r="D15906">
        <v>18</v>
      </c>
      <c r="E15906" t="s">
        <v>695</v>
      </c>
      <c r="G15906" t="s">
        <v>696</v>
      </c>
    </row>
    <row r="15907" spans="1:7">
      <c r="A15907" t="s">
        <v>28791</v>
      </c>
      <c r="B15907">
        <v>40</v>
      </c>
      <c r="C15907">
        <v>15</v>
      </c>
      <c r="D15907">
        <v>19</v>
      </c>
      <c r="E15907" t="s">
        <v>699</v>
      </c>
      <c r="G15907" t="s">
        <v>700</v>
      </c>
    </row>
    <row r="15908" spans="1:7">
      <c r="A15908" t="s">
        <v>28792</v>
      </c>
      <c r="B15908">
        <v>40</v>
      </c>
      <c r="C15908">
        <v>15</v>
      </c>
      <c r="D15908">
        <v>20</v>
      </c>
      <c r="E15908" t="s">
        <v>699</v>
      </c>
      <c r="G15908" t="s">
        <v>700</v>
      </c>
    </row>
    <row r="15909" spans="1:7">
      <c r="A15909" t="s">
        <v>28793</v>
      </c>
      <c r="B15909">
        <v>40</v>
      </c>
      <c r="C15909">
        <v>16</v>
      </c>
      <c r="D15909">
        <v>1</v>
      </c>
      <c r="E15909" t="s">
        <v>703</v>
      </c>
      <c r="G15909" t="s">
        <v>704</v>
      </c>
    </row>
    <row r="15910" spans="1:7">
      <c r="A15910" t="s">
        <v>28794</v>
      </c>
      <c r="B15910">
        <v>40</v>
      </c>
      <c r="C15910">
        <v>16</v>
      </c>
      <c r="D15910">
        <v>2</v>
      </c>
      <c r="E15910" t="s">
        <v>703</v>
      </c>
      <c r="G15910" t="s">
        <v>704</v>
      </c>
    </row>
    <row r="15911" spans="1:7">
      <c r="A15911" t="s">
        <v>28795</v>
      </c>
      <c r="B15911">
        <v>40</v>
      </c>
      <c r="C15911">
        <v>16</v>
      </c>
      <c r="D15911">
        <v>3</v>
      </c>
      <c r="E15911" t="s">
        <v>707</v>
      </c>
      <c r="G15911" t="s">
        <v>708</v>
      </c>
    </row>
    <row r="15912" spans="1:7">
      <c r="A15912" t="s">
        <v>28796</v>
      </c>
      <c r="B15912">
        <v>40</v>
      </c>
      <c r="C15912">
        <v>16</v>
      </c>
      <c r="D15912">
        <v>4</v>
      </c>
      <c r="E15912" t="s">
        <v>707</v>
      </c>
      <c r="G15912" t="s">
        <v>708</v>
      </c>
    </row>
    <row r="15913" spans="1:7">
      <c r="A15913" t="s">
        <v>28797</v>
      </c>
      <c r="B15913">
        <v>40</v>
      </c>
      <c r="C15913">
        <v>16</v>
      </c>
      <c r="D15913">
        <v>5</v>
      </c>
      <c r="E15913" t="s">
        <v>711</v>
      </c>
      <c r="G15913" t="e">
        <f>--Blank</f>
        <v>#NAME?</v>
      </c>
    </row>
    <row r="15914" spans="1:7">
      <c r="A15914" t="s">
        <v>28798</v>
      </c>
      <c r="B15914">
        <v>40</v>
      </c>
      <c r="C15914">
        <v>16</v>
      </c>
      <c r="D15914">
        <v>6</v>
      </c>
      <c r="E15914" t="s">
        <v>711</v>
      </c>
      <c r="G15914" t="e">
        <f>--Blank</f>
        <v>#NAME?</v>
      </c>
    </row>
    <row r="15915" spans="1:7">
      <c r="A15915" t="s">
        <v>28799</v>
      </c>
      <c r="B15915">
        <v>40</v>
      </c>
      <c r="C15915">
        <v>16</v>
      </c>
      <c r="D15915">
        <v>7</v>
      </c>
      <c r="E15915" t="s">
        <v>711</v>
      </c>
      <c r="G15915" t="e">
        <f>--Blank</f>
        <v>#NAME?</v>
      </c>
    </row>
    <row r="15916" spans="1:7">
      <c r="A15916" t="s">
        <v>28800</v>
      </c>
      <c r="B15916">
        <v>40</v>
      </c>
      <c r="C15916">
        <v>16</v>
      </c>
      <c r="D15916">
        <v>8</v>
      </c>
      <c r="E15916" t="s">
        <v>711</v>
      </c>
      <c r="G15916" t="e">
        <f>--Blank</f>
        <v>#NAME?</v>
      </c>
    </row>
    <row r="15917" spans="1:7">
      <c r="A15917" t="s">
        <v>28801</v>
      </c>
      <c r="B15917">
        <v>40</v>
      </c>
      <c r="C15917">
        <v>16</v>
      </c>
      <c r="D15917">
        <v>9</v>
      </c>
      <c r="E15917" t="s">
        <v>711</v>
      </c>
      <c r="G15917" t="e">
        <f>--Blank</f>
        <v>#NAME?</v>
      </c>
    </row>
    <row r="15918" spans="1:7">
      <c r="A15918" t="s">
        <v>28802</v>
      </c>
      <c r="B15918">
        <v>40</v>
      </c>
      <c r="C15918">
        <v>16</v>
      </c>
      <c r="D15918">
        <v>10</v>
      </c>
      <c r="E15918" t="s">
        <v>711</v>
      </c>
      <c r="G15918" t="e">
        <f>--Blank</f>
        <v>#NAME?</v>
      </c>
    </row>
    <row r="15919" spans="1:7">
      <c r="A15919" t="s">
        <v>28803</v>
      </c>
      <c r="B15919">
        <v>40</v>
      </c>
      <c r="C15919">
        <v>16</v>
      </c>
      <c r="D15919">
        <v>11</v>
      </c>
      <c r="E15919" t="s">
        <v>711</v>
      </c>
      <c r="G15919" t="e">
        <f>--Blank</f>
        <v>#NAME?</v>
      </c>
    </row>
    <row r="15920" spans="1:7">
      <c r="A15920" t="s">
        <v>28804</v>
      </c>
      <c r="B15920">
        <v>40</v>
      </c>
      <c r="C15920">
        <v>16</v>
      </c>
      <c r="D15920">
        <v>12</v>
      </c>
      <c r="E15920" t="s">
        <v>711</v>
      </c>
      <c r="G15920" t="e">
        <f>--Blank</f>
        <v>#NAME?</v>
      </c>
    </row>
    <row r="15921" spans="1:7">
      <c r="A15921" t="s">
        <v>28805</v>
      </c>
      <c r="B15921">
        <v>40</v>
      </c>
      <c r="C15921">
        <v>16</v>
      </c>
      <c r="D15921">
        <v>13</v>
      </c>
      <c r="E15921" t="s">
        <v>711</v>
      </c>
      <c r="G15921" t="e">
        <f>--Blank</f>
        <v>#NAME?</v>
      </c>
    </row>
    <row r="15922" spans="1:7">
      <c r="A15922" t="s">
        <v>28806</v>
      </c>
      <c r="B15922">
        <v>40</v>
      </c>
      <c r="C15922">
        <v>16</v>
      </c>
      <c r="D15922">
        <v>14</v>
      </c>
      <c r="E15922" t="s">
        <v>711</v>
      </c>
      <c r="G15922" t="e">
        <f>--Blank</f>
        <v>#NAME?</v>
      </c>
    </row>
    <row r="15923" spans="1:7">
      <c r="A15923" t="s">
        <v>28807</v>
      </c>
      <c r="B15923">
        <v>40</v>
      </c>
      <c r="C15923">
        <v>16</v>
      </c>
      <c r="D15923">
        <v>15</v>
      </c>
      <c r="E15923" t="s">
        <v>711</v>
      </c>
      <c r="G15923" t="e">
        <f>--Blank</f>
        <v>#NAME?</v>
      </c>
    </row>
    <row r="15924" spans="1:7">
      <c r="A15924" t="s">
        <v>28808</v>
      </c>
      <c r="B15924">
        <v>40</v>
      </c>
      <c r="C15924">
        <v>16</v>
      </c>
      <c r="D15924">
        <v>16</v>
      </c>
      <c r="E15924" t="s">
        <v>711</v>
      </c>
      <c r="G15924" t="e">
        <f>--Blank</f>
        <v>#NAME?</v>
      </c>
    </row>
    <row r="15925" spans="1:7">
      <c r="A15925" t="s">
        <v>28809</v>
      </c>
      <c r="B15925">
        <v>40</v>
      </c>
      <c r="C15925">
        <v>16</v>
      </c>
      <c r="D15925">
        <v>17</v>
      </c>
      <c r="E15925" t="s">
        <v>711</v>
      </c>
      <c r="G15925" t="e">
        <f>--Blank</f>
        <v>#NAME?</v>
      </c>
    </row>
    <row r="15926" spans="1:7">
      <c r="A15926" t="s">
        <v>28810</v>
      </c>
      <c r="B15926">
        <v>40</v>
      </c>
      <c r="C15926">
        <v>16</v>
      </c>
      <c r="D15926">
        <v>18</v>
      </c>
      <c r="E15926" t="s">
        <v>711</v>
      </c>
      <c r="G15926" t="e">
        <f>--Blank</f>
        <v>#NAME?</v>
      </c>
    </row>
    <row r="15927" spans="1:7">
      <c r="A15927" t="s">
        <v>28811</v>
      </c>
      <c r="B15927">
        <v>40</v>
      </c>
      <c r="C15927">
        <v>16</v>
      </c>
      <c r="D15927">
        <v>19</v>
      </c>
      <c r="E15927" t="s">
        <v>711</v>
      </c>
      <c r="G15927" t="e">
        <f>--Blank</f>
        <v>#NAME?</v>
      </c>
    </row>
    <row r="15928" spans="1:7">
      <c r="A15928" t="s">
        <v>28812</v>
      </c>
      <c r="B15928">
        <v>40</v>
      </c>
      <c r="C15928">
        <v>16</v>
      </c>
      <c r="D15928">
        <v>20</v>
      </c>
      <c r="E15928" t="s">
        <v>711</v>
      </c>
      <c r="G15928" t="e">
        <f>--Blank</f>
        <v>#NAME?</v>
      </c>
    </row>
    <row r="15929" spans="1:7">
      <c r="A15929" t="s">
        <v>28813</v>
      </c>
      <c r="B15929">
        <v>40</v>
      </c>
      <c r="C15929">
        <v>17</v>
      </c>
      <c r="D15929">
        <v>1</v>
      </c>
      <c r="E15929" t="s">
        <v>711</v>
      </c>
      <c r="G15929" t="e">
        <f>--Blank</f>
        <v>#NAME?</v>
      </c>
    </row>
    <row r="15930" spans="1:7">
      <c r="A15930" t="s">
        <v>28814</v>
      </c>
      <c r="B15930">
        <v>40</v>
      </c>
      <c r="C15930">
        <v>17</v>
      </c>
      <c r="D15930">
        <v>2</v>
      </c>
      <c r="E15930" t="s">
        <v>711</v>
      </c>
      <c r="G15930" t="e">
        <f>--Blank</f>
        <v>#NAME?</v>
      </c>
    </row>
    <row r="15931" spans="1:7">
      <c r="A15931" t="s">
        <v>28815</v>
      </c>
      <c r="B15931">
        <v>40</v>
      </c>
      <c r="C15931">
        <v>17</v>
      </c>
      <c r="D15931">
        <v>3</v>
      </c>
      <c r="E15931" t="s">
        <v>711</v>
      </c>
      <c r="G15931" t="e">
        <f>--Blank</f>
        <v>#NAME?</v>
      </c>
    </row>
    <row r="15932" spans="1:7">
      <c r="A15932" t="s">
        <v>28816</v>
      </c>
      <c r="B15932">
        <v>40</v>
      </c>
      <c r="C15932">
        <v>17</v>
      </c>
      <c r="D15932">
        <v>4</v>
      </c>
      <c r="E15932" t="s">
        <v>711</v>
      </c>
      <c r="G15932" t="e">
        <f>--Blank</f>
        <v>#NAME?</v>
      </c>
    </row>
    <row r="15933" spans="1:7">
      <c r="A15933" t="s">
        <v>28817</v>
      </c>
      <c r="B15933">
        <v>40</v>
      </c>
      <c r="C15933">
        <v>17</v>
      </c>
      <c r="D15933">
        <v>5</v>
      </c>
      <c r="E15933" t="s">
        <v>711</v>
      </c>
      <c r="G15933" t="e">
        <f>--Blank</f>
        <v>#NAME?</v>
      </c>
    </row>
    <row r="15934" spans="1:7">
      <c r="A15934" t="s">
        <v>28818</v>
      </c>
      <c r="B15934">
        <v>40</v>
      </c>
      <c r="C15934">
        <v>17</v>
      </c>
      <c r="D15934">
        <v>6</v>
      </c>
      <c r="E15934" t="s">
        <v>711</v>
      </c>
      <c r="G15934" t="e">
        <f>--Blank</f>
        <v>#NAME?</v>
      </c>
    </row>
    <row r="15935" spans="1:7">
      <c r="A15935" t="s">
        <v>28819</v>
      </c>
      <c r="B15935">
        <v>40</v>
      </c>
      <c r="C15935">
        <v>17</v>
      </c>
      <c r="D15935">
        <v>7</v>
      </c>
      <c r="E15935" t="s">
        <v>711</v>
      </c>
      <c r="G15935" t="e">
        <f>--Blank</f>
        <v>#NAME?</v>
      </c>
    </row>
    <row r="15936" spans="1:7">
      <c r="A15936" t="s">
        <v>28820</v>
      </c>
      <c r="B15936">
        <v>40</v>
      </c>
      <c r="C15936">
        <v>17</v>
      </c>
      <c r="D15936">
        <v>8</v>
      </c>
      <c r="E15936" t="s">
        <v>711</v>
      </c>
      <c r="G15936" t="e">
        <f>--Blank</f>
        <v>#NAME?</v>
      </c>
    </row>
    <row r="15937" spans="1:7">
      <c r="A15937" t="s">
        <v>28821</v>
      </c>
      <c r="B15937">
        <v>40</v>
      </c>
      <c r="C15937">
        <v>17</v>
      </c>
      <c r="D15937">
        <v>9</v>
      </c>
      <c r="E15937" t="s">
        <v>711</v>
      </c>
      <c r="G15937" t="e">
        <f>--Blank</f>
        <v>#NAME?</v>
      </c>
    </row>
    <row r="15938" spans="1:7">
      <c r="A15938" t="s">
        <v>28822</v>
      </c>
      <c r="B15938">
        <v>40</v>
      </c>
      <c r="C15938">
        <v>17</v>
      </c>
      <c r="D15938">
        <v>10</v>
      </c>
      <c r="E15938" t="s">
        <v>711</v>
      </c>
      <c r="G15938" t="e">
        <f>--Blank</f>
        <v>#NAME?</v>
      </c>
    </row>
    <row r="15939" spans="1:7">
      <c r="A15939" t="s">
        <v>28823</v>
      </c>
      <c r="B15939">
        <v>40</v>
      </c>
      <c r="C15939">
        <v>17</v>
      </c>
      <c r="D15939">
        <v>11</v>
      </c>
      <c r="E15939" t="s">
        <v>711</v>
      </c>
      <c r="G15939" t="e">
        <f>--Blank</f>
        <v>#NAME?</v>
      </c>
    </row>
    <row r="15940" spans="1:7">
      <c r="A15940" t="s">
        <v>28824</v>
      </c>
      <c r="B15940">
        <v>40</v>
      </c>
      <c r="C15940">
        <v>17</v>
      </c>
      <c r="D15940">
        <v>12</v>
      </c>
      <c r="E15940" t="s">
        <v>711</v>
      </c>
      <c r="G15940" t="e">
        <f>--Blank</f>
        <v>#NAME?</v>
      </c>
    </row>
    <row r="15941" spans="1:7">
      <c r="A15941" t="s">
        <v>28825</v>
      </c>
      <c r="B15941">
        <v>40</v>
      </c>
      <c r="C15941">
        <v>17</v>
      </c>
      <c r="D15941">
        <v>13</v>
      </c>
      <c r="E15941" t="s">
        <v>711</v>
      </c>
      <c r="G15941" t="e">
        <f>--Blank</f>
        <v>#NAME?</v>
      </c>
    </row>
    <row r="15942" spans="1:7">
      <c r="A15942" t="s">
        <v>28826</v>
      </c>
      <c r="B15942">
        <v>40</v>
      </c>
      <c r="C15942">
        <v>17</v>
      </c>
      <c r="D15942">
        <v>14</v>
      </c>
      <c r="E15942" t="s">
        <v>711</v>
      </c>
      <c r="G15942" t="e">
        <f>--Blank</f>
        <v>#NAME?</v>
      </c>
    </row>
    <row r="15943" spans="1:7">
      <c r="A15943" t="s">
        <v>28827</v>
      </c>
      <c r="B15943">
        <v>40</v>
      </c>
      <c r="C15943">
        <v>17</v>
      </c>
      <c r="D15943">
        <v>15</v>
      </c>
      <c r="E15943" t="s">
        <v>711</v>
      </c>
      <c r="G15943" t="e">
        <f>--Blank</f>
        <v>#NAME?</v>
      </c>
    </row>
    <row r="15944" spans="1:7">
      <c r="A15944" t="s">
        <v>28828</v>
      </c>
      <c r="B15944">
        <v>40</v>
      </c>
      <c r="C15944">
        <v>17</v>
      </c>
      <c r="D15944">
        <v>16</v>
      </c>
      <c r="E15944" t="s">
        <v>711</v>
      </c>
      <c r="G15944" t="e">
        <f>--Blank</f>
        <v>#NAME?</v>
      </c>
    </row>
    <row r="15945" spans="1:7">
      <c r="A15945" t="s">
        <v>28829</v>
      </c>
      <c r="B15945">
        <v>40</v>
      </c>
      <c r="C15945">
        <v>17</v>
      </c>
      <c r="D15945">
        <v>17</v>
      </c>
      <c r="E15945" t="s">
        <v>711</v>
      </c>
      <c r="G15945" t="e">
        <f>--Blank</f>
        <v>#NAME?</v>
      </c>
    </row>
    <row r="15946" spans="1:7">
      <c r="A15946" t="s">
        <v>28830</v>
      </c>
      <c r="B15946">
        <v>40</v>
      </c>
      <c r="C15946">
        <v>17</v>
      </c>
      <c r="D15946">
        <v>18</v>
      </c>
      <c r="E15946" t="s">
        <v>711</v>
      </c>
      <c r="G15946" t="e">
        <f>--Blank</f>
        <v>#NAME?</v>
      </c>
    </row>
    <row r="15947" spans="1:7">
      <c r="A15947" t="s">
        <v>28831</v>
      </c>
      <c r="B15947">
        <v>40</v>
      </c>
      <c r="C15947">
        <v>17</v>
      </c>
      <c r="D15947">
        <v>19</v>
      </c>
      <c r="E15947" t="s">
        <v>711</v>
      </c>
      <c r="G15947" t="e">
        <f>--Blank</f>
        <v>#NAME?</v>
      </c>
    </row>
    <row r="15948" spans="1:7">
      <c r="A15948" t="s">
        <v>28832</v>
      </c>
      <c r="B15948">
        <v>40</v>
      </c>
      <c r="C15948">
        <v>17</v>
      </c>
      <c r="D15948">
        <v>20</v>
      </c>
      <c r="E15948" t="s">
        <v>711</v>
      </c>
      <c r="G15948" t="e">
        <f>--Blank</f>
        <v>#NAME?</v>
      </c>
    </row>
    <row r="15949" spans="1:7">
      <c r="A15949" t="s">
        <v>28833</v>
      </c>
      <c r="B15949">
        <v>40</v>
      </c>
      <c r="C15949">
        <v>18</v>
      </c>
      <c r="D15949">
        <v>1</v>
      </c>
      <c r="E15949" t="s">
        <v>711</v>
      </c>
      <c r="G15949" t="e">
        <f>--Blank</f>
        <v>#NAME?</v>
      </c>
    </row>
    <row r="15950" spans="1:7">
      <c r="A15950" t="s">
        <v>28834</v>
      </c>
      <c r="B15950">
        <v>40</v>
      </c>
      <c r="C15950">
        <v>18</v>
      </c>
      <c r="D15950">
        <v>2</v>
      </c>
      <c r="E15950" t="s">
        <v>711</v>
      </c>
      <c r="G15950" t="e">
        <f>--Blank</f>
        <v>#NAME?</v>
      </c>
    </row>
    <row r="15951" spans="1:7">
      <c r="A15951" t="s">
        <v>28835</v>
      </c>
      <c r="B15951">
        <v>40</v>
      </c>
      <c r="C15951">
        <v>18</v>
      </c>
      <c r="D15951">
        <v>3</v>
      </c>
      <c r="E15951" t="s">
        <v>711</v>
      </c>
      <c r="G15951" t="e">
        <f>--Blank</f>
        <v>#NAME?</v>
      </c>
    </row>
    <row r="15952" spans="1:7">
      <c r="A15952" t="s">
        <v>28836</v>
      </c>
      <c r="B15952">
        <v>40</v>
      </c>
      <c r="C15952">
        <v>18</v>
      </c>
      <c r="D15952">
        <v>4</v>
      </c>
      <c r="E15952" t="s">
        <v>711</v>
      </c>
      <c r="G15952" t="e">
        <f>--Blank</f>
        <v>#NAME?</v>
      </c>
    </row>
    <row r="15953" spans="1:7">
      <c r="A15953" t="s">
        <v>28837</v>
      </c>
      <c r="B15953">
        <v>40</v>
      </c>
      <c r="C15953">
        <v>18</v>
      </c>
      <c r="D15953">
        <v>5</v>
      </c>
      <c r="E15953" t="s">
        <v>711</v>
      </c>
      <c r="G15953" t="e">
        <f>--Blank</f>
        <v>#NAME?</v>
      </c>
    </row>
    <row r="15954" spans="1:7">
      <c r="A15954" t="s">
        <v>28838</v>
      </c>
      <c r="B15954">
        <v>40</v>
      </c>
      <c r="C15954">
        <v>18</v>
      </c>
      <c r="D15954">
        <v>6</v>
      </c>
      <c r="E15954" t="s">
        <v>711</v>
      </c>
      <c r="G15954" t="e">
        <f>--Blank</f>
        <v>#NAME?</v>
      </c>
    </row>
    <row r="15955" spans="1:7">
      <c r="A15955" t="s">
        <v>28839</v>
      </c>
      <c r="B15955">
        <v>40</v>
      </c>
      <c r="C15955">
        <v>18</v>
      </c>
      <c r="D15955">
        <v>7</v>
      </c>
      <c r="E15955" t="s">
        <v>711</v>
      </c>
      <c r="G15955" t="e">
        <f>--Blank</f>
        <v>#NAME?</v>
      </c>
    </row>
    <row r="15956" spans="1:7">
      <c r="A15956" t="s">
        <v>28840</v>
      </c>
      <c r="B15956">
        <v>40</v>
      </c>
      <c r="C15956">
        <v>18</v>
      </c>
      <c r="D15956">
        <v>8</v>
      </c>
      <c r="E15956" t="s">
        <v>711</v>
      </c>
      <c r="G15956" t="e">
        <f>--Blank</f>
        <v>#NAME?</v>
      </c>
    </row>
    <row r="15957" spans="1:7">
      <c r="A15957" t="s">
        <v>28841</v>
      </c>
      <c r="B15957">
        <v>40</v>
      </c>
      <c r="C15957">
        <v>18</v>
      </c>
      <c r="D15957">
        <v>9</v>
      </c>
      <c r="E15957" t="s">
        <v>711</v>
      </c>
      <c r="G15957" t="e">
        <f>--Blank</f>
        <v>#NAME?</v>
      </c>
    </row>
    <row r="15958" spans="1:7">
      <c r="A15958" t="s">
        <v>28842</v>
      </c>
      <c r="B15958">
        <v>40</v>
      </c>
      <c r="C15958">
        <v>18</v>
      </c>
      <c r="D15958">
        <v>10</v>
      </c>
      <c r="E15958" t="s">
        <v>711</v>
      </c>
      <c r="G15958" t="e">
        <f>--Blank</f>
        <v>#NAME?</v>
      </c>
    </row>
    <row r="15959" spans="1:7">
      <c r="A15959" t="s">
        <v>28843</v>
      </c>
      <c r="B15959">
        <v>40</v>
      </c>
      <c r="C15959">
        <v>18</v>
      </c>
      <c r="D15959">
        <v>11</v>
      </c>
      <c r="E15959" t="s">
        <v>711</v>
      </c>
      <c r="G15959" t="e">
        <f>--Blank</f>
        <v>#NAME?</v>
      </c>
    </row>
    <row r="15960" spans="1:7">
      <c r="A15960" t="s">
        <v>28844</v>
      </c>
      <c r="B15960">
        <v>40</v>
      </c>
      <c r="C15960">
        <v>18</v>
      </c>
      <c r="D15960">
        <v>12</v>
      </c>
      <c r="E15960" t="s">
        <v>711</v>
      </c>
      <c r="G15960" t="e">
        <f>--Blank</f>
        <v>#NAME?</v>
      </c>
    </row>
    <row r="15961" spans="1:7">
      <c r="A15961" t="s">
        <v>28845</v>
      </c>
      <c r="B15961">
        <v>40</v>
      </c>
      <c r="C15961">
        <v>18</v>
      </c>
      <c r="D15961">
        <v>13</v>
      </c>
      <c r="E15961" t="s">
        <v>711</v>
      </c>
      <c r="G15961" t="e">
        <f>--Blank</f>
        <v>#NAME?</v>
      </c>
    </row>
    <row r="15962" spans="1:7">
      <c r="A15962" t="s">
        <v>28846</v>
      </c>
      <c r="B15962">
        <v>40</v>
      </c>
      <c r="C15962">
        <v>18</v>
      </c>
      <c r="D15962">
        <v>14</v>
      </c>
      <c r="E15962" t="s">
        <v>711</v>
      </c>
      <c r="G15962" t="e">
        <f>--Blank</f>
        <v>#NAME?</v>
      </c>
    </row>
    <row r="15963" spans="1:7">
      <c r="A15963" t="s">
        <v>28847</v>
      </c>
      <c r="B15963">
        <v>40</v>
      </c>
      <c r="C15963">
        <v>18</v>
      </c>
      <c r="D15963">
        <v>15</v>
      </c>
      <c r="E15963" t="s">
        <v>711</v>
      </c>
      <c r="G15963" t="e">
        <f>--Blank</f>
        <v>#NAME?</v>
      </c>
    </row>
    <row r="15964" spans="1:7">
      <c r="A15964" t="s">
        <v>28848</v>
      </c>
      <c r="B15964">
        <v>40</v>
      </c>
      <c r="C15964">
        <v>18</v>
      </c>
      <c r="D15964">
        <v>16</v>
      </c>
      <c r="E15964" t="s">
        <v>711</v>
      </c>
      <c r="G15964" t="e">
        <f>--Blank</f>
        <v>#NAME?</v>
      </c>
    </row>
    <row r="15965" spans="1:7">
      <c r="A15965" t="s">
        <v>28849</v>
      </c>
      <c r="B15965">
        <v>40</v>
      </c>
      <c r="C15965">
        <v>18</v>
      </c>
      <c r="D15965">
        <v>17</v>
      </c>
      <c r="E15965" t="s">
        <v>711</v>
      </c>
      <c r="G15965" t="e">
        <f>--Blank</f>
        <v>#NAME?</v>
      </c>
    </row>
    <row r="15966" spans="1:7">
      <c r="A15966" t="s">
        <v>28850</v>
      </c>
      <c r="B15966">
        <v>40</v>
      </c>
      <c r="C15966">
        <v>18</v>
      </c>
      <c r="D15966">
        <v>18</v>
      </c>
      <c r="E15966" t="s">
        <v>711</v>
      </c>
      <c r="G15966" t="e">
        <f>--Blank</f>
        <v>#NAME?</v>
      </c>
    </row>
    <row r="15967" spans="1:7">
      <c r="A15967" t="s">
        <v>28851</v>
      </c>
      <c r="B15967">
        <v>40</v>
      </c>
      <c r="C15967">
        <v>18</v>
      </c>
      <c r="D15967">
        <v>19</v>
      </c>
      <c r="E15967" t="s">
        <v>711</v>
      </c>
      <c r="G15967" t="e">
        <f>--Blank</f>
        <v>#NAME?</v>
      </c>
    </row>
    <row r="15968" spans="1:7">
      <c r="A15968" t="s">
        <v>28852</v>
      </c>
      <c r="B15968">
        <v>40</v>
      </c>
      <c r="C15968">
        <v>18</v>
      </c>
      <c r="D15968">
        <v>20</v>
      </c>
      <c r="E15968" t="s">
        <v>711</v>
      </c>
      <c r="G15968" t="e">
        <f>--Blank</f>
        <v>#NAME?</v>
      </c>
    </row>
    <row r="15969" spans="1:7">
      <c r="A15969" t="s">
        <v>28853</v>
      </c>
      <c r="B15969">
        <v>40</v>
      </c>
      <c r="C15969">
        <v>19</v>
      </c>
      <c r="D15969">
        <v>1</v>
      </c>
      <c r="E15969" t="s">
        <v>711</v>
      </c>
      <c r="G15969" t="e">
        <f>--Blank</f>
        <v>#NAME?</v>
      </c>
    </row>
    <row r="15970" spans="1:7">
      <c r="A15970" t="s">
        <v>28854</v>
      </c>
      <c r="B15970">
        <v>40</v>
      </c>
      <c r="C15970">
        <v>19</v>
      </c>
      <c r="D15970">
        <v>2</v>
      </c>
      <c r="E15970" t="s">
        <v>711</v>
      </c>
      <c r="G15970" t="e">
        <f>--Blank</f>
        <v>#NAME?</v>
      </c>
    </row>
    <row r="15971" spans="1:7">
      <c r="A15971" t="s">
        <v>28855</v>
      </c>
      <c r="B15971">
        <v>40</v>
      </c>
      <c r="C15971">
        <v>19</v>
      </c>
      <c r="D15971">
        <v>3</v>
      </c>
      <c r="E15971" t="s">
        <v>711</v>
      </c>
      <c r="G15971" t="e">
        <f>--Blank</f>
        <v>#NAME?</v>
      </c>
    </row>
    <row r="15972" spans="1:7">
      <c r="A15972" t="s">
        <v>28856</v>
      </c>
      <c r="B15972">
        <v>40</v>
      </c>
      <c r="C15972">
        <v>19</v>
      </c>
      <c r="D15972">
        <v>4</v>
      </c>
      <c r="E15972" t="s">
        <v>711</v>
      </c>
      <c r="G15972" t="e">
        <f>--Blank</f>
        <v>#NAME?</v>
      </c>
    </row>
    <row r="15973" spans="1:7">
      <c r="A15973" t="s">
        <v>28857</v>
      </c>
      <c r="B15973">
        <v>40</v>
      </c>
      <c r="C15973">
        <v>19</v>
      </c>
      <c r="D15973">
        <v>5</v>
      </c>
      <c r="E15973" t="s">
        <v>711</v>
      </c>
      <c r="G15973" t="e">
        <f>--Blank</f>
        <v>#NAME?</v>
      </c>
    </row>
    <row r="15974" spans="1:7">
      <c r="A15974" t="s">
        <v>28858</v>
      </c>
      <c r="B15974">
        <v>40</v>
      </c>
      <c r="C15974">
        <v>19</v>
      </c>
      <c r="D15974">
        <v>6</v>
      </c>
      <c r="E15974" t="s">
        <v>711</v>
      </c>
      <c r="G15974" t="e">
        <f>--Blank</f>
        <v>#NAME?</v>
      </c>
    </row>
    <row r="15975" spans="1:7">
      <c r="A15975" t="s">
        <v>28859</v>
      </c>
      <c r="B15975">
        <v>40</v>
      </c>
      <c r="C15975">
        <v>19</v>
      </c>
      <c r="D15975">
        <v>7</v>
      </c>
      <c r="E15975" t="s">
        <v>711</v>
      </c>
      <c r="G15975" t="e">
        <f>--Blank</f>
        <v>#NAME?</v>
      </c>
    </row>
    <row r="15976" spans="1:7">
      <c r="A15976" t="s">
        <v>28860</v>
      </c>
      <c r="B15976">
        <v>40</v>
      </c>
      <c r="C15976">
        <v>19</v>
      </c>
      <c r="D15976">
        <v>8</v>
      </c>
      <c r="E15976" t="s">
        <v>711</v>
      </c>
      <c r="G15976" t="e">
        <f>--Blank</f>
        <v>#NAME?</v>
      </c>
    </row>
    <row r="15977" spans="1:7">
      <c r="A15977" t="s">
        <v>28861</v>
      </c>
      <c r="B15977">
        <v>40</v>
      </c>
      <c r="C15977">
        <v>19</v>
      </c>
      <c r="D15977">
        <v>9</v>
      </c>
      <c r="E15977" t="s">
        <v>711</v>
      </c>
      <c r="G15977" t="e">
        <f>--Blank</f>
        <v>#NAME?</v>
      </c>
    </row>
    <row r="15978" spans="1:7">
      <c r="A15978" t="s">
        <v>28862</v>
      </c>
      <c r="B15978">
        <v>40</v>
      </c>
      <c r="C15978">
        <v>19</v>
      </c>
      <c r="D15978">
        <v>10</v>
      </c>
      <c r="E15978" t="s">
        <v>711</v>
      </c>
      <c r="G15978" t="e">
        <f>--Blank</f>
        <v>#NAME?</v>
      </c>
    </row>
    <row r="15979" spans="1:7">
      <c r="A15979" t="s">
        <v>28863</v>
      </c>
      <c r="B15979">
        <v>40</v>
      </c>
      <c r="C15979">
        <v>19</v>
      </c>
      <c r="D15979">
        <v>11</v>
      </c>
      <c r="E15979" t="s">
        <v>711</v>
      </c>
      <c r="G15979" t="e">
        <f>--Blank</f>
        <v>#NAME?</v>
      </c>
    </row>
    <row r="15980" spans="1:7">
      <c r="A15980" t="s">
        <v>28864</v>
      </c>
      <c r="B15980">
        <v>40</v>
      </c>
      <c r="C15980">
        <v>19</v>
      </c>
      <c r="D15980">
        <v>12</v>
      </c>
      <c r="E15980" t="s">
        <v>711</v>
      </c>
      <c r="G15980" t="e">
        <f>--Blank</f>
        <v>#NAME?</v>
      </c>
    </row>
    <row r="15981" spans="1:7">
      <c r="A15981" t="s">
        <v>28865</v>
      </c>
      <c r="B15981">
        <v>40</v>
      </c>
      <c r="C15981">
        <v>19</v>
      </c>
      <c r="D15981">
        <v>13</v>
      </c>
      <c r="E15981" t="s">
        <v>711</v>
      </c>
      <c r="G15981" t="e">
        <f>--Blank</f>
        <v>#NAME?</v>
      </c>
    </row>
    <row r="15982" spans="1:7">
      <c r="A15982" t="s">
        <v>28866</v>
      </c>
      <c r="B15982">
        <v>40</v>
      </c>
      <c r="C15982">
        <v>19</v>
      </c>
      <c r="D15982">
        <v>14</v>
      </c>
      <c r="E15982" t="s">
        <v>711</v>
      </c>
      <c r="G15982" t="e">
        <f>--Blank</f>
        <v>#NAME?</v>
      </c>
    </row>
    <row r="15983" spans="1:7">
      <c r="A15983" t="s">
        <v>28867</v>
      </c>
      <c r="B15983">
        <v>40</v>
      </c>
      <c r="C15983">
        <v>19</v>
      </c>
      <c r="D15983">
        <v>15</v>
      </c>
      <c r="E15983" t="s">
        <v>711</v>
      </c>
      <c r="G15983" t="e">
        <f>--Blank</f>
        <v>#NAME?</v>
      </c>
    </row>
    <row r="15984" spans="1:7">
      <c r="A15984" t="s">
        <v>28868</v>
      </c>
      <c r="B15984">
        <v>40</v>
      </c>
      <c r="C15984">
        <v>19</v>
      </c>
      <c r="D15984">
        <v>16</v>
      </c>
      <c r="E15984" t="s">
        <v>711</v>
      </c>
      <c r="G15984" t="e">
        <f>--Blank</f>
        <v>#NAME?</v>
      </c>
    </row>
    <row r="15985" spans="1:7">
      <c r="A15985" t="s">
        <v>28869</v>
      </c>
      <c r="B15985">
        <v>40</v>
      </c>
      <c r="C15985">
        <v>19</v>
      </c>
      <c r="D15985">
        <v>17</v>
      </c>
      <c r="E15985" t="s">
        <v>711</v>
      </c>
      <c r="G15985" t="e">
        <f>--Blank</f>
        <v>#NAME?</v>
      </c>
    </row>
    <row r="15986" spans="1:7">
      <c r="A15986" t="s">
        <v>28870</v>
      </c>
      <c r="B15986">
        <v>40</v>
      </c>
      <c r="C15986">
        <v>19</v>
      </c>
      <c r="D15986">
        <v>18</v>
      </c>
      <c r="E15986" t="s">
        <v>711</v>
      </c>
      <c r="G15986" t="e">
        <f>--Blank</f>
        <v>#NAME?</v>
      </c>
    </row>
    <row r="15987" spans="1:7">
      <c r="A15987" t="s">
        <v>28871</v>
      </c>
      <c r="B15987">
        <v>40</v>
      </c>
      <c r="C15987">
        <v>19</v>
      </c>
      <c r="D15987">
        <v>19</v>
      </c>
      <c r="E15987" t="s">
        <v>711</v>
      </c>
      <c r="G15987" t="e">
        <f>--Blank</f>
        <v>#NAME?</v>
      </c>
    </row>
    <row r="15988" spans="1:7">
      <c r="A15988" t="s">
        <v>28872</v>
      </c>
      <c r="B15988">
        <v>40</v>
      </c>
      <c r="C15988">
        <v>19</v>
      </c>
      <c r="D15988">
        <v>20</v>
      </c>
      <c r="E15988" t="s">
        <v>711</v>
      </c>
      <c r="G15988" t="e">
        <f>--Blank</f>
        <v>#NAME?</v>
      </c>
    </row>
    <row r="15989" spans="1:7">
      <c r="A15989" t="s">
        <v>28873</v>
      </c>
      <c r="B15989">
        <v>40</v>
      </c>
      <c r="C15989">
        <v>20</v>
      </c>
      <c r="D15989">
        <v>1</v>
      </c>
      <c r="E15989" t="s">
        <v>711</v>
      </c>
      <c r="G15989" t="e">
        <f>--Blank</f>
        <v>#NAME?</v>
      </c>
    </row>
    <row r="15990" spans="1:7">
      <c r="A15990" t="s">
        <v>28874</v>
      </c>
      <c r="B15990">
        <v>40</v>
      </c>
      <c r="C15990">
        <v>20</v>
      </c>
      <c r="D15990">
        <v>2</v>
      </c>
      <c r="E15990" t="s">
        <v>711</v>
      </c>
      <c r="G15990" t="e">
        <f>--Blank</f>
        <v>#NAME?</v>
      </c>
    </row>
    <row r="15991" spans="1:7">
      <c r="A15991" t="s">
        <v>28875</v>
      </c>
      <c r="B15991">
        <v>40</v>
      </c>
      <c r="C15991">
        <v>20</v>
      </c>
      <c r="D15991">
        <v>3</v>
      </c>
      <c r="E15991" t="s">
        <v>711</v>
      </c>
      <c r="G15991" t="e">
        <f>--Blank</f>
        <v>#NAME?</v>
      </c>
    </row>
    <row r="15992" spans="1:7">
      <c r="A15992" t="s">
        <v>28876</v>
      </c>
      <c r="B15992">
        <v>40</v>
      </c>
      <c r="C15992">
        <v>20</v>
      </c>
      <c r="D15992">
        <v>4</v>
      </c>
      <c r="E15992" t="s">
        <v>711</v>
      </c>
      <c r="G15992" t="e">
        <f>--Blank</f>
        <v>#NAME?</v>
      </c>
    </row>
    <row r="15993" spans="1:7">
      <c r="A15993" t="s">
        <v>28877</v>
      </c>
      <c r="B15993">
        <v>40</v>
      </c>
      <c r="C15993">
        <v>20</v>
      </c>
      <c r="D15993">
        <v>5</v>
      </c>
      <c r="E15993" t="s">
        <v>711</v>
      </c>
      <c r="G15993" t="e">
        <f>--Blank</f>
        <v>#NAME?</v>
      </c>
    </row>
    <row r="15994" spans="1:7">
      <c r="A15994" t="s">
        <v>28878</v>
      </c>
      <c r="B15994">
        <v>40</v>
      </c>
      <c r="C15994">
        <v>20</v>
      </c>
      <c r="D15994">
        <v>6</v>
      </c>
      <c r="E15994" t="s">
        <v>711</v>
      </c>
      <c r="G15994" t="e">
        <f>--Blank</f>
        <v>#NAME?</v>
      </c>
    </row>
    <row r="15995" spans="1:7">
      <c r="A15995" t="s">
        <v>28879</v>
      </c>
      <c r="B15995">
        <v>40</v>
      </c>
      <c r="C15995">
        <v>20</v>
      </c>
      <c r="D15995">
        <v>7</v>
      </c>
      <c r="E15995" t="s">
        <v>711</v>
      </c>
      <c r="G15995" t="e">
        <f>--Blank</f>
        <v>#NAME?</v>
      </c>
    </row>
    <row r="15996" spans="1:7">
      <c r="A15996" t="s">
        <v>28880</v>
      </c>
      <c r="B15996">
        <v>40</v>
      </c>
      <c r="C15996">
        <v>20</v>
      </c>
      <c r="D15996">
        <v>8</v>
      </c>
      <c r="E15996" t="s">
        <v>711</v>
      </c>
      <c r="G15996" t="e">
        <f>--Blank</f>
        <v>#NAME?</v>
      </c>
    </row>
    <row r="15997" spans="1:7">
      <c r="A15997" t="s">
        <v>28881</v>
      </c>
      <c r="B15997">
        <v>40</v>
      </c>
      <c r="C15997">
        <v>20</v>
      </c>
      <c r="D15997">
        <v>9</v>
      </c>
      <c r="E15997" t="s">
        <v>711</v>
      </c>
      <c r="G15997" t="e">
        <f>--Blank</f>
        <v>#NAME?</v>
      </c>
    </row>
    <row r="15998" spans="1:7">
      <c r="A15998" t="s">
        <v>28882</v>
      </c>
      <c r="B15998">
        <v>40</v>
      </c>
      <c r="C15998">
        <v>20</v>
      </c>
      <c r="D15998">
        <v>10</v>
      </c>
      <c r="E15998" t="s">
        <v>711</v>
      </c>
      <c r="G15998" t="e">
        <f>--Blank</f>
        <v>#NAME?</v>
      </c>
    </row>
    <row r="15999" spans="1:7">
      <c r="A15999" t="s">
        <v>28883</v>
      </c>
      <c r="B15999">
        <v>40</v>
      </c>
      <c r="C15999">
        <v>20</v>
      </c>
      <c r="D15999">
        <v>11</v>
      </c>
      <c r="E15999" t="s">
        <v>711</v>
      </c>
      <c r="G15999" t="e">
        <f>--Blank</f>
        <v>#NAME?</v>
      </c>
    </row>
    <row r="16000" spans="1:7">
      <c r="A16000" t="s">
        <v>28884</v>
      </c>
      <c r="B16000">
        <v>40</v>
      </c>
      <c r="C16000">
        <v>20</v>
      </c>
      <c r="D16000">
        <v>12</v>
      </c>
      <c r="E16000" t="s">
        <v>711</v>
      </c>
      <c r="G16000" t="e">
        <f>--Blank</f>
        <v>#NAME?</v>
      </c>
    </row>
    <row r="16001" spans="1:7">
      <c r="A16001" t="s">
        <v>28885</v>
      </c>
      <c r="B16001">
        <v>40</v>
      </c>
      <c r="C16001">
        <v>20</v>
      </c>
      <c r="D16001">
        <v>13</v>
      </c>
      <c r="E16001" t="s">
        <v>711</v>
      </c>
      <c r="G16001" t="e">
        <f>--Blank</f>
        <v>#NAME?</v>
      </c>
    </row>
    <row r="16002" spans="1:7">
      <c r="A16002" t="s">
        <v>28886</v>
      </c>
      <c r="B16002">
        <v>40</v>
      </c>
      <c r="C16002">
        <v>20</v>
      </c>
      <c r="D16002">
        <v>14</v>
      </c>
      <c r="E16002" t="s">
        <v>711</v>
      </c>
      <c r="G16002" t="e">
        <f>--Blank</f>
        <v>#NAME?</v>
      </c>
    </row>
    <row r="16003" spans="1:7">
      <c r="A16003" t="s">
        <v>28887</v>
      </c>
      <c r="B16003">
        <v>40</v>
      </c>
      <c r="C16003">
        <v>20</v>
      </c>
      <c r="D16003">
        <v>15</v>
      </c>
      <c r="E16003" t="s">
        <v>711</v>
      </c>
      <c r="G16003" t="e">
        <f>--Blank</f>
        <v>#NAME?</v>
      </c>
    </row>
    <row r="16004" spans="1:7">
      <c r="A16004" t="s">
        <v>28888</v>
      </c>
      <c r="B16004">
        <v>40</v>
      </c>
      <c r="C16004">
        <v>20</v>
      </c>
      <c r="D16004">
        <v>16</v>
      </c>
      <c r="E16004" t="s">
        <v>711</v>
      </c>
      <c r="G16004" t="e">
        <f>--Blank</f>
        <v>#NAME?</v>
      </c>
    </row>
    <row r="16005" spans="1:7">
      <c r="A16005" t="s">
        <v>28889</v>
      </c>
      <c r="B16005">
        <v>40</v>
      </c>
      <c r="C16005">
        <v>20</v>
      </c>
      <c r="D16005">
        <v>17</v>
      </c>
      <c r="E16005" t="s">
        <v>711</v>
      </c>
      <c r="G16005" t="e">
        <f>--Blank</f>
        <v>#NAME?</v>
      </c>
    </row>
    <row r="16006" spans="1:7">
      <c r="A16006" t="s">
        <v>28890</v>
      </c>
      <c r="B16006">
        <v>40</v>
      </c>
      <c r="C16006">
        <v>20</v>
      </c>
      <c r="D16006">
        <v>18</v>
      </c>
      <c r="E16006" t="s">
        <v>711</v>
      </c>
      <c r="G16006" t="e">
        <f>--Blank</f>
        <v>#NAME?</v>
      </c>
    </row>
    <row r="16007" spans="1:7">
      <c r="A16007" t="s">
        <v>28891</v>
      </c>
      <c r="B16007">
        <v>40</v>
      </c>
      <c r="C16007">
        <v>20</v>
      </c>
      <c r="D16007">
        <v>19</v>
      </c>
      <c r="E16007" t="s">
        <v>711</v>
      </c>
      <c r="G16007" t="e">
        <f>--Blank</f>
        <v>#NAME?</v>
      </c>
    </row>
    <row r="16008" spans="1:7">
      <c r="A16008" t="s">
        <v>28892</v>
      </c>
      <c r="B16008">
        <v>40</v>
      </c>
      <c r="C16008">
        <v>20</v>
      </c>
      <c r="D16008">
        <v>20</v>
      </c>
      <c r="E16008" t="s">
        <v>711</v>
      </c>
      <c r="G16008" t="e">
        <f>--Blank</f>
        <v>#NAME?</v>
      </c>
    </row>
    <row r="16009" spans="1:7">
      <c r="A16009" t="s">
        <v>28893</v>
      </c>
      <c r="B16009">
        <v>41</v>
      </c>
      <c r="C16009">
        <v>1</v>
      </c>
      <c r="D16009">
        <v>1</v>
      </c>
      <c r="E16009" t="s">
        <v>15</v>
      </c>
      <c r="G16009" t="s">
        <v>16</v>
      </c>
    </row>
    <row r="16010" spans="1:7">
      <c r="A16010" t="s">
        <v>28894</v>
      </c>
      <c r="B16010">
        <v>41</v>
      </c>
      <c r="C16010">
        <v>1</v>
      </c>
      <c r="D16010">
        <v>2</v>
      </c>
      <c r="E16010" t="s">
        <v>15</v>
      </c>
      <c r="G16010" t="s">
        <v>16</v>
      </c>
    </row>
    <row r="16011" spans="1:7">
      <c r="A16011" t="s">
        <v>28895</v>
      </c>
      <c r="B16011">
        <v>41</v>
      </c>
      <c r="C16011">
        <v>1</v>
      </c>
      <c r="D16011">
        <v>3</v>
      </c>
      <c r="E16011" t="s">
        <v>19</v>
      </c>
      <c r="G16011" t="s">
        <v>20</v>
      </c>
    </row>
    <row r="16012" spans="1:7">
      <c r="A16012" t="s">
        <v>28896</v>
      </c>
      <c r="B16012">
        <v>41</v>
      </c>
      <c r="C16012">
        <v>1</v>
      </c>
      <c r="D16012">
        <v>4</v>
      </c>
      <c r="E16012" t="s">
        <v>19</v>
      </c>
      <c r="G16012" t="s">
        <v>20</v>
      </c>
    </row>
    <row r="16013" spans="1:7">
      <c r="A16013" t="s">
        <v>28897</v>
      </c>
      <c r="B16013">
        <v>41</v>
      </c>
      <c r="C16013">
        <v>1</v>
      </c>
      <c r="D16013">
        <v>5</v>
      </c>
      <c r="E16013" t="s">
        <v>23</v>
      </c>
      <c r="G16013" t="s">
        <v>24</v>
      </c>
    </row>
    <row r="16014" spans="1:7">
      <c r="A16014" t="s">
        <v>28898</v>
      </c>
      <c r="B16014">
        <v>41</v>
      </c>
      <c r="C16014">
        <v>1</v>
      </c>
      <c r="D16014">
        <v>6</v>
      </c>
      <c r="E16014" t="s">
        <v>23</v>
      </c>
      <c r="G16014" t="s">
        <v>24</v>
      </c>
    </row>
    <row r="16015" spans="1:7">
      <c r="A16015" t="s">
        <v>28899</v>
      </c>
      <c r="B16015">
        <v>41</v>
      </c>
      <c r="C16015">
        <v>1</v>
      </c>
      <c r="D16015">
        <v>7</v>
      </c>
      <c r="E16015" t="s">
        <v>27</v>
      </c>
      <c r="G16015" t="s">
        <v>28</v>
      </c>
    </row>
    <row r="16016" spans="1:7">
      <c r="A16016" t="s">
        <v>28900</v>
      </c>
      <c r="B16016">
        <v>41</v>
      </c>
      <c r="C16016">
        <v>1</v>
      </c>
      <c r="D16016">
        <v>8</v>
      </c>
      <c r="E16016" t="s">
        <v>27</v>
      </c>
      <c r="G16016" t="s">
        <v>28</v>
      </c>
    </row>
    <row r="16017" spans="1:7">
      <c r="A16017" t="s">
        <v>28901</v>
      </c>
      <c r="B16017">
        <v>41</v>
      </c>
      <c r="C16017">
        <v>1</v>
      </c>
      <c r="D16017">
        <v>9</v>
      </c>
      <c r="E16017" t="s">
        <v>31</v>
      </c>
      <c r="G16017" t="s">
        <v>32</v>
      </c>
    </row>
    <row r="16018" spans="1:7">
      <c r="A16018" t="s">
        <v>28902</v>
      </c>
      <c r="B16018">
        <v>41</v>
      </c>
      <c r="C16018">
        <v>1</v>
      </c>
      <c r="D16018">
        <v>10</v>
      </c>
      <c r="E16018" t="s">
        <v>31</v>
      </c>
      <c r="G16018" t="s">
        <v>32</v>
      </c>
    </row>
    <row r="16019" spans="1:7">
      <c r="A16019" t="s">
        <v>28903</v>
      </c>
      <c r="B16019">
        <v>41</v>
      </c>
      <c r="C16019">
        <v>1</v>
      </c>
      <c r="D16019">
        <v>11</v>
      </c>
      <c r="E16019" t="s">
        <v>35</v>
      </c>
      <c r="G16019" t="s">
        <v>36</v>
      </c>
    </row>
    <row r="16020" spans="1:7">
      <c r="A16020" t="s">
        <v>28904</v>
      </c>
      <c r="B16020">
        <v>41</v>
      </c>
      <c r="C16020">
        <v>1</v>
      </c>
      <c r="D16020">
        <v>12</v>
      </c>
      <c r="E16020" t="s">
        <v>35</v>
      </c>
      <c r="G16020" t="s">
        <v>36</v>
      </c>
    </row>
    <row r="16021" spans="1:7">
      <c r="A16021" t="s">
        <v>28905</v>
      </c>
      <c r="B16021">
        <v>41</v>
      </c>
      <c r="C16021">
        <v>1</v>
      </c>
      <c r="D16021">
        <v>13</v>
      </c>
      <c r="E16021" t="s">
        <v>39</v>
      </c>
      <c r="G16021" t="s">
        <v>40</v>
      </c>
    </row>
    <row r="16022" spans="1:7">
      <c r="A16022" t="s">
        <v>28906</v>
      </c>
      <c r="B16022">
        <v>41</v>
      </c>
      <c r="C16022">
        <v>1</v>
      </c>
      <c r="D16022">
        <v>14</v>
      </c>
      <c r="E16022" t="s">
        <v>39</v>
      </c>
      <c r="G16022" t="s">
        <v>40</v>
      </c>
    </row>
    <row r="16023" spans="1:7">
      <c r="A16023" t="s">
        <v>28907</v>
      </c>
      <c r="B16023">
        <v>41</v>
      </c>
      <c r="C16023">
        <v>1</v>
      </c>
      <c r="D16023">
        <v>15</v>
      </c>
      <c r="E16023" t="s">
        <v>43</v>
      </c>
      <c r="G16023" t="s">
        <v>44</v>
      </c>
    </row>
    <row r="16024" spans="1:7">
      <c r="A16024" t="s">
        <v>28908</v>
      </c>
      <c r="B16024">
        <v>41</v>
      </c>
      <c r="C16024">
        <v>1</v>
      </c>
      <c r="D16024">
        <v>16</v>
      </c>
      <c r="E16024" t="s">
        <v>43</v>
      </c>
      <c r="G16024" t="s">
        <v>44</v>
      </c>
    </row>
    <row r="16025" spans="1:7">
      <c r="A16025" t="s">
        <v>28909</v>
      </c>
      <c r="B16025">
        <v>41</v>
      </c>
      <c r="C16025">
        <v>1</v>
      </c>
      <c r="D16025">
        <v>17</v>
      </c>
      <c r="E16025" t="s">
        <v>47</v>
      </c>
      <c r="G16025" t="s">
        <v>48</v>
      </c>
    </row>
    <row r="16026" spans="1:7">
      <c r="A16026" t="s">
        <v>28910</v>
      </c>
      <c r="B16026">
        <v>41</v>
      </c>
      <c r="C16026">
        <v>1</v>
      </c>
      <c r="D16026">
        <v>18</v>
      </c>
      <c r="E16026" t="s">
        <v>47</v>
      </c>
      <c r="G16026" t="s">
        <v>48</v>
      </c>
    </row>
    <row r="16027" spans="1:7">
      <c r="A16027" t="s">
        <v>28911</v>
      </c>
      <c r="B16027">
        <v>41</v>
      </c>
      <c r="C16027">
        <v>1</v>
      </c>
      <c r="D16027">
        <v>19</v>
      </c>
      <c r="E16027" t="s">
        <v>51</v>
      </c>
      <c r="G16027" t="s">
        <v>52</v>
      </c>
    </row>
    <row r="16028" spans="1:7">
      <c r="A16028" t="s">
        <v>28912</v>
      </c>
      <c r="B16028">
        <v>41</v>
      </c>
      <c r="C16028">
        <v>1</v>
      </c>
      <c r="D16028">
        <v>20</v>
      </c>
      <c r="E16028" t="s">
        <v>51</v>
      </c>
      <c r="G16028" t="s">
        <v>52</v>
      </c>
    </row>
    <row r="16029" spans="1:7">
      <c r="A16029" t="s">
        <v>28913</v>
      </c>
      <c r="B16029">
        <v>41</v>
      </c>
      <c r="C16029">
        <v>2</v>
      </c>
      <c r="D16029">
        <v>1</v>
      </c>
      <c r="E16029" t="s">
        <v>55</v>
      </c>
      <c r="G16029" t="s">
        <v>56</v>
      </c>
    </row>
    <row r="16030" spans="1:7">
      <c r="A16030" t="s">
        <v>28914</v>
      </c>
      <c r="B16030">
        <v>41</v>
      </c>
      <c r="C16030">
        <v>2</v>
      </c>
      <c r="D16030">
        <v>2</v>
      </c>
      <c r="E16030" t="s">
        <v>55</v>
      </c>
      <c r="G16030" t="s">
        <v>56</v>
      </c>
    </row>
    <row r="16031" spans="1:7">
      <c r="A16031" t="s">
        <v>28915</v>
      </c>
      <c r="B16031">
        <v>41</v>
      </c>
      <c r="C16031">
        <v>2</v>
      </c>
      <c r="D16031">
        <v>3</v>
      </c>
      <c r="E16031" t="s">
        <v>59</v>
      </c>
      <c r="G16031" t="s">
        <v>60</v>
      </c>
    </row>
    <row r="16032" spans="1:7">
      <c r="A16032" t="s">
        <v>28916</v>
      </c>
      <c r="B16032">
        <v>41</v>
      </c>
      <c r="C16032">
        <v>2</v>
      </c>
      <c r="D16032">
        <v>4</v>
      </c>
      <c r="E16032" t="s">
        <v>59</v>
      </c>
      <c r="G16032" t="s">
        <v>60</v>
      </c>
    </row>
    <row r="16033" spans="1:7">
      <c r="A16033" t="s">
        <v>28917</v>
      </c>
      <c r="B16033">
        <v>41</v>
      </c>
      <c r="C16033">
        <v>2</v>
      </c>
      <c r="D16033">
        <v>5</v>
      </c>
      <c r="E16033" t="s">
        <v>63</v>
      </c>
      <c r="G16033" t="s">
        <v>64</v>
      </c>
    </row>
    <row r="16034" spans="1:7">
      <c r="A16034" t="s">
        <v>28918</v>
      </c>
      <c r="B16034">
        <v>41</v>
      </c>
      <c r="C16034">
        <v>2</v>
      </c>
      <c r="D16034">
        <v>6</v>
      </c>
      <c r="E16034" t="s">
        <v>63</v>
      </c>
      <c r="G16034" t="s">
        <v>64</v>
      </c>
    </row>
    <row r="16035" spans="1:7">
      <c r="A16035" t="s">
        <v>28919</v>
      </c>
      <c r="B16035">
        <v>41</v>
      </c>
      <c r="C16035">
        <v>2</v>
      </c>
      <c r="D16035">
        <v>7</v>
      </c>
      <c r="E16035" t="s">
        <v>67</v>
      </c>
      <c r="G16035" t="s">
        <v>68</v>
      </c>
    </row>
    <row r="16036" spans="1:7">
      <c r="A16036" t="s">
        <v>28920</v>
      </c>
      <c r="B16036">
        <v>41</v>
      </c>
      <c r="C16036">
        <v>2</v>
      </c>
      <c r="D16036">
        <v>8</v>
      </c>
      <c r="E16036" t="s">
        <v>67</v>
      </c>
      <c r="G16036" t="s">
        <v>68</v>
      </c>
    </row>
    <row r="16037" spans="1:7">
      <c r="A16037" t="s">
        <v>28921</v>
      </c>
      <c r="B16037">
        <v>41</v>
      </c>
      <c r="C16037">
        <v>2</v>
      </c>
      <c r="D16037">
        <v>9</v>
      </c>
      <c r="E16037" t="s">
        <v>71</v>
      </c>
      <c r="G16037" t="s">
        <v>72</v>
      </c>
    </row>
    <row r="16038" spans="1:7">
      <c r="A16038" t="s">
        <v>28922</v>
      </c>
      <c r="B16038">
        <v>41</v>
      </c>
      <c r="C16038">
        <v>2</v>
      </c>
      <c r="D16038">
        <v>10</v>
      </c>
      <c r="E16038" t="s">
        <v>71</v>
      </c>
      <c r="G16038" t="s">
        <v>72</v>
      </c>
    </row>
    <row r="16039" spans="1:7">
      <c r="A16039" t="s">
        <v>28923</v>
      </c>
      <c r="B16039">
        <v>41</v>
      </c>
      <c r="C16039">
        <v>2</v>
      </c>
      <c r="D16039">
        <v>11</v>
      </c>
      <c r="E16039" t="s">
        <v>75</v>
      </c>
      <c r="G16039" t="s">
        <v>76</v>
      </c>
    </row>
    <row r="16040" spans="1:7">
      <c r="A16040" t="s">
        <v>28924</v>
      </c>
      <c r="B16040">
        <v>41</v>
      </c>
      <c r="C16040">
        <v>2</v>
      </c>
      <c r="D16040">
        <v>12</v>
      </c>
      <c r="E16040" t="s">
        <v>75</v>
      </c>
      <c r="G16040" t="s">
        <v>76</v>
      </c>
    </row>
    <row r="16041" spans="1:7">
      <c r="A16041" t="s">
        <v>28925</v>
      </c>
      <c r="B16041">
        <v>41</v>
      </c>
      <c r="C16041">
        <v>2</v>
      </c>
      <c r="D16041">
        <v>13</v>
      </c>
      <c r="E16041" t="s">
        <v>28926</v>
      </c>
      <c r="G16041" t="e">
        <f>--Internal_22861</f>
        <v>#NAME?</v>
      </c>
    </row>
    <row r="16042" spans="1:7">
      <c r="A16042" t="s">
        <v>28927</v>
      </c>
      <c r="B16042">
        <v>41</v>
      </c>
      <c r="C16042">
        <v>2</v>
      </c>
      <c r="D16042">
        <v>14</v>
      </c>
      <c r="E16042" t="s">
        <v>28926</v>
      </c>
      <c r="G16042" t="e">
        <f>--Internal_22861</f>
        <v>#NAME?</v>
      </c>
    </row>
    <row r="16043" spans="1:7">
      <c r="A16043" t="s">
        <v>28928</v>
      </c>
      <c r="B16043">
        <v>41</v>
      </c>
      <c r="C16043">
        <v>2</v>
      </c>
      <c r="D16043">
        <v>15</v>
      </c>
      <c r="E16043" t="s">
        <v>28929</v>
      </c>
      <c r="F16043" t="s">
        <v>28930</v>
      </c>
    </row>
    <row r="16044" spans="1:7">
      <c r="A16044" t="s">
        <v>28931</v>
      </c>
      <c r="B16044">
        <v>41</v>
      </c>
      <c r="C16044">
        <v>2</v>
      </c>
      <c r="D16044">
        <v>16</v>
      </c>
      <c r="E16044" t="s">
        <v>28932</v>
      </c>
      <c r="F16044" t="s">
        <v>28930</v>
      </c>
    </row>
    <row r="16045" spans="1:7">
      <c r="A16045" t="s">
        <v>28933</v>
      </c>
      <c r="B16045">
        <v>41</v>
      </c>
      <c r="C16045">
        <v>2</v>
      </c>
      <c r="D16045">
        <v>17</v>
      </c>
      <c r="E16045" t="s">
        <v>28934</v>
      </c>
      <c r="F16045" t="s">
        <v>28935</v>
      </c>
    </row>
    <row r="16046" spans="1:7">
      <c r="A16046" t="s">
        <v>28936</v>
      </c>
      <c r="B16046">
        <v>41</v>
      </c>
      <c r="C16046">
        <v>2</v>
      </c>
      <c r="D16046">
        <v>18</v>
      </c>
      <c r="E16046" t="s">
        <v>28937</v>
      </c>
      <c r="F16046" t="s">
        <v>28935</v>
      </c>
    </row>
    <row r="16047" spans="1:7">
      <c r="A16047" t="s">
        <v>28938</v>
      </c>
      <c r="B16047">
        <v>41</v>
      </c>
      <c r="C16047">
        <v>2</v>
      </c>
      <c r="D16047">
        <v>19</v>
      </c>
      <c r="E16047" t="s">
        <v>28939</v>
      </c>
      <c r="F16047" t="s">
        <v>28940</v>
      </c>
    </row>
    <row r="16048" spans="1:7">
      <c r="A16048" t="s">
        <v>28941</v>
      </c>
      <c r="B16048">
        <v>41</v>
      </c>
      <c r="C16048">
        <v>2</v>
      </c>
      <c r="D16048">
        <v>20</v>
      </c>
      <c r="E16048" t="s">
        <v>28942</v>
      </c>
      <c r="F16048" t="s">
        <v>28940</v>
      </c>
    </row>
    <row r="16049" spans="1:7">
      <c r="A16049" t="s">
        <v>28943</v>
      </c>
      <c r="B16049">
        <v>41</v>
      </c>
      <c r="C16049">
        <v>3</v>
      </c>
      <c r="D16049">
        <v>1</v>
      </c>
      <c r="E16049" t="s">
        <v>28944</v>
      </c>
      <c r="F16049" t="s">
        <v>28945</v>
      </c>
    </row>
    <row r="16050" spans="1:7">
      <c r="A16050" t="s">
        <v>28946</v>
      </c>
      <c r="B16050">
        <v>41</v>
      </c>
      <c r="C16050">
        <v>3</v>
      </c>
      <c r="D16050">
        <v>2</v>
      </c>
      <c r="E16050" t="s">
        <v>28947</v>
      </c>
      <c r="F16050" t="s">
        <v>28945</v>
      </c>
    </row>
    <row r="16051" spans="1:7">
      <c r="A16051" t="s">
        <v>28948</v>
      </c>
      <c r="B16051">
        <v>41</v>
      </c>
      <c r="C16051">
        <v>3</v>
      </c>
      <c r="D16051">
        <v>3</v>
      </c>
      <c r="E16051" t="s">
        <v>28949</v>
      </c>
      <c r="F16051" t="s">
        <v>28950</v>
      </c>
    </row>
    <row r="16052" spans="1:7">
      <c r="A16052" t="s">
        <v>28951</v>
      </c>
      <c r="B16052">
        <v>41</v>
      </c>
      <c r="C16052">
        <v>3</v>
      </c>
      <c r="D16052">
        <v>4</v>
      </c>
      <c r="E16052" t="s">
        <v>28952</v>
      </c>
      <c r="F16052" t="s">
        <v>28950</v>
      </c>
    </row>
    <row r="16053" spans="1:7">
      <c r="A16053" t="s">
        <v>28953</v>
      </c>
      <c r="B16053">
        <v>41</v>
      </c>
      <c r="C16053">
        <v>3</v>
      </c>
      <c r="D16053">
        <v>5</v>
      </c>
      <c r="E16053" t="s">
        <v>28954</v>
      </c>
      <c r="F16053" t="s">
        <v>28955</v>
      </c>
    </row>
    <row r="16054" spans="1:7">
      <c r="A16054" t="s">
        <v>28956</v>
      </c>
      <c r="B16054">
        <v>41</v>
      </c>
      <c r="C16054">
        <v>3</v>
      </c>
      <c r="D16054">
        <v>6</v>
      </c>
      <c r="E16054" t="s">
        <v>28957</v>
      </c>
      <c r="F16054" t="s">
        <v>28955</v>
      </c>
    </row>
    <row r="16055" spans="1:7">
      <c r="A16055" t="s">
        <v>28958</v>
      </c>
      <c r="B16055">
        <v>41</v>
      </c>
      <c r="C16055">
        <v>3</v>
      </c>
      <c r="D16055">
        <v>7</v>
      </c>
      <c r="E16055" t="s">
        <v>28959</v>
      </c>
      <c r="F16055" t="s">
        <v>28960</v>
      </c>
    </row>
    <row r="16056" spans="1:7">
      <c r="A16056" t="s">
        <v>28961</v>
      </c>
      <c r="B16056">
        <v>41</v>
      </c>
      <c r="C16056">
        <v>3</v>
      </c>
      <c r="D16056">
        <v>8</v>
      </c>
      <c r="E16056" t="s">
        <v>28962</v>
      </c>
      <c r="F16056" t="s">
        <v>28960</v>
      </c>
    </row>
    <row r="16057" spans="1:7">
      <c r="A16057" t="s">
        <v>28963</v>
      </c>
      <c r="B16057">
        <v>41</v>
      </c>
      <c r="C16057">
        <v>3</v>
      </c>
      <c r="D16057">
        <v>9</v>
      </c>
      <c r="E16057" t="s">
        <v>28964</v>
      </c>
      <c r="G16057" t="e">
        <f>--Internal_12223</f>
        <v>#NAME?</v>
      </c>
    </row>
    <row r="16058" spans="1:7">
      <c r="A16058" t="s">
        <v>28965</v>
      </c>
      <c r="B16058">
        <v>41</v>
      </c>
      <c r="C16058">
        <v>3</v>
      </c>
      <c r="D16058">
        <v>10</v>
      </c>
      <c r="E16058" t="s">
        <v>28964</v>
      </c>
      <c r="G16058" t="e">
        <f>--Internal_12223</f>
        <v>#NAME?</v>
      </c>
    </row>
    <row r="16059" spans="1:7">
      <c r="A16059" t="s">
        <v>28966</v>
      </c>
      <c r="B16059">
        <v>41</v>
      </c>
      <c r="C16059">
        <v>3</v>
      </c>
      <c r="D16059">
        <v>11</v>
      </c>
      <c r="E16059" t="s">
        <v>28967</v>
      </c>
      <c r="F16059" t="s">
        <v>28968</v>
      </c>
    </row>
    <row r="16060" spans="1:7">
      <c r="A16060" t="s">
        <v>28969</v>
      </c>
      <c r="B16060">
        <v>41</v>
      </c>
      <c r="C16060">
        <v>3</v>
      </c>
      <c r="D16060">
        <v>12</v>
      </c>
      <c r="E16060" t="s">
        <v>28970</v>
      </c>
      <c r="F16060" t="s">
        <v>28968</v>
      </c>
    </row>
    <row r="16061" spans="1:7">
      <c r="A16061" t="s">
        <v>28971</v>
      </c>
      <c r="B16061">
        <v>41</v>
      </c>
      <c r="C16061">
        <v>3</v>
      </c>
      <c r="D16061">
        <v>13</v>
      </c>
      <c r="E16061" t="s">
        <v>28972</v>
      </c>
      <c r="F16061" t="s">
        <v>28973</v>
      </c>
    </row>
    <row r="16062" spans="1:7">
      <c r="A16062" t="s">
        <v>28974</v>
      </c>
      <c r="B16062">
        <v>41</v>
      </c>
      <c r="C16062">
        <v>3</v>
      </c>
      <c r="D16062">
        <v>14</v>
      </c>
      <c r="E16062" t="s">
        <v>28972</v>
      </c>
      <c r="F16062" t="s">
        <v>28973</v>
      </c>
    </row>
    <row r="16063" spans="1:7">
      <c r="A16063" t="s">
        <v>28975</v>
      </c>
      <c r="B16063">
        <v>41</v>
      </c>
      <c r="C16063">
        <v>3</v>
      </c>
      <c r="D16063">
        <v>15</v>
      </c>
      <c r="E16063" t="s">
        <v>28976</v>
      </c>
      <c r="F16063" t="s">
        <v>28977</v>
      </c>
    </row>
    <row r="16064" spans="1:7">
      <c r="A16064" t="s">
        <v>28978</v>
      </c>
      <c r="B16064">
        <v>41</v>
      </c>
      <c r="C16064">
        <v>3</v>
      </c>
      <c r="D16064">
        <v>16</v>
      </c>
      <c r="E16064" t="s">
        <v>28979</v>
      </c>
      <c r="F16064" t="s">
        <v>28977</v>
      </c>
    </row>
    <row r="16065" spans="1:6">
      <c r="A16065" t="s">
        <v>28980</v>
      </c>
      <c r="B16065">
        <v>41</v>
      </c>
      <c r="C16065">
        <v>3</v>
      </c>
      <c r="D16065">
        <v>17</v>
      </c>
      <c r="E16065" t="s">
        <v>28981</v>
      </c>
      <c r="F16065" t="s">
        <v>28982</v>
      </c>
    </row>
    <row r="16066" spans="1:6">
      <c r="A16066" t="s">
        <v>28983</v>
      </c>
      <c r="B16066">
        <v>41</v>
      </c>
      <c r="C16066">
        <v>3</v>
      </c>
      <c r="D16066">
        <v>18</v>
      </c>
      <c r="E16066" t="s">
        <v>28984</v>
      </c>
      <c r="F16066" t="s">
        <v>28982</v>
      </c>
    </row>
    <row r="16067" spans="1:6">
      <c r="A16067" t="s">
        <v>28985</v>
      </c>
      <c r="B16067">
        <v>41</v>
      </c>
      <c r="C16067">
        <v>3</v>
      </c>
      <c r="D16067">
        <v>19</v>
      </c>
      <c r="E16067" t="s">
        <v>28986</v>
      </c>
      <c r="F16067" t="s">
        <v>28987</v>
      </c>
    </row>
    <row r="16068" spans="1:6">
      <c r="A16068" t="s">
        <v>28988</v>
      </c>
      <c r="B16068">
        <v>41</v>
      </c>
      <c r="C16068">
        <v>3</v>
      </c>
      <c r="D16068">
        <v>20</v>
      </c>
      <c r="E16068" t="s">
        <v>28989</v>
      </c>
      <c r="F16068" t="s">
        <v>28987</v>
      </c>
    </row>
    <row r="16069" spans="1:6">
      <c r="A16069" t="s">
        <v>28990</v>
      </c>
      <c r="B16069">
        <v>41</v>
      </c>
      <c r="C16069">
        <v>4</v>
      </c>
      <c r="D16069">
        <v>1</v>
      </c>
      <c r="E16069" t="s">
        <v>28991</v>
      </c>
      <c r="F16069" t="s">
        <v>28992</v>
      </c>
    </row>
    <row r="16070" spans="1:6">
      <c r="A16070" t="s">
        <v>28993</v>
      </c>
      <c r="B16070">
        <v>41</v>
      </c>
      <c r="C16070">
        <v>4</v>
      </c>
      <c r="D16070">
        <v>2</v>
      </c>
      <c r="E16070" t="s">
        <v>28994</v>
      </c>
      <c r="F16070" t="s">
        <v>28992</v>
      </c>
    </row>
    <row r="16071" spans="1:6">
      <c r="A16071" t="s">
        <v>28995</v>
      </c>
      <c r="B16071">
        <v>41</v>
      </c>
      <c r="C16071">
        <v>4</v>
      </c>
      <c r="D16071">
        <v>3</v>
      </c>
      <c r="E16071" t="s">
        <v>28996</v>
      </c>
      <c r="F16071" t="s">
        <v>28997</v>
      </c>
    </row>
    <row r="16072" spans="1:6">
      <c r="A16072" t="s">
        <v>28998</v>
      </c>
      <c r="B16072">
        <v>41</v>
      </c>
      <c r="C16072">
        <v>4</v>
      </c>
      <c r="D16072">
        <v>4</v>
      </c>
      <c r="E16072" t="s">
        <v>28999</v>
      </c>
      <c r="F16072" t="s">
        <v>28997</v>
      </c>
    </row>
    <row r="16073" spans="1:6">
      <c r="A16073" t="s">
        <v>29000</v>
      </c>
      <c r="B16073">
        <v>41</v>
      </c>
      <c r="C16073">
        <v>4</v>
      </c>
      <c r="D16073">
        <v>5</v>
      </c>
      <c r="E16073" t="s">
        <v>29001</v>
      </c>
      <c r="F16073" t="s">
        <v>29002</v>
      </c>
    </row>
    <row r="16074" spans="1:6">
      <c r="A16074" t="s">
        <v>29003</v>
      </c>
      <c r="B16074">
        <v>41</v>
      </c>
      <c r="C16074">
        <v>4</v>
      </c>
      <c r="D16074">
        <v>6</v>
      </c>
      <c r="E16074" t="s">
        <v>29004</v>
      </c>
      <c r="F16074" t="s">
        <v>29002</v>
      </c>
    </row>
    <row r="16075" spans="1:6">
      <c r="A16075" t="s">
        <v>29005</v>
      </c>
      <c r="B16075">
        <v>41</v>
      </c>
      <c r="C16075">
        <v>4</v>
      </c>
      <c r="D16075">
        <v>7</v>
      </c>
      <c r="E16075" t="s">
        <v>29006</v>
      </c>
      <c r="F16075" t="s">
        <v>29007</v>
      </c>
    </row>
    <row r="16076" spans="1:6">
      <c r="A16076" t="s">
        <v>29008</v>
      </c>
      <c r="B16076">
        <v>41</v>
      </c>
      <c r="C16076">
        <v>4</v>
      </c>
      <c r="D16076">
        <v>8</v>
      </c>
      <c r="E16076" t="s">
        <v>29009</v>
      </c>
      <c r="F16076" t="s">
        <v>29007</v>
      </c>
    </row>
    <row r="16077" spans="1:6">
      <c r="A16077" t="s">
        <v>29010</v>
      </c>
      <c r="B16077">
        <v>41</v>
      </c>
      <c r="C16077">
        <v>4</v>
      </c>
      <c r="D16077">
        <v>9</v>
      </c>
      <c r="E16077" t="s">
        <v>29011</v>
      </c>
      <c r="F16077" t="s">
        <v>29012</v>
      </c>
    </row>
    <row r="16078" spans="1:6">
      <c r="A16078" t="s">
        <v>29013</v>
      </c>
      <c r="B16078">
        <v>41</v>
      </c>
      <c r="C16078">
        <v>4</v>
      </c>
      <c r="D16078">
        <v>10</v>
      </c>
      <c r="E16078" t="s">
        <v>29014</v>
      </c>
      <c r="F16078" t="s">
        <v>29012</v>
      </c>
    </row>
    <row r="16079" spans="1:6">
      <c r="A16079" t="s">
        <v>29015</v>
      </c>
      <c r="B16079">
        <v>41</v>
      </c>
      <c r="C16079">
        <v>4</v>
      </c>
      <c r="D16079">
        <v>11</v>
      </c>
      <c r="E16079" t="s">
        <v>29016</v>
      </c>
      <c r="F16079" t="s">
        <v>29017</v>
      </c>
    </row>
    <row r="16080" spans="1:6">
      <c r="A16080" t="s">
        <v>29018</v>
      </c>
      <c r="B16080">
        <v>41</v>
      </c>
      <c r="C16080">
        <v>4</v>
      </c>
      <c r="D16080">
        <v>12</v>
      </c>
      <c r="E16080" t="s">
        <v>29019</v>
      </c>
      <c r="F16080" t="s">
        <v>29017</v>
      </c>
    </row>
    <row r="16081" spans="1:6">
      <c r="A16081" t="s">
        <v>29020</v>
      </c>
      <c r="B16081">
        <v>41</v>
      </c>
      <c r="C16081">
        <v>4</v>
      </c>
      <c r="D16081">
        <v>13</v>
      </c>
      <c r="E16081" t="s">
        <v>29021</v>
      </c>
      <c r="F16081" t="s">
        <v>29022</v>
      </c>
    </row>
    <row r="16082" spans="1:6">
      <c r="A16082" t="s">
        <v>29023</v>
      </c>
      <c r="B16082">
        <v>41</v>
      </c>
      <c r="C16082">
        <v>4</v>
      </c>
      <c r="D16082">
        <v>14</v>
      </c>
      <c r="E16082" t="s">
        <v>29024</v>
      </c>
      <c r="F16082" t="s">
        <v>29022</v>
      </c>
    </row>
    <row r="16083" spans="1:6">
      <c r="A16083" t="s">
        <v>29025</v>
      </c>
      <c r="B16083">
        <v>41</v>
      </c>
      <c r="C16083">
        <v>4</v>
      </c>
      <c r="D16083">
        <v>15</v>
      </c>
      <c r="E16083" t="s">
        <v>29026</v>
      </c>
      <c r="F16083" t="s">
        <v>29027</v>
      </c>
    </row>
    <row r="16084" spans="1:6">
      <c r="A16084" t="s">
        <v>29028</v>
      </c>
      <c r="B16084">
        <v>41</v>
      </c>
      <c r="C16084">
        <v>4</v>
      </c>
      <c r="D16084">
        <v>16</v>
      </c>
      <c r="E16084" t="s">
        <v>29029</v>
      </c>
      <c r="F16084" t="s">
        <v>29027</v>
      </c>
    </row>
    <row r="16085" spans="1:6">
      <c r="A16085" t="s">
        <v>29030</v>
      </c>
      <c r="B16085">
        <v>41</v>
      </c>
      <c r="C16085">
        <v>4</v>
      </c>
      <c r="D16085">
        <v>17</v>
      </c>
      <c r="E16085" t="s">
        <v>29031</v>
      </c>
      <c r="F16085" t="s">
        <v>29032</v>
      </c>
    </row>
    <row r="16086" spans="1:6">
      <c r="A16086" t="s">
        <v>29033</v>
      </c>
      <c r="B16086">
        <v>41</v>
      </c>
      <c r="C16086">
        <v>4</v>
      </c>
      <c r="D16086">
        <v>18</v>
      </c>
      <c r="E16086" t="s">
        <v>29034</v>
      </c>
      <c r="F16086" t="s">
        <v>29032</v>
      </c>
    </row>
    <row r="16087" spans="1:6">
      <c r="A16087" t="s">
        <v>29035</v>
      </c>
      <c r="B16087">
        <v>41</v>
      </c>
      <c r="C16087">
        <v>4</v>
      </c>
      <c r="D16087">
        <v>19</v>
      </c>
      <c r="E16087" t="s">
        <v>29036</v>
      </c>
      <c r="F16087" t="s">
        <v>29037</v>
      </c>
    </row>
    <row r="16088" spans="1:6">
      <c r="A16088" t="s">
        <v>29038</v>
      </c>
      <c r="B16088">
        <v>41</v>
      </c>
      <c r="C16088">
        <v>4</v>
      </c>
      <c r="D16088">
        <v>20</v>
      </c>
      <c r="E16088" t="s">
        <v>29039</v>
      </c>
      <c r="F16088" t="s">
        <v>29037</v>
      </c>
    </row>
    <row r="16089" spans="1:6">
      <c r="A16089" t="s">
        <v>29040</v>
      </c>
      <c r="B16089">
        <v>41</v>
      </c>
      <c r="C16089">
        <v>5</v>
      </c>
      <c r="D16089">
        <v>1</v>
      </c>
      <c r="E16089" t="s">
        <v>29041</v>
      </c>
      <c r="F16089" t="s">
        <v>29042</v>
      </c>
    </row>
    <row r="16090" spans="1:6">
      <c r="A16090" t="s">
        <v>29043</v>
      </c>
      <c r="B16090">
        <v>41</v>
      </c>
      <c r="C16090">
        <v>5</v>
      </c>
      <c r="D16090">
        <v>2</v>
      </c>
      <c r="E16090" t="s">
        <v>29044</v>
      </c>
      <c r="F16090" t="s">
        <v>29042</v>
      </c>
    </row>
    <row r="16091" spans="1:6">
      <c r="A16091" t="s">
        <v>29045</v>
      </c>
      <c r="B16091">
        <v>41</v>
      </c>
      <c r="C16091">
        <v>5</v>
      </c>
      <c r="D16091">
        <v>3</v>
      </c>
      <c r="E16091" t="s">
        <v>29046</v>
      </c>
      <c r="F16091" t="s">
        <v>29047</v>
      </c>
    </row>
    <row r="16092" spans="1:6">
      <c r="A16092" t="s">
        <v>29048</v>
      </c>
      <c r="B16092">
        <v>41</v>
      </c>
      <c r="C16092">
        <v>5</v>
      </c>
      <c r="D16092">
        <v>4</v>
      </c>
      <c r="E16092" t="s">
        <v>29046</v>
      </c>
      <c r="F16092" t="s">
        <v>29047</v>
      </c>
    </row>
    <row r="16093" spans="1:6">
      <c r="A16093" t="s">
        <v>29049</v>
      </c>
      <c r="B16093">
        <v>41</v>
      </c>
      <c r="C16093">
        <v>5</v>
      </c>
      <c r="D16093">
        <v>5</v>
      </c>
      <c r="E16093" t="s">
        <v>29050</v>
      </c>
      <c r="F16093" t="s">
        <v>29051</v>
      </c>
    </row>
    <row r="16094" spans="1:6">
      <c r="A16094" t="s">
        <v>29052</v>
      </c>
      <c r="B16094">
        <v>41</v>
      </c>
      <c r="C16094">
        <v>5</v>
      </c>
      <c r="D16094">
        <v>6</v>
      </c>
      <c r="E16094" t="s">
        <v>29053</v>
      </c>
      <c r="F16094" t="s">
        <v>29051</v>
      </c>
    </row>
    <row r="16095" spans="1:6">
      <c r="A16095" t="s">
        <v>29054</v>
      </c>
      <c r="B16095">
        <v>41</v>
      </c>
      <c r="C16095">
        <v>5</v>
      </c>
      <c r="D16095">
        <v>7</v>
      </c>
      <c r="E16095" t="s">
        <v>29055</v>
      </c>
      <c r="F16095" t="s">
        <v>29056</v>
      </c>
    </row>
    <row r="16096" spans="1:6">
      <c r="A16096" t="s">
        <v>29057</v>
      </c>
      <c r="B16096">
        <v>41</v>
      </c>
      <c r="C16096">
        <v>5</v>
      </c>
      <c r="D16096">
        <v>8</v>
      </c>
      <c r="E16096" t="s">
        <v>29055</v>
      </c>
      <c r="F16096" t="s">
        <v>29056</v>
      </c>
    </row>
    <row r="16097" spans="1:6">
      <c r="A16097" t="s">
        <v>29058</v>
      </c>
      <c r="B16097">
        <v>41</v>
      </c>
      <c r="C16097">
        <v>5</v>
      </c>
      <c r="D16097">
        <v>9</v>
      </c>
      <c r="E16097" t="s">
        <v>29059</v>
      </c>
      <c r="F16097" t="s">
        <v>29060</v>
      </c>
    </row>
    <row r="16098" spans="1:6">
      <c r="A16098" t="s">
        <v>29061</v>
      </c>
      <c r="B16098">
        <v>41</v>
      </c>
      <c r="C16098">
        <v>5</v>
      </c>
      <c r="D16098">
        <v>10</v>
      </c>
      <c r="E16098" t="s">
        <v>29062</v>
      </c>
      <c r="F16098" t="s">
        <v>29060</v>
      </c>
    </row>
    <row r="16099" spans="1:6">
      <c r="A16099" t="s">
        <v>29063</v>
      </c>
      <c r="B16099">
        <v>41</v>
      </c>
      <c r="C16099">
        <v>5</v>
      </c>
      <c r="D16099">
        <v>11</v>
      </c>
      <c r="E16099" t="s">
        <v>29064</v>
      </c>
      <c r="F16099" t="s">
        <v>29065</v>
      </c>
    </row>
    <row r="16100" spans="1:6">
      <c r="A16100" t="s">
        <v>29066</v>
      </c>
      <c r="B16100">
        <v>41</v>
      </c>
      <c r="C16100">
        <v>5</v>
      </c>
      <c r="D16100">
        <v>12</v>
      </c>
      <c r="E16100" t="s">
        <v>29067</v>
      </c>
      <c r="F16100" t="s">
        <v>29065</v>
      </c>
    </row>
    <row r="16101" spans="1:6">
      <c r="A16101" t="s">
        <v>29068</v>
      </c>
      <c r="B16101">
        <v>41</v>
      </c>
      <c r="C16101">
        <v>5</v>
      </c>
      <c r="D16101">
        <v>13</v>
      </c>
      <c r="E16101" t="s">
        <v>29069</v>
      </c>
      <c r="F16101" t="s">
        <v>29070</v>
      </c>
    </row>
    <row r="16102" spans="1:6">
      <c r="A16102" t="s">
        <v>29071</v>
      </c>
      <c r="B16102">
        <v>41</v>
      </c>
      <c r="C16102">
        <v>5</v>
      </c>
      <c r="D16102">
        <v>14</v>
      </c>
      <c r="E16102" t="s">
        <v>29072</v>
      </c>
      <c r="F16102" t="s">
        <v>29070</v>
      </c>
    </row>
    <row r="16103" spans="1:6">
      <c r="A16103" t="s">
        <v>29073</v>
      </c>
      <c r="B16103">
        <v>41</v>
      </c>
      <c r="C16103">
        <v>5</v>
      </c>
      <c r="D16103">
        <v>15</v>
      </c>
      <c r="E16103" t="s">
        <v>29074</v>
      </c>
      <c r="F16103" t="s">
        <v>29075</v>
      </c>
    </row>
    <row r="16104" spans="1:6">
      <c r="A16104" t="s">
        <v>29076</v>
      </c>
      <c r="B16104">
        <v>41</v>
      </c>
      <c r="C16104">
        <v>5</v>
      </c>
      <c r="D16104">
        <v>16</v>
      </c>
      <c r="E16104" t="s">
        <v>29077</v>
      </c>
      <c r="F16104" t="s">
        <v>29075</v>
      </c>
    </row>
    <row r="16105" spans="1:6">
      <c r="A16105" t="s">
        <v>29078</v>
      </c>
      <c r="B16105">
        <v>41</v>
      </c>
      <c r="C16105">
        <v>5</v>
      </c>
      <c r="D16105">
        <v>17</v>
      </c>
      <c r="E16105" t="s">
        <v>29079</v>
      </c>
      <c r="F16105" t="s">
        <v>29080</v>
      </c>
    </row>
    <row r="16106" spans="1:6">
      <c r="A16106" t="s">
        <v>29081</v>
      </c>
      <c r="B16106">
        <v>41</v>
      </c>
      <c r="C16106">
        <v>5</v>
      </c>
      <c r="D16106">
        <v>18</v>
      </c>
      <c r="E16106" t="s">
        <v>29082</v>
      </c>
      <c r="F16106" t="s">
        <v>29080</v>
      </c>
    </row>
    <row r="16107" spans="1:6">
      <c r="A16107" t="s">
        <v>29083</v>
      </c>
      <c r="B16107">
        <v>41</v>
      </c>
      <c r="C16107">
        <v>5</v>
      </c>
      <c r="D16107">
        <v>19</v>
      </c>
      <c r="E16107" t="s">
        <v>29084</v>
      </c>
      <c r="F16107" t="s">
        <v>29085</v>
      </c>
    </row>
    <row r="16108" spans="1:6">
      <c r="A16108" t="s">
        <v>29086</v>
      </c>
      <c r="B16108">
        <v>41</v>
      </c>
      <c r="C16108">
        <v>5</v>
      </c>
      <c r="D16108">
        <v>20</v>
      </c>
      <c r="E16108" t="s">
        <v>29087</v>
      </c>
      <c r="F16108" t="s">
        <v>29085</v>
      </c>
    </row>
    <row r="16109" spans="1:6">
      <c r="A16109" t="s">
        <v>29088</v>
      </c>
      <c r="B16109">
        <v>41</v>
      </c>
      <c r="C16109">
        <v>6</v>
      </c>
      <c r="D16109">
        <v>1</v>
      </c>
      <c r="E16109" t="s">
        <v>29089</v>
      </c>
      <c r="F16109" t="s">
        <v>29090</v>
      </c>
    </row>
    <row r="16110" spans="1:6">
      <c r="A16110" t="s">
        <v>29091</v>
      </c>
      <c r="B16110">
        <v>41</v>
      </c>
      <c r="C16110">
        <v>6</v>
      </c>
      <c r="D16110">
        <v>2</v>
      </c>
      <c r="E16110" t="s">
        <v>29092</v>
      </c>
      <c r="F16110" t="s">
        <v>29090</v>
      </c>
    </row>
    <row r="16111" spans="1:6">
      <c r="A16111" t="s">
        <v>29093</v>
      </c>
      <c r="B16111">
        <v>41</v>
      </c>
      <c r="C16111">
        <v>6</v>
      </c>
      <c r="D16111">
        <v>3</v>
      </c>
      <c r="E16111" t="s">
        <v>29094</v>
      </c>
      <c r="F16111" t="s">
        <v>29095</v>
      </c>
    </row>
    <row r="16112" spans="1:6">
      <c r="A16112" t="s">
        <v>29096</v>
      </c>
      <c r="B16112">
        <v>41</v>
      </c>
      <c r="C16112">
        <v>6</v>
      </c>
      <c r="D16112">
        <v>4</v>
      </c>
      <c r="E16112" t="s">
        <v>29097</v>
      </c>
      <c r="F16112" t="s">
        <v>29095</v>
      </c>
    </row>
    <row r="16113" spans="1:6">
      <c r="A16113" t="s">
        <v>29098</v>
      </c>
      <c r="B16113">
        <v>41</v>
      </c>
      <c r="C16113">
        <v>6</v>
      </c>
      <c r="D16113">
        <v>5</v>
      </c>
      <c r="E16113" t="s">
        <v>29099</v>
      </c>
      <c r="F16113" t="s">
        <v>29100</v>
      </c>
    </row>
    <row r="16114" spans="1:6">
      <c r="A16114" t="s">
        <v>29101</v>
      </c>
      <c r="B16114">
        <v>41</v>
      </c>
      <c r="C16114">
        <v>6</v>
      </c>
      <c r="D16114">
        <v>6</v>
      </c>
      <c r="E16114" t="s">
        <v>29102</v>
      </c>
      <c r="F16114" t="s">
        <v>29100</v>
      </c>
    </row>
    <row r="16115" spans="1:6">
      <c r="A16115" t="s">
        <v>29103</v>
      </c>
      <c r="B16115">
        <v>41</v>
      </c>
      <c r="C16115">
        <v>6</v>
      </c>
      <c r="D16115">
        <v>7</v>
      </c>
      <c r="E16115" t="s">
        <v>29104</v>
      </c>
      <c r="F16115" t="s">
        <v>29105</v>
      </c>
    </row>
    <row r="16116" spans="1:6">
      <c r="A16116" t="s">
        <v>29106</v>
      </c>
      <c r="B16116">
        <v>41</v>
      </c>
      <c r="C16116">
        <v>6</v>
      </c>
      <c r="D16116">
        <v>8</v>
      </c>
      <c r="E16116" t="s">
        <v>29107</v>
      </c>
      <c r="F16116" t="s">
        <v>29105</v>
      </c>
    </row>
    <row r="16117" spans="1:6">
      <c r="A16117" t="s">
        <v>29108</v>
      </c>
      <c r="B16117">
        <v>41</v>
      </c>
      <c r="C16117">
        <v>6</v>
      </c>
      <c r="D16117">
        <v>9</v>
      </c>
      <c r="E16117" t="s">
        <v>29109</v>
      </c>
      <c r="F16117" t="s">
        <v>29110</v>
      </c>
    </row>
    <row r="16118" spans="1:6">
      <c r="A16118" t="s">
        <v>29111</v>
      </c>
      <c r="B16118">
        <v>41</v>
      </c>
      <c r="C16118">
        <v>6</v>
      </c>
      <c r="D16118">
        <v>10</v>
      </c>
      <c r="E16118" t="s">
        <v>29112</v>
      </c>
      <c r="F16118" t="s">
        <v>29110</v>
      </c>
    </row>
    <row r="16119" spans="1:6">
      <c r="A16119" t="s">
        <v>29113</v>
      </c>
      <c r="B16119">
        <v>41</v>
      </c>
      <c r="C16119">
        <v>6</v>
      </c>
      <c r="D16119">
        <v>11</v>
      </c>
      <c r="E16119" t="s">
        <v>29114</v>
      </c>
      <c r="F16119" t="s">
        <v>29115</v>
      </c>
    </row>
    <row r="16120" spans="1:6">
      <c r="A16120" t="s">
        <v>29116</v>
      </c>
      <c r="B16120">
        <v>41</v>
      </c>
      <c r="C16120">
        <v>6</v>
      </c>
      <c r="D16120">
        <v>12</v>
      </c>
      <c r="E16120" t="s">
        <v>29117</v>
      </c>
      <c r="F16120" t="s">
        <v>29115</v>
      </c>
    </row>
    <row r="16121" spans="1:6">
      <c r="A16121" t="s">
        <v>29118</v>
      </c>
      <c r="B16121">
        <v>41</v>
      </c>
      <c r="C16121">
        <v>6</v>
      </c>
      <c r="D16121">
        <v>13</v>
      </c>
      <c r="E16121" t="s">
        <v>29119</v>
      </c>
      <c r="F16121" t="s">
        <v>29120</v>
      </c>
    </row>
    <row r="16122" spans="1:6">
      <c r="A16122" t="s">
        <v>29121</v>
      </c>
      <c r="B16122">
        <v>41</v>
      </c>
      <c r="C16122">
        <v>6</v>
      </c>
      <c r="D16122">
        <v>14</v>
      </c>
      <c r="E16122" t="s">
        <v>29122</v>
      </c>
      <c r="F16122" t="s">
        <v>29120</v>
      </c>
    </row>
    <row r="16123" spans="1:6">
      <c r="A16123" t="s">
        <v>29123</v>
      </c>
      <c r="B16123">
        <v>41</v>
      </c>
      <c r="C16123">
        <v>6</v>
      </c>
      <c r="D16123">
        <v>15</v>
      </c>
      <c r="E16123" t="s">
        <v>29124</v>
      </c>
      <c r="F16123" t="s">
        <v>29125</v>
      </c>
    </row>
    <row r="16124" spans="1:6">
      <c r="A16124" t="s">
        <v>29126</v>
      </c>
      <c r="B16124">
        <v>41</v>
      </c>
      <c r="C16124">
        <v>6</v>
      </c>
      <c r="D16124">
        <v>16</v>
      </c>
      <c r="E16124" t="s">
        <v>29127</v>
      </c>
      <c r="F16124" t="s">
        <v>29125</v>
      </c>
    </row>
    <row r="16125" spans="1:6">
      <c r="A16125" t="s">
        <v>29128</v>
      </c>
      <c r="B16125">
        <v>41</v>
      </c>
      <c r="C16125">
        <v>6</v>
      </c>
      <c r="D16125">
        <v>17</v>
      </c>
      <c r="E16125" t="s">
        <v>29129</v>
      </c>
      <c r="F16125" t="s">
        <v>29130</v>
      </c>
    </row>
    <row r="16126" spans="1:6">
      <c r="A16126" t="s">
        <v>29131</v>
      </c>
      <c r="B16126">
        <v>41</v>
      </c>
      <c r="C16126">
        <v>6</v>
      </c>
      <c r="D16126">
        <v>18</v>
      </c>
      <c r="E16126" t="s">
        <v>29132</v>
      </c>
      <c r="F16126" t="s">
        <v>29130</v>
      </c>
    </row>
    <row r="16127" spans="1:6">
      <c r="A16127" t="s">
        <v>29133</v>
      </c>
      <c r="B16127">
        <v>41</v>
      </c>
      <c r="C16127">
        <v>6</v>
      </c>
      <c r="D16127">
        <v>19</v>
      </c>
      <c r="E16127" t="s">
        <v>29134</v>
      </c>
      <c r="F16127" t="s">
        <v>29135</v>
      </c>
    </row>
    <row r="16128" spans="1:6">
      <c r="A16128" t="s">
        <v>29136</v>
      </c>
      <c r="B16128">
        <v>41</v>
      </c>
      <c r="C16128">
        <v>6</v>
      </c>
      <c r="D16128">
        <v>20</v>
      </c>
      <c r="E16128" t="s">
        <v>29137</v>
      </c>
      <c r="F16128" t="s">
        <v>29135</v>
      </c>
    </row>
    <row r="16129" spans="1:7">
      <c r="A16129" t="s">
        <v>29138</v>
      </c>
      <c r="B16129">
        <v>41</v>
      </c>
      <c r="C16129">
        <v>7</v>
      </c>
      <c r="D16129">
        <v>1</v>
      </c>
      <c r="E16129" t="s">
        <v>29139</v>
      </c>
      <c r="F16129" t="s">
        <v>29140</v>
      </c>
    </row>
    <row r="16130" spans="1:7">
      <c r="A16130" t="s">
        <v>29141</v>
      </c>
      <c r="B16130">
        <v>41</v>
      </c>
      <c r="C16130">
        <v>7</v>
      </c>
      <c r="D16130">
        <v>2</v>
      </c>
      <c r="E16130" t="s">
        <v>29142</v>
      </c>
      <c r="F16130" t="s">
        <v>29140</v>
      </c>
    </row>
    <row r="16131" spans="1:7">
      <c r="A16131" t="s">
        <v>29143</v>
      </c>
      <c r="B16131">
        <v>41</v>
      </c>
      <c r="C16131">
        <v>7</v>
      </c>
      <c r="D16131">
        <v>3</v>
      </c>
      <c r="E16131" t="s">
        <v>29144</v>
      </c>
      <c r="G16131" t="e">
        <f>--Internal_30286</f>
        <v>#NAME?</v>
      </c>
    </row>
    <row r="16132" spans="1:7">
      <c r="A16132" t="s">
        <v>29145</v>
      </c>
      <c r="B16132">
        <v>41</v>
      </c>
      <c r="C16132">
        <v>7</v>
      </c>
      <c r="D16132">
        <v>4</v>
      </c>
      <c r="E16132" t="s">
        <v>29144</v>
      </c>
      <c r="G16132" t="e">
        <f>--Internal_30286</f>
        <v>#NAME?</v>
      </c>
    </row>
    <row r="16133" spans="1:7">
      <c r="A16133" t="s">
        <v>29146</v>
      </c>
      <c r="B16133">
        <v>41</v>
      </c>
      <c r="C16133">
        <v>7</v>
      </c>
      <c r="D16133">
        <v>5</v>
      </c>
      <c r="E16133" t="s">
        <v>29147</v>
      </c>
      <c r="F16133" t="s">
        <v>29148</v>
      </c>
    </row>
    <row r="16134" spans="1:7">
      <c r="A16134" t="s">
        <v>29149</v>
      </c>
      <c r="B16134">
        <v>41</v>
      </c>
      <c r="C16134">
        <v>7</v>
      </c>
      <c r="D16134">
        <v>6</v>
      </c>
      <c r="E16134" t="s">
        <v>29150</v>
      </c>
      <c r="F16134" t="s">
        <v>29148</v>
      </c>
    </row>
    <row r="16135" spans="1:7">
      <c r="A16135" t="s">
        <v>29151</v>
      </c>
      <c r="B16135">
        <v>41</v>
      </c>
      <c r="C16135">
        <v>7</v>
      </c>
      <c r="D16135">
        <v>7</v>
      </c>
      <c r="E16135" t="s">
        <v>29152</v>
      </c>
      <c r="F16135" t="s">
        <v>29153</v>
      </c>
    </row>
    <row r="16136" spans="1:7">
      <c r="A16136" t="s">
        <v>29154</v>
      </c>
      <c r="B16136">
        <v>41</v>
      </c>
      <c r="C16136">
        <v>7</v>
      </c>
      <c r="D16136">
        <v>8</v>
      </c>
      <c r="E16136" t="s">
        <v>29155</v>
      </c>
      <c r="F16136" t="s">
        <v>29153</v>
      </c>
    </row>
    <row r="16137" spans="1:7">
      <c r="A16137" t="s">
        <v>29156</v>
      </c>
      <c r="B16137">
        <v>41</v>
      </c>
      <c r="C16137">
        <v>7</v>
      </c>
      <c r="D16137">
        <v>9</v>
      </c>
      <c r="E16137" t="s">
        <v>29157</v>
      </c>
      <c r="F16137" t="s">
        <v>29158</v>
      </c>
    </row>
    <row r="16138" spans="1:7">
      <c r="A16138" t="s">
        <v>29159</v>
      </c>
      <c r="B16138">
        <v>41</v>
      </c>
      <c r="C16138">
        <v>7</v>
      </c>
      <c r="D16138">
        <v>10</v>
      </c>
      <c r="E16138" t="s">
        <v>29160</v>
      </c>
      <c r="F16138" t="s">
        <v>29158</v>
      </c>
    </row>
    <row r="16139" spans="1:7">
      <c r="A16139" t="s">
        <v>29161</v>
      </c>
      <c r="B16139">
        <v>41</v>
      </c>
      <c r="C16139">
        <v>7</v>
      </c>
      <c r="D16139">
        <v>11</v>
      </c>
      <c r="E16139" t="s">
        <v>29162</v>
      </c>
      <c r="F16139" t="s">
        <v>29163</v>
      </c>
    </row>
    <row r="16140" spans="1:7">
      <c r="A16140" t="s">
        <v>29164</v>
      </c>
      <c r="B16140">
        <v>41</v>
      </c>
      <c r="C16140">
        <v>7</v>
      </c>
      <c r="D16140">
        <v>12</v>
      </c>
      <c r="E16140" t="s">
        <v>29165</v>
      </c>
      <c r="F16140" t="s">
        <v>29163</v>
      </c>
    </row>
    <row r="16141" spans="1:7">
      <c r="A16141" t="s">
        <v>29166</v>
      </c>
      <c r="B16141">
        <v>41</v>
      </c>
      <c r="C16141">
        <v>7</v>
      </c>
      <c r="D16141">
        <v>13</v>
      </c>
      <c r="E16141" t="s">
        <v>29167</v>
      </c>
      <c r="G16141" t="e">
        <f>--Internal_86237</f>
        <v>#NAME?</v>
      </c>
    </row>
    <row r="16142" spans="1:7">
      <c r="A16142" t="s">
        <v>29168</v>
      </c>
      <c r="B16142">
        <v>41</v>
      </c>
      <c r="C16142">
        <v>7</v>
      </c>
      <c r="D16142">
        <v>14</v>
      </c>
      <c r="E16142" t="s">
        <v>29167</v>
      </c>
      <c r="G16142" t="e">
        <f>--Internal_86237</f>
        <v>#NAME?</v>
      </c>
    </row>
    <row r="16143" spans="1:7">
      <c r="A16143" t="s">
        <v>29169</v>
      </c>
      <c r="B16143">
        <v>41</v>
      </c>
      <c r="C16143">
        <v>7</v>
      </c>
      <c r="D16143">
        <v>15</v>
      </c>
      <c r="E16143" t="s">
        <v>29170</v>
      </c>
      <c r="G16143" t="e">
        <f>--Internal_327674</f>
        <v>#NAME?</v>
      </c>
    </row>
    <row r="16144" spans="1:7">
      <c r="A16144" t="s">
        <v>29171</v>
      </c>
      <c r="B16144">
        <v>41</v>
      </c>
      <c r="C16144">
        <v>7</v>
      </c>
      <c r="D16144">
        <v>16</v>
      </c>
      <c r="E16144" t="s">
        <v>29170</v>
      </c>
      <c r="G16144" t="e">
        <f>--Internal_327674</f>
        <v>#NAME?</v>
      </c>
    </row>
    <row r="16145" spans="1:7">
      <c r="A16145" t="s">
        <v>29172</v>
      </c>
      <c r="B16145">
        <v>41</v>
      </c>
      <c r="C16145">
        <v>7</v>
      </c>
      <c r="D16145">
        <v>17</v>
      </c>
      <c r="E16145" t="s">
        <v>29173</v>
      </c>
      <c r="F16145" t="s">
        <v>29174</v>
      </c>
    </row>
    <row r="16146" spans="1:7">
      <c r="A16146" t="s">
        <v>29175</v>
      </c>
      <c r="B16146">
        <v>41</v>
      </c>
      <c r="C16146">
        <v>7</v>
      </c>
      <c r="D16146">
        <v>18</v>
      </c>
      <c r="E16146" t="s">
        <v>29176</v>
      </c>
      <c r="F16146" t="s">
        <v>29174</v>
      </c>
    </row>
    <row r="16147" spans="1:7">
      <c r="A16147" t="s">
        <v>29177</v>
      </c>
      <c r="B16147">
        <v>41</v>
      </c>
      <c r="C16147">
        <v>7</v>
      </c>
      <c r="D16147">
        <v>19</v>
      </c>
      <c r="E16147" t="s">
        <v>29178</v>
      </c>
      <c r="F16147" t="s">
        <v>29179</v>
      </c>
    </row>
    <row r="16148" spans="1:7">
      <c r="A16148" t="s">
        <v>29180</v>
      </c>
      <c r="B16148">
        <v>41</v>
      </c>
      <c r="C16148">
        <v>7</v>
      </c>
      <c r="D16148">
        <v>20</v>
      </c>
      <c r="E16148" t="s">
        <v>29181</v>
      </c>
      <c r="F16148" t="s">
        <v>29179</v>
      </c>
    </row>
    <row r="16149" spans="1:7">
      <c r="A16149" t="s">
        <v>29182</v>
      </c>
      <c r="B16149">
        <v>41</v>
      </c>
      <c r="C16149">
        <v>8</v>
      </c>
      <c r="D16149">
        <v>1</v>
      </c>
      <c r="E16149" t="s">
        <v>29183</v>
      </c>
      <c r="G16149" t="e">
        <f>--Internal_268739</f>
        <v>#NAME?</v>
      </c>
    </row>
    <row r="16150" spans="1:7">
      <c r="A16150" t="s">
        <v>29184</v>
      </c>
      <c r="B16150">
        <v>41</v>
      </c>
      <c r="C16150">
        <v>8</v>
      </c>
      <c r="D16150">
        <v>2</v>
      </c>
      <c r="E16150" t="s">
        <v>29183</v>
      </c>
      <c r="G16150" t="e">
        <f>--Internal_268739</f>
        <v>#NAME?</v>
      </c>
    </row>
    <row r="16151" spans="1:7">
      <c r="A16151" t="s">
        <v>29185</v>
      </c>
      <c r="B16151">
        <v>41</v>
      </c>
      <c r="C16151">
        <v>8</v>
      </c>
      <c r="D16151">
        <v>3</v>
      </c>
      <c r="E16151" t="s">
        <v>29186</v>
      </c>
      <c r="F16151" t="s">
        <v>13889</v>
      </c>
    </row>
    <row r="16152" spans="1:7">
      <c r="A16152" t="s">
        <v>29187</v>
      </c>
      <c r="B16152">
        <v>41</v>
      </c>
      <c r="C16152">
        <v>8</v>
      </c>
      <c r="D16152">
        <v>4</v>
      </c>
      <c r="E16152" t="s">
        <v>29188</v>
      </c>
      <c r="F16152" t="s">
        <v>13889</v>
      </c>
    </row>
    <row r="16153" spans="1:7">
      <c r="A16153" t="s">
        <v>29189</v>
      </c>
      <c r="B16153">
        <v>41</v>
      </c>
      <c r="C16153">
        <v>8</v>
      </c>
      <c r="D16153">
        <v>5</v>
      </c>
      <c r="E16153" t="s">
        <v>29190</v>
      </c>
      <c r="F16153" t="s">
        <v>29191</v>
      </c>
    </row>
    <row r="16154" spans="1:7">
      <c r="A16154" t="s">
        <v>29192</v>
      </c>
      <c r="B16154">
        <v>41</v>
      </c>
      <c r="C16154">
        <v>8</v>
      </c>
      <c r="D16154">
        <v>6</v>
      </c>
      <c r="E16154" t="s">
        <v>29193</v>
      </c>
      <c r="F16154" t="s">
        <v>29191</v>
      </c>
    </row>
    <row r="16155" spans="1:7">
      <c r="A16155" t="s">
        <v>29194</v>
      </c>
      <c r="B16155">
        <v>41</v>
      </c>
      <c r="C16155">
        <v>8</v>
      </c>
      <c r="D16155">
        <v>7</v>
      </c>
      <c r="E16155" t="s">
        <v>29195</v>
      </c>
      <c r="F16155" t="s">
        <v>29196</v>
      </c>
    </row>
    <row r="16156" spans="1:7">
      <c r="A16156" t="s">
        <v>29197</v>
      </c>
      <c r="B16156">
        <v>41</v>
      </c>
      <c r="C16156">
        <v>8</v>
      </c>
      <c r="D16156">
        <v>8</v>
      </c>
      <c r="E16156" t="s">
        <v>29198</v>
      </c>
      <c r="F16156" t="s">
        <v>29196</v>
      </c>
    </row>
    <row r="16157" spans="1:7">
      <c r="A16157" t="s">
        <v>29199</v>
      </c>
      <c r="B16157">
        <v>41</v>
      </c>
      <c r="C16157">
        <v>8</v>
      </c>
      <c r="D16157">
        <v>9</v>
      </c>
      <c r="E16157" t="s">
        <v>29200</v>
      </c>
      <c r="G16157" t="e">
        <f>--Internal_1483</f>
        <v>#NAME?</v>
      </c>
    </row>
    <row r="16158" spans="1:7">
      <c r="A16158" t="s">
        <v>29201</v>
      </c>
      <c r="B16158">
        <v>41</v>
      </c>
      <c r="C16158">
        <v>8</v>
      </c>
      <c r="D16158">
        <v>10</v>
      </c>
      <c r="E16158" t="s">
        <v>29200</v>
      </c>
      <c r="G16158" t="e">
        <f>--Internal_1483</f>
        <v>#NAME?</v>
      </c>
    </row>
    <row r="16159" spans="1:7">
      <c r="A16159" t="s">
        <v>29202</v>
      </c>
      <c r="B16159">
        <v>41</v>
      </c>
      <c r="C16159">
        <v>8</v>
      </c>
      <c r="D16159">
        <v>11</v>
      </c>
      <c r="E16159" t="s">
        <v>29203</v>
      </c>
      <c r="F16159" t="s">
        <v>29204</v>
      </c>
    </row>
    <row r="16160" spans="1:7">
      <c r="A16160" t="s">
        <v>29205</v>
      </c>
      <c r="B16160">
        <v>41</v>
      </c>
      <c r="C16160">
        <v>8</v>
      </c>
      <c r="D16160">
        <v>12</v>
      </c>
      <c r="E16160" t="s">
        <v>29206</v>
      </c>
      <c r="F16160" t="s">
        <v>29204</v>
      </c>
    </row>
    <row r="16161" spans="1:6">
      <c r="A16161" t="s">
        <v>29207</v>
      </c>
      <c r="B16161">
        <v>41</v>
      </c>
      <c r="C16161">
        <v>8</v>
      </c>
      <c r="D16161">
        <v>13</v>
      </c>
      <c r="E16161" t="s">
        <v>29208</v>
      </c>
      <c r="F16161" t="s">
        <v>29209</v>
      </c>
    </row>
    <row r="16162" spans="1:6">
      <c r="A16162" t="s">
        <v>29210</v>
      </c>
      <c r="B16162">
        <v>41</v>
      </c>
      <c r="C16162">
        <v>8</v>
      </c>
      <c r="D16162">
        <v>14</v>
      </c>
      <c r="E16162" t="s">
        <v>29211</v>
      </c>
      <c r="F16162" t="s">
        <v>29209</v>
      </c>
    </row>
    <row r="16163" spans="1:6">
      <c r="A16163" t="s">
        <v>29212</v>
      </c>
      <c r="B16163">
        <v>41</v>
      </c>
      <c r="C16163">
        <v>8</v>
      </c>
      <c r="D16163">
        <v>15</v>
      </c>
      <c r="E16163" t="s">
        <v>29213</v>
      </c>
      <c r="F16163" t="s">
        <v>29214</v>
      </c>
    </row>
    <row r="16164" spans="1:6">
      <c r="A16164" t="s">
        <v>29215</v>
      </c>
      <c r="B16164">
        <v>41</v>
      </c>
      <c r="C16164">
        <v>8</v>
      </c>
      <c r="D16164">
        <v>16</v>
      </c>
      <c r="E16164" t="s">
        <v>29216</v>
      </c>
      <c r="F16164" t="s">
        <v>29214</v>
      </c>
    </row>
    <row r="16165" spans="1:6">
      <c r="A16165" t="s">
        <v>29217</v>
      </c>
      <c r="B16165">
        <v>41</v>
      </c>
      <c r="C16165">
        <v>8</v>
      </c>
      <c r="D16165">
        <v>17</v>
      </c>
      <c r="E16165" t="s">
        <v>29218</v>
      </c>
      <c r="F16165" t="s">
        <v>29219</v>
      </c>
    </row>
    <row r="16166" spans="1:6">
      <c r="A16166" t="s">
        <v>29220</v>
      </c>
      <c r="B16166">
        <v>41</v>
      </c>
      <c r="C16166">
        <v>8</v>
      </c>
      <c r="D16166">
        <v>18</v>
      </c>
      <c r="E16166" t="s">
        <v>29221</v>
      </c>
      <c r="F16166" t="s">
        <v>29219</v>
      </c>
    </row>
    <row r="16167" spans="1:6">
      <c r="A16167" t="s">
        <v>29222</v>
      </c>
      <c r="B16167">
        <v>41</v>
      </c>
      <c r="C16167">
        <v>8</v>
      </c>
      <c r="D16167">
        <v>19</v>
      </c>
      <c r="E16167" t="s">
        <v>29223</v>
      </c>
      <c r="F16167" t="s">
        <v>29224</v>
      </c>
    </row>
    <row r="16168" spans="1:6">
      <c r="A16168" t="s">
        <v>29225</v>
      </c>
      <c r="B16168">
        <v>41</v>
      </c>
      <c r="C16168">
        <v>8</v>
      </c>
      <c r="D16168">
        <v>20</v>
      </c>
      <c r="E16168" t="s">
        <v>29226</v>
      </c>
      <c r="F16168" t="s">
        <v>29224</v>
      </c>
    </row>
    <row r="16169" spans="1:6">
      <c r="A16169" t="s">
        <v>29227</v>
      </c>
      <c r="B16169">
        <v>41</v>
      </c>
      <c r="C16169">
        <v>9</v>
      </c>
      <c r="D16169">
        <v>1</v>
      </c>
      <c r="E16169" t="s">
        <v>29228</v>
      </c>
      <c r="F16169" t="s">
        <v>29229</v>
      </c>
    </row>
    <row r="16170" spans="1:6">
      <c r="A16170" t="s">
        <v>29230</v>
      </c>
      <c r="B16170">
        <v>41</v>
      </c>
      <c r="C16170">
        <v>9</v>
      </c>
      <c r="D16170">
        <v>2</v>
      </c>
      <c r="E16170" t="s">
        <v>29231</v>
      </c>
      <c r="F16170" t="s">
        <v>29229</v>
      </c>
    </row>
    <row r="16171" spans="1:6">
      <c r="A16171" t="s">
        <v>29232</v>
      </c>
      <c r="B16171">
        <v>41</v>
      </c>
      <c r="C16171">
        <v>9</v>
      </c>
      <c r="D16171">
        <v>3</v>
      </c>
      <c r="E16171" t="s">
        <v>29233</v>
      </c>
      <c r="F16171" t="s">
        <v>29234</v>
      </c>
    </row>
    <row r="16172" spans="1:6">
      <c r="A16172" t="s">
        <v>29235</v>
      </c>
      <c r="B16172">
        <v>41</v>
      </c>
      <c r="C16172">
        <v>9</v>
      </c>
      <c r="D16172">
        <v>4</v>
      </c>
      <c r="E16172" t="s">
        <v>29236</v>
      </c>
      <c r="F16172" t="s">
        <v>29234</v>
      </c>
    </row>
    <row r="16173" spans="1:6">
      <c r="A16173" t="s">
        <v>29237</v>
      </c>
      <c r="B16173">
        <v>41</v>
      </c>
      <c r="C16173">
        <v>9</v>
      </c>
      <c r="D16173">
        <v>5</v>
      </c>
      <c r="E16173" t="s">
        <v>29238</v>
      </c>
      <c r="F16173" t="s">
        <v>29239</v>
      </c>
    </row>
    <row r="16174" spans="1:6">
      <c r="A16174" t="s">
        <v>29240</v>
      </c>
      <c r="B16174">
        <v>41</v>
      </c>
      <c r="C16174">
        <v>9</v>
      </c>
      <c r="D16174">
        <v>6</v>
      </c>
      <c r="E16174" t="s">
        <v>29241</v>
      </c>
      <c r="F16174" t="s">
        <v>29239</v>
      </c>
    </row>
    <row r="16175" spans="1:6">
      <c r="A16175" t="s">
        <v>29242</v>
      </c>
      <c r="B16175">
        <v>41</v>
      </c>
      <c r="C16175">
        <v>9</v>
      </c>
      <c r="D16175">
        <v>7</v>
      </c>
      <c r="E16175" t="s">
        <v>29243</v>
      </c>
      <c r="F16175" t="s">
        <v>29244</v>
      </c>
    </row>
    <row r="16176" spans="1:6">
      <c r="A16176" t="s">
        <v>29245</v>
      </c>
      <c r="B16176">
        <v>41</v>
      </c>
      <c r="C16176">
        <v>9</v>
      </c>
      <c r="D16176">
        <v>8</v>
      </c>
      <c r="E16176" t="s">
        <v>29246</v>
      </c>
      <c r="F16176" t="s">
        <v>29244</v>
      </c>
    </row>
    <row r="16177" spans="1:6">
      <c r="A16177" t="s">
        <v>29247</v>
      </c>
      <c r="B16177">
        <v>41</v>
      </c>
      <c r="C16177">
        <v>9</v>
      </c>
      <c r="D16177">
        <v>9</v>
      </c>
      <c r="E16177" t="s">
        <v>29248</v>
      </c>
      <c r="F16177" t="s">
        <v>29249</v>
      </c>
    </row>
    <row r="16178" spans="1:6">
      <c r="A16178" t="s">
        <v>29250</v>
      </c>
      <c r="B16178">
        <v>41</v>
      </c>
      <c r="C16178">
        <v>9</v>
      </c>
      <c r="D16178">
        <v>10</v>
      </c>
      <c r="E16178" t="s">
        <v>29251</v>
      </c>
      <c r="F16178" t="s">
        <v>29249</v>
      </c>
    </row>
    <row r="16179" spans="1:6">
      <c r="A16179" t="s">
        <v>29252</v>
      </c>
      <c r="B16179">
        <v>41</v>
      </c>
      <c r="C16179">
        <v>9</v>
      </c>
      <c r="D16179">
        <v>11</v>
      </c>
      <c r="E16179" t="s">
        <v>29253</v>
      </c>
      <c r="F16179" t="s">
        <v>29254</v>
      </c>
    </row>
    <row r="16180" spans="1:6">
      <c r="A16180" t="s">
        <v>29255</v>
      </c>
      <c r="B16180">
        <v>41</v>
      </c>
      <c r="C16180">
        <v>9</v>
      </c>
      <c r="D16180">
        <v>12</v>
      </c>
      <c r="E16180" t="s">
        <v>29256</v>
      </c>
      <c r="F16180" t="s">
        <v>29254</v>
      </c>
    </row>
    <row r="16181" spans="1:6">
      <c r="A16181" t="s">
        <v>29257</v>
      </c>
      <c r="B16181">
        <v>41</v>
      </c>
      <c r="C16181">
        <v>9</v>
      </c>
      <c r="D16181">
        <v>13</v>
      </c>
      <c r="E16181" t="s">
        <v>29258</v>
      </c>
      <c r="F16181" t="s">
        <v>29259</v>
      </c>
    </row>
    <row r="16182" spans="1:6">
      <c r="A16182" t="s">
        <v>29260</v>
      </c>
      <c r="B16182">
        <v>41</v>
      </c>
      <c r="C16182">
        <v>9</v>
      </c>
      <c r="D16182">
        <v>14</v>
      </c>
      <c r="E16182" t="s">
        <v>29261</v>
      </c>
      <c r="F16182" t="s">
        <v>29259</v>
      </c>
    </row>
    <row r="16183" spans="1:6">
      <c r="A16183" t="s">
        <v>29262</v>
      </c>
      <c r="B16183">
        <v>41</v>
      </c>
      <c r="C16183">
        <v>9</v>
      </c>
      <c r="D16183">
        <v>15</v>
      </c>
      <c r="E16183" t="s">
        <v>29263</v>
      </c>
      <c r="F16183" t="s">
        <v>29264</v>
      </c>
    </row>
    <row r="16184" spans="1:6">
      <c r="A16184" t="s">
        <v>29265</v>
      </c>
      <c r="B16184">
        <v>41</v>
      </c>
      <c r="C16184">
        <v>9</v>
      </c>
      <c r="D16184">
        <v>16</v>
      </c>
      <c r="E16184" t="s">
        <v>29266</v>
      </c>
      <c r="F16184" t="s">
        <v>29264</v>
      </c>
    </row>
    <row r="16185" spans="1:6">
      <c r="A16185" t="s">
        <v>29267</v>
      </c>
      <c r="B16185">
        <v>41</v>
      </c>
      <c r="C16185">
        <v>9</v>
      </c>
      <c r="D16185">
        <v>17</v>
      </c>
      <c r="E16185" t="s">
        <v>29268</v>
      </c>
      <c r="F16185" t="s">
        <v>29269</v>
      </c>
    </row>
    <row r="16186" spans="1:6">
      <c r="A16186" t="s">
        <v>29270</v>
      </c>
      <c r="B16186">
        <v>41</v>
      </c>
      <c r="C16186">
        <v>9</v>
      </c>
      <c r="D16186">
        <v>18</v>
      </c>
      <c r="E16186" t="s">
        <v>29271</v>
      </c>
      <c r="F16186" t="s">
        <v>29269</v>
      </c>
    </row>
    <row r="16187" spans="1:6">
      <c r="A16187" t="s">
        <v>29272</v>
      </c>
      <c r="B16187">
        <v>41</v>
      </c>
      <c r="C16187">
        <v>9</v>
      </c>
      <c r="D16187">
        <v>19</v>
      </c>
      <c r="E16187" t="s">
        <v>29273</v>
      </c>
      <c r="F16187" t="s">
        <v>29274</v>
      </c>
    </row>
    <row r="16188" spans="1:6">
      <c r="A16188" t="s">
        <v>29275</v>
      </c>
      <c r="B16188">
        <v>41</v>
      </c>
      <c r="C16188">
        <v>9</v>
      </c>
      <c r="D16188">
        <v>20</v>
      </c>
      <c r="E16188" t="s">
        <v>29276</v>
      </c>
      <c r="F16188" t="s">
        <v>29274</v>
      </c>
    </row>
    <row r="16189" spans="1:6">
      <c r="A16189" t="s">
        <v>29277</v>
      </c>
      <c r="B16189">
        <v>41</v>
      </c>
      <c r="C16189">
        <v>10</v>
      </c>
      <c r="D16189">
        <v>1</v>
      </c>
      <c r="E16189" t="s">
        <v>29278</v>
      </c>
      <c r="F16189" t="s">
        <v>29279</v>
      </c>
    </row>
    <row r="16190" spans="1:6">
      <c r="A16190" t="s">
        <v>29280</v>
      </c>
      <c r="B16190">
        <v>41</v>
      </c>
      <c r="C16190">
        <v>10</v>
      </c>
      <c r="D16190">
        <v>2</v>
      </c>
      <c r="E16190" t="s">
        <v>29281</v>
      </c>
      <c r="F16190" t="s">
        <v>29279</v>
      </c>
    </row>
    <row r="16191" spans="1:6">
      <c r="A16191" t="s">
        <v>29282</v>
      </c>
      <c r="B16191">
        <v>41</v>
      </c>
      <c r="C16191">
        <v>10</v>
      </c>
      <c r="D16191">
        <v>3</v>
      </c>
      <c r="E16191" t="s">
        <v>29283</v>
      </c>
      <c r="F16191" t="s">
        <v>29284</v>
      </c>
    </row>
    <row r="16192" spans="1:6">
      <c r="A16192" t="s">
        <v>29285</v>
      </c>
      <c r="B16192">
        <v>41</v>
      </c>
      <c r="C16192">
        <v>10</v>
      </c>
      <c r="D16192">
        <v>4</v>
      </c>
      <c r="E16192" t="s">
        <v>29286</v>
      </c>
      <c r="F16192" t="s">
        <v>29284</v>
      </c>
    </row>
    <row r="16193" spans="1:6">
      <c r="A16193" t="s">
        <v>29287</v>
      </c>
      <c r="B16193">
        <v>41</v>
      </c>
      <c r="C16193">
        <v>10</v>
      </c>
      <c r="D16193">
        <v>5</v>
      </c>
      <c r="E16193" t="s">
        <v>29288</v>
      </c>
      <c r="F16193" t="s">
        <v>12456</v>
      </c>
    </row>
    <row r="16194" spans="1:6">
      <c r="A16194" t="s">
        <v>29289</v>
      </c>
      <c r="B16194">
        <v>41</v>
      </c>
      <c r="C16194">
        <v>10</v>
      </c>
      <c r="D16194">
        <v>6</v>
      </c>
      <c r="E16194" t="s">
        <v>29290</v>
      </c>
      <c r="F16194" t="s">
        <v>12456</v>
      </c>
    </row>
    <row r="16195" spans="1:6">
      <c r="A16195" t="s">
        <v>29291</v>
      </c>
      <c r="B16195">
        <v>41</v>
      </c>
      <c r="C16195">
        <v>10</v>
      </c>
      <c r="D16195">
        <v>7</v>
      </c>
      <c r="E16195" t="s">
        <v>29292</v>
      </c>
      <c r="F16195" t="s">
        <v>29293</v>
      </c>
    </row>
    <row r="16196" spans="1:6">
      <c r="A16196" t="s">
        <v>29294</v>
      </c>
      <c r="B16196">
        <v>41</v>
      </c>
      <c r="C16196">
        <v>10</v>
      </c>
      <c r="D16196">
        <v>8</v>
      </c>
      <c r="E16196" t="s">
        <v>29295</v>
      </c>
      <c r="F16196" t="s">
        <v>29293</v>
      </c>
    </row>
    <row r="16197" spans="1:6">
      <c r="A16197" t="s">
        <v>29296</v>
      </c>
      <c r="B16197">
        <v>41</v>
      </c>
      <c r="C16197">
        <v>10</v>
      </c>
      <c r="D16197">
        <v>9</v>
      </c>
      <c r="E16197" t="s">
        <v>29297</v>
      </c>
      <c r="F16197" t="s">
        <v>29298</v>
      </c>
    </row>
    <row r="16198" spans="1:6">
      <c r="A16198" t="s">
        <v>29299</v>
      </c>
      <c r="B16198">
        <v>41</v>
      </c>
      <c r="C16198">
        <v>10</v>
      </c>
      <c r="D16198">
        <v>10</v>
      </c>
      <c r="E16198" t="s">
        <v>29300</v>
      </c>
      <c r="F16198" t="s">
        <v>29298</v>
      </c>
    </row>
    <row r="16199" spans="1:6">
      <c r="A16199" t="s">
        <v>29301</v>
      </c>
      <c r="B16199">
        <v>41</v>
      </c>
      <c r="C16199">
        <v>10</v>
      </c>
      <c r="D16199">
        <v>11</v>
      </c>
      <c r="E16199" t="s">
        <v>29302</v>
      </c>
      <c r="F16199" t="s">
        <v>29303</v>
      </c>
    </row>
    <row r="16200" spans="1:6">
      <c r="A16200" t="s">
        <v>29304</v>
      </c>
      <c r="B16200">
        <v>41</v>
      </c>
      <c r="C16200">
        <v>10</v>
      </c>
      <c r="D16200">
        <v>12</v>
      </c>
      <c r="E16200" t="s">
        <v>29305</v>
      </c>
      <c r="F16200" t="s">
        <v>29303</v>
      </c>
    </row>
    <row r="16201" spans="1:6">
      <c r="A16201" t="s">
        <v>29306</v>
      </c>
      <c r="B16201">
        <v>41</v>
      </c>
      <c r="C16201">
        <v>10</v>
      </c>
      <c r="D16201">
        <v>13</v>
      </c>
      <c r="E16201" t="s">
        <v>29307</v>
      </c>
      <c r="F16201" t="s">
        <v>29308</v>
      </c>
    </row>
    <row r="16202" spans="1:6">
      <c r="A16202" t="s">
        <v>29309</v>
      </c>
      <c r="B16202">
        <v>41</v>
      </c>
      <c r="C16202">
        <v>10</v>
      </c>
      <c r="D16202">
        <v>14</v>
      </c>
      <c r="E16202" t="s">
        <v>29310</v>
      </c>
      <c r="F16202" t="s">
        <v>29308</v>
      </c>
    </row>
    <row r="16203" spans="1:6">
      <c r="A16203" t="s">
        <v>29311</v>
      </c>
      <c r="B16203">
        <v>41</v>
      </c>
      <c r="C16203">
        <v>10</v>
      </c>
      <c r="D16203">
        <v>15</v>
      </c>
      <c r="E16203" t="s">
        <v>29312</v>
      </c>
      <c r="F16203" t="s">
        <v>29313</v>
      </c>
    </row>
    <row r="16204" spans="1:6">
      <c r="A16204" t="s">
        <v>29314</v>
      </c>
      <c r="B16204">
        <v>41</v>
      </c>
      <c r="C16204">
        <v>10</v>
      </c>
      <c r="D16204">
        <v>16</v>
      </c>
      <c r="E16204" t="s">
        <v>29315</v>
      </c>
      <c r="F16204" t="s">
        <v>29313</v>
      </c>
    </row>
    <row r="16205" spans="1:6">
      <c r="A16205" t="s">
        <v>29316</v>
      </c>
      <c r="B16205">
        <v>41</v>
      </c>
      <c r="C16205">
        <v>10</v>
      </c>
      <c r="D16205">
        <v>17</v>
      </c>
      <c r="E16205" t="s">
        <v>29317</v>
      </c>
      <c r="F16205" t="s">
        <v>29318</v>
      </c>
    </row>
    <row r="16206" spans="1:6">
      <c r="A16206" t="s">
        <v>29319</v>
      </c>
      <c r="B16206">
        <v>41</v>
      </c>
      <c r="C16206">
        <v>10</v>
      </c>
      <c r="D16206">
        <v>18</v>
      </c>
      <c r="E16206" t="s">
        <v>29320</v>
      </c>
      <c r="F16206" t="s">
        <v>29318</v>
      </c>
    </row>
    <row r="16207" spans="1:6">
      <c r="A16207" t="s">
        <v>29321</v>
      </c>
      <c r="B16207">
        <v>41</v>
      </c>
      <c r="C16207">
        <v>10</v>
      </c>
      <c r="D16207">
        <v>19</v>
      </c>
      <c r="E16207" t="s">
        <v>29322</v>
      </c>
      <c r="F16207" t="s">
        <v>29323</v>
      </c>
    </row>
    <row r="16208" spans="1:6">
      <c r="A16208" t="s">
        <v>29324</v>
      </c>
      <c r="B16208">
        <v>41</v>
      </c>
      <c r="C16208">
        <v>10</v>
      </c>
      <c r="D16208">
        <v>20</v>
      </c>
      <c r="E16208" t="s">
        <v>29325</v>
      </c>
      <c r="F16208" t="s">
        <v>29323</v>
      </c>
    </row>
    <row r="16209" spans="1:6">
      <c r="A16209" t="s">
        <v>29326</v>
      </c>
      <c r="B16209">
        <v>41</v>
      </c>
      <c r="C16209">
        <v>11</v>
      </c>
      <c r="D16209">
        <v>1</v>
      </c>
      <c r="E16209" t="s">
        <v>29327</v>
      </c>
      <c r="F16209" t="s">
        <v>29328</v>
      </c>
    </row>
    <row r="16210" spans="1:6">
      <c r="A16210" t="s">
        <v>29329</v>
      </c>
      <c r="B16210">
        <v>41</v>
      </c>
      <c r="C16210">
        <v>11</v>
      </c>
      <c r="D16210">
        <v>2</v>
      </c>
      <c r="E16210" t="s">
        <v>29330</v>
      </c>
      <c r="F16210" t="s">
        <v>29328</v>
      </c>
    </row>
    <row r="16211" spans="1:6">
      <c r="A16211" t="s">
        <v>29331</v>
      </c>
      <c r="B16211">
        <v>41</v>
      </c>
      <c r="C16211">
        <v>11</v>
      </c>
      <c r="D16211">
        <v>3</v>
      </c>
      <c r="E16211" t="s">
        <v>29332</v>
      </c>
      <c r="F16211" t="s">
        <v>29333</v>
      </c>
    </row>
    <row r="16212" spans="1:6">
      <c r="A16212" t="s">
        <v>29334</v>
      </c>
      <c r="B16212">
        <v>41</v>
      </c>
      <c r="C16212">
        <v>11</v>
      </c>
      <c r="D16212">
        <v>4</v>
      </c>
      <c r="E16212" t="s">
        <v>29335</v>
      </c>
      <c r="F16212" t="s">
        <v>29333</v>
      </c>
    </row>
    <row r="16213" spans="1:6">
      <c r="A16213" t="s">
        <v>29336</v>
      </c>
      <c r="B16213">
        <v>41</v>
      </c>
      <c r="C16213">
        <v>11</v>
      </c>
      <c r="D16213">
        <v>5</v>
      </c>
      <c r="E16213" t="s">
        <v>29337</v>
      </c>
      <c r="F16213" t="s">
        <v>29338</v>
      </c>
    </row>
    <row r="16214" spans="1:6">
      <c r="A16214" t="s">
        <v>29339</v>
      </c>
      <c r="B16214">
        <v>41</v>
      </c>
      <c r="C16214">
        <v>11</v>
      </c>
      <c r="D16214">
        <v>6</v>
      </c>
      <c r="E16214" t="s">
        <v>29340</v>
      </c>
      <c r="F16214" t="s">
        <v>29338</v>
      </c>
    </row>
    <row r="16215" spans="1:6">
      <c r="A16215" t="s">
        <v>29341</v>
      </c>
      <c r="B16215">
        <v>41</v>
      </c>
      <c r="C16215">
        <v>11</v>
      </c>
      <c r="D16215">
        <v>7</v>
      </c>
      <c r="E16215" t="s">
        <v>29342</v>
      </c>
      <c r="F16215" t="s">
        <v>29343</v>
      </c>
    </row>
    <row r="16216" spans="1:6">
      <c r="A16216" t="s">
        <v>29344</v>
      </c>
      <c r="B16216">
        <v>41</v>
      </c>
      <c r="C16216">
        <v>11</v>
      </c>
      <c r="D16216">
        <v>8</v>
      </c>
      <c r="E16216" t="s">
        <v>29345</v>
      </c>
      <c r="F16216" t="s">
        <v>29343</v>
      </c>
    </row>
    <row r="16217" spans="1:6">
      <c r="A16217" t="s">
        <v>29346</v>
      </c>
      <c r="B16217">
        <v>41</v>
      </c>
      <c r="C16217">
        <v>11</v>
      </c>
      <c r="D16217">
        <v>9</v>
      </c>
      <c r="E16217" t="s">
        <v>29347</v>
      </c>
      <c r="F16217" t="s">
        <v>29348</v>
      </c>
    </row>
    <row r="16218" spans="1:6">
      <c r="A16218" t="s">
        <v>29349</v>
      </c>
      <c r="B16218">
        <v>41</v>
      </c>
      <c r="C16218">
        <v>11</v>
      </c>
      <c r="D16218">
        <v>10</v>
      </c>
      <c r="E16218" t="s">
        <v>29350</v>
      </c>
      <c r="F16218" t="s">
        <v>29348</v>
      </c>
    </row>
    <row r="16219" spans="1:6">
      <c r="A16219" t="s">
        <v>29351</v>
      </c>
      <c r="B16219">
        <v>41</v>
      </c>
      <c r="C16219">
        <v>11</v>
      </c>
      <c r="D16219">
        <v>11</v>
      </c>
      <c r="E16219" t="s">
        <v>29352</v>
      </c>
      <c r="F16219" t="s">
        <v>29353</v>
      </c>
    </row>
    <row r="16220" spans="1:6">
      <c r="A16220" t="s">
        <v>29354</v>
      </c>
      <c r="B16220">
        <v>41</v>
      </c>
      <c r="C16220">
        <v>11</v>
      </c>
      <c r="D16220">
        <v>12</v>
      </c>
      <c r="E16220" t="s">
        <v>29355</v>
      </c>
      <c r="F16220" t="s">
        <v>29353</v>
      </c>
    </row>
    <row r="16221" spans="1:6">
      <c r="A16221" t="s">
        <v>29356</v>
      </c>
      <c r="B16221">
        <v>41</v>
      </c>
      <c r="C16221">
        <v>11</v>
      </c>
      <c r="D16221">
        <v>13</v>
      </c>
      <c r="E16221" t="s">
        <v>29357</v>
      </c>
      <c r="F16221" t="s">
        <v>29358</v>
      </c>
    </row>
    <row r="16222" spans="1:6">
      <c r="A16222" t="s">
        <v>29359</v>
      </c>
      <c r="B16222">
        <v>41</v>
      </c>
      <c r="C16222">
        <v>11</v>
      </c>
      <c r="D16222">
        <v>14</v>
      </c>
      <c r="E16222" t="s">
        <v>29360</v>
      </c>
      <c r="F16222" t="s">
        <v>29358</v>
      </c>
    </row>
    <row r="16223" spans="1:6">
      <c r="A16223" t="s">
        <v>29361</v>
      </c>
      <c r="B16223">
        <v>41</v>
      </c>
      <c r="C16223">
        <v>11</v>
      </c>
      <c r="D16223">
        <v>15</v>
      </c>
      <c r="E16223" t="s">
        <v>29362</v>
      </c>
      <c r="F16223" t="s">
        <v>29363</v>
      </c>
    </row>
    <row r="16224" spans="1:6">
      <c r="A16224" t="s">
        <v>29364</v>
      </c>
      <c r="B16224">
        <v>41</v>
      </c>
      <c r="C16224">
        <v>11</v>
      </c>
      <c r="D16224">
        <v>16</v>
      </c>
      <c r="E16224" t="s">
        <v>29365</v>
      </c>
      <c r="F16224" t="s">
        <v>29363</v>
      </c>
    </row>
    <row r="16225" spans="1:6">
      <c r="A16225" t="s">
        <v>29366</v>
      </c>
      <c r="B16225">
        <v>41</v>
      </c>
      <c r="C16225">
        <v>11</v>
      </c>
      <c r="D16225">
        <v>17</v>
      </c>
      <c r="E16225" t="s">
        <v>29367</v>
      </c>
      <c r="F16225" t="s">
        <v>29368</v>
      </c>
    </row>
    <row r="16226" spans="1:6">
      <c r="A16226" t="s">
        <v>29369</v>
      </c>
      <c r="B16226">
        <v>41</v>
      </c>
      <c r="C16226">
        <v>11</v>
      </c>
      <c r="D16226">
        <v>18</v>
      </c>
      <c r="E16226" t="s">
        <v>29370</v>
      </c>
      <c r="F16226" t="s">
        <v>29368</v>
      </c>
    </row>
    <row r="16227" spans="1:6">
      <c r="A16227" t="s">
        <v>29371</v>
      </c>
      <c r="B16227">
        <v>41</v>
      </c>
      <c r="C16227">
        <v>11</v>
      </c>
      <c r="D16227">
        <v>19</v>
      </c>
      <c r="E16227" t="s">
        <v>29372</v>
      </c>
      <c r="F16227" t="s">
        <v>29373</v>
      </c>
    </row>
    <row r="16228" spans="1:6">
      <c r="A16228" t="s">
        <v>29374</v>
      </c>
      <c r="B16228">
        <v>41</v>
      </c>
      <c r="C16228">
        <v>11</v>
      </c>
      <c r="D16228">
        <v>20</v>
      </c>
      <c r="E16228" t="s">
        <v>29375</v>
      </c>
      <c r="F16228" t="s">
        <v>29373</v>
      </c>
    </row>
    <row r="16229" spans="1:6">
      <c r="A16229" t="s">
        <v>29376</v>
      </c>
      <c r="B16229">
        <v>41</v>
      </c>
      <c r="C16229">
        <v>12</v>
      </c>
      <c r="D16229">
        <v>1</v>
      </c>
      <c r="E16229" t="s">
        <v>29377</v>
      </c>
      <c r="F16229" t="s">
        <v>29378</v>
      </c>
    </row>
    <row r="16230" spans="1:6">
      <c r="A16230" t="s">
        <v>29379</v>
      </c>
      <c r="B16230">
        <v>41</v>
      </c>
      <c r="C16230">
        <v>12</v>
      </c>
      <c r="D16230">
        <v>2</v>
      </c>
      <c r="E16230" t="s">
        <v>29380</v>
      </c>
      <c r="F16230" t="s">
        <v>29378</v>
      </c>
    </row>
    <row r="16231" spans="1:6">
      <c r="A16231" t="s">
        <v>29381</v>
      </c>
      <c r="B16231">
        <v>41</v>
      </c>
      <c r="C16231">
        <v>12</v>
      </c>
      <c r="D16231">
        <v>3</v>
      </c>
      <c r="E16231" t="s">
        <v>29382</v>
      </c>
      <c r="F16231" t="s">
        <v>29383</v>
      </c>
    </row>
    <row r="16232" spans="1:6">
      <c r="A16232" t="s">
        <v>29384</v>
      </c>
      <c r="B16232">
        <v>41</v>
      </c>
      <c r="C16232">
        <v>12</v>
      </c>
      <c r="D16232">
        <v>4</v>
      </c>
      <c r="E16232" t="s">
        <v>29385</v>
      </c>
      <c r="F16232" t="s">
        <v>29383</v>
      </c>
    </row>
    <row r="16233" spans="1:6">
      <c r="A16233" t="s">
        <v>29386</v>
      </c>
      <c r="B16233">
        <v>41</v>
      </c>
      <c r="C16233">
        <v>12</v>
      </c>
      <c r="D16233">
        <v>5</v>
      </c>
      <c r="E16233" t="s">
        <v>29387</v>
      </c>
      <c r="F16233" t="s">
        <v>29388</v>
      </c>
    </row>
    <row r="16234" spans="1:6">
      <c r="A16234" t="s">
        <v>29389</v>
      </c>
      <c r="B16234">
        <v>41</v>
      </c>
      <c r="C16234">
        <v>12</v>
      </c>
      <c r="D16234">
        <v>6</v>
      </c>
      <c r="E16234" t="s">
        <v>29390</v>
      </c>
      <c r="F16234" t="s">
        <v>29388</v>
      </c>
    </row>
    <row r="16235" spans="1:6">
      <c r="A16235" t="s">
        <v>29391</v>
      </c>
      <c r="B16235">
        <v>41</v>
      </c>
      <c r="C16235">
        <v>12</v>
      </c>
      <c r="D16235">
        <v>7</v>
      </c>
      <c r="E16235" t="s">
        <v>29392</v>
      </c>
      <c r="F16235" t="s">
        <v>29393</v>
      </c>
    </row>
    <row r="16236" spans="1:6">
      <c r="A16236" t="s">
        <v>29394</v>
      </c>
      <c r="B16236">
        <v>41</v>
      </c>
      <c r="C16236">
        <v>12</v>
      </c>
      <c r="D16236">
        <v>8</v>
      </c>
      <c r="E16236" t="s">
        <v>29395</v>
      </c>
      <c r="F16236" t="s">
        <v>29393</v>
      </c>
    </row>
    <row r="16237" spans="1:6">
      <c r="A16237" t="s">
        <v>29396</v>
      </c>
      <c r="B16237">
        <v>41</v>
      </c>
      <c r="C16237">
        <v>12</v>
      </c>
      <c r="D16237">
        <v>9</v>
      </c>
      <c r="E16237" t="s">
        <v>29397</v>
      </c>
      <c r="F16237" t="s">
        <v>29398</v>
      </c>
    </row>
    <row r="16238" spans="1:6">
      <c r="A16238" t="s">
        <v>29399</v>
      </c>
      <c r="B16238">
        <v>41</v>
      </c>
      <c r="C16238">
        <v>12</v>
      </c>
      <c r="D16238">
        <v>10</v>
      </c>
      <c r="E16238" t="s">
        <v>29400</v>
      </c>
      <c r="F16238" t="s">
        <v>29398</v>
      </c>
    </row>
    <row r="16239" spans="1:6">
      <c r="A16239" t="s">
        <v>29401</v>
      </c>
      <c r="B16239">
        <v>41</v>
      </c>
      <c r="C16239">
        <v>12</v>
      </c>
      <c r="D16239">
        <v>11</v>
      </c>
      <c r="E16239" t="s">
        <v>29402</v>
      </c>
      <c r="F16239" t="s">
        <v>29403</v>
      </c>
    </row>
    <row r="16240" spans="1:6">
      <c r="A16240" t="s">
        <v>29404</v>
      </c>
      <c r="B16240">
        <v>41</v>
      </c>
      <c r="C16240">
        <v>12</v>
      </c>
      <c r="D16240">
        <v>12</v>
      </c>
      <c r="E16240" t="s">
        <v>29405</v>
      </c>
      <c r="F16240" t="s">
        <v>29403</v>
      </c>
    </row>
    <row r="16241" spans="1:6">
      <c r="A16241" t="s">
        <v>29406</v>
      </c>
      <c r="B16241">
        <v>41</v>
      </c>
      <c r="C16241">
        <v>12</v>
      </c>
      <c r="D16241">
        <v>13</v>
      </c>
      <c r="E16241" t="s">
        <v>29407</v>
      </c>
      <c r="F16241" t="s">
        <v>29408</v>
      </c>
    </row>
    <row r="16242" spans="1:6">
      <c r="A16242" t="s">
        <v>29409</v>
      </c>
      <c r="B16242">
        <v>41</v>
      </c>
      <c r="C16242">
        <v>12</v>
      </c>
      <c r="D16242">
        <v>14</v>
      </c>
      <c r="E16242" t="s">
        <v>29410</v>
      </c>
      <c r="F16242" t="s">
        <v>29408</v>
      </c>
    </row>
    <row r="16243" spans="1:6">
      <c r="A16243" t="s">
        <v>29411</v>
      </c>
      <c r="B16243">
        <v>41</v>
      </c>
      <c r="C16243">
        <v>12</v>
      </c>
      <c r="D16243">
        <v>15</v>
      </c>
      <c r="E16243" t="s">
        <v>29412</v>
      </c>
      <c r="F16243" t="s">
        <v>29413</v>
      </c>
    </row>
    <row r="16244" spans="1:6">
      <c r="A16244" t="s">
        <v>29414</v>
      </c>
      <c r="B16244">
        <v>41</v>
      </c>
      <c r="C16244">
        <v>12</v>
      </c>
      <c r="D16244">
        <v>16</v>
      </c>
      <c r="E16244" t="s">
        <v>29415</v>
      </c>
      <c r="F16244" t="s">
        <v>29413</v>
      </c>
    </row>
    <row r="16245" spans="1:6">
      <c r="A16245" t="s">
        <v>29416</v>
      </c>
      <c r="B16245">
        <v>41</v>
      </c>
      <c r="C16245">
        <v>12</v>
      </c>
      <c r="D16245">
        <v>17</v>
      </c>
      <c r="E16245" t="s">
        <v>29417</v>
      </c>
      <c r="F16245" t="s">
        <v>29418</v>
      </c>
    </row>
    <row r="16246" spans="1:6">
      <c r="A16246" t="s">
        <v>29419</v>
      </c>
      <c r="B16246">
        <v>41</v>
      </c>
      <c r="C16246">
        <v>12</v>
      </c>
      <c r="D16246">
        <v>18</v>
      </c>
      <c r="E16246" t="s">
        <v>29420</v>
      </c>
      <c r="F16246" t="s">
        <v>29418</v>
      </c>
    </row>
    <row r="16247" spans="1:6">
      <c r="A16247" t="s">
        <v>29421</v>
      </c>
      <c r="B16247">
        <v>41</v>
      </c>
      <c r="C16247">
        <v>12</v>
      </c>
      <c r="D16247">
        <v>19</v>
      </c>
      <c r="E16247" t="s">
        <v>29422</v>
      </c>
      <c r="F16247" t="s">
        <v>29423</v>
      </c>
    </row>
    <row r="16248" spans="1:6">
      <c r="A16248" t="s">
        <v>29424</v>
      </c>
      <c r="B16248">
        <v>41</v>
      </c>
      <c r="C16248">
        <v>12</v>
      </c>
      <c r="D16248">
        <v>20</v>
      </c>
      <c r="E16248" t="s">
        <v>29425</v>
      </c>
      <c r="F16248" t="s">
        <v>29423</v>
      </c>
    </row>
    <row r="16249" spans="1:6">
      <c r="A16249" t="s">
        <v>29426</v>
      </c>
      <c r="B16249">
        <v>41</v>
      </c>
      <c r="C16249">
        <v>13</v>
      </c>
      <c r="D16249">
        <v>1</v>
      </c>
      <c r="E16249" t="s">
        <v>29427</v>
      </c>
      <c r="F16249" t="s">
        <v>29428</v>
      </c>
    </row>
    <row r="16250" spans="1:6">
      <c r="A16250" t="s">
        <v>29429</v>
      </c>
      <c r="B16250">
        <v>41</v>
      </c>
      <c r="C16250">
        <v>13</v>
      </c>
      <c r="D16250">
        <v>2</v>
      </c>
      <c r="E16250" t="s">
        <v>29430</v>
      </c>
      <c r="F16250" t="s">
        <v>29428</v>
      </c>
    </row>
    <row r="16251" spans="1:6">
      <c r="A16251" t="s">
        <v>29431</v>
      </c>
      <c r="B16251">
        <v>41</v>
      </c>
      <c r="C16251">
        <v>13</v>
      </c>
      <c r="D16251">
        <v>3</v>
      </c>
      <c r="E16251" t="s">
        <v>29432</v>
      </c>
      <c r="F16251" t="s">
        <v>29433</v>
      </c>
    </row>
    <row r="16252" spans="1:6">
      <c r="A16252" t="s">
        <v>29434</v>
      </c>
      <c r="B16252">
        <v>41</v>
      </c>
      <c r="C16252">
        <v>13</v>
      </c>
      <c r="D16252">
        <v>4</v>
      </c>
      <c r="E16252" t="s">
        <v>29435</v>
      </c>
      <c r="F16252" t="s">
        <v>29433</v>
      </c>
    </row>
    <row r="16253" spans="1:6">
      <c r="A16253" t="s">
        <v>29436</v>
      </c>
      <c r="B16253">
        <v>41</v>
      </c>
      <c r="C16253">
        <v>13</v>
      </c>
      <c r="D16253">
        <v>5</v>
      </c>
      <c r="E16253" t="s">
        <v>29437</v>
      </c>
      <c r="F16253" t="s">
        <v>29438</v>
      </c>
    </row>
    <row r="16254" spans="1:6">
      <c r="A16254" t="s">
        <v>29439</v>
      </c>
      <c r="B16254">
        <v>41</v>
      </c>
      <c r="C16254">
        <v>13</v>
      </c>
      <c r="D16254">
        <v>6</v>
      </c>
      <c r="E16254" t="s">
        <v>29440</v>
      </c>
      <c r="F16254" t="s">
        <v>29438</v>
      </c>
    </row>
    <row r="16255" spans="1:6">
      <c r="A16255" t="s">
        <v>29441</v>
      </c>
      <c r="B16255">
        <v>41</v>
      </c>
      <c r="C16255">
        <v>13</v>
      </c>
      <c r="D16255">
        <v>7</v>
      </c>
      <c r="E16255" t="s">
        <v>29442</v>
      </c>
      <c r="F16255" t="s">
        <v>29443</v>
      </c>
    </row>
    <row r="16256" spans="1:6">
      <c r="A16256" t="s">
        <v>29444</v>
      </c>
      <c r="B16256">
        <v>41</v>
      </c>
      <c r="C16256">
        <v>13</v>
      </c>
      <c r="D16256">
        <v>8</v>
      </c>
      <c r="E16256" t="s">
        <v>29445</v>
      </c>
      <c r="F16256" t="s">
        <v>29443</v>
      </c>
    </row>
    <row r="16257" spans="1:6">
      <c r="A16257" t="s">
        <v>29446</v>
      </c>
      <c r="B16257">
        <v>41</v>
      </c>
      <c r="C16257">
        <v>13</v>
      </c>
      <c r="D16257">
        <v>9</v>
      </c>
      <c r="E16257" t="s">
        <v>29447</v>
      </c>
      <c r="F16257" t="s">
        <v>29448</v>
      </c>
    </row>
    <row r="16258" spans="1:6">
      <c r="A16258" t="s">
        <v>29449</v>
      </c>
      <c r="B16258">
        <v>41</v>
      </c>
      <c r="C16258">
        <v>13</v>
      </c>
      <c r="D16258">
        <v>10</v>
      </c>
      <c r="E16258" t="s">
        <v>29450</v>
      </c>
      <c r="F16258" t="s">
        <v>29448</v>
      </c>
    </row>
    <row r="16259" spans="1:6">
      <c r="A16259" t="s">
        <v>29451</v>
      </c>
      <c r="B16259">
        <v>41</v>
      </c>
      <c r="C16259">
        <v>13</v>
      </c>
      <c r="D16259">
        <v>11</v>
      </c>
      <c r="E16259" t="s">
        <v>29452</v>
      </c>
      <c r="F16259" t="s">
        <v>29453</v>
      </c>
    </row>
    <row r="16260" spans="1:6">
      <c r="A16260" t="s">
        <v>29454</v>
      </c>
      <c r="B16260">
        <v>41</v>
      </c>
      <c r="C16260">
        <v>13</v>
      </c>
      <c r="D16260">
        <v>12</v>
      </c>
      <c r="E16260" t="s">
        <v>29455</v>
      </c>
      <c r="F16260" t="s">
        <v>29453</v>
      </c>
    </row>
    <row r="16261" spans="1:6">
      <c r="A16261" t="s">
        <v>29456</v>
      </c>
      <c r="B16261">
        <v>41</v>
      </c>
      <c r="C16261">
        <v>13</v>
      </c>
      <c r="D16261">
        <v>13</v>
      </c>
      <c r="E16261" t="s">
        <v>29457</v>
      </c>
      <c r="F16261" t="s">
        <v>29458</v>
      </c>
    </row>
    <row r="16262" spans="1:6">
      <c r="A16262" t="s">
        <v>29459</v>
      </c>
      <c r="B16262">
        <v>41</v>
      </c>
      <c r="C16262">
        <v>13</v>
      </c>
      <c r="D16262">
        <v>14</v>
      </c>
      <c r="E16262" t="s">
        <v>29457</v>
      </c>
      <c r="F16262" t="s">
        <v>29458</v>
      </c>
    </row>
    <row r="16263" spans="1:6">
      <c r="A16263" t="s">
        <v>29460</v>
      </c>
      <c r="B16263">
        <v>41</v>
      </c>
      <c r="C16263">
        <v>13</v>
      </c>
      <c r="D16263">
        <v>15</v>
      </c>
      <c r="E16263" t="s">
        <v>29461</v>
      </c>
      <c r="F16263" t="s">
        <v>29462</v>
      </c>
    </row>
    <row r="16264" spans="1:6">
      <c r="A16264" t="s">
        <v>29463</v>
      </c>
      <c r="B16264">
        <v>41</v>
      </c>
      <c r="C16264">
        <v>13</v>
      </c>
      <c r="D16264">
        <v>16</v>
      </c>
      <c r="E16264" t="s">
        <v>29464</v>
      </c>
      <c r="F16264" t="s">
        <v>29462</v>
      </c>
    </row>
    <row r="16265" spans="1:6">
      <c r="A16265" t="s">
        <v>29465</v>
      </c>
      <c r="B16265">
        <v>41</v>
      </c>
      <c r="C16265">
        <v>13</v>
      </c>
      <c r="D16265">
        <v>17</v>
      </c>
      <c r="E16265" t="s">
        <v>29466</v>
      </c>
      <c r="F16265" t="s">
        <v>29467</v>
      </c>
    </row>
    <row r="16266" spans="1:6">
      <c r="A16266" t="s">
        <v>29468</v>
      </c>
      <c r="B16266">
        <v>41</v>
      </c>
      <c r="C16266">
        <v>13</v>
      </c>
      <c r="D16266">
        <v>18</v>
      </c>
      <c r="E16266" t="s">
        <v>29469</v>
      </c>
      <c r="F16266" t="s">
        <v>29467</v>
      </c>
    </row>
    <row r="16267" spans="1:6">
      <c r="A16267" t="s">
        <v>29470</v>
      </c>
      <c r="B16267">
        <v>41</v>
      </c>
      <c r="C16267">
        <v>13</v>
      </c>
      <c r="D16267">
        <v>19</v>
      </c>
      <c r="E16267" t="s">
        <v>29471</v>
      </c>
      <c r="F16267" t="s">
        <v>29472</v>
      </c>
    </row>
    <row r="16268" spans="1:6">
      <c r="A16268" t="s">
        <v>29473</v>
      </c>
      <c r="B16268">
        <v>41</v>
      </c>
      <c r="C16268">
        <v>13</v>
      </c>
      <c r="D16268">
        <v>20</v>
      </c>
      <c r="E16268" t="s">
        <v>29474</v>
      </c>
      <c r="F16268" t="s">
        <v>29472</v>
      </c>
    </row>
    <row r="16269" spans="1:6">
      <c r="A16269" t="s">
        <v>29475</v>
      </c>
      <c r="B16269">
        <v>41</v>
      </c>
      <c r="C16269">
        <v>14</v>
      </c>
      <c r="D16269">
        <v>1</v>
      </c>
      <c r="E16269" t="s">
        <v>29476</v>
      </c>
      <c r="F16269" t="s">
        <v>29477</v>
      </c>
    </row>
    <row r="16270" spans="1:6">
      <c r="A16270" t="s">
        <v>29478</v>
      </c>
      <c r="B16270">
        <v>41</v>
      </c>
      <c r="C16270">
        <v>14</v>
      </c>
      <c r="D16270">
        <v>2</v>
      </c>
      <c r="E16270" t="s">
        <v>29479</v>
      </c>
      <c r="F16270" t="s">
        <v>29477</v>
      </c>
    </row>
    <row r="16271" spans="1:6">
      <c r="A16271" t="s">
        <v>29480</v>
      </c>
      <c r="B16271">
        <v>41</v>
      </c>
      <c r="C16271">
        <v>14</v>
      </c>
      <c r="D16271">
        <v>3</v>
      </c>
      <c r="E16271" t="s">
        <v>29481</v>
      </c>
      <c r="F16271" t="s">
        <v>29482</v>
      </c>
    </row>
    <row r="16272" spans="1:6">
      <c r="A16272" t="s">
        <v>29483</v>
      </c>
      <c r="B16272">
        <v>41</v>
      </c>
      <c r="C16272">
        <v>14</v>
      </c>
      <c r="D16272">
        <v>4</v>
      </c>
      <c r="E16272" t="s">
        <v>29484</v>
      </c>
      <c r="F16272" t="s">
        <v>29482</v>
      </c>
    </row>
    <row r="16273" spans="1:7">
      <c r="A16273" t="s">
        <v>29485</v>
      </c>
      <c r="B16273">
        <v>41</v>
      </c>
      <c r="C16273">
        <v>14</v>
      </c>
      <c r="D16273">
        <v>5</v>
      </c>
      <c r="E16273" t="s">
        <v>29486</v>
      </c>
      <c r="F16273" t="s">
        <v>29487</v>
      </c>
    </row>
    <row r="16274" spans="1:7">
      <c r="A16274" t="s">
        <v>29488</v>
      </c>
      <c r="B16274">
        <v>41</v>
      </c>
      <c r="C16274">
        <v>14</v>
      </c>
      <c r="D16274">
        <v>6</v>
      </c>
      <c r="E16274" t="s">
        <v>29489</v>
      </c>
      <c r="F16274" t="s">
        <v>29487</v>
      </c>
    </row>
    <row r="16275" spans="1:7">
      <c r="A16275" t="s">
        <v>29490</v>
      </c>
      <c r="B16275">
        <v>41</v>
      </c>
      <c r="C16275">
        <v>14</v>
      </c>
      <c r="D16275">
        <v>7</v>
      </c>
      <c r="E16275" t="s">
        <v>29491</v>
      </c>
      <c r="F16275" t="s">
        <v>29492</v>
      </c>
    </row>
    <row r="16276" spans="1:7">
      <c r="A16276" t="s">
        <v>29493</v>
      </c>
      <c r="B16276">
        <v>41</v>
      </c>
      <c r="C16276">
        <v>14</v>
      </c>
      <c r="D16276">
        <v>8</v>
      </c>
      <c r="E16276" t="s">
        <v>29494</v>
      </c>
      <c r="F16276" t="s">
        <v>29492</v>
      </c>
    </row>
    <row r="16277" spans="1:7">
      <c r="A16277" t="s">
        <v>29495</v>
      </c>
      <c r="B16277">
        <v>41</v>
      </c>
      <c r="C16277">
        <v>14</v>
      </c>
      <c r="D16277">
        <v>9</v>
      </c>
      <c r="E16277" t="s">
        <v>29496</v>
      </c>
      <c r="F16277" t="s">
        <v>29497</v>
      </c>
    </row>
    <row r="16278" spans="1:7">
      <c r="A16278" t="s">
        <v>29498</v>
      </c>
      <c r="B16278">
        <v>41</v>
      </c>
      <c r="C16278">
        <v>14</v>
      </c>
      <c r="D16278">
        <v>10</v>
      </c>
      <c r="E16278" t="s">
        <v>29499</v>
      </c>
      <c r="F16278" t="s">
        <v>29497</v>
      </c>
    </row>
    <row r="16279" spans="1:7">
      <c r="A16279" t="s">
        <v>29500</v>
      </c>
      <c r="B16279">
        <v>41</v>
      </c>
      <c r="C16279">
        <v>14</v>
      </c>
      <c r="D16279">
        <v>11</v>
      </c>
      <c r="E16279" t="s">
        <v>29501</v>
      </c>
      <c r="F16279" t="s">
        <v>29502</v>
      </c>
    </row>
    <row r="16280" spans="1:7">
      <c r="A16280" t="s">
        <v>29503</v>
      </c>
      <c r="B16280">
        <v>41</v>
      </c>
      <c r="C16280">
        <v>14</v>
      </c>
      <c r="D16280">
        <v>12</v>
      </c>
      <c r="E16280" t="s">
        <v>29504</v>
      </c>
      <c r="F16280" t="s">
        <v>29502</v>
      </c>
    </row>
    <row r="16281" spans="1:7">
      <c r="A16281" t="s">
        <v>29505</v>
      </c>
      <c r="B16281">
        <v>41</v>
      </c>
      <c r="C16281">
        <v>14</v>
      </c>
      <c r="D16281">
        <v>13</v>
      </c>
      <c r="E16281" t="s">
        <v>15</v>
      </c>
      <c r="G16281" t="s">
        <v>16</v>
      </c>
    </row>
    <row r="16282" spans="1:7">
      <c r="A16282" t="s">
        <v>29506</v>
      </c>
      <c r="B16282">
        <v>41</v>
      </c>
      <c r="C16282">
        <v>14</v>
      </c>
      <c r="D16282">
        <v>14</v>
      </c>
      <c r="E16282" t="s">
        <v>15</v>
      </c>
      <c r="G16282" t="s">
        <v>16</v>
      </c>
    </row>
    <row r="16283" spans="1:7">
      <c r="A16283" t="s">
        <v>29507</v>
      </c>
      <c r="B16283">
        <v>41</v>
      </c>
      <c r="C16283">
        <v>14</v>
      </c>
      <c r="D16283">
        <v>15</v>
      </c>
      <c r="E16283" t="s">
        <v>660</v>
      </c>
      <c r="G16283" t="s">
        <v>661</v>
      </c>
    </row>
    <row r="16284" spans="1:7">
      <c r="A16284" t="s">
        <v>29508</v>
      </c>
      <c r="B16284">
        <v>41</v>
      </c>
      <c r="C16284">
        <v>14</v>
      </c>
      <c r="D16284">
        <v>16</v>
      </c>
      <c r="E16284" t="s">
        <v>660</v>
      </c>
      <c r="G16284" t="s">
        <v>661</v>
      </c>
    </row>
    <row r="16285" spans="1:7">
      <c r="A16285" t="s">
        <v>29509</v>
      </c>
      <c r="B16285">
        <v>41</v>
      </c>
      <c r="C16285">
        <v>14</v>
      </c>
      <c r="D16285">
        <v>17</v>
      </c>
      <c r="E16285" t="s">
        <v>664</v>
      </c>
      <c r="G16285" t="s">
        <v>665</v>
      </c>
    </row>
    <row r="16286" spans="1:7">
      <c r="A16286" t="s">
        <v>29510</v>
      </c>
      <c r="B16286">
        <v>41</v>
      </c>
      <c r="C16286">
        <v>14</v>
      </c>
      <c r="D16286">
        <v>18</v>
      </c>
      <c r="E16286" t="s">
        <v>664</v>
      </c>
      <c r="G16286" t="s">
        <v>665</v>
      </c>
    </row>
    <row r="16287" spans="1:7">
      <c r="A16287" t="s">
        <v>29511</v>
      </c>
      <c r="B16287">
        <v>41</v>
      </c>
      <c r="C16287">
        <v>14</v>
      </c>
      <c r="D16287">
        <v>19</v>
      </c>
      <c r="E16287" t="s">
        <v>668</v>
      </c>
      <c r="G16287" t="s">
        <v>669</v>
      </c>
    </row>
    <row r="16288" spans="1:7">
      <c r="A16288" t="s">
        <v>29512</v>
      </c>
      <c r="B16288">
        <v>41</v>
      </c>
      <c r="C16288">
        <v>14</v>
      </c>
      <c r="D16288">
        <v>20</v>
      </c>
      <c r="E16288" t="s">
        <v>668</v>
      </c>
      <c r="G16288" t="s">
        <v>669</v>
      </c>
    </row>
    <row r="16289" spans="1:7">
      <c r="A16289" t="s">
        <v>29513</v>
      </c>
      <c r="B16289">
        <v>41</v>
      </c>
      <c r="C16289">
        <v>15</v>
      </c>
      <c r="D16289">
        <v>1</v>
      </c>
      <c r="E16289" t="s">
        <v>672</v>
      </c>
      <c r="G16289" t="e">
        <f>--Buffer</f>
        <v>#NAME?</v>
      </c>
    </row>
    <row r="16290" spans="1:7">
      <c r="A16290" t="s">
        <v>29514</v>
      </c>
      <c r="B16290">
        <v>41</v>
      </c>
      <c r="C16290">
        <v>15</v>
      </c>
      <c r="D16290">
        <v>2</v>
      </c>
      <c r="E16290" t="s">
        <v>672</v>
      </c>
      <c r="G16290" t="e">
        <f>--Buffer</f>
        <v>#NAME?</v>
      </c>
    </row>
    <row r="16291" spans="1:7">
      <c r="A16291" t="s">
        <v>29515</v>
      </c>
      <c r="B16291">
        <v>41</v>
      </c>
      <c r="C16291">
        <v>15</v>
      </c>
      <c r="D16291">
        <v>3</v>
      </c>
      <c r="E16291" t="s">
        <v>675</v>
      </c>
      <c r="G16291" t="s">
        <v>676</v>
      </c>
    </row>
    <row r="16292" spans="1:7">
      <c r="A16292" t="s">
        <v>29516</v>
      </c>
      <c r="B16292">
        <v>41</v>
      </c>
      <c r="C16292">
        <v>15</v>
      </c>
      <c r="D16292">
        <v>4</v>
      </c>
      <c r="E16292" t="s">
        <v>675</v>
      </c>
      <c r="G16292" t="s">
        <v>676</v>
      </c>
    </row>
    <row r="16293" spans="1:7">
      <c r="A16293" t="s">
        <v>29517</v>
      </c>
      <c r="B16293">
        <v>41</v>
      </c>
      <c r="C16293">
        <v>15</v>
      </c>
      <c r="D16293">
        <v>5</v>
      </c>
      <c r="E16293" t="s">
        <v>679</v>
      </c>
      <c r="G16293" t="s">
        <v>680</v>
      </c>
    </row>
    <row r="16294" spans="1:7">
      <c r="A16294" t="s">
        <v>29518</v>
      </c>
      <c r="B16294">
        <v>41</v>
      </c>
      <c r="C16294">
        <v>15</v>
      </c>
      <c r="D16294">
        <v>6</v>
      </c>
      <c r="E16294" t="s">
        <v>679</v>
      </c>
      <c r="G16294" t="s">
        <v>680</v>
      </c>
    </row>
    <row r="16295" spans="1:7">
      <c r="A16295" t="s">
        <v>29519</v>
      </c>
      <c r="B16295">
        <v>41</v>
      </c>
      <c r="C16295">
        <v>15</v>
      </c>
      <c r="D16295">
        <v>7</v>
      </c>
      <c r="E16295" t="s">
        <v>683</v>
      </c>
      <c r="G16295" t="s">
        <v>684</v>
      </c>
    </row>
    <row r="16296" spans="1:7">
      <c r="A16296" t="s">
        <v>29520</v>
      </c>
      <c r="B16296">
        <v>41</v>
      </c>
      <c r="C16296">
        <v>15</v>
      </c>
      <c r="D16296">
        <v>8</v>
      </c>
      <c r="E16296" t="s">
        <v>683</v>
      </c>
      <c r="G16296" t="s">
        <v>684</v>
      </c>
    </row>
    <row r="16297" spans="1:7">
      <c r="A16297" t="s">
        <v>29521</v>
      </c>
      <c r="B16297">
        <v>41</v>
      </c>
      <c r="C16297">
        <v>15</v>
      </c>
      <c r="D16297">
        <v>9</v>
      </c>
      <c r="E16297" t="s">
        <v>672</v>
      </c>
      <c r="G16297" t="e">
        <f>--Buffer</f>
        <v>#NAME?</v>
      </c>
    </row>
    <row r="16298" spans="1:7">
      <c r="A16298" t="s">
        <v>29522</v>
      </c>
      <c r="B16298">
        <v>41</v>
      </c>
      <c r="C16298">
        <v>15</v>
      </c>
      <c r="D16298">
        <v>10</v>
      </c>
      <c r="E16298" t="s">
        <v>672</v>
      </c>
      <c r="G16298" t="e">
        <f>--Buffer</f>
        <v>#NAME?</v>
      </c>
    </row>
    <row r="16299" spans="1:7">
      <c r="A16299" t="s">
        <v>29523</v>
      </c>
      <c r="B16299">
        <v>41</v>
      </c>
      <c r="C16299">
        <v>15</v>
      </c>
      <c r="D16299">
        <v>11</v>
      </c>
      <c r="E16299" t="s">
        <v>672</v>
      </c>
      <c r="G16299" t="e">
        <f>--Buffer</f>
        <v>#NAME?</v>
      </c>
    </row>
    <row r="16300" spans="1:7">
      <c r="A16300" t="s">
        <v>29524</v>
      </c>
      <c r="B16300">
        <v>41</v>
      </c>
      <c r="C16300">
        <v>15</v>
      </c>
      <c r="D16300">
        <v>12</v>
      </c>
      <c r="E16300" t="s">
        <v>672</v>
      </c>
      <c r="G16300" t="e">
        <f>--Buffer</f>
        <v>#NAME?</v>
      </c>
    </row>
    <row r="16301" spans="1:7">
      <c r="A16301" t="s">
        <v>29525</v>
      </c>
      <c r="B16301">
        <v>41</v>
      </c>
      <c r="C16301">
        <v>15</v>
      </c>
      <c r="D16301">
        <v>13</v>
      </c>
      <c r="E16301" t="s">
        <v>672</v>
      </c>
      <c r="G16301" t="e">
        <f>--Buffer</f>
        <v>#NAME?</v>
      </c>
    </row>
    <row r="16302" spans="1:7">
      <c r="A16302" t="s">
        <v>29526</v>
      </c>
      <c r="B16302">
        <v>41</v>
      </c>
      <c r="C16302">
        <v>15</v>
      </c>
      <c r="D16302">
        <v>14</v>
      </c>
      <c r="E16302" t="s">
        <v>672</v>
      </c>
      <c r="G16302" t="e">
        <f>--Buffer</f>
        <v>#NAME?</v>
      </c>
    </row>
    <row r="16303" spans="1:7">
      <c r="A16303" t="s">
        <v>29527</v>
      </c>
      <c r="B16303">
        <v>41</v>
      </c>
      <c r="C16303">
        <v>15</v>
      </c>
      <c r="D16303">
        <v>15</v>
      </c>
      <c r="E16303" t="s">
        <v>672</v>
      </c>
      <c r="G16303" t="e">
        <f>--Buffer</f>
        <v>#NAME?</v>
      </c>
    </row>
    <row r="16304" spans="1:7">
      <c r="A16304" t="s">
        <v>29528</v>
      </c>
      <c r="B16304">
        <v>41</v>
      </c>
      <c r="C16304">
        <v>15</v>
      </c>
      <c r="D16304">
        <v>16</v>
      </c>
      <c r="E16304" t="s">
        <v>672</v>
      </c>
      <c r="G16304" t="e">
        <f>--Buffer</f>
        <v>#NAME?</v>
      </c>
    </row>
    <row r="16305" spans="1:7">
      <c r="A16305" t="s">
        <v>29529</v>
      </c>
      <c r="B16305">
        <v>41</v>
      </c>
      <c r="C16305">
        <v>15</v>
      </c>
      <c r="D16305">
        <v>17</v>
      </c>
      <c r="E16305" t="s">
        <v>695</v>
      </c>
      <c r="G16305" t="s">
        <v>696</v>
      </c>
    </row>
    <row r="16306" spans="1:7">
      <c r="A16306" t="s">
        <v>29530</v>
      </c>
      <c r="B16306">
        <v>41</v>
      </c>
      <c r="C16306">
        <v>15</v>
      </c>
      <c r="D16306">
        <v>18</v>
      </c>
      <c r="E16306" t="s">
        <v>695</v>
      </c>
      <c r="G16306" t="s">
        <v>696</v>
      </c>
    </row>
    <row r="16307" spans="1:7">
      <c r="A16307" t="s">
        <v>29531</v>
      </c>
      <c r="B16307">
        <v>41</v>
      </c>
      <c r="C16307">
        <v>15</v>
      </c>
      <c r="D16307">
        <v>19</v>
      </c>
      <c r="E16307" t="s">
        <v>699</v>
      </c>
      <c r="G16307" t="s">
        <v>700</v>
      </c>
    </row>
    <row r="16308" spans="1:7">
      <c r="A16308" t="s">
        <v>29532</v>
      </c>
      <c r="B16308">
        <v>41</v>
      </c>
      <c r="C16308">
        <v>15</v>
      </c>
      <c r="D16308">
        <v>20</v>
      </c>
      <c r="E16308" t="s">
        <v>699</v>
      </c>
      <c r="G16308" t="s">
        <v>700</v>
      </c>
    </row>
    <row r="16309" spans="1:7">
      <c r="A16309" t="s">
        <v>29533</v>
      </c>
      <c r="B16309">
        <v>41</v>
      </c>
      <c r="C16309">
        <v>16</v>
      </c>
      <c r="D16309">
        <v>1</v>
      </c>
      <c r="E16309" t="s">
        <v>703</v>
      </c>
      <c r="G16309" t="s">
        <v>704</v>
      </c>
    </row>
    <row r="16310" spans="1:7">
      <c r="A16310" t="s">
        <v>29534</v>
      </c>
      <c r="B16310">
        <v>41</v>
      </c>
      <c r="C16310">
        <v>16</v>
      </c>
      <c r="D16310">
        <v>2</v>
      </c>
      <c r="E16310" t="s">
        <v>703</v>
      </c>
      <c r="G16310" t="s">
        <v>704</v>
      </c>
    </row>
    <row r="16311" spans="1:7">
      <c r="A16311" t="s">
        <v>29535</v>
      </c>
      <c r="B16311">
        <v>41</v>
      </c>
      <c r="C16311">
        <v>16</v>
      </c>
      <c r="D16311">
        <v>3</v>
      </c>
      <c r="E16311" t="s">
        <v>707</v>
      </c>
      <c r="G16311" t="s">
        <v>708</v>
      </c>
    </row>
    <row r="16312" spans="1:7">
      <c r="A16312" t="s">
        <v>29536</v>
      </c>
      <c r="B16312">
        <v>41</v>
      </c>
      <c r="C16312">
        <v>16</v>
      </c>
      <c r="D16312">
        <v>4</v>
      </c>
      <c r="E16312" t="s">
        <v>707</v>
      </c>
      <c r="G16312" t="s">
        <v>708</v>
      </c>
    </row>
    <row r="16313" spans="1:7">
      <c r="A16313" t="s">
        <v>29537</v>
      </c>
      <c r="B16313">
        <v>41</v>
      </c>
      <c r="C16313">
        <v>16</v>
      </c>
      <c r="D16313">
        <v>5</v>
      </c>
      <c r="E16313" t="s">
        <v>711</v>
      </c>
      <c r="G16313" t="e">
        <f>--Blank</f>
        <v>#NAME?</v>
      </c>
    </row>
    <row r="16314" spans="1:7">
      <c r="A16314" t="s">
        <v>29538</v>
      </c>
      <c r="B16314">
        <v>41</v>
      </c>
      <c r="C16314">
        <v>16</v>
      </c>
      <c r="D16314">
        <v>6</v>
      </c>
      <c r="E16314" t="s">
        <v>711</v>
      </c>
      <c r="G16314" t="e">
        <f>--Blank</f>
        <v>#NAME?</v>
      </c>
    </row>
    <row r="16315" spans="1:7">
      <c r="A16315" t="s">
        <v>29539</v>
      </c>
      <c r="B16315">
        <v>41</v>
      </c>
      <c r="C16315">
        <v>16</v>
      </c>
      <c r="D16315">
        <v>7</v>
      </c>
      <c r="E16315" t="s">
        <v>711</v>
      </c>
      <c r="G16315" t="e">
        <f>--Blank</f>
        <v>#NAME?</v>
      </c>
    </row>
    <row r="16316" spans="1:7">
      <c r="A16316" t="s">
        <v>29540</v>
      </c>
      <c r="B16316">
        <v>41</v>
      </c>
      <c r="C16316">
        <v>16</v>
      </c>
      <c r="D16316">
        <v>8</v>
      </c>
      <c r="E16316" t="s">
        <v>711</v>
      </c>
      <c r="G16316" t="e">
        <f>--Blank</f>
        <v>#NAME?</v>
      </c>
    </row>
    <row r="16317" spans="1:7">
      <c r="A16317" t="s">
        <v>29541</v>
      </c>
      <c r="B16317">
        <v>41</v>
      </c>
      <c r="C16317">
        <v>16</v>
      </c>
      <c r="D16317">
        <v>9</v>
      </c>
      <c r="E16317" t="s">
        <v>711</v>
      </c>
      <c r="G16317" t="e">
        <f>--Blank</f>
        <v>#NAME?</v>
      </c>
    </row>
    <row r="16318" spans="1:7">
      <c r="A16318" t="s">
        <v>29542</v>
      </c>
      <c r="B16318">
        <v>41</v>
      </c>
      <c r="C16318">
        <v>16</v>
      </c>
      <c r="D16318">
        <v>10</v>
      </c>
      <c r="E16318" t="s">
        <v>711</v>
      </c>
      <c r="G16318" t="e">
        <f>--Blank</f>
        <v>#NAME?</v>
      </c>
    </row>
    <row r="16319" spans="1:7">
      <c r="A16319" t="s">
        <v>29543</v>
      </c>
      <c r="B16319">
        <v>41</v>
      </c>
      <c r="C16319">
        <v>16</v>
      </c>
      <c r="D16319">
        <v>11</v>
      </c>
      <c r="E16319" t="s">
        <v>711</v>
      </c>
      <c r="G16319" t="e">
        <f>--Blank</f>
        <v>#NAME?</v>
      </c>
    </row>
    <row r="16320" spans="1:7">
      <c r="A16320" t="s">
        <v>29544</v>
      </c>
      <c r="B16320">
        <v>41</v>
      </c>
      <c r="C16320">
        <v>16</v>
      </c>
      <c r="D16320">
        <v>12</v>
      </c>
      <c r="E16320" t="s">
        <v>711</v>
      </c>
      <c r="G16320" t="e">
        <f>--Blank</f>
        <v>#NAME?</v>
      </c>
    </row>
    <row r="16321" spans="1:7">
      <c r="A16321" t="s">
        <v>29545</v>
      </c>
      <c r="B16321">
        <v>41</v>
      </c>
      <c r="C16321">
        <v>16</v>
      </c>
      <c r="D16321">
        <v>13</v>
      </c>
      <c r="E16321" t="s">
        <v>711</v>
      </c>
      <c r="G16321" t="e">
        <f>--Blank</f>
        <v>#NAME?</v>
      </c>
    </row>
    <row r="16322" spans="1:7">
      <c r="A16322" t="s">
        <v>29546</v>
      </c>
      <c r="B16322">
        <v>41</v>
      </c>
      <c r="C16322">
        <v>16</v>
      </c>
      <c r="D16322">
        <v>14</v>
      </c>
      <c r="E16322" t="s">
        <v>711</v>
      </c>
      <c r="G16322" t="e">
        <f>--Blank</f>
        <v>#NAME?</v>
      </c>
    </row>
    <row r="16323" spans="1:7">
      <c r="A16323" t="s">
        <v>29547</v>
      </c>
      <c r="B16323">
        <v>41</v>
      </c>
      <c r="C16323">
        <v>16</v>
      </c>
      <c r="D16323">
        <v>15</v>
      </c>
      <c r="E16323" t="s">
        <v>711</v>
      </c>
      <c r="G16323" t="e">
        <f>--Blank</f>
        <v>#NAME?</v>
      </c>
    </row>
    <row r="16324" spans="1:7">
      <c r="A16324" t="s">
        <v>29548</v>
      </c>
      <c r="B16324">
        <v>41</v>
      </c>
      <c r="C16324">
        <v>16</v>
      </c>
      <c r="D16324">
        <v>16</v>
      </c>
      <c r="E16324" t="s">
        <v>711</v>
      </c>
      <c r="G16324" t="e">
        <f>--Blank</f>
        <v>#NAME?</v>
      </c>
    </row>
    <row r="16325" spans="1:7">
      <c r="A16325" t="s">
        <v>29549</v>
      </c>
      <c r="B16325">
        <v>41</v>
      </c>
      <c r="C16325">
        <v>16</v>
      </c>
      <c r="D16325">
        <v>17</v>
      </c>
      <c r="E16325" t="s">
        <v>711</v>
      </c>
      <c r="G16325" t="e">
        <f>--Blank</f>
        <v>#NAME?</v>
      </c>
    </row>
    <row r="16326" spans="1:7">
      <c r="A16326" t="s">
        <v>29550</v>
      </c>
      <c r="B16326">
        <v>41</v>
      </c>
      <c r="C16326">
        <v>16</v>
      </c>
      <c r="D16326">
        <v>18</v>
      </c>
      <c r="E16326" t="s">
        <v>711</v>
      </c>
      <c r="G16326" t="e">
        <f>--Blank</f>
        <v>#NAME?</v>
      </c>
    </row>
    <row r="16327" spans="1:7">
      <c r="A16327" t="s">
        <v>29551</v>
      </c>
      <c r="B16327">
        <v>41</v>
      </c>
      <c r="C16327">
        <v>16</v>
      </c>
      <c r="D16327">
        <v>19</v>
      </c>
      <c r="E16327" t="s">
        <v>711</v>
      </c>
      <c r="G16327" t="e">
        <f>--Blank</f>
        <v>#NAME?</v>
      </c>
    </row>
    <row r="16328" spans="1:7">
      <c r="A16328" t="s">
        <v>29552</v>
      </c>
      <c r="B16328">
        <v>41</v>
      </c>
      <c r="C16328">
        <v>16</v>
      </c>
      <c r="D16328">
        <v>20</v>
      </c>
      <c r="E16328" t="s">
        <v>711</v>
      </c>
      <c r="G16328" t="e">
        <f>--Blank</f>
        <v>#NAME?</v>
      </c>
    </row>
    <row r="16329" spans="1:7">
      <c r="A16329" t="s">
        <v>29553</v>
      </c>
      <c r="B16329">
        <v>41</v>
      </c>
      <c r="C16329">
        <v>17</v>
      </c>
      <c r="D16329">
        <v>1</v>
      </c>
      <c r="E16329" t="s">
        <v>711</v>
      </c>
      <c r="G16329" t="e">
        <f>--Blank</f>
        <v>#NAME?</v>
      </c>
    </row>
    <row r="16330" spans="1:7">
      <c r="A16330" t="s">
        <v>29554</v>
      </c>
      <c r="B16330">
        <v>41</v>
      </c>
      <c r="C16330">
        <v>17</v>
      </c>
      <c r="D16330">
        <v>2</v>
      </c>
      <c r="E16330" t="s">
        <v>711</v>
      </c>
      <c r="G16330" t="e">
        <f>--Blank</f>
        <v>#NAME?</v>
      </c>
    </row>
    <row r="16331" spans="1:7">
      <c r="A16331" t="s">
        <v>29555</v>
      </c>
      <c r="B16331">
        <v>41</v>
      </c>
      <c r="C16331">
        <v>17</v>
      </c>
      <c r="D16331">
        <v>3</v>
      </c>
      <c r="E16331" t="s">
        <v>711</v>
      </c>
      <c r="G16331" t="e">
        <f>--Blank</f>
        <v>#NAME?</v>
      </c>
    </row>
    <row r="16332" spans="1:7">
      <c r="A16332" t="s">
        <v>29556</v>
      </c>
      <c r="B16332">
        <v>41</v>
      </c>
      <c r="C16332">
        <v>17</v>
      </c>
      <c r="D16332">
        <v>4</v>
      </c>
      <c r="E16332" t="s">
        <v>711</v>
      </c>
      <c r="G16332" t="e">
        <f>--Blank</f>
        <v>#NAME?</v>
      </c>
    </row>
    <row r="16333" spans="1:7">
      <c r="A16333" t="s">
        <v>29557</v>
      </c>
      <c r="B16333">
        <v>41</v>
      </c>
      <c r="C16333">
        <v>17</v>
      </c>
      <c r="D16333">
        <v>5</v>
      </c>
      <c r="E16333" t="s">
        <v>711</v>
      </c>
      <c r="G16333" t="e">
        <f>--Blank</f>
        <v>#NAME?</v>
      </c>
    </row>
    <row r="16334" spans="1:7">
      <c r="A16334" t="s">
        <v>29558</v>
      </c>
      <c r="B16334">
        <v>41</v>
      </c>
      <c r="C16334">
        <v>17</v>
      </c>
      <c r="D16334">
        <v>6</v>
      </c>
      <c r="E16334" t="s">
        <v>711</v>
      </c>
      <c r="G16334" t="e">
        <f>--Blank</f>
        <v>#NAME?</v>
      </c>
    </row>
    <row r="16335" spans="1:7">
      <c r="A16335" t="s">
        <v>29559</v>
      </c>
      <c r="B16335">
        <v>41</v>
      </c>
      <c r="C16335">
        <v>17</v>
      </c>
      <c r="D16335">
        <v>7</v>
      </c>
      <c r="E16335" t="s">
        <v>711</v>
      </c>
      <c r="G16335" t="e">
        <f>--Blank</f>
        <v>#NAME?</v>
      </c>
    </row>
    <row r="16336" spans="1:7">
      <c r="A16336" t="s">
        <v>29560</v>
      </c>
      <c r="B16336">
        <v>41</v>
      </c>
      <c r="C16336">
        <v>17</v>
      </c>
      <c r="D16336">
        <v>8</v>
      </c>
      <c r="E16336" t="s">
        <v>711</v>
      </c>
      <c r="G16336" t="e">
        <f>--Blank</f>
        <v>#NAME?</v>
      </c>
    </row>
    <row r="16337" spans="1:7">
      <c r="A16337" t="s">
        <v>29561</v>
      </c>
      <c r="B16337">
        <v>41</v>
      </c>
      <c r="C16337">
        <v>17</v>
      </c>
      <c r="D16337">
        <v>9</v>
      </c>
      <c r="E16337" t="s">
        <v>711</v>
      </c>
      <c r="G16337" t="e">
        <f>--Blank</f>
        <v>#NAME?</v>
      </c>
    </row>
    <row r="16338" spans="1:7">
      <c r="A16338" t="s">
        <v>29562</v>
      </c>
      <c r="B16338">
        <v>41</v>
      </c>
      <c r="C16338">
        <v>17</v>
      </c>
      <c r="D16338">
        <v>10</v>
      </c>
      <c r="E16338" t="s">
        <v>711</v>
      </c>
      <c r="G16338" t="e">
        <f>--Blank</f>
        <v>#NAME?</v>
      </c>
    </row>
    <row r="16339" spans="1:7">
      <c r="A16339" t="s">
        <v>29563</v>
      </c>
      <c r="B16339">
        <v>41</v>
      </c>
      <c r="C16339">
        <v>17</v>
      </c>
      <c r="D16339">
        <v>11</v>
      </c>
      <c r="E16339" t="s">
        <v>711</v>
      </c>
      <c r="G16339" t="e">
        <f>--Blank</f>
        <v>#NAME?</v>
      </c>
    </row>
    <row r="16340" spans="1:7">
      <c r="A16340" t="s">
        <v>29564</v>
      </c>
      <c r="B16340">
        <v>41</v>
      </c>
      <c r="C16340">
        <v>17</v>
      </c>
      <c r="D16340">
        <v>12</v>
      </c>
      <c r="E16340" t="s">
        <v>711</v>
      </c>
      <c r="G16340" t="e">
        <f>--Blank</f>
        <v>#NAME?</v>
      </c>
    </row>
    <row r="16341" spans="1:7">
      <c r="A16341" t="s">
        <v>29565</v>
      </c>
      <c r="B16341">
        <v>41</v>
      </c>
      <c r="C16341">
        <v>17</v>
      </c>
      <c r="D16341">
        <v>13</v>
      </c>
      <c r="E16341" t="s">
        <v>711</v>
      </c>
      <c r="G16341" t="e">
        <f>--Blank</f>
        <v>#NAME?</v>
      </c>
    </row>
    <row r="16342" spans="1:7">
      <c r="A16342" t="s">
        <v>29566</v>
      </c>
      <c r="B16342">
        <v>41</v>
      </c>
      <c r="C16342">
        <v>17</v>
      </c>
      <c r="D16342">
        <v>14</v>
      </c>
      <c r="E16342" t="s">
        <v>711</v>
      </c>
      <c r="G16342" t="e">
        <f>--Blank</f>
        <v>#NAME?</v>
      </c>
    </row>
    <row r="16343" spans="1:7">
      <c r="A16343" t="s">
        <v>29567</v>
      </c>
      <c r="B16343">
        <v>41</v>
      </c>
      <c r="C16343">
        <v>17</v>
      </c>
      <c r="D16343">
        <v>15</v>
      </c>
      <c r="E16343" t="s">
        <v>711</v>
      </c>
      <c r="G16343" t="e">
        <f>--Blank</f>
        <v>#NAME?</v>
      </c>
    </row>
    <row r="16344" spans="1:7">
      <c r="A16344" t="s">
        <v>29568</v>
      </c>
      <c r="B16344">
        <v>41</v>
      </c>
      <c r="C16344">
        <v>17</v>
      </c>
      <c r="D16344">
        <v>16</v>
      </c>
      <c r="E16344" t="s">
        <v>711</v>
      </c>
      <c r="G16344" t="e">
        <f>--Blank</f>
        <v>#NAME?</v>
      </c>
    </row>
    <row r="16345" spans="1:7">
      <c r="A16345" t="s">
        <v>29569</v>
      </c>
      <c r="B16345">
        <v>41</v>
      </c>
      <c r="C16345">
        <v>17</v>
      </c>
      <c r="D16345">
        <v>17</v>
      </c>
      <c r="E16345" t="s">
        <v>711</v>
      </c>
      <c r="G16345" t="e">
        <f>--Blank</f>
        <v>#NAME?</v>
      </c>
    </row>
    <row r="16346" spans="1:7">
      <c r="A16346" t="s">
        <v>29570</v>
      </c>
      <c r="B16346">
        <v>41</v>
      </c>
      <c r="C16346">
        <v>17</v>
      </c>
      <c r="D16346">
        <v>18</v>
      </c>
      <c r="E16346" t="s">
        <v>711</v>
      </c>
      <c r="G16346" t="e">
        <f>--Blank</f>
        <v>#NAME?</v>
      </c>
    </row>
    <row r="16347" spans="1:7">
      <c r="A16347" t="s">
        <v>29571</v>
      </c>
      <c r="B16347">
        <v>41</v>
      </c>
      <c r="C16347">
        <v>17</v>
      </c>
      <c r="D16347">
        <v>19</v>
      </c>
      <c r="E16347" t="s">
        <v>711</v>
      </c>
      <c r="G16347" t="e">
        <f>--Blank</f>
        <v>#NAME?</v>
      </c>
    </row>
    <row r="16348" spans="1:7">
      <c r="A16348" t="s">
        <v>29572</v>
      </c>
      <c r="B16348">
        <v>41</v>
      </c>
      <c r="C16348">
        <v>17</v>
      </c>
      <c r="D16348">
        <v>20</v>
      </c>
      <c r="E16348" t="s">
        <v>711</v>
      </c>
      <c r="G16348" t="e">
        <f>--Blank</f>
        <v>#NAME?</v>
      </c>
    </row>
    <row r="16349" spans="1:7">
      <c r="A16349" t="s">
        <v>29573</v>
      </c>
      <c r="B16349">
        <v>41</v>
      </c>
      <c r="C16349">
        <v>18</v>
      </c>
      <c r="D16349">
        <v>1</v>
      </c>
      <c r="E16349" t="s">
        <v>711</v>
      </c>
      <c r="G16349" t="e">
        <f>--Blank</f>
        <v>#NAME?</v>
      </c>
    </row>
    <row r="16350" spans="1:7">
      <c r="A16350" t="s">
        <v>29574</v>
      </c>
      <c r="B16350">
        <v>41</v>
      </c>
      <c r="C16350">
        <v>18</v>
      </c>
      <c r="D16350">
        <v>2</v>
      </c>
      <c r="E16350" t="s">
        <v>711</v>
      </c>
      <c r="G16350" t="e">
        <f>--Blank</f>
        <v>#NAME?</v>
      </c>
    </row>
    <row r="16351" spans="1:7">
      <c r="A16351" t="s">
        <v>29575</v>
      </c>
      <c r="B16351">
        <v>41</v>
      </c>
      <c r="C16351">
        <v>18</v>
      </c>
      <c r="D16351">
        <v>3</v>
      </c>
      <c r="E16351" t="s">
        <v>711</v>
      </c>
      <c r="G16351" t="e">
        <f>--Blank</f>
        <v>#NAME?</v>
      </c>
    </row>
    <row r="16352" spans="1:7">
      <c r="A16352" t="s">
        <v>29576</v>
      </c>
      <c r="B16352">
        <v>41</v>
      </c>
      <c r="C16352">
        <v>18</v>
      </c>
      <c r="D16352">
        <v>4</v>
      </c>
      <c r="E16352" t="s">
        <v>711</v>
      </c>
      <c r="G16352" t="e">
        <f>--Blank</f>
        <v>#NAME?</v>
      </c>
    </row>
    <row r="16353" spans="1:7">
      <c r="A16353" t="s">
        <v>29577</v>
      </c>
      <c r="B16353">
        <v>41</v>
      </c>
      <c r="C16353">
        <v>18</v>
      </c>
      <c r="D16353">
        <v>5</v>
      </c>
      <c r="E16353" t="s">
        <v>711</v>
      </c>
      <c r="G16353" t="e">
        <f>--Blank</f>
        <v>#NAME?</v>
      </c>
    </row>
    <row r="16354" spans="1:7">
      <c r="A16354" t="s">
        <v>29578</v>
      </c>
      <c r="B16354">
        <v>41</v>
      </c>
      <c r="C16354">
        <v>18</v>
      </c>
      <c r="D16354">
        <v>6</v>
      </c>
      <c r="E16354" t="s">
        <v>711</v>
      </c>
      <c r="G16354" t="e">
        <f>--Blank</f>
        <v>#NAME?</v>
      </c>
    </row>
    <row r="16355" spans="1:7">
      <c r="A16355" t="s">
        <v>29579</v>
      </c>
      <c r="B16355">
        <v>41</v>
      </c>
      <c r="C16355">
        <v>18</v>
      </c>
      <c r="D16355">
        <v>7</v>
      </c>
      <c r="E16355" t="s">
        <v>711</v>
      </c>
      <c r="G16355" t="e">
        <f>--Blank</f>
        <v>#NAME?</v>
      </c>
    </row>
    <row r="16356" spans="1:7">
      <c r="A16356" t="s">
        <v>29580</v>
      </c>
      <c r="B16356">
        <v>41</v>
      </c>
      <c r="C16356">
        <v>18</v>
      </c>
      <c r="D16356">
        <v>8</v>
      </c>
      <c r="E16356" t="s">
        <v>711</v>
      </c>
      <c r="G16356" t="e">
        <f>--Blank</f>
        <v>#NAME?</v>
      </c>
    </row>
    <row r="16357" spans="1:7">
      <c r="A16357" t="s">
        <v>29581</v>
      </c>
      <c r="B16357">
        <v>41</v>
      </c>
      <c r="C16357">
        <v>18</v>
      </c>
      <c r="D16357">
        <v>9</v>
      </c>
      <c r="E16357" t="s">
        <v>711</v>
      </c>
      <c r="G16357" t="e">
        <f>--Blank</f>
        <v>#NAME?</v>
      </c>
    </row>
    <row r="16358" spans="1:7">
      <c r="A16358" t="s">
        <v>29582</v>
      </c>
      <c r="B16358">
        <v>41</v>
      </c>
      <c r="C16358">
        <v>18</v>
      </c>
      <c r="D16358">
        <v>10</v>
      </c>
      <c r="E16358" t="s">
        <v>711</v>
      </c>
      <c r="G16358" t="e">
        <f>--Blank</f>
        <v>#NAME?</v>
      </c>
    </row>
    <row r="16359" spans="1:7">
      <c r="A16359" t="s">
        <v>29583</v>
      </c>
      <c r="B16359">
        <v>41</v>
      </c>
      <c r="C16359">
        <v>18</v>
      </c>
      <c r="D16359">
        <v>11</v>
      </c>
      <c r="E16359" t="s">
        <v>711</v>
      </c>
      <c r="G16359" t="e">
        <f>--Blank</f>
        <v>#NAME?</v>
      </c>
    </row>
    <row r="16360" spans="1:7">
      <c r="A16360" t="s">
        <v>29584</v>
      </c>
      <c r="B16360">
        <v>41</v>
      </c>
      <c r="C16360">
        <v>18</v>
      </c>
      <c r="D16360">
        <v>12</v>
      </c>
      <c r="E16360" t="s">
        <v>711</v>
      </c>
      <c r="G16360" t="e">
        <f>--Blank</f>
        <v>#NAME?</v>
      </c>
    </row>
    <row r="16361" spans="1:7">
      <c r="A16361" t="s">
        <v>29585</v>
      </c>
      <c r="B16361">
        <v>41</v>
      </c>
      <c r="C16361">
        <v>18</v>
      </c>
      <c r="D16361">
        <v>13</v>
      </c>
      <c r="E16361" t="s">
        <v>711</v>
      </c>
      <c r="G16361" t="e">
        <f>--Blank</f>
        <v>#NAME?</v>
      </c>
    </row>
    <row r="16362" spans="1:7">
      <c r="A16362" t="s">
        <v>29586</v>
      </c>
      <c r="B16362">
        <v>41</v>
      </c>
      <c r="C16362">
        <v>18</v>
      </c>
      <c r="D16362">
        <v>14</v>
      </c>
      <c r="E16362" t="s">
        <v>711</v>
      </c>
      <c r="G16362" t="e">
        <f>--Blank</f>
        <v>#NAME?</v>
      </c>
    </row>
    <row r="16363" spans="1:7">
      <c r="A16363" t="s">
        <v>29587</v>
      </c>
      <c r="B16363">
        <v>41</v>
      </c>
      <c r="C16363">
        <v>18</v>
      </c>
      <c r="D16363">
        <v>15</v>
      </c>
      <c r="E16363" t="s">
        <v>711</v>
      </c>
      <c r="G16363" t="e">
        <f>--Blank</f>
        <v>#NAME?</v>
      </c>
    </row>
    <row r="16364" spans="1:7">
      <c r="A16364" t="s">
        <v>29588</v>
      </c>
      <c r="B16364">
        <v>41</v>
      </c>
      <c r="C16364">
        <v>18</v>
      </c>
      <c r="D16364">
        <v>16</v>
      </c>
      <c r="E16364" t="s">
        <v>711</v>
      </c>
      <c r="G16364" t="e">
        <f>--Blank</f>
        <v>#NAME?</v>
      </c>
    </row>
    <row r="16365" spans="1:7">
      <c r="A16365" t="s">
        <v>29589</v>
      </c>
      <c r="B16365">
        <v>41</v>
      </c>
      <c r="C16365">
        <v>18</v>
      </c>
      <c r="D16365">
        <v>17</v>
      </c>
      <c r="E16365" t="s">
        <v>711</v>
      </c>
      <c r="G16365" t="e">
        <f>--Blank</f>
        <v>#NAME?</v>
      </c>
    </row>
    <row r="16366" spans="1:7">
      <c r="A16366" t="s">
        <v>29590</v>
      </c>
      <c r="B16366">
        <v>41</v>
      </c>
      <c r="C16366">
        <v>18</v>
      </c>
      <c r="D16366">
        <v>18</v>
      </c>
      <c r="E16366" t="s">
        <v>711</v>
      </c>
      <c r="G16366" t="e">
        <f>--Blank</f>
        <v>#NAME?</v>
      </c>
    </row>
    <row r="16367" spans="1:7">
      <c r="A16367" t="s">
        <v>29591</v>
      </c>
      <c r="B16367">
        <v>41</v>
      </c>
      <c r="C16367">
        <v>18</v>
      </c>
      <c r="D16367">
        <v>19</v>
      </c>
      <c r="E16367" t="s">
        <v>711</v>
      </c>
      <c r="G16367" t="e">
        <f>--Blank</f>
        <v>#NAME?</v>
      </c>
    </row>
    <row r="16368" spans="1:7">
      <c r="A16368" t="s">
        <v>29592</v>
      </c>
      <c r="B16368">
        <v>41</v>
      </c>
      <c r="C16368">
        <v>18</v>
      </c>
      <c r="D16368">
        <v>20</v>
      </c>
      <c r="E16368" t="s">
        <v>711</v>
      </c>
      <c r="G16368" t="e">
        <f>--Blank</f>
        <v>#NAME?</v>
      </c>
    </row>
    <row r="16369" spans="1:7">
      <c r="A16369" t="s">
        <v>29593</v>
      </c>
      <c r="B16369">
        <v>41</v>
      </c>
      <c r="C16369">
        <v>19</v>
      </c>
      <c r="D16369">
        <v>1</v>
      </c>
      <c r="E16369" t="s">
        <v>711</v>
      </c>
      <c r="G16369" t="e">
        <f>--Blank</f>
        <v>#NAME?</v>
      </c>
    </row>
    <row r="16370" spans="1:7">
      <c r="A16370" t="s">
        <v>29594</v>
      </c>
      <c r="B16370">
        <v>41</v>
      </c>
      <c r="C16370">
        <v>19</v>
      </c>
      <c r="D16370">
        <v>2</v>
      </c>
      <c r="E16370" t="s">
        <v>711</v>
      </c>
      <c r="G16370" t="e">
        <f>--Blank</f>
        <v>#NAME?</v>
      </c>
    </row>
    <row r="16371" spans="1:7">
      <c r="A16371" t="s">
        <v>29595</v>
      </c>
      <c r="B16371">
        <v>41</v>
      </c>
      <c r="C16371">
        <v>19</v>
      </c>
      <c r="D16371">
        <v>3</v>
      </c>
      <c r="E16371" t="s">
        <v>711</v>
      </c>
      <c r="G16371" t="e">
        <f>--Blank</f>
        <v>#NAME?</v>
      </c>
    </row>
    <row r="16372" spans="1:7">
      <c r="A16372" t="s">
        <v>29596</v>
      </c>
      <c r="B16372">
        <v>41</v>
      </c>
      <c r="C16372">
        <v>19</v>
      </c>
      <c r="D16372">
        <v>4</v>
      </c>
      <c r="E16372" t="s">
        <v>711</v>
      </c>
      <c r="G16372" t="e">
        <f>--Blank</f>
        <v>#NAME?</v>
      </c>
    </row>
    <row r="16373" spans="1:7">
      <c r="A16373" t="s">
        <v>29597</v>
      </c>
      <c r="B16373">
        <v>41</v>
      </c>
      <c r="C16373">
        <v>19</v>
      </c>
      <c r="D16373">
        <v>5</v>
      </c>
      <c r="E16373" t="s">
        <v>711</v>
      </c>
      <c r="G16373" t="e">
        <f>--Blank</f>
        <v>#NAME?</v>
      </c>
    </row>
    <row r="16374" spans="1:7">
      <c r="A16374" t="s">
        <v>29598</v>
      </c>
      <c r="B16374">
        <v>41</v>
      </c>
      <c r="C16374">
        <v>19</v>
      </c>
      <c r="D16374">
        <v>6</v>
      </c>
      <c r="E16374" t="s">
        <v>711</v>
      </c>
      <c r="G16374" t="e">
        <f>--Blank</f>
        <v>#NAME?</v>
      </c>
    </row>
    <row r="16375" spans="1:7">
      <c r="A16375" t="s">
        <v>29599</v>
      </c>
      <c r="B16375">
        <v>41</v>
      </c>
      <c r="C16375">
        <v>19</v>
      </c>
      <c r="D16375">
        <v>7</v>
      </c>
      <c r="E16375" t="s">
        <v>711</v>
      </c>
      <c r="G16375" t="e">
        <f>--Blank</f>
        <v>#NAME?</v>
      </c>
    </row>
    <row r="16376" spans="1:7">
      <c r="A16376" t="s">
        <v>29600</v>
      </c>
      <c r="B16376">
        <v>41</v>
      </c>
      <c r="C16376">
        <v>19</v>
      </c>
      <c r="D16376">
        <v>8</v>
      </c>
      <c r="E16376" t="s">
        <v>711</v>
      </c>
      <c r="G16376" t="e">
        <f>--Blank</f>
        <v>#NAME?</v>
      </c>
    </row>
    <row r="16377" spans="1:7">
      <c r="A16377" t="s">
        <v>29601</v>
      </c>
      <c r="B16377">
        <v>41</v>
      </c>
      <c r="C16377">
        <v>19</v>
      </c>
      <c r="D16377">
        <v>9</v>
      </c>
      <c r="E16377" t="s">
        <v>711</v>
      </c>
      <c r="G16377" t="e">
        <f>--Blank</f>
        <v>#NAME?</v>
      </c>
    </row>
    <row r="16378" spans="1:7">
      <c r="A16378" t="s">
        <v>29602</v>
      </c>
      <c r="B16378">
        <v>41</v>
      </c>
      <c r="C16378">
        <v>19</v>
      </c>
      <c r="D16378">
        <v>10</v>
      </c>
      <c r="E16378" t="s">
        <v>711</v>
      </c>
      <c r="G16378" t="e">
        <f>--Blank</f>
        <v>#NAME?</v>
      </c>
    </row>
    <row r="16379" spans="1:7">
      <c r="A16379" t="s">
        <v>29603</v>
      </c>
      <c r="B16379">
        <v>41</v>
      </c>
      <c r="C16379">
        <v>19</v>
      </c>
      <c r="D16379">
        <v>11</v>
      </c>
      <c r="E16379" t="s">
        <v>711</v>
      </c>
      <c r="G16379" t="e">
        <f>--Blank</f>
        <v>#NAME?</v>
      </c>
    </row>
    <row r="16380" spans="1:7">
      <c r="A16380" t="s">
        <v>29604</v>
      </c>
      <c r="B16380">
        <v>41</v>
      </c>
      <c r="C16380">
        <v>19</v>
      </c>
      <c r="D16380">
        <v>12</v>
      </c>
      <c r="E16380" t="s">
        <v>711</v>
      </c>
      <c r="G16380" t="e">
        <f>--Blank</f>
        <v>#NAME?</v>
      </c>
    </row>
    <row r="16381" spans="1:7">
      <c r="A16381" t="s">
        <v>29605</v>
      </c>
      <c r="B16381">
        <v>41</v>
      </c>
      <c r="C16381">
        <v>19</v>
      </c>
      <c r="D16381">
        <v>13</v>
      </c>
      <c r="E16381" t="s">
        <v>711</v>
      </c>
      <c r="G16381" t="e">
        <f>--Blank</f>
        <v>#NAME?</v>
      </c>
    </row>
    <row r="16382" spans="1:7">
      <c r="A16382" t="s">
        <v>29606</v>
      </c>
      <c r="B16382">
        <v>41</v>
      </c>
      <c r="C16382">
        <v>19</v>
      </c>
      <c r="D16382">
        <v>14</v>
      </c>
      <c r="E16382" t="s">
        <v>711</v>
      </c>
      <c r="G16382" t="e">
        <f>--Blank</f>
        <v>#NAME?</v>
      </c>
    </row>
    <row r="16383" spans="1:7">
      <c r="A16383" t="s">
        <v>29607</v>
      </c>
      <c r="B16383">
        <v>41</v>
      </c>
      <c r="C16383">
        <v>19</v>
      </c>
      <c r="D16383">
        <v>15</v>
      </c>
      <c r="E16383" t="s">
        <v>711</v>
      </c>
      <c r="G16383" t="e">
        <f>--Blank</f>
        <v>#NAME?</v>
      </c>
    </row>
    <row r="16384" spans="1:7">
      <c r="A16384" t="s">
        <v>29608</v>
      </c>
      <c r="B16384">
        <v>41</v>
      </c>
      <c r="C16384">
        <v>19</v>
      </c>
      <c r="D16384">
        <v>16</v>
      </c>
      <c r="E16384" t="s">
        <v>711</v>
      </c>
      <c r="G16384" t="e">
        <f>--Blank</f>
        <v>#NAME?</v>
      </c>
    </row>
    <row r="16385" spans="1:7">
      <c r="A16385" t="s">
        <v>29609</v>
      </c>
      <c r="B16385">
        <v>41</v>
      </c>
      <c r="C16385">
        <v>19</v>
      </c>
      <c r="D16385">
        <v>17</v>
      </c>
      <c r="E16385" t="s">
        <v>711</v>
      </c>
      <c r="G16385" t="e">
        <f>--Blank</f>
        <v>#NAME?</v>
      </c>
    </row>
    <row r="16386" spans="1:7">
      <c r="A16386" t="s">
        <v>29610</v>
      </c>
      <c r="B16386">
        <v>41</v>
      </c>
      <c r="C16386">
        <v>19</v>
      </c>
      <c r="D16386">
        <v>18</v>
      </c>
      <c r="E16386" t="s">
        <v>711</v>
      </c>
      <c r="G16386" t="e">
        <f>--Blank</f>
        <v>#NAME?</v>
      </c>
    </row>
    <row r="16387" spans="1:7">
      <c r="A16387" t="s">
        <v>29611</v>
      </c>
      <c r="B16387">
        <v>41</v>
      </c>
      <c r="C16387">
        <v>19</v>
      </c>
      <c r="D16387">
        <v>19</v>
      </c>
      <c r="E16387" t="s">
        <v>711</v>
      </c>
      <c r="G16387" t="e">
        <f>--Blank</f>
        <v>#NAME?</v>
      </c>
    </row>
    <row r="16388" spans="1:7">
      <c r="A16388" t="s">
        <v>29612</v>
      </c>
      <c r="B16388">
        <v>41</v>
      </c>
      <c r="C16388">
        <v>19</v>
      </c>
      <c r="D16388">
        <v>20</v>
      </c>
      <c r="E16388" t="s">
        <v>711</v>
      </c>
      <c r="G16388" t="e">
        <f>--Blank</f>
        <v>#NAME?</v>
      </c>
    </row>
    <row r="16389" spans="1:7">
      <c r="A16389" t="s">
        <v>29613</v>
      </c>
      <c r="B16389">
        <v>41</v>
      </c>
      <c r="C16389">
        <v>20</v>
      </c>
      <c r="D16389">
        <v>1</v>
      </c>
      <c r="E16389" t="s">
        <v>711</v>
      </c>
      <c r="G16389" t="e">
        <f>--Blank</f>
        <v>#NAME?</v>
      </c>
    </row>
    <row r="16390" spans="1:7">
      <c r="A16390" t="s">
        <v>29614</v>
      </c>
      <c r="B16390">
        <v>41</v>
      </c>
      <c r="C16390">
        <v>20</v>
      </c>
      <c r="D16390">
        <v>2</v>
      </c>
      <c r="E16390" t="s">
        <v>711</v>
      </c>
      <c r="G16390" t="e">
        <f>--Blank</f>
        <v>#NAME?</v>
      </c>
    </row>
    <row r="16391" spans="1:7">
      <c r="A16391" t="s">
        <v>29615</v>
      </c>
      <c r="B16391">
        <v>41</v>
      </c>
      <c r="C16391">
        <v>20</v>
      </c>
      <c r="D16391">
        <v>3</v>
      </c>
      <c r="E16391" t="s">
        <v>711</v>
      </c>
      <c r="G16391" t="e">
        <f>--Blank</f>
        <v>#NAME?</v>
      </c>
    </row>
    <row r="16392" spans="1:7">
      <c r="A16392" t="s">
        <v>29616</v>
      </c>
      <c r="B16392">
        <v>41</v>
      </c>
      <c r="C16392">
        <v>20</v>
      </c>
      <c r="D16392">
        <v>4</v>
      </c>
      <c r="E16392" t="s">
        <v>711</v>
      </c>
      <c r="G16392" t="e">
        <f>--Blank</f>
        <v>#NAME?</v>
      </c>
    </row>
    <row r="16393" spans="1:7">
      <c r="A16393" t="s">
        <v>29617</v>
      </c>
      <c r="B16393">
        <v>41</v>
      </c>
      <c r="C16393">
        <v>20</v>
      </c>
      <c r="D16393">
        <v>5</v>
      </c>
      <c r="E16393" t="s">
        <v>711</v>
      </c>
      <c r="G16393" t="e">
        <f>--Blank</f>
        <v>#NAME?</v>
      </c>
    </row>
    <row r="16394" spans="1:7">
      <c r="A16394" t="s">
        <v>29618</v>
      </c>
      <c r="B16394">
        <v>41</v>
      </c>
      <c r="C16394">
        <v>20</v>
      </c>
      <c r="D16394">
        <v>6</v>
      </c>
      <c r="E16394" t="s">
        <v>711</v>
      </c>
      <c r="G16394" t="e">
        <f>--Blank</f>
        <v>#NAME?</v>
      </c>
    </row>
    <row r="16395" spans="1:7">
      <c r="A16395" t="s">
        <v>29619</v>
      </c>
      <c r="B16395">
        <v>41</v>
      </c>
      <c r="C16395">
        <v>20</v>
      </c>
      <c r="D16395">
        <v>7</v>
      </c>
      <c r="E16395" t="s">
        <v>711</v>
      </c>
      <c r="G16395" t="e">
        <f>--Blank</f>
        <v>#NAME?</v>
      </c>
    </row>
    <row r="16396" spans="1:7">
      <c r="A16396" t="s">
        <v>29620</v>
      </c>
      <c r="B16396">
        <v>41</v>
      </c>
      <c r="C16396">
        <v>20</v>
      </c>
      <c r="D16396">
        <v>8</v>
      </c>
      <c r="E16396" t="s">
        <v>711</v>
      </c>
      <c r="G16396" t="e">
        <f>--Blank</f>
        <v>#NAME?</v>
      </c>
    </row>
    <row r="16397" spans="1:7">
      <c r="A16397" t="s">
        <v>29621</v>
      </c>
      <c r="B16397">
        <v>41</v>
      </c>
      <c r="C16397">
        <v>20</v>
      </c>
      <c r="D16397">
        <v>9</v>
      </c>
      <c r="E16397" t="s">
        <v>711</v>
      </c>
      <c r="G16397" t="e">
        <f>--Blank</f>
        <v>#NAME?</v>
      </c>
    </row>
    <row r="16398" spans="1:7">
      <c r="A16398" t="s">
        <v>29622</v>
      </c>
      <c r="B16398">
        <v>41</v>
      </c>
      <c r="C16398">
        <v>20</v>
      </c>
      <c r="D16398">
        <v>10</v>
      </c>
      <c r="E16398" t="s">
        <v>711</v>
      </c>
      <c r="G16398" t="e">
        <f>--Blank</f>
        <v>#NAME?</v>
      </c>
    </row>
    <row r="16399" spans="1:7">
      <c r="A16399" t="s">
        <v>29623</v>
      </c>
      <c r="B16399">
        <v>41</v>
      </c>
      <c r="C16399">
        <v>20</v>
      </c>
      <c r="D16399">
        <v>11</v>
      </c>
      <c r="E16399" t="s">
        <v>711</v>
      </c>
      <c r="G16399" t="e">
        <f>--Blank</f>
        <v>#NAME?</v>
      </c>
    </row>
    <row r="16400" spans="1:7">
      <c r="A16400" t="s">
        <v>29624</v>
      </c>
      <c r="B16400">
        <v>41</v>
      </c>
      <c r="C16400">
        <v>20</v>
      </c>
      <c r="D16400">
        <v>12</v>
      </c>
      <c r="E16400" t="s">
        <v>711</v>
      </c>
      <c r="G16400" t="e">
        <f>--Blank</f>
        <v>#NAME?</v>
      </c>
    </row>
    <row r="16401" spans="1:7">
      <c r="A16401" t="s">
        <v>29625</v>
      </c>
      <c r="B16401">
        <v>41</v>
      </c>
      <c r="C16401">
        <v>20</v>
      </c>
      <c r="D16401">
        <v>13</v>
      </c>
      <c r="E16401" t="s">
        <v>711</v>
      </c>
      <c r="G16401" t="e">
        <f>--Blank</f>
        <v>#NAME?</v>
      </c>
    </row>
    <row r="16402" spans="1:7">
      <c r="A16402" t="s">
        <v>29626</v>
      </c>
      <c r="B16402">
        <v>41</v>
      </c>
      <c r="C16402">
        <v>20</v>
      </c>
      <c r="D16402">
        <v>14</v>
      </c>
      <c r="E16402" t="s">
        <v>711</v>
      </c>
      <c r="G16402" t="e">
        <f>--Blank</f>
        <v>#NAME?</v>
      </c>
    </row>
    <row r="16403" spans="1:7">
      <c r="A16403" t="s">
        <v>29627</v>
      </c>
      <c r="B16403">
        <v>41</v>
      </c>
      <c r="C16403">
        <v>20</v>
      </c>
      <c r="D16403">
        <v>15</v>
      </c>
      <c r="E16403" t="s">
        <v>711</v>
      </c>
      <c r="G16403" t="e">
        <f>--Blank</f>
        <v>#NAME?</v>
      </c>
    </row>
    <row r="16404" spans="1:7">
      <c r="A16404" t="s">
        <v>29628</v>
      </c>
      <c r="B16404">
        <v>41</v>
      </c>
      <c r="C16404">
        <v>20</v>
      </c>
      <c r="D16404">
        <v>16</v>
      </c>
      <c r="E16404" t="s">
        <v>711</v>
      </c>
      <c r="G16404" t="e">
        <f>--Blank</f>
        <v>#NAME?</v>
      </c>
    </row>
    <row r="16405" spans="1:7">
      <c r="A16405" t="s">
        <v>29629</v>
      </c>
      <c r="B16405">
        <v>41</v>
      </c>
      <c r="C16405">
        <v>20</v>
      </c>
      <c r="D16405">
        <v>17</v>
      </c>
      <c r="E16405" t="s">
        <v>711</v>
      </c>
      <c r="G16405" t="e">
        <f>--Blank</f>
        <v>#NAME?</v>
      </c>
    </row>
    <row r="16406" spans="1:7">
      <c r="A16406" t="s">
        <v>29630</v>
      </c>
      <c r="B16406">
        <v>41</v>
      </c>
      <c r="C16406">
        <v>20</v>
      </c>
      <c r="D16406">
        <v>18</v>
      </c>
      <c r="E16406" t="s">
        <v>711</v>
      </c>
      <c r="G16406" t="e">
        <f>--Blank</f>
        <v>#NAME?</v>
      </c>
    </row>
    <row r="16407" spans="1:7">
      <c r="A16407" t="s">
        <v>29631</v>
      </c>
      <c r="B16407">
        <v>41</v>
      </c>
      <c r="C16407">
        <v>20</v>
      </c>
      <c r="D16407">
        <v>19</v>
      </c>
      <c r="E16407" t="s">
        <v>711</v>
      </c>
      <c r="G16407" t="e">
        <f>--Blank</f>
        <v>#NAME?</v>
      </c>
    </row>
    <row r="16408" spans="1:7">
      <c r="A16408" t="s">
        <v>29632</v>
      </c>
      <c r="B16408">
        <v>41</v>
      </c>
      <c r="C16408">
        <v>20</v>
      </c>
      <c r="D16408">
        <v>20</v>
      </c>
      <c r="E16408" t="s">
        <v>711</v>
      </c>
      <c r="G16408" t="e">
        <f>--Blank</f>
        <v>#NAME?</v>
      </c>
    </row>
    <row r="16409" spans="1:7">
      <c r="A16409" t="s">
        <v>29633</v>
      </c>
      <c r="B16409">
        <v>42</v>
      </c>
      <c r="C16409">
        <v>1</v>
      </c>
      <c r="D16409">
        <v>1</v>
      </c>
      <c r="E16409" t="s">
        <v>15</v>
      </c>
      <c r="G16409" t="s">
        <v>16</v>
      </c>
    </row>
    <row r="16410" spans="1:7">
      <c r="A16410" t="s">
        <v>29634</v>
      </c>
      <c r="B16410">
        <v>42</v>
      </c>
      <c r="C16410">
        <v>1</v>
      </c>
      <c r="D16410">
        <v>2</v>
      </c>
      <c r="E16410" t="s">
        <v>15</v>
      </c>
      <c r="G16410" t="s">
        <v>16</v>
      </c>
    </row>
    <row r="16411" spans="1:7">
      <c r="A16411" t="s">
        <v>29635</v>
      </c>
      <c r="B16411">
        <v>42</v>
      </c>
      <c r="C16411">
        <v>1</v>
      </c>
      <c r="D16411">
        <v>3</v>
      </c>
      <c r="E16411" t="s">
        <v>19</v>
      </c>
      <c r="G16411" t="s">
        <v>20</v>
      </c>
    </row>
    <row r="16412" spans="1:7">
      <c r="A16412" t="s">
        <v>29636</v>
      </c>
      <c r="B16412">
        <v>42</v>
      </c>
      <c r="C16412">
        <v>1</v>
      </c>
      <c r="D16412">
        <v>4</v>
      </c>
      <c r="E16412" t="s">
        <v>19</v>
      </c>
      <c r="G16412" t="s">
        <v>20</v>
      </c>
    </row>
    <row r="16413" spans="1:7">
      <c r="A16413" t="s">
        <v>29637</v>
      </c>
      <c r="B16413">
        <v>42</v>
      </c>
      <c r="C16413">
        <v>1</v>
      </c>
      <c r="D16413">
        <v>5</v>
      </c>
      <c r="E16413" t="s">
        <v>23</v>
      </c>
      <c r="G16413" t="s">
        <v>24</v>
      </c>
    </row>
    <row r="16414" spans="1:7">
      <c r="A16414" t="s">
        <v>29638</v>
      </c>
      <c r="B16414">
        <v>42</v>
      </c>
      <c r="C16414">
        <v>1</v>
      </c>
      <c r="D16414">
        <v>6</v>
      </c>
      <c r="E16414" t="s">
        <v>23</v>
      </c>
      <c r="G16414" t="s">
        <v>24</v>
      </c>
    </row>
    <row r="16415" spans="1:7">
      <c r="A16415" t="s">
        <v>29639</v>
      </c>
      <c r="B16415">
        <v>42</v>
      </c>
      <c r="C16415">
        <v>1</v>
      </c>
      <c r="D16415">
        <v>7</v>
      </c>
      <c r="E16415" t="s">
        <v>27</v>
      </c>
      <c r="G16415" t="s">
        <v>28</v>
      </c>
    </row>
    <row r="16416" spans="1:7">
      <c r="A16416" t="s">
        <v>29640</v>
      </c>
      <c r="B16416">
        <v>42</v>
      </c>
      <c r="C16416">
        <v>1</v>
      </c>
      <c r="D16416">
        <v>8</v>
      </c>
      <c r="E16416" t="s">
        <v>27</v>
      </c>
      <c r="G16416" t="s">
        <v>28</v>
      </c>
    </row>
    <row r="16417" spans="1:7">
      <c r="A16417" t="s">
        <v>29641</v>
      </c>
      <c r="B16417">
        <v>42</v>
      </c>
      <c r="C16417">
        <v>1</v>
      </c>
      <c r="D16417">
        <v>9</v>
      </c>
      <c r="E16417" t="s">
        <v>31</v>
      </c>
      <c r="G16417" t="s">
        <v>32</v>
      </c>
    </row>
    <row r="16418" spans="1:7">
      <c r="A16418" t="s">
        <v>29642</v>
      </c>
      <c r="B16418">
        <v>42</v>
      </c>
      <c r="C16418">
        <v>1</v>
      </c>
      <c r="D16418">
        <v>10</v>
      </c>
      <c r="E16418" t="s">
        <v>31</v>
      </c>
      <c r="G16418" t="s">
        <v>32</v>
      </c>
    </row>
    <row r="16419" spans="1:7">
      <c r="A16419" t="s">
        <v>29643</v>
      </c>
      <c r="B16419">
        <v>42</v>
      </c>
      <c r="C16419">
        <v>1</v>
      </c>
      <c r="D16419">
        <v>11</v>
      </c>
      <c r="E16419" t="s">
        <v>35</v>
      </c>
      <c r="G16419" t="s">
        <v>36</v>
      </c>
    </row>
    <row r="16420" spans="1:7">
      <c r="A16420" t="s">
        <v>29644</v>
      </c>
      <c r="B16420">
        <v>42</v>
      </c>
      <c r="C16420">
        <v>1</v>
      </c>
      <c r="D16420">
        <v>12</v>
      </c>
      <c r="E16420" t="s">
        <v>35</v>
      </c>
      <c r="G16420" t="s">
        <v>36</v>
      </c>
    </row>
    <row r="16421" spans="1:7">
      <c r="A16421" t="s">
        <v>29645</v>
      </c>
      <c r="B16421">
        <v>42</v>
      </c>
      <c r="C16421">
        <v>1</v>
      </c>
      <c r="D16421">
        <v>13</v>
      </c>
      <c r="E16421" t="s">
        <v>39</v>
      </c>
      <c r="G16421" t="s">
        <v>40</v>
      </c>
    </row>
    <row r="16422" spans="1:7">
      <c r="A16422" t="s">
        <v>29646</v>
      </c>
      <c r="B16422">
        <v>42</v>
      </c>
      <c r="C16422">
        <v>1</v>
      </c>
      <c r="D16422">
        <v>14</v>
      </c>
      <c r="E16422" t="s">
        <v>39</v>
      </c>
      <c r="G16422" t="s">
        <v>40</v>
      </c>
    </row>
    <row r="16423" spans="1:7">
      <c r="A16423" t="s">
        <v>29647</v>
      </c>
      <c r="B16423">
        <v>42</v>
      </c>
      <c r="C16423">
        <v>1</v>
      </c>
      <c r="D16423">
        <v>15</v>
      </c>
      <c r="E16423" t="s">
        <v>43</v>
      </c>
      <c r="G16423" t="s">
        <v>44</v>
      </c>
    </row>
    <row r="16424" spans="1:7">
      <c r="A16424" t="s">
        <v>29648</v>
      </c>
      <c r="B16424">
        <v>42</v>
      </c>
      <c r="C16424">
        <v>1</v>
      </c>
      <c r="D16424">
        <v>16</v>
      </c>
      <c r="E16424" t="s">
        <v>43</v>
      </c>
      <c r="G16424" t="s">
        <v>44</v>
      </c>
    </row>
    <row r="16425" spans="1:7">
      <c r="A16425" t="s">
        <v>29649</v>
      </c>
      <c r="B16425">
        <v>42</v>
      </c>
      <c r="C16425">
        <v>1</v>
      </c>
      <c r="D16425">
        <v>17</v>
      </c>
      <c r="E16425" t="s">
        <v>47</v>
      </c>
      <c r="G16425" t="s">
        <v>48</v>
      </c>
    </row>
    <row r="16426" spans="1:7">
      <c r="A16426" t="s">
        <v>29650</v>
      </c>
      <c r="B16426">
        <v>42</v>
      </c>
      <c r="C16426">
        <v>1</v>
      </c>
      <c r="D16426">
        <v>18</v>
      </c>
      <c r="E16426" t="s">
        <v>47</v>
      </c>
      <c r="G16426" t="s">
        <v>48</v>
      </c>
    </row>
    <row r="16427" spans="1:7">
      <c r="A16427" t="s">
        <v>29651</v>
      </c>
      <c r="B16427">
        <v>42</v>
      </c>
      <c r="C16427">
        <v>1</v>
      </c>
      <c r="D16427">
        <v>19</v>
      </c>
      <c r="E16427" t="s">
        <v>51</v>
      </c>
      <c r="G16427" t="s">
        <v>52</v>
      </c>
    </row>
    <row r="16428" spans="1:7">
      <c r="A16428" t="s">
        <v>29652</v>
      </c>
      <c r="B16428">
        <v>42</v>
      </c>
      <c r="C16428">
        <v>1</v>
      </c>
      <c r="D16428">
        <v>20</v>
      </c>
      <c r="E16428" t="s">
        <v>51</v>
      </c>
      <c r="G16428" t="s">
        <v>52</v>
      </c>
    </row>
    <row r="16429" spans="1:7">
      <c r="A16429" t="s">
        <v>29653</v>
      </c>
      <c r="B16429">
        <v>42</v>
      </c>
      <c r="C16429">
        <v>2</v>
      </c>
      <c r="D16429">
        <v>1</v>
      </c>
      <c r="E16429" t="s">
        <v>55</v>
      </c>
      <c r="G16429" t="s">
        <v>56</v>
      </c>
    </row>
    <row r="16430" spans="1:7">
      <c r="A16430" t="s">
        <v>29654</v>
      </c>
      <c r="B16430">
        <v>42</v>
      </c>
      <c r="C16430">
        <v>2</v>
      </c>
      <c r="D16430">
        <v>2</v>
      </c>
      <c r="E16430" t="s">
        <v>55</v>
      </c>
      <c r="G16430" t="s">
        <v>56</v>
      </c>
    </row>
    <row r="16431" spans="1:7">
      <c r="A16431" t="s">
        <v>29655</v>
      </c>
      <c r="B16431">
        <v>42</v>
      </c>
      <c r="C16431">
        <v>2</v>
      </c>
      <c r="D16431">
        <v>3</v>
      </c>
      <c r="E16431" t="s">
        <v>59</v>
      </c>
      <c r="G16431" t="s">
        <v>60</v>
      </c>
    </row>
    <row r="16432" spans="1:7">
      <c r="A16432" t="s">
        <v>29656</v>
      </c>
      <c r="B16432">
        <v>42</v>
      </c>
      <c r="C16432">
        <v>2</v>
      </c>
      <c r="D16432">
        <v>4</v>
      </c>
      <c r="E16432" t="s">
        <v>59</v>
      </c>
      <c r="G16432" t="s">
        <v>60</v>
      </c>
    </row>
    <row r="16433" spans="1:7">
      <c r="A16433" t="s">
        <v>29657</v>
      </c>
      <c r="B16433">
        <v>42</v>
      </c>
      <c r="C16433">
        <v>2</v>
      </c>
      <c r="D16433">
        <v>5</v>
      </c>
      <c r="E16433" t="s">
        <v>63</v>
      </c>
      <c r="G16433" t="s">
        <v>64</v>
      </c>
    </row>
    <row r="16434" spans="1:7">
      <c r="A16434" t="s">
        <v>29658</v>
      </c>
      <c r="B16434">
        <v>42</v>
      </c>
      <c r="C16434">
        <v>2</v>
      </c>
      <c r="D16434">
        <v>6</v>
      </c>
      <c r="E16434" t="s">
        <v>63</v>
      </c>
      <c r="G16434" t="s">
        <v>64</v>
      </c>
    </row>
    <row r="16435" spans="1:7">
      <c r="A16435" t="s">
        <v>29659</v>
      </c>
      <c r="B16435">
        <v>42</v>
      </c>
      <c r="C16435">
        <v>2</v>
      </c>
      <c r="D16435">
        <v>7</v>
      </c>
      <c r="E16435" t="s">
        <v>67</v>
      </c>
      <c r="G16435" t="s">
        <v>68</v>
      </c>
    </row>
    <row r="16436" spans="1:7">
      <c r="A16436" t="s">
        <v>29660</v>
      </c>
      <c r="B16436">
        <v>42</v>
      </c>
      <c r="C16436">
        <v>2</v>
      </c>
      <c r="D16436">
        <v>8</v>
      </c>
      <c r="E16436" t="s">
        <v>67</v>
      </c>
      <c r="G16436" t="s">
        <v>68</v>
      </c>
    </row>
    <row r="16437" spans="1:7">
      <c r="A16437" t="s">
        <v>29661</v>
      </c>
      <c r="B16437">
        <v>42</v>
      </c>
      <c r="C16437">
        <v>2</v>
      </c>
      <c r="D16437">
        <v>9</v>
      </c>
      <c r="E16437" t="s">
        <v>71</v>
      </c>
      <c r="G16437" t="s">
        <v>72</v>
      </c>
    </row>
    <row r="16438" spans="1:7">
      <c r="A16438" t="s">
        <v>29662</v>
      </c>
      <c r="B16438">
        <v>42</v>
      </c>
      <c r="C16438">
        <v>2</v>
      </c>
      <c r="D16438">
        <v>10</v>
      </c>
      <c r="E16438" t="s">
        <v>71</v>
      </c>
      <c r="G16438" t="s">
        <v>72</v>
      </c>
    </row>
    <row r="16439" spans="1:7">
      <c r="A16439" t="s">
        <v>29663</v>
      </c>
      <c r="B16439">
        <v>42</v>
      </c>
      <c r="C16439">
        <v>2</v>
      </c>
      <c r="D16439">
        <v>11</v>
      </c>
      <c r="E16439" t="s">
        <v>75</v>
      </c>
      <c r="G16439" t="s">
        <v>76</v>
      </c>
    </row>
    <row r="16440" spans="1:7">
      <c r="A16440" t="s">
        <v>29664</v>
      </c>
      <c r="B16440">
        <v>42</v>
      </c>
      <c r="C16440">
        <v>2</v>
      </c>
      <c r="D16440">
        <v>12</v>
      </c>
      <c r="E16440" t="s">
        <v>75</v>
      </c>
      <c r="G16440" t="s">
        <v>76</v>
      </c>
    </row>
    <row r="16441" spans="1:7">
      <c r="A16441" t="s">
        <v>29665</v>
      </c>
      <c r="B16441">
        <v>42</v>
      </c>
      <c r="C16441">
        <v>2</v>
      </c>
      <c r="D16441">
        <v>13</v>
      </c>
      <c r="E16441" t="s">
        <v>29666</v>
      </c>
      <c r="G16441" t="e">
        <f>--Internal_6145</f>
        <v>#NAME?</v>
      </c>
    </row>
    <row r="16442" spans="1:7">
      <c r="A16442" t="s">
        <v>29667</v>
      </c>
      <c r="B16442">
        <v>42</v>
      </c>
      <c r="C16442">
        <v>2</v>
      </c>
      <c r="D16442">
        <v>14</v>
      </c>
      <c r="E16442" t="s">
        <v>29666</v>
      </c>
      <c r="G16442" t="e">
        <f>--Internal_6145</f>
        <v>#NAME?</v>
      </c>
    </row>
    <row r="16443" spans="1:7">
      <c r="A16443" t="s">
        <v>29668</v>
      </c>
      <c r="B16443">
        <v>42</v>
      </c>
      <c r="C16443">
        <v>2</v>
      </c>
      <c r="D16443">
        <v>15</v>
      </c>
      <c r="E16443" t="s">
        <v>29669</v>
      </c>
      <c r="F16443" t="s">
        <v>29670</v>
      </c>
    </row>
    <row r="16444" spans="1:7">
      <c r="A16444" t="s">
        <v>29671</v>
      </c>
      <c r="B16444">
        <v>42</v>
      </c>
      <c r="C16444">
        <v>2</v>
      </c>
      <c r="D16444">
        <v>16</v>
      </c>
      <c r="E16444" t="s">
        <v>29672</v>
      </c>
      <c r="F16444" t="s">
        <v>29670</v>
      </c>
    </row>
    <row r="16445" spans="1:7">
      <c r="A16445" t="s">
        <v>29673</v>
      </c>
      <c r="B16445">
        <v>42</v>
      </c>
      <c r="C16445">
        <v>2</v>
      </c>
      <c r="D16445">
        <v>17</v>
      </c>
      <c r="E16445" t="s">
        <v>29674</v>
      </c>
      <c r="F16445" t="s">
        <v>29675</v>
      </c>
    </row>
    <row r="16446" spans="1:7">
      <c r="A16446" t="s">
        <v>29676</v>
      </c>
      <c r="B16446">
        <v>42</v>
      </c>
      <c r="C16446">
        <v>2</v>
      </c>
      <c r="D16446">
        <v>18</v>
      </c>
      <c r="E16446" t="s">
        <v>29677</v>
      </c>
      <c r="F16446" t="s">
        <v>29675</v>
      </c>
    </row>
    <row r="16447" spans="1:7">
      <c r="A16447" t="s">
        <v>29678</v>
      </c>
      <c r="B16447">
        <v>42</v>
      </c>
      <c r="C16447">
        <v>2</v>
      </c>
      <c r="D16447">
        <v>19</v>
      </c>
      <c r="E16447" t="s">
        <v>29679</v>
      </c>
      <c r="F16447" t="s">
        <v>29680</v>
      </c>
    </row>
    <row r="16448" spans="1:7">
      <c r="A16448" t="s">
        <v>29681</v>
      </c>
      <c r="B16448">
        <v>42</v>
      </c>
      <c r="C16448">
        <v>2</v>
      </c>
      <c r="D16448">
        <v>20</v>
      </c>
      <c r="E16448" t="s">
        <v>29682</v>
      </c>
      <c r="F16448" t="s">
        <v>29680</v>
      </c>
    </row>
    <row r="16449" spans="1:7">
      <c r="A16449" t="s">
        <v>29683</v>
      </c>
      <c r="B16449">
        <v>42</v>
      </c>
      <c r="C16449">
        <v>3</v>
      </c>
      <c r="D16449">
        <v>1</v>
      </c>
      <c r="E16449" t="s">
        <v>29684</v>
      </c>
      <c r="F16449" t="s">
        <v>29685</v>
      </c>
    </row>
    <row r="16450" spans="1:7">
      <c r="A16450" t="s">
        <v>29686</v>
      </c>
      <c r="B16450">
        <v>42</v>
      </c>
      <c r="C16450">
        <v>3</v>
      </c>
      <c r="D16450">
        <v>2</v>
      </c>
      <c r="E16450" t="s">
        <v>29687</v>
      </c>
      <c r="F16450" t="s">
        <v>29685</v>
      </c>
    </row>
    <row r="16451" spans="1:7">
      <c r="A16451" t="s">
        <v>29688</v>
      </c>
      <c r="B16451">
        <v>42</v>
      </c>
      <c r="C16451">
        <v>3</v>
      </c>
      <c r="D16451">
        <v>3</v>
      </c>
      <c r="E16451" t="s">
        <v>29689</v>
      </c>
      <c r="F16451" t="s">
        <v>29690</v>
      </c>
    </row>
    <row r="16452" spans="1:7">
      <c r="A16452" t="s">
        <v>29691</v>
      </c>
      <c r="B16452">
        <v>42</v>
      </c>
      <c r="C16452">
        <v>3</v>
      </c>
      <c r="D16452">
        <v>4</v>
      </c>
      <c r="E16452" t="s">
        <v>29692</v>
      </c>
      <c r="F16452" t="s">
        <v>29690</v>
      </c>
    </row>
    <row r="16453" spans="1:7">
      <c r="A16453" t="s">
        <v>29693</v>
      </c>
      <c r="B16453">
        <v>42</v>
      </c>
      <c r="C16453">
        <v>3</v>
      </c>
      <c r="D16453">
        <v>5</v>
      </c>
      <c r="E16453" t="s">
        <v>29694</v>
      </c>
      <c r="F16453" t="s">
        <v>29695</v>
      </c>
    </row>
    <row r="16454" spans="1:7">
      <c r="A16454" t="s">
        <v>29696</v>
      </c>
      <c r="B16454">
        <v>42</v>
      </c>
      <c r="C16454">
        <v>3</v>
      </c>
      <c r="D16454">
        <v>6</v>
      </c>
      <c r="E16454" t="s">
        <v>29697</v>
      </c>
      <c r="F16454" t="s">
        <v>29695</v>
      </c>
    </row>
    <row r="16455" spans="1:7">
      <c r="A16455" t="s">
        <v>29698</v>
      </c>
      <c r="B16455">
        <v>42</v>
      </c>
      <c r="C16455">
        <v>3</v>
      </c>
      <c r="D16455">
        <v>7</v>
      </c>
      <c r="E16455" t="s">
        <v>29699</v>
      </c>
      <c r="F16455" t="s">
        <v>29700</v>
      </c>
    </row>
    <row r="16456" spans="1:7">
      <c r="A16456" t="s">
        <v>29701</v>
      </c>
      <c r="B16456">
        <v>42</v>
      </c>
      <c r="C16456">
        <v>3</v>
      </c>
      <c r="D16456">
        <v>8</v>
      </c>
      <c r="E16456" t="s">
        <v>29702</v>
      </c>
      <c r="F16456" t="s">
        <v>29700</v>
      </c>
    </row>
    <row r="16457" spans="1:7">
      <c r="A16457" t="s">
        <v>29703</v>
      </c>
      <c r="B16457">
        <v>42</v>
      </c>
      <c r="C16457">
        <v>3</v>
      </c>
      <c r="D16457">
        <v>9</v>
      </c>
      <c r="E16457" t="s">
        <v>29704</v>
      </c>
      <c r="G16457" t="e">
        <f>--Internal_23108</f>
        <v>#NAME?</v>
      </c>
    </row>
    <row r="16458" spans="1:7">
      <c r="A16458" t="s">
        <v>29705</v>
      </c>
      <c r="B16458">
        <v>42</v>
      </c>
      <c r="C16458">
        <v>3</v>
      </c>
      <c r="D16458">
        <v>10</v>
      </c>
      <c r="E16458" t="s">
        <v>29704</v>
      </c>
      <c r="G16458" t="e">
        <f>--Internal_23108</f>
        <v>#NAME?</v>
      </c>
    </row>
    <row r="16459" spans="1:7">
      <c r="A16459" t="s">
        <v>29706</v>
      </c>
      <c r="B16459">
        <v>42</v>
      </c>
      <c r="C16459">
        <v>3</v>
      </c>
      <c r="D16459">
        <v>11</v>
      </c>
      <c r="E16459" t="s">
        <v>29707</v>
      </c>
      <c r="F16459" t="s">
        <v>29708</v>
      </c>
    </row>
    <row r="16460" spans="1:7">
      <c r="A16460" t="s">
        <v>29709</v>
      </c>
      <c r="B16460">
        <v>42</v>
      </c>
      <c r="C16460">
        <v>3</v>
      </c>
      <c r="D16460">
        <v>12</v>
      </c>
      <c r="E16460" t="s">
        <v>29710</v>
      </c>
      <c r="F16460" t="s">
        <v>29708</v>
      </c>
    </row>
    <row r="16461" spans="1:7">
      <c r="A16461" t="s">
        <v>29711</v>
      </c>
      <c r="B16461">
        <v>42</v>
      </c>
      <c r="C16461">
        <v>3</v>
      </c>
      <c r="D16461">
        <v>13</v>
      </c>
      <c r="E16461" t="s">
        <v>29712</v>
      </c>
      <c r="F16461" t="s">
        <v>29713</v>
      </c>
    </row>
    <row r="16462" spans="1:7">
      <c r="A16462" t="s">
        <v>29714</v>
      </c>
      <c r="B16462">
        <v>42</v>
      </c>
      <c r="C16462">
        <v>3</v>
      </c>
      <c r="D16462">
        <v>14</v>
      </c>
      <c r="E16462" t="s">
        <v>29715</v>
      </c>
      <c r="F16462" t="s">
        <v>29713</v>
      </c>
    </row>
    <row r="16463" spans="1:7">
      <c r="A16463" t="s">
        <v>29716</v>
      </c>
      <c r="B16463">
        <v>42</v>
      </c>
      <c r="C16463">
        <v>3</v>
      </c>
      <c r="D16463">
        <v>15</v>
      </c>
      <c r="E16463" t="s">
        <v>29717</v>
      </c>
      <c r="G16463" t="e">
        <f>--Internal_28056</f>
        <v>#NAME?</v>
      </c>
    </row>
    <row r="16464" spans="1:7">
      <c r="A16464" t="s">
        <v>29718</v>
      </c>
      <c r="B16464">
        <v>42</v>
      </c>
      <c r="C16464">
        <v>3</v>
      </c>
      <c r="D16464">
        <v>16</v>
      </c>
      <c r="E16464" t="s">
        <v>29717</v>
      </c>
      <c r="G16464" t="e">
        <f>--Internal_28056</f>
        <v>#NAME?</v>
      </c>
    </row>
    <row r="16465" spans="1:7">
      <c r="A16465" t="s">
        <v>29719</v>
      </c>
      <c r="B16465">
        <v>42</v>
      </c>
      <c r="C16465">
        <v>3</v>
      </c>
      <c r="D16465">
        <v>17</v>
      </c>
      <c r="E16465" t="s">
        <v>29720</v>
      </c>
      <c r="G16465" t="e">
        <f>--Internal_25900</f>
        <v>#NAME?</v>
      </c>
    </row>
    <row r="16466" spans="1:7">
      <c r="A16466" t="s">
        <v>29721</v>
      </c>
      <c r="B16466">
        <v>42</v>
      </c>
      <c r="C16466">
        <v>3</v>
      </c>
      <c r="D16466">
        <v>18</v>
      </c>
      <c r="E16466" t="s">
        <v>29720</v>
      </c>
      <c r="G16466" t="e">
        <f>--Internal_25900</f>
        <v>#NAME?</v>
      </c>
    </row>
    <row r="16467" spans="1:7">
      <c r="A16467" t="s">
        <v>29722</v>
      </c>
      <c r="B16467">
        <v>42</v>
      </c>
      <c r="C16467">
        <v>3</v>
      </c>
      <c r="D16467">
        <v>19</v>
      </c>
      <c r="E16467" t="s">
        <v>29723</v>
      </c>
      <c r="F16467" t="s">
        <v>29724</v>
      </c>
    </row>
    <row r="16468" spans="1:7">
      <c r="A16468" t="s">
        <v>29725</v>
      </c>
      <c r="B16468">
        <v>42</v>
      </c>
      <c r="C16468">
        <v>3</v>
      </c>
      <c r="D16468">
        <v>20</v>
      </c>
      <c r="E16468" t="s">
        <v>29726</v>
      </c>
      <c r="F16468" t="s">
        <v>29724</v>
      </c>
    </row>
    <row r="16469" spans="1:7">
      <c r="A16469" t="s">
        <v>29727</v>
      </c>
      <c r="B16469">
        <v>42</v>
      </c>
      <c r="C16469">
        <v>4</v>
      </c>
      <c r="D16469">
        <v>1</v>
      </c>
      <c r="E16469" t="s">
        <v>29728</v>
      </c>
      <c r="F16469" t="s">
        <v>29729</v>
      </c>
    </row>
    <row r="16470" spans="1:7">
      <c r="A16470" t="s">
        <v>29730</v>
      </c>
      <c r="B16470">
        <v>42</v>
      </c>
      <c r="C16470">
        <v>4</v>
      </c>
      <c r="D16470">
        <v>2</v>
      </c>
      <c r="E16470" t="s">
        <v>29731</v>
      </c>
      <c r="F16470" t="s">
        <v>29729</v>
      </c>
    </row>
    <row r="16471" spans="1:7">
      <c r="A16471" t="s">
        <v>29732</v>
      </c>
      <c r="B16471">
        <v>42</v>
      </c>
      <c r="C16471">
        <v>4</v>
      </c>
      <c r="D16471">
        <v>3</v>
      </c>
      <c r="E16471" t="s">
        <v>29733</v>
      </c>
      <c r="F16471" t="s">
        <v>29734</v>
      </c>
    </row>
    <row r="16472" spans="1:7">
      <c r="A16472" t="s">
        <v>29735</v>
      </c>
      <c r="B16472">
        <v>42</v>
      </c>
      <c r="C16472">
        <v>4</v>
      </c>
      <c r="D16472">
        <v>4</v>
      </c>
      <c r="E16472" t="s">
        <v>29736</v>
      </c>
      <c r="F16472" t="s">
        <v>29734</v>
      </c>
    </row>
    <row r="16473" spans="1:7">
      <c r="A16473" t="s">
        <v>29737</v>
      </c>
      <c r="B16473">
        <v>42</v>
      </c>
      <c r="C16473">
        <v>4</v>
      </c>
      <c r="D16473">
        <v>5</v>
      </c>
      <c r="E16473" t="s">
        <v>29738</v>
      </c>
      <c r="F16473" t="s">
        <v>29739</v>
      </c>
    </row>
    <row r="16474" spans="1:7">
      <c r="A16474" t="s">
        <v>29740</v>
      </c>
      <c r="B16474">
        <v>42</v>
      </c>
      <c r="C16474">
        <v>4</v>
      </c>
      <c r="D16474">
        <v>6</v>
      </c>
      <c r="E16474" t="s">
        <v>29741</v>
      </c>
      <c r="F16474" t="s">
        <v>29739</v>
      </c>
    </row>
    <row r="16475" spans="1:7">
      <c r="A16475" t="s">
        <v>29742</v>
      </c>
      <c r="B16475">
        <v>42</v>
      </c>
      <c r="C16475">
        <v>4</v>
      </c>
      <c r="D16475">
        <v>7</v>
      </c>
      <c r="E16475" t="s">
        <v>29743</v>
      </c>
      <c r="F16475" t="s">
        <v>29744</v>
      </c>
    </row>
    <row r="16476" spans="1:7">
      <c r="A16476" t="s">
        <v>29745</v>
      </c>
      <c r="B16476">
        <v>42</v>
      </c>
      <c r="C16476">
        <v>4</v>
      </c>
      <c r="D16476">
        <v>8</v>
      </c>
      <c r="E16476" t="s">
        <v>29746</v>
      </c>
      <c r="F16476" t="s">
        <v>29744</v>
      </c>
    </row>
    <row r="16477" spans="1:7">
      <c r="A16477" t="s">
        <v>29747</v>
      </c>
      <c r="B16477">
        <v>42</v>
      </c>
      <c r="C16477">
        <v>4</v>
      </c>
      <c r="D16477">
        <v>9</v>
      </c>
      <c r="E16477" t="s">
        <v>18198</v>
      </c>
      <c r="G16477" t="e">
        <f>--Internal_2762</f>
        <v>#NAME?</v>
      </c>
    </row>
    <row r="16478" spans="1:7">
      <c r="A16478" t="s">
        <v>29748</v>
      </c>
      <c r="B16478">
        <v>42</v>
      </c>
      <c r="C16478">
        <v>4</v>
      </c>
      <c r="D16478">
        <v>10</v>
      </c>
      <c r="E16478" t="s">
        <v>18198</v>
      </c>
      <c r="G16478" t="e">
        <f>--Internal_2762</f>
        <v>#NAME?</v>
      </c>
    </row>
    <row r="16479" spans="1:7">
      <c r="A16479" t="s">
        <v>29749</v>
      </c>
      <c r="B16479">
        <v>42</v>
      </c>
      <c r="C16479">
        <v>4</v>
      </c>
      <c r="D16479">
        <v>11</v>
      </c>
      <c r="E16479" t="s">
        <v>29750</v>
      </c>
      <c r="G16479" t="e">
        <f>--Internal_12008</f>
        <v>#NAME?</v>
      </c>
    </row>
    <row r="16480" spans="1:7">
      <c r="A16480" t="s">
        <v>29751</v>
      </c>
      <c r="B16480">
        <v>42</v>
      </c>
      <c r="C16480">
        <v>4</v>
      </c>
      <c r="D16480">
        <v>12</v>
      </c>
      <c r="E16480" t="s">
        <v>29750</v>
      </c>
      <c r="G16480" t="e">
        <f>--Internal_12008</f>
        <v>#NAME?</v>
      </c>
    </row>
    <row r="16481" spans="1:7">
      <c r="A16481" t="s">
        <v>29752</v>
      </c>
      <c r="B16481">
        <v>42</v>
      </c>
      <c r="C16481">
        <v>4</v>
      </c>
      <c r="D16481">
        <v>13</v>
      </c>
      <c r="E16481" t="s">
        <v>29753</v>
      </c>
      <c r="F16481" t="s">
        <v>29754</v>
      </c>
    </row>
    <row r="16482" spans="1:7">
      <c r="A16482" t="s">
        <v>29755</v>
      </c>
      <c r="B16482">
        <v>42</v>
      </c>
      <c r="C16482">
        <v>4</v>
      </c>
      <c r="D16482">
        <v>14</v>
      </c>
      <c r="E16482" t="s">
        <v>29756</v>
      </c>
      <c r="F16482" t="s">
        <v>29754</v>
      </c>
    </row>
    <row r="16483" spans="1:7">
      <c r="A16483" t="s">
        <v>29757</v>
      </c>
      <c r="B16483">
        <v>42</v>
      </c>
      <c r="C16483">
        <v>4</v>
      </c>
      <c r="D16483">
        <v>15</v>
      </c>
      <c r="E16483" t="s">
        <v>29758</v>
      </c>
      <c r="F16483" t="s">
        <v>29759</v>
      </c>
    </row>
    <row r="16484" spans="1:7">
      <c r="A16484" t="s">
        <v>29760</v>
      </c>
      <c r="B16484">
        <v>42</v>
      </c>
      <c r="C16484">
        <v>4</v>
      </c>
      <c r="D16484">
        <v>16</v>
      </c>
      <c r="E16484" t="s">
        <v>29761</v>
      </c>
      <c r="F16484" t="s">
        <v>29759</v>
      </c>
    </row>
    <row r="16485" spans="1:7">
      <c r="A16485" t="s">
        <v>29762</v>
      </c>
      <c r="B16485">
        <v>42</v>
      </c>
      <c r="C16485">
        <v>4</v>
      </c>
      <c r="D16485">
        <v>17</v>
      </c>
      <c r="E16485" t="s">
        <v>29763</v>
      </c>
      <c r="F16485" t="s">
        <v>29764</v>
      </c>
    </row>
    <row r="16486" spans="1:7">
      <c r="A16486" t="s">
        <v>29765</v>
      </c>
      <c r="B16486">
        <v>42</v>
      </c>
      <c r="C16486">
        <v>4</v>
      </c>
      <c r="D16486">
        <v>18</v>
      </c>
      <c r="E16486" t="s">
        <v>29766</v>
      </c>
      <c r="F16486" t="s">
        <v>29764</v>
      </c>
    </row>
    <row r="16487" spans="1:7">
      <c r="A16487" t="s">
        <v>29767</v>
      </c>
      <c r="B16487">
        <v>42</v>
      </c>
      <c r="C16487">
        <v>4</v>
      </c>
      <c r="D16487">
        <v>19</v>
      </c>
      <c r="E16487" t="s">
        <v>29768</v>
      </c>
      <c r="F16487" t="s">
        <v>29769</v>
      </c>
    </row>
    <row r="16488" spans="1:7">
      <c r="A16488" t="s">
        <v>29770</v>
      </c>
      <c r="B16488">
        <v>42</v>
      </c>
      <c r="C16488">
        <v>4</v>
      </c>
      <c r="D16488">
        <v>20</v>
      </c>
      <c r="E16488" t="s">
        <v>29771</v>
      </c>
      <c r="F16488" t="s">
        <v>29769</v>
      </c>
    </row>
    <row r="16489" spans="1:7">
      <c r="A16489" t="s">
        <v>29772</v>
      </c>
      <c r="B16489">
        <v>42</v>
      </c>
      <c r="C16489">
        <v>5</v>
      </c>
      <c r="D16489">
        <v>1</v>
      </c>
      <c r="E16489" t="s">
        <v>29773</v>
      </c>
      <c r="F16489" t="s">
        <v>29774</v>
      </c>
    </row>
    <row r="16490" spans="1:7">
      <c r="A16490" t="s">
        <v>29775</v>
      </c>
      <c r="B16490">
        <v>42</v>
      </c>
      <c r="C16490">
        <v>5</v>
      </c>
      <c r="D16490">
        <v>2</v>
      </c>
      <c r="E16490" t="s">
        <v>29776</v>
      </c>
      <c r="F16490" t="s">
        <v>29774</v>
      </c>
    </row>
    <row r="16491" spans="1:7">
      <c r="A16491" t="s">
        <v>29777</v>
      </c>
      <c r="B16491">
        <v>42</v>
      </c>
      <c r="C16491">
        <v>5</v>
      </c>
      <c r="D16491">
        <v>3</v>
      </c>
      <c r="E16491" t="s">
        <v>29778</v>
      </c>
      <c r="F16491" t="s">
        <v>29779</v>
      </c>
    </row>
    <row r="16492" spans="1:7">
      <c r="A16492" t="s">
        <v>29780</v>
      </c>
      <c r="B16492">
        <v>42</v>
      </c>
      <c r="C16492">
        <v>5</v>
      </c>
      <c r="D16492">
        <v>4</v>
      </c>
      <c r="E16492" t="s">
        <v>29781</v>
      </c>
      <c r="F16492" t="s">
        <v>29779</v>
      </c>
    </row>
    <row r="16493" spans="1:7">
      <c r="A16493" t="s">
        <v>29782</v>
      </c>
      <c r="B16493">
        <v>42</v>
      </c>
      <c r="C16493">
        <v>5</v>
      </c>
      <c r="D16493">
        <v>5</v>
      </c>
      <c r="E16493" t="s">
        <v>29783</v>
      </c>
      <c r="G16493" t="e">
        <f>--Internal_394</f>
        <v>#NAME?</v>
      </c>
    </row>
    <row r="16494" spans="1:7">
      <c r="A16494" t="s">
        <v>29784</v>
      </c>
      <c r="B16494">
        <v>42</v>
      </c>
      <c r="C16494">
        <v>5</v>
      </c>
      <c r="D16494">
        <v>6</v>
      </c>
      <c r="E16494" t="s">
        <v>29783</v>
      </c>
      <c r="G16494" t="e">
        <f>--Internal_394</f>
        <v>#NAME?</v>
      </c>
    </row>
    <row r="16495" spans="1:7">
      <c r="A16495" t="s">
        <v>29785</v>
      </c>
      <c r="B16495">
        <v>42</v>
      </c>
      <c r="C16495">
        <v>5</v>
      </c>
      <c r="D16495">
        <v>7</v>
      </c>
      <c r="E16495" t="s">
        <v>29786</v>
      </c>
      <c r="F16495" t="s">
        <v>29787</v>
      </c>
    </row>
    <row r="16496" spans="1:7">
      <c r="A16496" t="s">
        <v>29788</v>
      </c>
      <c r="B16496">
        <v>42</v>
      </c>
      <c r="C16496">
        <v>5</v>
      </c>
      <c r="D16496">
        <v>8</v>
      </c>
      <c r="E16496" t="s">
        <v>29789</v>
      </c>
      <c r="F16496" t="s">
        <v>29787</v>
      </c>
    </row>
    <row r="16497" spans="1:7">
      <c r="A16497" t="s">
        <v>29790</v>
      </c>
      <c r="B16497">
        <v>42</v>
      </c>
      <c r="C16497">
        <v>5</v>
      </c>
      <c r="D16497">
        <v>9</v>
      </c>
      <c r="E16497" t="s">
        <v>29791</v>
      </c>
      <c r="F16497" t="s">
        <v>29792</v>
      </c>
    </row>
    <row r="16498" spans="1:7">
      <c r="A16498" t="s">
        <v>29793</v>
      </c>
      <c r="B16498">
        <v>42</v>
      </c>
      <c r="C16498">
        <v>5</v>
      </c>
      <c r="D16498">
        <v>10</v>
      </c>
      <c r="E16498" t="s">
        <v>29794</v>
      </c>
      <c r="F16498" t="s">
        <v>29792</v>
      </c>
    </row>
    <row r="16499" spans="1:7">
      <c r="A16499" t="s">
        <v>29795</v>
      </c>
      <c r="B16499">
        <v>42</v>
      </c>
      <c r="C16499">
        <v>5</v>
      </c>
      <c r="D16499">
        <v>11</v>
      </c>
      <c r="E16499" t="s">
        <v>29796</v>
      </c>
      <c r="F16499" t="s">
        <v>29797</v>
      </c>
    </row>
    <row r="16500" spans="1:7">
      <c r="A16500" t="s">
        <v>29798</v>
      </c>
      <c r="B16500">
        <v>42</v>
      </c>
      <c r="C16500">
        <v>5</v>
      </c>
      <c r="D16500">
        <v>12</v>
      </c>
      <c r="E16500" t="s">
        <v>29799</v>
      </c>
      <c r="F16500" t="s">
        <v>29797</v>
      </c>
    </row>
    <row r="16501" spans="1:7">
      <c r="A16501" t="s">
        <v>29800</v>
      </c>
      <c r="B16501">
        <v>42</v>
      </c>
      <c r="C16501">
        <v>5</v>
      </c>
      <c r="D16501">
        <v>13</v>
      </c>
      <c r="E16501" t="s">
        <v>29801</v>
      </c>
      <c r="F16501" t="s">
        <v>29802</v>
      </c>
    </row>
    <row r="16502" spans="1:7">
      <c r="A16502" t="s">
        <v>29803</v>
      </c>
      <c r="B16502">
        <v>42</v>
      </c>
      <c r="C16502">
        <v>5</v>
      </c>
      <c r="D16502">
        <v>14</v>
      </c>
      <c r="E16502" t="s">
        <v>29804</v>
      </c>
      <c r="F16502" t="s">
        <v>29802</v>
      </c>
    </row>
    <row r="16503" spans="1:7">
      <c r="A16503" t="s">
        <v>29805</v>
      </c>
      <c r="B16503">
        <v>42</v>
      </c>
      <c r="C16503">
        <v>5</v>
      </c>
      <c r="D16503">
        <v>15</v>
      </c>
      <c r="E16503" t="s">
        <v>29806</v>
      </c>
      <c r="G16503" t="e">
        <f>--Internal_67</f>
        <v>#NAME?</v>
      </c>
    </row>
    <row r="16504" spans="1:7">
      <c r="A16504" t="s">
        <v>29807</v>
      </c>
      <c r="B16504">
        <v>42</v>
      </c>
      <c r="C16504">
        <v>5</v>
      </c>
      <c r="D16504">
        <v>16</v>
      </c>
      <c r="E16504" t="s">
        <v>29806</v>
      </c>
      <c r="G16504" t="e">
        <f>--Internal_67</f>
        <v>#NAME?</v>
      </c>
    </row>
    <row r="16505" spans="1:7">
      <c r="A16505" t="s">
        <v>29808</v>
      </c>
      <c r="B16505">
        <v>42</v>
      </c>
      <c r="C16505">
        <v>5</v>
      </c>
      <c r="D16505">
        <v>17</v>
      </c>
      <c r="E16505" t="s">
        <v>29809</v>
      </c>
      <c r="F16505" t="s">
        <v>29810</v>
      </c>
    </row>
    <row r="16506" spans="1:7">
      <c r="A16506" t="s">
        <v>29811</v>
      </c>
      <c r="B16506">
        <v>42</v>
      </c>
      <c r="C16506">
        <v>5</v>
      </c>
      <c r="D16506">
        <v>18</v>
      </c>
      <c r="E16506" t="s">
        <v>29812</v>
      </c>
      <c r="F16506" t="s">
        <v>29810</v>
      </c>
    </row>
    <row r="16507" spans="1:7">
      <c r="A16507" t="s">
        <v>29813</v>
      </c>
      <c r="B16507">
        <v>42</v>
      </c>
      <c r="C16507">
        <v>5</v>
      </c>
      <c r="D16507">
        <v>19</v>
      </c>
      <c r="E16507" t="s">
        <v>29814</v>
      </c>
      <c r="F16507" t="s">
        <v>29815</v>
      </c>
    </row>
    <row r="16508" spans="1:7">
      <c r="A16508" t="s">
        <v>29816</v>
      </c>
      <c r="B16508">
        <v>42</v>
      </c>
      <c r="C16508">
        <v>5</v>
      </c>
      <c r="D16508">
        <v>20</v>
      </c>
      <c r="E16508" t="s">
        <v>29817</v>
      </c>
      <c r="F16508" t="s">
        <v>29815</v>
      </c>
    </row>
    <row r="16509" spans="1:7">
      <c r="A16509" t="s">
        <v>29818</v>
      </c>
      <c r="B16509">
        <v>42</v>
      </c>
      <c r="C16509">
        <v>6</v>
      </c>
      <c r="D16509">
        <v>1</v>
      </c>
      <c r="E16509" t="s">
        <v>29819</v>
      </c>
      <c r="F16509" t="s">
        <v>29820</v>
      </c>
    </row>
    <row r="16510" spans="1:7">
      <c r="A16510" t="s">
        <v>29821</v>
      </c>
      <c r="B16510">
        <v>42</v>
      </c>
      <c r="C16510">
        <v>6</v>
      </c>
      <c r="D16510">
        <v>2</v>
      </c>
      <c r="E16510" t="s">
        <v>29822</v>
      </c>
      <c r="F16510" t="s">
        <v>29820</v>
      </c>
    </row>
    <row r="16511" spans="1:7">
      <c r="A16511" t="s">
        <v>29823</v>
      </c>
      <c r="B16511">
        <v>42</v>
      </c>
      <c r="C16511">
        <v>6</v>
      </c>
      <c r="D16511">
        <v>3</v>
      </c>
      <c r="E16511" t="s">
        <v>29824</v>
      </c>
      <c r="F16511" t="s">
        <v>29825</v>
      </c>
    </row>
    <row r="16512" spans="1:7">
      <c r="A16512" t="s">
        <v>29826</v>
      </c>
      <c r="B16512">
        <v>42</v>
      </c>
      <c r="C16512">
        <v>6</v>
      </c>
      <c r="D16512">
        <v>4</v>
      </c>
      <c r="E16512" t="s">
        <v>29827</v>
      </c>
      <c r="F16512" t="s">
        <v>29825</v>
      </c>
    </row>
    <row r="16513" spans="1:7">
      <c r="A16513" t="s">
        <v>29828</v>
      </c>
      <c r="B16513">
        <v>42</v>
      </c>
      <c r="C16513">
        <v>6</v>
      </c>
      <c r="D16513">
        <v>5</v>
      </c>
      <c r="E16513" t="s">
        <v>29829</v>
      </c>
      <c r="F16513" t="s">
        <v>29830</v>
      </c>
    </row>
    <row r="16514" spans="1:7">
      <c r="A16514" t="s">
        <v>29831</v>
      </c>
      <c r="B16514">
        <v>42</v>
      </c>
      <c r="C16514">
        <v>6</v>
      </c>
      <c r="D16514">
        <v>6</v>
      </c>
      <c r="E16514" t="s">
        <v>29832</v>
      </c>
      <c r="F16514" t="s">
        <v>29830</v>
      </c>
    </row>
    <row r="16515" spans="1:7">
      <c r="A16515" t="s">
        <v>29833</v>
      </c>
      <c r="B16515">
        <v>42</v>
      </c>
      <c r="C16515">
        <v>6</v>
      </c>
      <c r="D16515">
        <v>7</v>
      </c>
      <c r="E16515" t="s">
        <v>29834</v>
      </c>
      <c r="F16515" t="s">
        <v>29835</v>
      </c>
    </row>
    <row r="16516" spans="1:7">
      <c r="A16516" t="s">
        <v>29836</v>
      </c>
      <c r="B16516">
        <v>42</v>
      </c>
      <c r="C16516">
        <v>6</v>
      </c>
      <c r="D16516">
        <v>8</v>
      </c>
      <c r="E16516" t="s">
        <v>29837</v>
      </c>
      <c r="F16516" t="s">
        <v>29835</v>
      </c>
    </row>
    <row r="16517" spans="1:7">
      <c r="A16517" t="s">
        <v>29838</v>
      </c>
      <c r="B16517">
        <v>42</v>
      </c>
      <c r="C16517">
        <v>6</v>
      </c>
      <c r="D16517">
        <v>9</v>
      </c>
      <c r="E16517" t="s">
        <v>29839</v>
      </c>
      <c r="G16517" t="e">
        <f>--Internal_29553</f>
        <v>#NAME?</v>
      </c>
    </row>
    <row r="16518" spans="1:7">
      <c r="A16518" t="s">
        <v>29840</v>
      </c>
      <c r="B16518">
        <v>42</v>
      </c>
      <c r="C16518">
        <v>6</v>
      </c>
      <c r="D16518">
        <v>10</v>
      </c>
      <c r="E16518" t="s">
        <v>29839</v>
      </c>
      <c r="G16518" t="e">
        <f>--Internal_29553</f>
        <v>#NAME?</v>
      </c>
    </row>
    <row r="16519" spans="1:7">
      <c r="A16519" t="s">
        <v>29841</v>
      </c>
      <c r="B16519">
        <v>42</v>
      </c>
      <c r="C16519">
        <v>6</v>
      </c>
      <c r="D16519">
        <v>11</v>
      </c>
      <c r="E16519" t="s">
        <v>29842</v>
      </c>
      <c r="F16519" t="s">
        <v>29843</v>
      </c>
    </row>
    <row r="16520" spans="1:7">
      <c r="A16520" t="s">
        <v>29844</v>
      </c>
      <c r="B16520">
        <v>42</v>
      </c>
      <c r="C16520">
        <v>6</v>
      </c>
      <c r="D16520">
        <v>12</v>
      </c>
      <c r="E16520" t="s">
        <v>29845</v>
      </c>
      <c r="F16520" t="s">
        <v>29843</v>
      </c>
    </row>
    <row r="16521" spans="1:7">
      <c r="A16521" t="s">
        <v>29846</v>
      </c>
      <c r="B16521">
        <v>42</v>
      </c>
      <c r="C16521">
        <v>6</v>
      </c>
      <c r="D16521">
        <v>13</v>
      </c>
      <c r="E16521" t="s">
        <v>29847</v>
      </c>
      <c r="F16521" t="s">
        <v>29848</v>
      </c>
    </row>
    <row r="16522" spans="1:7">
      <c r="A16522" t="s">
        <v>29849</v>
      </c>
      <c r="B16522">
        <v>42</v>
      </c>
      <c r="C16522">
        <v>6</v>
      </c>
      <c r="D16522">
        <v>14</v>
      </c>
      <c r="E16522" t="s">
        <v>29850</v>
      </c>
      <c r="F16522" t="s">
        <v>29848</v>
      </c>
    </row>
    <row r="16523" spans="1:7">
      <c r="A16523" t="s">
        <v>29851</v>
      </c>
      <c r="B16523">
        <v>42</v>
      </c>
      <c r="C16523">
        <v>6</v>
      </c>
      <c r="D16523">
        <v>15</v>
      </c>
      <c r="E16523" t="s">
        <v>29852</v>
      </c>
      <c r="F16523" t="s">
        <v>29853</v>
      </c>
    </row>
    <row r="16524" spans="1:7">
      <c r="A16524" t="s">
        <v>29854</v>
      </c>
      <c r="B16524">
        <v>42</v>
      </c>
      <c r="C16524">
        <v>6</v>
      </c>
      <c r="D16524">
        <v>16</v>
      </c>
      <c r="E16524" t="s">
        <v>29855</v>
      </c>
      <c r="F16524" t="s">
        <v>29853</v>
      </c>
    </row>
    <row r="16525" spans="1:7">
      <c r="A16525" t="s">
        <v>29856</v>
      </c>
      <c r="B16525">
        <v>42</v>
      </c>
      <c r="C16525">
        <v>6</v>
      </c>
      <c r="D16525">
        <v>17</v>
      </c>
      <c r="E16525" t="s">
        <v>29857</v>
      </c>
      <c r="F16525" t="s">
        <v>29858</v>
      </c>
    </row>
    <row r="16526" spans="1:7">
      <c r="A16526" t="s">
        <v>29859</v>
      </c>
      <c r="B16526">
        <v>42</v>
      </c>
      <c r="C16526">
        <v>6</v>
      </c>
      <c r="D16526">
        <v>18</v>
      </c>
      <c r="E16526" t="s">
        <v>29860</v>
      </c>
      <c r="F16526" t="s">
        <v>29858</v>
      </c>
    </row>
    <row r="16527" spans="1:7">
      <c r="A16527" t="s">
        <v>29861</v>
      </c>
      <c r="B16527">
        <v>42</v>
      </c>
      <c r="C16527">
        <v>6</v>
      </c>
      <c r="D16527">
        <v>19</v>
      </c>
      <c r="E16527" t="s">
        <v>29862</v>
      </c>
      <c r="G16527" t="e">
        <f>--Internal_19591</f>
        <v>#NAME?</v>
      </c>
    </row>
    <row r="16528" spans="1:7">
      <c r="A16528" t="s">
        <v>29863</v>
      </c>
      <c r="B16528">
        <v>42</v>
      </c>
      <c r="C16528">
        <v>6</v>
      </c>
      <c r="D16528">
        <v>20</v>
      </c>
      <c r="E16528" t="s">
        <v>29862</v>
      </c>
      <c r="G16528" t="e">
        <f>--Internal_19591</f>
        <v>#NAME?</v>
      </c>
    </row>
    <row r="16529" spans="1:7">
      <c r="A16529" t="s">
        <v>29864</v>
      </c>
      <c r="B16529">
        <v>42</v>
      </c>
      <c r="C16529">
        <v>7</v>
      </c>
      <c r="D16529">
        <v>1</v>
      </c>
      <c r="E16529" t="s">
        <v>29865</v>
      </c>
      <c r="F16529" t="s">
        <v>29866</v>
      </c>
    </row>
    <row r="16530" spans="1:7">
      <c r="A16530" t="s">
        <v>29867</v>
      </c>
      <c r="B16530">
        <v>42</v>
      </c>
      <c r="C16530">
        <v>7</v>
      </c>
      <c r="D16530">
        <v>2</v>
      </c>
      <c r="E16530" t="s">
        <v>29868</v>
      </c>
      <c r="F16530" t="s">
        <v>29866</v>
      </c>
    </row>
    <row r="16531" spans="1:7">
      <c r="A16531" t="s">
        <v>29869</v>
      </c>
      <c r="B16531">
        <v>42</v>
      </c>
      <c r="C16531">
        <v>7</v>
      </c>
      <c r="D16531">
        <v>3</v>
      </c>
      <c r="E16531" t="s">
        <v>29870</v>
      </c>
      <c r="F16531" t="s">
        <v>29871</v>
      </c>
    </row>
    <row r="16532" spans="1:7">
      <c r="A16532" t="s">
        <v>29872</v>
      </c>
      <c r="B16532">
        <v>42</v>
      </c>
      <c r="C16532">
        <v>7</v>
      </c>
      <c r="D16532">
        <v>4</v>
      </c>
      <c r="E16532" t="s">
        <v>29873</v>
      </c>
      <c r="F16532" t="s">
        <v>29871</v>
      </c>
    </row>
    <row r="16533" spans="1:7">
      <c r="A16533" t="s">
        <v>29874</v>
      </c>
      <c r="B16533">
        <v>42</v>
      </c>
      <c r="C16533">
        <v>7</v>
      </c>
      <c r="D16533">
        <v>5</v>
      </c>
      <c r="E16533" t="s">
        <v>29875</v>
      </c>
      <c r="F16533" t="s">
        <v>29876</v>
      </c>
    </row>
    <row r="16534" spans="1:7">
      <c r="A16534" t="s">
        <v>29877</v>
      </c>
      <c r="B16534">
        <v>42</v>
      </c>
      <c r="C16534">
        <v>7</v>
      </c>
      <c r="D16534">
        <v>6</v>
      </c>
      <c r="E16534" t="s">
        <v>29878</v>
      </c>
      <c r="F16534" t="s">
        <v>29876</v>
      </c>
    </row>
    <row r="16535" spans="1:7">
      <c r="A16535" t="s">
        <v>29879</v>
      </c>
      <c r="B16535">
        <v>42</v>
      </c>
      <c r="C16535">
        <v>7</v>
      </c>
      <c r="D16535">
        <v>7</v>
      </c>
      <c r="E16535" t="s">
        <v>29880</v>
      </c>
      <c r="F16535" t="s">
        <v>29881</v>
      </c>
    </row>
    <row r="16536" spans="1:7">
      <c r="A16536" t="s">
        <v>29882</v>
      </c>
      <c r="B16536">
        <v>42</v>
      </c>
      <c r="C16536">
        <v>7</v>
      </c>
      <c r="D16536">
        <v>8</v>
      </c>
      <c r="E16536" t="s">
        <v>29883</v>
      </c>
      <c r="F16536" t="s">
        <v>29881</v>
      </c>
    </row>
    <row r="16537" spans="1:7">
      <c r="A16537" t="s">
        <v>29884</v>
      </c>
      <c r="B16537">
        <v>42</v>
      </c>
      <c r="C16537">
        <v>7</v>
      </c>
      <c r="D16537">
        <v>9</v>
      </c>
      <c r="E16537" t="s">
        <v>29885</v>
      </c>
      <c r="G16537" t="e">
        <f>--Internal_86343</f>
        <v>#NAME?</v>
      </c>
    </row>
    <row r="16538" spans="1:7">
      <c r="A16538" t="s">
        <v>29886</v>
      </c>
      <c r="B16538">
        <v>42</v>
      </c>
      <c r="C16538">
        <v>7</v>
      </c>
      <c r="D16538">
        <v>10</v>
      </c>
      <c r="E16538" t="s">
        <v>29885</v>
      </c>
      <c r="G16538" t="e">
        <f>--Internal_86343</f>
        <v>#NAME?</v>
      </c>
    </row>
    <row r="16539" spans="1:7">
      <c r="A16539" t="s">
        <v>29887</v>
      </c>
      <c r="B16539">
        <v>42</v>
      </c>
      <c r="C16539">
        <v>7</v>
      </c>
      <c r="D16539">
        <v>11</v>
      </c>
      <c r="E16539" t="s">
        <v>29888</v>
      </c>
      <c r="F16539" t="s">
        <v>29889</v>
      </c>
    </row>
    <row r="16540" spans="1:7">
      <c r="A16540" t="s">
        <v>29890</v>
      </c>
      <c r="B16540">
        <v>42</v>
      </c>
      <c r="C16540">
        <v>7</v>
      </c>
      <c r="D16540">
        <v>12</v>
      </c>
      <c r="E16540" t="s">
        <v>29891</v>
      </c>
      <c r="F16540" t="s">
        <v>29889</v>
      </c>
    </row>
    <row r="16541" spans="1:7">
      <c r="A16541" t="s">
        <v>29892</v>
      </c>
      <c r="B16541">
        <v>42</v>
      </c>
      <c r="C16541">
        <v>7</v>
      </c>
      <c r="D16541">
        <v>13</v>
      </c>
      <c r="E16541" t="s">
        <v>29893</v>
      </c>
      <c r="F16541" t="s">
        <v>29894</v>
      </c>
    </row>
    <row r="16542" spans="1:7">
      <c r="A16542" t="s">
        <v>29895</v>
      </c>
      <c r="B16542">
        <v>42</v>
      </c>
      <c r="C16542">
        <v>7</v>
      </c>
      <c r="D16542">
        <v>14</v>
      </c>
      <c r="E16542" t="s">
        <v>29896</v>
      </c>
      <c r="F16542" t="s">
        <v>29894</v>
      </c>
    </row>
    <row r="16543" spans="1:7">
      <c r="A16543" t="s">
        <v>29897</v>
      </c>
      <c r="B16543">
        <v>42</v>
      </c>
      <c r="C16543">
        <v>7</v>
      </c>
      <c r="D16543">
        <v>15</v>
      </c>
      <c r="E16543" t="s">
        <v>29898</v>
      </c>
      <c r="G16543" t="e">
        <f>--Internal_86232</f>
        <v>#NAME?</v>
      </c>
    </row>
    <row r="16544" spans="1:7">
      <c r="A16544" t="s">
        <v>29899</v>
      </c>
      <c r="B16544">
        <v>42</v>
      </c>
      <c r="C16544">
        <v>7</v>
      </c>
      <c r="D16544">
        <v>16</v>
      </c>
      <c r="E16544" t="s">
        <v>29898</v>
      </c>
      <c r="G16544" t="e">
        <f>--Internal_86232</f>
        <v>#NAME?</v>
      </c>
    </row>
    <row r="16545" spans="1:7">
      <c r="A16545" t="s">
        <v>29900</v>
      </c>
      <c r="B16545">
        <v>42</v>
      </c>
      <c r="C16545">
        <v>7</v>
      </c>
      <c r="D16545">
        <v>17</v>
      </c>
      <c r="E16545" t="s">
        <v>29901</v>
      </c>
      <c r="F16545" t="s">
        <v>29902</v>
      </c>
    </row>
    <row r="16546" spans="1:7">
      <c r="A16546" t="s">
        <v>29903</v>
      </c>
      <c r="B16546">
        <v>42</v>
      </c>
      <c r="C16546">
        <v>7</v>
      </c>
      <c r="D16546">
        <v>18</v>
      </c>
      <c r="E16546" t="s">
        <v>29904</v>
      </c>
      <c r="F16546" t="s">
        <v>29902</v>
      </c>
    </row>
    <row r="16547" spans="1:7">
      <c r="A16547" t="s">
        <v>29905</v>
      </c>
      <c r="B16547">
        <v>42</v>
      </c>
      <c r="C16547">
        <v>7</v>
      </c>
      <c r="D16547">
        <v>19</v>
      </c>
      <c r="E16547" t="s">
        <v>29906</v>
      </c>
      <c r="F16547" t="s">
        <v>29907</v>
      </c>
    </row>
    <row r="16548" spans="1:7">
      <c r="A16548" t="s">
        <v>29908</v>
      </c>
      <c r="B16548">
        <v>42</v>
      </c>
      <c r="C16548">
        <v>7</v>
      </c>
      <c r="D16548">
        <v>20</v>
      </c>
      <c r="E16548" t="s">
        <v>29909</v>
      </c>
      <c r="F16548" t="s">
        <v>29907</v>
      </c>
    </row>
    <row r="16549" spans="1:7">
      <c r="A16549" t="s">
        <v>29910</v>
      </c>
      <c r="B16549">
        <v>42</v>
      </c>
      <c r="C16549">
        <v>8</v>
      </c>
      <c r="D16549">
        <v>1</v>
      </c>
      <c r="E16549" t="s">
        <v>29911</v>
      </c>
      <c r="F16549" t="s">
        <v>29912</v>
      </c>
    </row>
    <row r="16550" spans="1:7">
      <c r="A16550" t="s">
        <v>29913</v>
      </c>
      <c r="B16550">
        <v>42</v>
      </c>
      <c r="C16550">
        <v>8</v>
      </c>
      <c r="D16550">
        <v>2</v>
      </c>
      <c r="E16550" t="s">
        <v>29914</v>
      </c>
      <c r="F16550" t="s">
        <v>29912</v>
      </c>
    </row>
    <row r="16551" spans="1:7">
      <c r="A16551" t="s">
        <v>29915</v>
      </c>
      <c r="B16551">
        <v>42</v>
      </c>
      <c r="C16551">
        <v>8</v>
      </c>
      <c r="D16551">
        <v>3</v>
      </c>
      <c r="E16551" t="s">
        <v>29916</v>
      </c>
      <c r="F16551" t="s">
        <v>29917</v>
      </c>
    </row>
    <row r="16552" spans="1:7">
      <c r="A16552" t="s">
        <v>29918</v>
      </c>
      <c r="B16552">
        <v>42</v>
      </c>
      <c r="C16552">
        <v>8</v>
      </c>
      <c r="D16552">
        <v>4</v>
      </c>
      <c r="E16552" t="s">
        <v>29919</v>
      </c>
      <c r="F16552" t="s">
        <v>29917</v>
      </c>
    </row>
    <row r="16553" spans="1:7">
      <c r="A16553" t="s">
        <v>29920</v>
      </c>
      <c r="B16553">
        <v>42</v>
      </c>
      <c r="C16553">
        <v>8</v>
      </c>
      <c r="D16553">
        <v>5</v>
      </c>
      <c r="E16553" t="s">
        <v>591</v>
      </c>
      <c r="G16553" t="e">
        <f>--Empty</f>
        <v>#NAME?</v>
      </c>
    </row>
    <row r="16554" spans="1:7">
      <c r="A16554" t="s">
        <v>29921</v>
      </c>
      <c r="B16554">
        <v>42</v>
      </c>
      <c r="C16554">
        <v>8</v>
      </c>
      <c r="D16554">
        <v>6</v>
      </c>
      <c r="E16554" t="s">
        <v>591</v>
      </c>
      <c r="G16554" t="e">
        <f>--Empty</f>
        <v>#NAME?</v>
      </c>
    </row>
    <row r="16555" spans="1:7">
      <c r="A16555" t="s">
        <v>29922</v>
      </c>
      <c r="B16555">
        <v>42</v>
      </c>
      <c r="C16555">
        <v>8</v>
      </c>
      <c r="D16555">
        <v>7</v>
      </c>
      <c r="E16555" t="s">
        <v>591</v>
      </c>
      <c r="G16555" t="e">
        <f>--Empty</f>
        <v>#NAME?</v>
      </c>
    </row>
    <row r="16556" spans="1:7">
      <c r="A16556" t="s">
        <v>29923</v>
      </c>
      <c r="B16556">
        <v>42</v>
      </c>
      <c r="C16556">
        <v>8</v>
      </c>
      <c r="D16556">
        <v>8</v>
      </c>
      <c r="E16556" t="s">
        <v>591</v>
      </c>
      <c r="G16556" t="e">
        <f>--Empty</f>
        <v>#NAME?</v>
      </c>
    </row>
    <row r="16557" spans="1:7">
      <c r="A16557" t="s">
        <v>29924</v>
      </c>
      <c r="B16557">
        <v>42</v>
      </c>
      <c r="C16557">
        <v>8</v>
      </c>
      <c r="D16557">
        <v>9</v>
      </c>
      <c r="E16557" t="s">
        <v>591</v>
      </c>
      <c r="G16557" t="e">
        <f>--Empty</f>
        <v>#NAME?</v>
      </c>
    </row>
    <row r="16558" spans="1:7">
      <c r="A16558" t="s">
        <v>29925</v>
      </c>
      <c r="B16558">
        <v>42</v>
      </c>
      <c r="C16558">
        <v>8</v>
      </c>
      <c r="D16558">
        <v>10</v>
      </c>
      <c r="E16558" t="s">
        <v>591</v>
      </c>
      <c r="G16558" t="e">
        <f>--Empty</f>
        <v>#NAME?</v>
      </c>
    </row>
    <row r="16559" spans="1:7">
      <c r="A16559" t="s">
        <v>29926</v>
      </c>
      <c r="B16559">
        <v>42</v>
      </c>
      <c r="C16559">
        <v>8</v>
      </c>
      <c r="D16559">
        <v>11</v>
      </c>
      <c r="E16559" t="s">
        <v>591</v>
      </c>
      <c r="G16559" t="e">
        <f>--Empty</f>
        <v>#NAME?</v>
      </c>
    </row>
    <row r="16560" spans="1:7">
      <c r="A16560" t="s">
        <v>29927</v>
      </c>
      <c r="B16560">
        <v>42</v>
      </c>
      <c r="C16560">
        <v>8</v>
      </c>
      <c r="D16560">
        <v>12</v>
      </c>
      <c r="E16560" t="s">
        <v>591</v>
      </c>
      <c r="G16560" t="e">
        <f>--Empty</f>
        <v>#NAME?</v>
      </c>
    </row>
    <row r="16561" spans="1:7">
      <c r="A16561" t="s">
        <v>29928</v>
      </c>
      <c r="B16561">
        <v>42</v>
      </c>
      <c r="C16561">
        <v>8</v>
      </c>
      <c r="D16561">
        <v>13</v>
      </c>
      <c r="E16561" t="s">
        <v>29929</v>
      </c>
      <c r="F16561" t="s">
        <v>29930</v>
      </c>
    </row>
    <row r="16562" spans="1:7">
      <c r="A16562" t="s">
        <v>29931</v>
      </c>
      <c r="B16562">
        <v>42</v>
      </c>
      <c r="C16562">
        <v>8</v>
      </c>
      <c r="D16562">
        <v>14</v>
      </c>
      <c r="E16562" t="s">
        <v>29932</v>
      </c>
      <c r="F16562" t="s">
        <v>29930</v>
      </c>
    </row>
    <row r="16563" spans="1:7">
      <c r="A16563" t="s">
        <v>29933</v>
      </c>
      <c r="B16563">
        <v>42</v>
      </c>
      <c r="C16563">
        <v>8</v>
      </c>
      <c r="D16563">
        <v>15</v>
      </c>
      <c r="E16563" t="s">
        <v>29934</v>
      </c>
      <c r="F16563" t="s">
        <v>29935</v>
      </c>
    </row>
    <row r="16564" spans="1:7">
      <c r="A16564" t="s">
        <v>29936</v>
      </c>
      <c r="B16564">
        <v>42</v>
      </c>
      <c r="C16564">
        <v>8</v>
      </c>
      <c r="D16564">
        <v>16</v>
      </c>
      <c r="E16564" t="s">
        <v>29937</v>
      </c>
      <c r="F16564" t="s">
        <v>29935</v>
      </c>
    </row>
    <row r="16565" spans="1:7">
      <c r="A16565" t="s">
        <v>29938</v>
      </c>
      <c r="B16565">
        <v>42</v>
      </c>
      <c r="C16565">
        <v>8</v>
      </c>
      <c r="D16565">
        <v>17</v>
      </c>
      <c r="E16565" t="s">
        <v>29939</v>
      </c>
      <c r="F16565" t="s">
        <v>29940</v>
      </c>
    </row>
    <row r="16566" spans="1:7">
      <c r="A16566" t="s">
        <v>29941</v>
      </c>
      <c r="B16566">
        <v>42</v>
      </c>
      <c r="C16566">
        <v>8</v>
      </c>
      <c r="D16566">
        <v>18</v>
      </c>
      <c r="E16566" t="s">
        <v>29942</v>
      </c>
      <c r="F16566" t="s">
        <v>29940</v>
      </c>
    </row>
    <row r="16567" spans="1:7">
      <c r="A16567" t="s">
        <v>29943</v>
      </c>
      <c r="B16567">
        <v>42</v>
      </c>
      <c r="C16567">
        <v>8</v>
      </c>
      <c r="D16567">
        <v>19</v>
      </c>
      <c r="E16567" t="s">
        <v>29944</v>
      </c>
      <c r="F16567" t="s">
        <v>29945</v>
      </c>
    </row>
    <row r="16568" spans="1:7">
      <c r="A16568" t="s">
        <v>29946</v>
      </c>
      <c r="B16568">
        <v>42</v>
      </c>
      <c r="C16568">
        <v>8</v>
      </c>
      <c r="D16568">
        <v>20</v>
      </c>
      <c r="E16568" t="s">
        <v>29947</v>
      </c>
      <c r="F16568" t="s">
        <v>29945</v>
      </c>
    </row>
    <row r="16569" spans="1:7">
      <c r="A16569" t="s">
        <v>29948</v>
      </c>
      <c r="B16569">
        <v>42</v>
      </c>
      <c r="C16569">
        <v>9</v>
      </c>
      <c r="D16569">
        <v>1</v>
      </c>
      <c r="E16569" t="s">
        <v>29949</v>
      </c>
      <c r="F16569" t="s">
        <v>29950</v>
      </c>
    </row>
    <row r="16570" spans="1:7">
      <c r="A16570" t="s">
        <v>29951</v>
      </c>
      <c r="B16570">
        <v>42</v>
      </c>
      <c r="C16570">
        <v>9</v>
      </c>
      <c r="D16570">
        <v>2</v>
      </c>
      <c r="E16570" t="s">
        <v>29952</v>
      </c>
      <c r="F16570" t="s">
        <v>29950</v>
      </c>
    </row>
    <row r="16571" spans="1:7">
      <c r="A16571" t="s">
        <v>29953</v>
      </c>
      <c r="B16571">
        <v>42</v>
      </c>
      <c r="C16571">
        <v>9</v>
      </c>
      <c r="D16571">
        <v>3</v>
      </c>
      <c r="E16571" t="s">
        <v>29954</v>
      </c>
      <c r="F16571" t="s">
        <v>29955</v>
      </c>
    </row>
    <row r="16572" spans="1:7">
      <c r="A16572" t="s">
        <v>29956</v>
      </c>
      <c r="B16572">
        <v>42</v>
      </c>
      <c r="C16572">
        <v>9</v>
      </c>
      <c r="D16572">
        <v>4</v>
      </c>
      <c r="E16572" t="s">
        <v>29957</v>
      </c>
      <c r="F16572" t="s">
        <v>29955</v>
      </c>
    </row>
    <row r="16573" spans="1:7">
      <c r="A16573" t="s">
        <v>29958</v>
      </c>
      <c r="B16573">
        <v>42</v>
      </c>
      <c r="C16573">
        <v>9</v>
      </c>
      <c r="D16573">
        <v>5</v>
      </c>
      <c r="E16573" t="s">
        <v>29959</v>
      </c>
      <c r="F16573" t="s">
        <v>29960</v>
      </c>
    </row>
    <row r="16574" spans="1:7">
      <c r="A16574" t="s">
        <v>29961</v>
      </c>
      <c r="B16574">
        <v>42</v>
      </c>
      <c r="C16574">
        <v>9</v>
      </c>
      <c r="D16574">
        <v>6</v>
      </c>
      <c r="E16574" t="s">
        <v>29962</v>
      </c>
      <c r="F16574" t="s">
        <v>29960</v>
      </c>
    </row>
    <row r="16575" spans="1:7">
      <c r="A16575" t="s">
        <v>29963</v>
      </c>
      <c r="B16575">
        <v>42</v>
      </c>
      <c r="C16575">
        <v>9</v>
      </c>
      <c r="D16575">
        <v>7</v>
      </c>
      <c r="E16575" t="s">
        <v>29964</v>
      </c>
      <c r="G16575" t="e">
        <f>--Internal_7446</f>
        <v>#NAME?</v>
      </c>
    </row>
    <row r="16576" spans="1:7">
      <c r="A16576" t="s">
        <v>29965</v>
      </c>
      <c r="B16576">
        <v>42</v>
      </c>
      <c r="C16576">
        <v>9</v>
      </c>
      <c r="D16576">
        <v>8</v>
      </c>
      <c r="E16576" t="s">
        <v>29964</v>
      </c>
      <c r="G16576" t="e">
        <f>--Internal_7446</f>
        <v>#NAME?</v>
      </c>
    </row>
    <row r="16577" spans="1:6">
      <c r="A16577" t="s">
        <v>29966</v>
      </c>
      <c r="B16577">
        <v>42</v>
      </c>
      <c r="C16577">
        <v>9</v>
      </c>
      <c r="D16577">
        <v>9</v>
      </c>
      <c r="E16577" t="s">
        <v>29967</v>
      </c>
      <c r="F16577" t="s">
        <v>29968</v>
      </c>
    </row>
    <row r="16578" spans="1:6">
      <c r="A16578" t="s">
        <v>29969</v>
      </c>
      <c r="B16578">
        <v>42</v>
      </c>
      <c r="C16578">
        <v>9</v>
      </c>
      <c r="D16578">
        <v>10</v>
      </c>
      <c r="E16578" t="s">
        <v>29970</v>
      </c>
      <c r="F16578" t="s">
        <v>29968</v>
      </c>
    </row>
    <row r="16579" spans="1:6">
      <c r="A16579" t="s">
        <v>29971</v>
      </c>
      <c r="B16579">
        <v>42</v>
      </c>
      <c r="C16579">
        <v>9</v>
      </c>
      <c r="D16579">
        <v>11</v>
      </c>
      <c r="E16579" t="s">
        <v>29972</v>
      </c>
      <c r="F16579" t="s">
        <v>29973</v>
      </c>
    </row>
    <row r="16580" spans="1:6">
      <c r="A16580" t="s">
        <v>29974</v>
      </c>
      <c r="B16580">
        <v>42</v>
      </c>
      <c r="C16580">
        <v>9</v>
      </c>
      <c r="D16580">
        <v>12</v>
      </c>
      <c r="E16580" t="s">
        <v>29975</v>
      </c>
      <c r="F16580" t="s">
        <v>29973</v>
      </c>
    </row>
    <row r="16581" spans="1:6">
      <c r="A16581" t="s">
        <v>29976</v>
      </c>
      <c r="B16581">
        <v>42</v>
      </c>
      <c r="C16581">
        <v>9</v>
      </c>
      <c r="D16581">
        <v>13</v>
      </c>
      <c r="E16581" t="s">
        <v>29977</v>
      </c>
      <c r="F16581" t="s">
        <v>29978</v>
      </c>
    </row>
    <row r="16582" spans="1:6">
      <c r="A16582" t="s">
        <v>29979</v>
      </c>
      <c r="B16582">
        <v>42</v>
      </c>
      <c r="C16582">
        <v>9</v>
      </c>
      <c r="D16582">
        <v>14</v>
      </c>
      <c r="E16582" t="s">
        <v>29980</v>
      </c>
      <c r="F16582" t="s">
        <v>29978</v>
      </c>
    </row>
    <row r="16583" spans="1:6">
      <c r="A16583" t="s">
        <v>29981</v>
      </c>
      <c r="B16583">
        <v>42</v>
      </c>
      <c r="C16583">
        <v>9</v>
      </c>
      <c r="D16583">
        <v>15</v>
      </c>
      <c r="E16583" t="s">
        <v>29982</v>
      </c>
      <c r="F16583" t="s">
        <v>29983</v>
      </c>
    </row>
    <row r="16584" spans="1:6">
      <c r="A16584" t="s">
        <v>29984</v>
      </c>
      <c r="B16584">
        <v>42</v>
      </c>
      <c r="C16584">
        <v>9</v>
      </c>
      <c r="D16584">
        <v>16</v>
      </c>
      <c r="E16584" t="s">
        <v>29985</v>
      </c>
      <c r="F16584" t="s">
        <v>29983</v>
      </c>
    </row>
    <row r="16585" spans="1:6">
      <c r="A16585" t="s">
        <v>29986</v>
      </c>
      <c r="B16585">
        <v>42</v>
      </c>
      <c r="C16585">
        <v>9</v>
      </c>
      <c r="D16585">
        <v>17</v>
      </c>
      <c r="E16585" t="s">
        <v>29987</v>
      </c>
      <c r="F16585" t="s">
        <v>29988</v>
      </c>
    </row>
    <row r="16586" spans="1:6">
      <c r="A16586" t="s">
        <v>29989</v>
      </c>
      <c r="B16586">
        <v>42</v>
      </c>
      <c r="C16586">
        <v>9</v>
      </c>
      <c r="D16586">
        <v>18</v>
      </c>
      <c r="E16586" t="s">
        <v>29990</v>
      </c>
      <c r="F16586" t="s">
        <v>29988</v>
      </c>
    </row>
    <row r="16587" spans="1:6">
      <c r="A16587" t="s">
        <v>29991</v>
      </c>
      <c r="B16587">
        <v>42</v>
      </c>
      <c r="C16587">
        <v>9</v>
      </c>
      <c r="D16587">
        <v>19</v>
      </c>
      <c r="E16587" t="s">
        <v>29992</v>
      </c>
      <c r="F16587" t="s">
        <v>29993</v>
      </c>
    </row>
    <row r="16588" spans="1:6">
      <c r="A16588" t="s">
        <v>29994</v>
      </c>
      <c r="B16588">
        <v>42</v>
      </c>
      <c r="C16588">
        <v>9</v>
      </c>
      <c r="D16588">
        <v>20</v>
      </c>
      <c r="E16588" t="s">
        <v>29995</v>
      </c>
      <c r="F16588" t="s">
        <v>29993</v>
      </c>
    </row>
    <row r="16589" spans="1:6">
      <c r="A16589" t="s">
        <v>29996</v>
      </c>
      <c r="B16589">
        <v>42</v>
      </c>
      <c r="C16589">
        <v>10</v>
      </c>
      <c r="D16589">
        <v>1</v>
      </c>
      <c r="E16589" t="s">
        <v>29997</v>
      </c>
      <c r="F16589" t="s">
        <v>29998</v>
      </c>
    </row>
    <row r="16590" spans="1:6">
      <c r="A16590" t="s">
        <v>29999</v>
      </c>
      <c r="B16590">
        <v>42</v>
      </c>
      <c r="C16590">
        <v>10</v>
      </c>
      <c r="D16590">
        <v>2</v>
      </c>
      <c r="E16590" t="s">
        <v>30000</v>
      </c>
      <c r="F16590" t="s">
        <v>29998</v>
      </c>
    </row>
    <row r="16591" spans="1:6">
      <c r="A16591" t="s">
        <v>30001</v>
      </c>
      <c r="B16591">
        <v>42</v>
      </c>
      <c r="C16591">
        <v>10</v>
      </c>
      <c r="D16591">
        <v>3</v>
      </c>
      <c r="E16591" t="s">
        <v>30002</v>
      </c>
      <c r="F16591" t="s">
        <v>30003</v>
      </c>
    </row>
    <row r="16592" spans="1:6">
      <c r="A16592" t="s">
        <v>30004</v>
      </c>
      <c r="B16592">
        <v>42</v>
      </c>
      <c r="C16592">
        <v>10</v>
      </c>
      <c r="D16592">
        <v>4</v>
      </c>
      <c r="E16592" t="s">
        <v>30005</v>
      </c>
      <c r="F16592" t="s">
        <v>30003</v>
      </c>
    </row>
    <row r="16593" spans="1:6">
      <c r="A16593" t="s">
        <v>30006</v>
      </c>
      <c r="B16593">
        <v>42</v>
      </c>
      <c r="C16593">
        <v>10</v>
      </c>
      <c r="D16593">
        <v>5</v>
      </c>
      <c r="E16593" t="s">
        <v>30007</v>
      </c>
      <c r="F16593" t="s">
        <v>30008</v>
      </c>
    </row>
    <row r="16594" spans="1:6">
      <c r="A16594" t="s">
        <v>30009</v>
      </c>
      <c r="B16594">
        <v>42</v>
      </c>
      <c r="C16594">
        <v>10</v>
      </c>
      <c r="D16594">
        <v>6</v>
      </c>
      <c r="E16594" t="s">
        <v>30007</v>
      </c>
      <c r="F16594" t="s">
        <v>30008</v>
      </c>
    </row>
    <row r="16595" spans="1:6">
      <c r="A16595" t="s">
        <v>30010</v>
      </c>
      <c r="B16595">
        <v>42</v>
      </c>
      <c r="C16595">
        <v>10</v>
      </c>
      <c r="D16595">
        <v>7</v>
      </c>
      <c r="E16595" t="s">
        <v>30011</v>
      </c>
      <c r="F16595" t="s">
        <v>30012</v>
      </c>
    </row>
    <row r="16596" spans="1:6">
      <c r="A16596" t="s">
        <v>30013</v>
      </c>
      <c r="B16596">
        <v>42</v>
      </c>
      <c r="C16596">
        <v>10</v>
      </c>
      <c r="D16596">
        <v>8</v>
      </c>
      <c r="E16596" t="s">
        <v>30014</v>
      </c>
      <c r="F16596" t="s">
        <v>30012</v>
      </c>
    </row>
    <row r="16597" spans="1:6">
      <c r="A16597" t="s">
        <v>30015</v>
      </c>
      <c r="B16597">
        <v>42</v>
      </c>
      <c r="C16597">
        <v>10</v>
      </c>
      <c r="D16597">
        <v>9</v>
      </c>
      <c r="E16597" t="s">
        <v>30016</v>
      </c>
      <c r="F16597" t="s">
        <v>30017</v>
      </c>
    </row>
    <row r="16598" spans="1:6">
      <c r="A16598" t="s">
        <v>30018</v>
      </c>
      <c r="B16598">
        <v>42</v>
      </c>
      <c r="C16598">
        <v>10</v>
      </c>
      <c r="D16598">
        <v>10</v>
      </c>
      <c r="E16598" t="s">
        <v>30019</v>
      </c>
      <c r="F16598" t="s">
        <v>30017</v>
      </c>
    </row>
    <row r="16599" spans="1:6">
      <c r="A16599" t="s">
        <v>30020</v>
      </c>
      <c r="B16599">
        <v>42</v>
      </c>
      <c r="C16599">
        <v>10</v>
      </c>
      <c r="D16599">
        <v>11</v>
      </c>
      <c r="E16599" t="s">
        <v>30021</v>
      </c>
      <c r="F16599" t="s">
        <v>30022</v>
      </c>
    </row>
    <row r="16600" spans="1:6">
      <c r="A16600" t="s">
        <v>30023</v>
      </c>
      <c r="B16600">
        <v>42</v>
      </c>
      <c r="C16600">
        <v>10</v>
      </c>
      <c r="D16600">
        <v>12</v>
      </c>
      <c r="E16600" t="s">
        <v>30024</v>
      </c>
      <c r="F16600" t="s">
        <v>30022</v>
      </c>
    </row>
    <row r="16601" spans="1:6">
      <c r="A16601" t="s">
        <v>30025</v>
      </c>
      <c r="B16601">
        <v>42</v>
      </c>
      <c r="C16601">
        <v>10</v>
      </c>
      <c r="D16601">
        <v>13</v>
      </c>
      <c r="E16601" t="s">
        <v>30026</v>
      </c>
      <c r="F16601" t="s">
        <v>30027</v>
      </c>
    </row>
    <row r="16602" spans="1:6">
      <c r="A16602" t="s">
        <v>30028</v>
      </c>
      <c r="B16602">
        <v>42</v>
      </c>
      <c r="C16602">
        <v>10</v>
      </c>
      <c r="D16602">
        <v>14</v>
      </c>
      <c r="E16602" t="s">
        <v>30029</v>
      </c>
      <c r="F16602" t="s">
        <v>30027</v>
      </c>
    </row>
    <row r="16603" spans="1:6">
      <c r="A16603" t="s">
        <v>30030</v>
      </c>
      <c r="B16603">
        <v>42</v>
      </c>
      <c r="C16603">
        <v>10</v>
      </c>
      <c r="D16603">
        <v>15</v>
      </c>
      <c r="E16603" t="s">
        <v>30031</v>
      </c>
      <c r="F16603" t="s">
        <v>30032</v>
      </c>
    </row>
    <row r="16604" spans="1:6">
      <c r="A16604" t="s">
        <v>30033</v>
      </c>
      <c r="B16604">
        <v>42</v>
      </c>
      <c r="C16604">
        <v>10</v>
      </c>
      <c r="D16604">
        <v>16</v>
      </c>
      <c r="E16604" t="s">
        <v>30034</v>
      </c>
      <c r="F16604" t="s">
        <v>30032</v>
      </c>
    </row>
    <row r="16605" spans="1:6">
      <c r="A16605" t="s">
        <v>30035</v>
      </c>
      <c r="B16605">
        <v>42</v>
      </c>
      <c r="C16605">
        <v>10</v>
      </c>
      <c r="D16605">
        <v>17</v>
      </c>
      <c r="E16605" t="s">
        <v>30036</v>
      </c>
      <c r="F16605" t="s">
        <v>30037</v>
      </c>
    </row>
    <row r="16606" spans="1:6">
      <c r="A16606" t="s">
        <v>30038</v>
      </c>
      <c r="B16606">
        <v>42</v>
      </c>
      <c r="C16606">
        <v>10</v>
      </c>
      <c r="D16606">
        <v>18</v>
      </c>
      <c r="E16606" t="s">
        <v>30039</v>
      </c>
      <c r="F16606" t="s">
        <v>30037</v>
      </c>
    </row>
    <row r="16607" spans="1:6">
      <c r="A16607" t="s">
        <v>30040</v>
      </c>
      <c r="B16607">
        <v>42</v>
      </c>
      <c r="C16607">
        <v>10</v>
      </c>
      <c r="D16607">
        <v>19</v>
      </c>
      <c r="E16607" t="s">
        <v>30041</v>
      </c>
      <c r="F16607" t="s">
        <v>30042</v>
      </c>
    </row>
    <row r="16608" spans="1:6">
      <c r="A16608" t="s">
        <v>30043</v>
      </c>
      <c r="B16608">
        <v>42</v>
      </c>
      <c r="C16608">
        <v>10</v>
      </c>
      <c r="D16608">
        <v>20</v>
      </c>
      <c r="E16608" t="s">
        <v>30044</v>
      </c>
      <c r="F16608" t="s">
        <v>30042</v>
      </c>
    </row>
    <row r="16609" spans="1:6">
      <c r="A16609" t="s">
        <v>30045</v>
      </c>
      <c r="B16609">
        <v>42</v>
      </c>
      <c r="C16609">
        <v>11</v>
      </c>
      <c r="D16609">
        <v>1</v>
      </c>
      <c r="E16609" t="s">
        <v>30046</v>
      </c>
      <c r="F16609" t="s">
        <v>30047</v>
      </c>
    </row>
    <row r="16610" spans="1:6">
      <c r="A16610" t="s">
        <v>30048</v>
      </c>
      <c r="B16610">
        <v>42</v>
      </c>
      <c r="C16610">
        <v>11</v>
      </c>
      <c r="D16610">
        <v>2</v>
      </c>
      <c r="E16610" t="s">
        <v>30049</v>
      </c>
      <c r="F16610" t="s">
        <v>30047</v>
      </c>
    </row>
    <row r="16611" spans="1:6">
      <c r="A16611" t="s">
        <v>30050</v>
      </c>
      <c r="B16611">
        <v>42</v>
      </c>
      <c r="C16611">
        <v>11</v>
      </c>
      <c r="D16611">
        <v>3</v>
      </c>
      <c r="E16611" t="s">
        <v>30051</v>
      </c>
      <c r="F16611" t="s">
        <v>30052</v>
      </c>
    </row>
    <row r="16612" spans="1:6">
      <c r="A16612" t="s">
        <v>30053</v>
      </c>
      <c r="B16612">
        <v>42</v>
      </c>
      <c r="C16612">
        <v>11</v>
      </c>
      <c r="D16612">
        <v>4</v>
      </c>
      <c r="E16612" t="s">
        <v>30054</v>
      </c>
      <c r="F16612" t="s">
        <v>30052</v>
      </c>
    </row>
    <row r="16613" spans="1:6">
      <c r="A16613" t="s">
        <v>30055</v>
      </c>
      <c r="B16613">
        <v>42</v>
      </c>
      <c r="C16613">
        <v>11</v>
      </c>
      <c r="D16613">
        <v>5</v>
      </c>
      <c r="E16613" t="s">
        <v>30056</v>
      </c>
      <c r="F16613" t="s">
        <v>30057</v>
      </c>
    </row>
    <row r="16614" spans="1:6">
      <c r="A16614" t="s">
        <v>30058</v>
      </c>
      <c r="B16614">
        <v>42</v>
      </c>
      <c r="C16614">
        <v>11</v>
      </c>
      <c r="D16614">
        <v>6</v>
      </c>
      <c r="E16614" t="s">
        <v>30059</v>
      </c>
      <c r="F16614" t="s">
        <v>30057</v>
      </c>
    </row>
    <row r="16615" spans="1:6">
      <c r="A16615" t="s">
        <v>30060</v>
      </c>
      <c r="B16615">
        <v>42</v>
      </c>
      <c r="C16615">
        <v>11</v>
      </c>
      <c r="D16615">
        <v>7</v>
      </c>
      <c r="E16615" t="s">
        <v>30061</v>
      </c>
      <c r="F16615" t="s">
        <v>30062</v>
      </c>
    </row>
    <row r="16616" spans="1:6">
      <c r="A16616" t="s">
        <v>30063</v>
      </c>
      <c r="B16616">
        <v>42</v>
      </c>
      <c r="C16616">
        <v>11</v>
      </c>
      <c r="D16616">
        <v>8</v>
      </c>
      <c r="E16616" t="s">
        <v>30064</v>
      </c>
      <c r="F16616" t="s">
        <v>30062</v>
      </c>
    </row>
    <row r="16617" spans="1:6">
      <c r="A16617" t="s">
        <v>30065</v>
      </c>
      <c r="B16617">
        <v>42</v>
      </c>
      <c r="C16617">
        <v>11</v>
      </c>
      <c r="D16617">
        <v>9</v>
      </c>
      <c r="E16617" t="s">
        <v>30066</v>
      </c>
      <c r="F16617" t="s">
        <v>30067</v>
      </c>
    </row>
    <row r="16618" spans="1:6">
      <c r="A16618" t="s">
        <v>30068</v>
      </c>
      <c r="B16618">
        <v>42</v>
      </c>
      <c r="C16618">
        <v>11</v>
      </c>
      <c r="D16618">
        <v>10</v>
      </c>
      <c r="E16618" t="s">
        <v>30069</v>
      </c>
      <c r="F16618" t="s">
        <v>30067</v>
      </c>
    </row>
    <row r="16619" spans="1:6">
      <c r="A16619" t="s">
        <v>30070</v>
      </c>
      <c r="B16619">
        <v>42</v>
      </c>
      <c r="C16619">
        <v>11</v>
      </c>
      <c r="D16619">
        <v>11</v>
      </c>
      <c r="E16619" t="s">
        <v>30071</v>
      </c>
      <c r="F16619" t="s">
        <v>30072</v>
      </c>
    </row>
    <row r="16620" spans="1:6">
      <c r="A16620" t="s">
        <v>30073</v>
      </c>
      <c r="B16620">
        <v>42</v>
      </c>
      <c r="C16620">
        <v>11</v>
      </c>
      <c r="D16620">
        <v>12</v>
      </c>
      <c r="E16620" t="s">
        <v>30074</v>
      </c>
      <c r="F16620" t="s">
        <v>30072</v>
      </c>
    </row>
    <row r="16621" spans="1:6">
      <c r="A16621" t="s">
        <v>30075</v>
      </c>
      <c r="B16621">
        <v>42</v>
      </c>
      <c r="C16621">
        <v>11</v>
      </c>
      <c r="D16621">
        <v>13</v>
      </c>
      <c r="E16621" t="s">
        <v>30076</v>
      </c>
      <c r="F16621" t="s">
        <v>30077</v>
      </c>
    </row>
    <row r="16622" spans="1:6">
      <c r="A16622" t="s">
        <v>30078</v>
      </c>
      <c r="B16622">
        <v>42</v>
      </c>
      <c r="C16622">
        <v>11</v>
      </c>
      <c r="D16622">
        <v>14</v>
      </c>
      <c r="E16622" t="s">
        <v>30079</v>
      </c>
      <c r="F16622" t="s">
        <v>30077</v>
      </c>
    </row>
    <row r="16623" spans="1:6">
      <c r="A16623" t="s">
        <v>30080</v>
      </c>
      <c r="B16623">
        <v>42</v>
      </c>
      <c r="C16623">
        <v>11</v>
      </c>
      <c r="D16623">
        <v>15</v>
      </c>
      <c r="E16623" t="s">
        <v>30081</v>
      </c>
      <c r="F16623" t="s">
        <v>30082</v>
      </c>
    </row>
    <row r="16624" spans="1:6">
      <c r="A16624" t="s">
        <v>30083</v>
      </c>
      <c r="B16624">
        <v>42</v>
      </c>
      <c r="C16624">
        <v>11</v>
      </c>
      <c r="D16624">
        <v>16</v>
      </c>
      <c r="E16624" t="s">
        <v>30084</v>
      </c>
      <c r="F16624" t="s">
        <v>30082</v>
      </c>
    </row>
    <row r="16625" spans="1:6">
      <c r="A16625" t="s">
        <v>30085</v>
      </c>
      <c r="B16625">
        <v>42</v>
      </c>
      <c r="C16625">
        <v>11</v>
      </c>
      <c r="D16625">
        <v>17</v>
      </c>
      <c r="E16625" t="s">
        <v>30086</v>
      </c>
      <c r="F16625" t="s">
        <v>30087</v>
      </c>
    </row>
    <row r="16626" spans="1:6">
      <c r="A16626" t="s">
        <v>30088</v>
      </c>
      <c r="B16626">
        <v>42</v>
      </c>
      <c r="C16626">
        <v>11</v>
      </c>
      <c r="D16626">
        <v>18</v>
      </c>
      <c r="E16626" t="s">
        <v>30089</v>
      </c>
      <c r="F16626" t="s">
        <v>30087</v>
      </c>
    </row>
    <row r="16627" spans="1:6">
      <c r="A16627" t="s">
        <v>30090</v>
      </c>
      <c r="B16627">
        <v>42</v>
      </c>
      <c r="C16627">
        <v>11</v>
      </c>
      <c r="D16627">
        <v>19</v>
      </c>
      <c r="E16627" t="s">
        <v>30091</v>
      </c>
      <c r="F16627" t="s">
        <v>30092</v>
      </c>
    </row>
    <row r="16628" spans="1:6">
      <c r="A16628" t="s">
        <v>30093</v>
      </c>
      <c r="B16628">
        <v>42</v>
      </c>
      <c r="C16628">
        <v>11</v>
      </c>
      <c r="D16628">
        <v>20</v>
      </c>
      <c r="E16628" t="s">
        <v>30094</v>
      </c>
      <c r="F16628" t="s">
        <v>30092</v>
      </c>
    </row>
    <row r="16629" spans="1:6">
      <c r="A16629" t="s">
        <v>30095</v>
      </c>
      <c r="B16629">
        <v>42</v>
      </c>
      <c r="C16629">
        <v>12</v>
      </c>
      <c r="D16629">
        <v>1</v>
      </c>
      <c r="E16629" t="s">
        <v>30096</v>
      </c>
      <c r="F16629" t="s">
        <v>30097</v>
      </c>
    </row>
    <row r="16630" spans="1:6">
      <c r="A16630" t="s">
        <v>30098</v>
      </c>
      <c r="B16630">
        <v>42</v>
      </c>
      <c r="C16630">
        <v>12</v>
      </c>
      <c r="D16630">
        <v>2</v>
      </c>
      <c r="E16630" t="s">
        <v>30099</v>
      </c>
      <c r="F16630" t="s">
        <v>30097</v>
      </c>
    </row>
    <row r="16631" spans="1:6">
      <c r="A16631" t="s">
        <v>30100</v>
      </c>
      <c r="B16631">
        <v>42</v>
      </c>
      <c r="C16631">
        <v>12</v>
      </c>
      <c r="D16631">
        <v>3</v>
      </c>
      <c r="E16631" t="s">
        <v>30101</v>
      </c>
      <c r="F16631" t="s">
        <v>30102</v>
      </c>
    </row>
    <row r="16632" spans="1:6">
      <c r="A16632" t="s">
        <v>30103</v>
      </c>
      <c r="B16632">
        <v>42</v>
      </c>
      <c r="C16632">
        <v>12</v>
      </c>
      <c r="D16632">
        <v>4</v>
      </c>
      <c r="E16632" t="s">
        <v>30104</v>
      </c>
      <c r="F16632" t="s">
        <v>30102</v>
      </c>
    </row>
    <row r="16633" spans="1:6">
      <c r="A16633" t="s">
        <v>30105</v>
      </c>
      <c r="B16633">
        <v>42</v>
      </c>
      <c r="C16633">
        <v>12</v>
      </c>
      <c r="D16633">
        <v>5</v>
      </c>
      <c r="E16633" t="s">
        <v>30106</v>
      </c>
      <c r="F16633" t="s">
        <v>30107</v>
      </c>
    </row>
    <row r="16634" spans="1:6">
      <c r="A16634" t="s">
        <v>30108</v>
      </c>
      <c r="B16634">
        <v>42</v>
      </c>
      <c r="C16634">
        <v>12</v>
      </c>
      <c r="D16634">
        <v>6</v>
      </c>
      <c r="E16634" t="s">
        <v>30109</v>
      </c>
      <c r="F16634" t="s">
        <v>30107</v>
      </c>
    </row>
    <row r="16635" spans="1:6">
      <c r="A16635" t="s">
        <v>30110</v>
      </c>
      <c r="B16635">
        <v>42</v>
      </c>
      <c r="C16635">
        <v>12</v>
      </c>
      <c r="D16635">
        <v>7</v>
      </c>
      <c r="E16635" t="s">
        <v>30111</v>
      </c>
      <c r="F16635" t="s">
        <v>30112</v>
      </c>
    </row>
    <row r="16636" spans="1:6">
      <c r="A16636" t="s">
        <v>30113</v>
      </c>
      <c r="B16636">
        <v>42</v>
      </c>
      <c r="C16636">
        <v>12</v>
      </c>
      <c r="D16636">
        <v>8</v>
      </c>
      <c r="E16636" t="s">
        <v>30114</v>
      </c>
      <c r="F16636" t="s">
        <v>30112</v>
      </c>
    </row>
    <row r="16637" spans="1:6">
      <c r="A16637" t="s">
        <v>30115</v>
      </c>
      <c r="B16637">
        <v>42</v>
      </c>
      <c r="C16637">
        <v>12</v>
      </c>
      <c r="D16637">
        <v>9</v>
      </c>
      <c r="E16637" t="s">
        <v>30116</v>
      </c>
      <c r="F16637" t="s">
        <v>30117</v>
      </c>
    </row>
    <row r="16638" spans="1:6">
      <c r="A16638" t="s">
        <v>30118</v>
      </c>
      <c r="B16638">
        <v>42</v>
      </c>
      <c r="C16638">
        <v>12</v>
      </c>
      <c r="D16638">
        <v>10</v>
      </c>
      <c r="E16638" t="s">
        <v>30119</v>
      </c>
      <c r="F16638" t="s">
        <v>30117</v>
      </c>
    </row>
    <row r="16639" spans="1:6">
      <c r="A16639" t="s">
        <v>30120</v>
      </c>
      <c r="B16639">
        <v>42</v>
      </c>
      <c r="C16639">
        <v>12</v>
      </c>
      <c r="D16639">
        <v>11</v>
      </c>
      <c r="E16639" t="s">
        <v>30121</v>
      </c>
      <c r="F16639" t="s">
        <v>30122</v>
      </c>
    </row>
    <row r="16640" spans="1:6">
      <c r="A16640" t="s">
        <v>30123</v>
      </c>
      <c r="B16640">
        <v>42</v>
      </c>
      <c r="C16640">
        <v>12</v>
      </c>
      <c r="D16640">
        <v>12</v>
      </c>
      <c r="E16640" t="s">
        <v>30124</v>
      </c>
      <c r="F16640" t="s">
        <v>30122</v>
      </c>
    </row>
    <row r="16641" spans="1:7">
      <c r="A16641" t="s">
        <v>30125</v>
      </c>
      <c r="B16641">
        <v>42</v>
      </c>
      <c r="C16641">
        <v>12</v>
      </c>
      <c r="D16641">
        <v>13</v>
      </c>
      <c r="E16641" t="s">
        <v>30126</v>
      </c>
      <c r="F16641" t="s">
        <v>30127</v>
      </c>
    </row>
    <row r="16642" spans="1:7">
      <c r="A16642" t="s">
        <v>30128</v>
      </c>
      <c r="B16642">
        <v>42</v>
      </c>
      <c r="C16642">
        <v>12</v>
      </c>
      <c r="D16642">
        <v>14</v>
      </c>
      <c r="E16642" t="s">
        <v>30129</v>
      </c>
      <c r="F16642" t="s">
        <v>30127</v>
      </c>
    </row>
    <row r="16643" spans="1:7">
      <c r="A16643" t="s">
        <v>30130</v>
      </c>
      <c r="B16643">
        <v>42</v>
      </c>
      <c r="C16643">
        <v>12</v>
      </c>
      <c r="D16643">
        <v>15</v>
      </c>
      <c r="E16643" t="s">
        <v>30131</v>
      </c>
      <c r="F16643" t="s">
        <v>30132</v>
      </c>
    </row>
    <row r="16644" spans="1:7">
      <c r="A16644" t="s">
        <v>30133</v>
      </c>
      <c r="B16644">
        <v>42</v>
      </c>
      <c r="C16644">
        <v>12</v>
      </c>
      <c r="D16644">
        <v>16</v>
      </c>
      <c r="E16644" t="s">
        <v>30134</v>
      </c>
      <c r="F16644" t="s">
        <v>30132</v>
      </c>
    </row>
    <row r="16645" spans="1:7">
      <c r="A16645" t="s">
        <v>30135</v>
      </c>
      <c r="B16645">
        <v>42</v>
      </c>
      <c r="C16645">
        <v>12</v>
      </c>
      <c r="D16645">
        <v>17</v>
      </c>
      <c r="E16645" t="s">
        <v>30136</v>
      </c>
      <c r="F16645" t="s">
        <v>30137</v>
      </c>
    </row>
    <row r="16646" spans="1:7">
      <c r="A16646" t="s">
        <v>30138</v>
      </c>
      <c r="B16646">
        <v>42</v>
      </c>
      <c r="C16646">
        <v>12</v>
      </c>
      <c r="D16646">
        <v>18</v>
      </c>
      <c r="E16646" t="s">
        <v>30139</v>
      </c>
      <c r="F16646" t="s">
        <v>30137</v>
      </c>
    </row>
    <row r="16647" spans="1:7">
      <c r="A16647" t="s">
        <v>30140</v>
      </c>
      <c r="B16647">
        <v>42</v>
      </c>
      <c r="C16647">
        <v>12</v>
      </c>
      <c r="D16647">
        <v>19</v>
      </c>
      <c r="E16647" t="s">
        <v>30141</v>
      </c>
      <c r="F16647" t="s">
        <v>30142</v>
      </c>
    </row>
    <row r="16648" spans="1:7">
      <c r="A16648" t="s">
        <v>30143</v>
      </c>
      <c r="B16648">
        <v>42</v>
      </c>
      <c r="C16648">
        <v>12</v>
      </c>
      <c r="D16648">
        <v>20</v>
      </c>
      <c r="E16648" t="s">
        <v>30144</v>
      </c>
      <c r="F16648" t="s">
        <v>30142</v>
      </c>
    </row>
    <row r="16649" spans="1:7">
      <c r="A16649" t="s">
        <v>30145</v>
      </c>
      <c r="B16649">
        <v>42</v>
      </c>
      <c r="C16649">
        <v>13</v>
      </c>
      <c r="D16649">
        <v>1</v>
      </c>
      <c r="E16649" t="s">
        <v>30146</v>
      </c>
      <c r="F16649" t="s">
        <v>30147</v>
      </c>
    </row>
    <row r="16650" spans="1:7">
      <c r="A16650" t="s">
        <v>30148</v>
      </c>
      <c r="B16650">
        <v>42</v>
      </c>
      <c r="C16650">
        <v>13</v>
      </c>
      <c r="D16650">
        <v>2</v>
      </c>
      <c r="E16650" t="s">
        <v>30149</v>
      </c>
      <c r="F16650" t="s">
        <v>30147</v>
      </c>
    </row>
    <row r="16651" spans="1:7">
      <c r="A16651" t="s">
        <v>30150</v>
      </c>
      <c r="B16651">
        <v>42</v>
      </c>
      <c r="C16651">
        <v>13</v>
      </c>
      <c r="D16651">
        <v>3</v>
      </c>
      <c r="E16651" t="s">
        <v>591</v>
      </c>
      <c r="G16651" t="e">
        <f>--Empty</f>
        <v>#NAME?</v>
      </c>
    </row>
    <row r="16652" spans="1:7">
      <c r="A16652" t="s">
        <v>30151</v>
      </c>
      <c r="B16652">
        <v>42</v>
      </c>
      <c r="C16652">
        <v>13</v>
      </c>
      <c r="D16652">
        <v>4</v>
      </c>
      <c r="E16652" t="s">
        <v>591</v>
      </c>
      <c r="G16652" t="e">
        <f>--Empty</f>
        <v>#NAME?</v>
      </c>
    </row>
    <row r="16653" spans="1:7">
      <c r="A16653" t="s">
        <v>30152</v>
      </c>
      <c r="B16653">
        <v>42</v>
      </c>
      <c r="C16653">
        <v>13</v>
      </c>
      <c r="D16653">
        <v>5</v>
      </c>
      <c r="E16653" t="s">
        <v>30153</v>
      </c>
      <c r="F16653" t="s">
        <v>27990</v>
      </c>
    </row>
    <row r="16654" spans="1:7">
      <c r="A16654" t="s">
        <v>30154</v>
      </c>
      <c r="B16654">
        <v>42</v>
      </c>
      <c r="C16654">
        <v>13</v>
      </c>
      <c r="D16654">
        <v>6</v>
      </c>
      <c r="E16654" t="s">
        <v>30155</v>
      </c>
      <c r="F16654" t="s">
        <v>27990</v>
      </c>
    </row>
    <row r="16655" spans="1:7">
      <c r="A16655" t="s">
        <v>30156</v>
      </c>
      <c r="B16655">
        <v>42</v>
      </c>
      <c r="C16655">
        <v>13</v>
      </c>
      <c r="D16655">
        <v>7</v>
      </c>
      <c r="E16655" t="s">
        <v>591</v>
      </c>
      <c r="G16655" t="e">
        <f>--Empty</f>
        <v>#NAME?</v>
      </c>
    </row>
    <row r="16656" spans="1:7">
      <c r="A16656" t="s">
        <v>30157</v>
      </c>
      <c r="B16656">
        <v>42</v>
      </c>
      <c r="C16656">
        <v>13</v>
      </c>
      <c r="D16656">
        <v>8</v>
      </c>
      <c r="E16656" t="s">
        <v>591</v>
      </c>
      <c r="G16656" t="e">
        <f>--Empty</f>
        <v>#NAME?</v>
      </c>
    </row>
    <row r="16657" spans="1:7">
      <c r="A16657" t="s">
        <v>30158</v>
      </c>
      <c r="B16657">
        <v>42</v>
      </c>
      <c r="C16657">
        <v>13</v>
      </c>
      <c r="D16657">
        <v>9</v>
      </c>
      <c r="E16657" t="s">
        <v>30159</v>
      </c>
      <c r="F16657" t="s">
        <v>30160</v>
      </c>
    </row>
    <row r="16658" spans="1:7">
      <c r="A16658" t="s">
        <v>30161</v>
      </c>
      <c r="B16658">
        <v>42</v>
      </c>
      <c r="C16658">
        <v>13</v>
      </c>
      <c r="D16658">
        <v>10</v>
      </c>
      <c r="E16658" t="s">
        <v>30162</v>
      </c>
      <c r="F16658" t="s">
        <v>30160</v>
      </c>
    </row>
    <row r="16659" spans="1:7">
      <c r="A16659" t="s">
        <v>30163</v>
      </c>
      <c r="B16659">
        <v>42</v>
      </c>
      <c r="C16659">
        <v>13</v>
      </c>
      <c r="D16659">
        <v>11</v>
      </c>
      <c r="E16659" t="s">
        <v>30164</v>
      </c>
      <c r="G16659" t="s">
        <v>30165</v>
      </c>
    </row>
    <row r="16660" spans="1:7">
      <c r="A16660" t="s">
        <v>30166</v>
      </c>
      <c r="B16660">
        <v>42</v>
      </c>
      <c r="C16660">
        <v>13</v>
      </c>
      <c r="D16660">
        <v>12</v>
      </c>
      <c r="E16660" t="s">
        <v>30164</v>
      </c>
      <c r="G16660" t="s">
        <v>30165</v>
      </c>
    </row>
    <row r="16661" spans="1:7">
      <c r="A16661" t="s">
        <v>30167</v>
      </c>
      <c r="B16661">
        <v>42</v>
      </c>
      <c r="C16661">
        <v>13</v>
      </c>
      <c r="D16661">
        <v>13</v>
      </c>
      <c r="E16661" t="s">
        <v>30168</v>
      </c>
      <c r="F16661" t="s">
        <v>30169</v>
      </c>
    </row>
    <row r="16662" spans="1:7">
      <c r="A16662" t="s">
        <v>30170</v>
      </c>
      <c r="B16662">
        <v>42</v>
      </c>
      <c r="C16662">
        <v>13</v>
      </c>
      <c r="D16662">
        <v>14</v>
      </c>
      <c r="E16662" t="s">
        <v>30171</v>
      </c>
      <c r="F16662" t="s">
        <v>30169</v>
      </c>
    </row>
    <row r="16663" spans="1:7">
      <c r="A16663" t="s">
        <v>30172</v>
      </c>
      <c r="B16663">
        <v>42</v>
      </c>
      <c r="C16663">
        <v>13</v>
      </c>
      <c r="D16663">
        <v>15</v>
      </c>
      <c r="E16663" t="s">
        <v>30173</v>
      </c>
      <c r="F16663" t="s">
        <v>30174</v>
      </c>
    </row>
    <row r="16664" spans="1:7">
      <c r="A16664" t="s">
        <v>30175</v>
      </c>
      <c r="B16664">
        <v>42</v>
      </c>
      <c r="C16664">
        <v>13</v>
      </c>
      <c r="D16664">
        <v>16</v>
      </c>
      <c r="E16664" t="s">
        <v>30176</v>
      </c>
      <c r="F16664" t="s">
        <v>30174</v>
      </c>
    </row>
    <row r="16665" spans="1:7">
      <c r="A16665" t="s">
        <v>30177</v>
      </c>
      <c r="B16665">
        <v>42</v>
      </c>
      <c r="C16665">
        <v>13</v>
      </c>
      <c r="D16665">
        <v>17</v>
      </c>
      <c r="E16665" t="s">
        <v>30178</v>
      </c>
      <c r="F16665" t="s">
        <v>30179</v>
      </c>
    </row>
    <row r="16666" spans="1:7">
      <c r="A16666" t="s">
        <v>30180</v>
      </c>
      <c r="B16666">
        <v>42</v>
      </c>
      <c r="C16666">
        <v>13</v>
      </c>
      <c r="D16666">
        <v>18</v>
      </c>
      <c r="E16666" t="s">
        <v>30181</v>
      </c>
      <c r="F16666" t="s">
        <v>30179</v>
      </c>
    </row>
    <row r="16667" spans="1:7">
      <c r="A16667" t="s">
        <v>30182</v>
      </c>
      <c r="B16667">
        <v>42</v>
      </c>
      <c r="C16667">
        <v>13</v>
      </c>
      <c r="D16667">
        <v>19</v>
      </c>
      <c r="E16667" t="s">
        <v>30183</v>
      </c>
      <c r="F16667" t="s">
        <v>30184</v>
      </c>
    </row>
    <row r="16668" spans="1:7">
      <c r="A16668" t="s">
        <v>30185</v>
      </c>
      <c r="B16668">
        <v>42</v>
      </c>
      <c r="C16668">
        <v>13</v>
      </c>
      <c r="D16668">
        <v>20</v>
      </c>
      <c r="E16668" t="s">
        <v>30186</v>
      </c>
      <c r="F16668" t="s">
        <v>30184</v>
      </c>
    </row>
    <row r="16669" spans="1:7">
      <c r="A16669" t="s">
        <v>30187</v>
      </c>
      <c r="B16669">
        <v>42</v>
      </c>
      <c r="C16669">
        <v>14</v>
      </c>
      <c r="D16669">
        <v>1</v>
      </c>
      <c r="E16669" t="s">
        <v>30188</v>
      </c>
      <c r="F16669" t="s">
        <v>30189</v>
      </c>
    </row>
    <row r="16670" spans="1:7">
      <c r="A16670" t="s">
        <v>30190</v>
      </c>
      <c r="B16670">
        <v>42</v>
      </c>
      <c r="C16670">
        <v>14</v>
      </c>
      <c r="D16670">
        <v>2</v>
      </c>
      <c r="E16670" t="s">
        <v>30191</v>
      </c>
      <c r="F16670" t="s">
        <v>30189</v>
      </c>
    </row>
    <row r="16671" spans="1:7">
      <c r="A16671" t="s">
        <v>30192</v>
      </c>
      <c r="B16671">
        <v>42</v>
      </c>
      <c r="C16671">
        <v>14</v>
      </c>
      <c r="D16671">
        <v>3</v>
      </c>
      <c r="E16671" t="s">
        <v>30193</v>
      </c>
      <c r="F16671" t="s">
        <v>30194</v>
      </c>
    </row>
    <row r="16672" spans="1:7">
      <c r="A16672" t="s">
        <v>30195</v>
      </c>
      <c r="B16672">
        <v>42</v>
      </c>
      <c r="C16672">
        <v>14</v>
      </c>
      <c r="D16672">
        <v>4</v>
      </c>
      <c r="E16672" t="s">
        <v>30196</v>
      </c>
      <c r="F16672" t="s">
        <v>30194</v>
      </c>
    </row>
    <row r="16673" spans="1:7">
      <c r="A16673" t="s">
        <v>30197</v>
      </c>
      <c r="B16673">
        <v>42</v>
      </c>
      <c r="C16673">
        <v>14</v>
      </c>
      <c r="D16673">
        <v>5</v>
      </c>
      <c r="E16673" t="s">
        <v>30198</v>
      </c>
      <c r="F16673" t="s">
        <v>30199</v>
      </c>
    </row>
    <row r="16674" spans="1:7">
      <c r="A16674" t="s">
        <v>30200</v>
      </c>
      <c r="B16674">
        <v>42</v>
      </c>
      <c r="C16674">
        <v>14</v>
      </c>
      <c r="D16674">
        <v>6</v>
      </c>
      <c r="E16674" t="s">
        <v>30201</v>
      </c>
      <c r="F16674" t="s">
        <v>30199</v>
      </c>
    </row>
    <row r="16675" spans="1:7">
      <c r="A16675" t="s">
        <v>30202</v>
      </c>
      <c r="B16675">
        <v>42</v>
      </c>
      <c r="C16675">
        <v>14</v>
      </c>
      <c r="D16675">
        <v>7</v>
      </c>
      <c r="E16675" t="s">
        <v>30203</v>
      </c>
      <c r="F16675" t="s">
        <v>30204</v>
      </c>
    </row>
    <row r="16676" spans="1:7">
      <c r="A16676" t="s">
        <v>30205</v>
      </c>
      <c r="B16676">
        <v>42</v>
      </c>
      <c r="C16676">
        <v>14</v>
      </c>
      <c r="D16676">
        <v>8</v>
      </c>
      <c r="E16676" t="s">
        <v>30206</v>
      </c>
      <c r="F16676" t="s">
        <v>30204</v>
      </c>
    </row>
    <row r="16677" spans="1:7">
      <c r="A16677" t="s">
        <v>30207</v>
      </c>
      <c r="B16677">
        <v>42</v>
      </c>
      <c r="C16677">
        <v>14</v>
      </c>
      <c r="D16677">
        <v>9</v>
      </c>
      <c r="E16677" t="s">
        <v>30208</v>
      </c>
      <c r="F16677" t="s">
        <v>30209</v>
      </c>
    </row>
    <row r="16678" spans="1:7">
      <c r="A16678" t="s">
        <v>30210</v>
      </c>
      <c r="B16678">
        <v>42</v>
      </c>
      <c r="C16678">
        <v>14</v>
      </c>
      <c r="D16678">
        <v>10</v>
      </c>
      <c r="E16678" t="s">
        <v>30211</v>
      </c>
      <c r="F16678" t="s">
        <v>30209</v>
      </c>
    </row>
    <row r="16679" spans="1:7">
      <c r="A16679" t="s">
        <v>30212</v>
      </c>
      <c r="B16679">
        <v>42</v>
      </c>
      <c r="C16679">
        <v>14</v>
      </c>
      <c r="D16679">
        <v>11</v>
      </c>
      <c r="E16679" t="s">
        <v>30213</v>
      </c>
      <c r="F16679" t="s">
        <v>30214</v>
      </c>
    </row>
    <row r="16680" spans="1:7">
      <c r="A16680" t="s">
        <v>30215</v>
      </c>
      <c r="B16680">
        <v>42</v>
      </c>
      <c r="C16680">
        <v>14</v>
      </c>
      <c r="D16680">
        <v>12</v>
      </c>
      <c r="E16680" t="s">
        <v>30216</v>
      </c>
      <c r="F16680" t="s">
        <v>30214</v>
      </c>
    </row>
    <row r="16681" spans="1:7">
      <c r="A16681" t="s">
        <v>30217</v>
      </c>
      <c r="B16681">
        <v>42</v>
      </c>
      <c r="C16681">
        <v>14</v>
      </c>
      <c r="D16681">
        <v>13</v>
      </c>
      <c r="E16681" t="s">
        <v>15</v>
      </c>
      <c r="G16681" t="s">
        <v>16</v>
      </c>
    </row>
    <row r="16682" spans="1:7">
      <c r="A16682" t="s">
        <v>30218</v>
      </c>
      <c r="B16682">
        <v>42</v>
      </c>
      <c r="C16682">
        <v>14</v>
      </c>
      <c r="D16682">
        <v>14</v>
      </c>
      <c r="E16682" t="s">
        <v>15</v>
      </c>
      <c r="G16682" t="s">
        <v>16</v>
      </c>
    </row>
    <row r="16683" spans="1:7">
      <c r="A16683" t="s">
        <v>30219</v>
      </c>
      <c r="B16683">
        <v>42</v>
      </c>
      <c r="C16683">
        <v>14</v>
      </c>
      <c r="D16683">
        <v>15</v>
      </c>
      <c r="E16683" t="s">
        <v>660</v>
      </c>
      <c r="G16683" t="s">
        <v>661</v>
      </c>
    </row>
    <row r="16684" spans="1:7">
      <c r="A16684" t="s">
        <v>30220</v>
      </c>
      <c r="B16684">
        <v>42</v>
      </c>
      <c r="C16684">
        <v>14</v>
      </c>
      <c r="D16684">
        <v>16</v>
      </c>
      <c r="E16684" t="s">
        <v>660</v>
      </c>
      <c r="G16684" t="s">
        <v>661</v>
      </c>
    </row>
    <row r="16685" spans="1:7">
      <c r="A16685" t="s">
        <v>30221</v>
      </c>
      <c r="B16685">
        <v>42</v>
      </c>
      <c r="C16685">
        <v>14</v>
      </c>
      <c r="D16685">
        <v>17</v>
      </c>
      <c r="E16685" t="s">
        <v>664</v>
      </c>
      <c r="G16685" t="s">
        <v>665</v>
      </c>
    </row>
    <row r="16686" spans="1:7">
      <c r="A16686" t="s">
        <v>30222</v>
      </c>
      <c r="B16686">
        <v>42</v>
      </c>
      <c r="C16686">
        <v>14</v>
      </c>
      <c r="D16686">
        <v>18</v>
      </c>
      <c r="E16686" t="s">
        <v>664</v>
      </c>
      <c r="G16686" t="s">
        <v>665</v>
      </c>
    </row>
    <row r="16687" spans="1:7">
      <c r="A16687" t="s">
        <v>30223</v>
      </c>
      <c r="B16687">
        <v>42</v>
      </c>
      <c r="C16687">
        <v>14</v>
      </c>
      <c r="D16687">
        <v>19</v>
      </c>
      <c r="E16687" t="s">
        <v>668</v>
      </c>
      <c r="G16687" t="s">
        <v>669</v>
      </c>
    </row>
    <row r="16688" spans="1:7">
      <c r="A16688" t="s">
        <v>30224</v>
      </c>
      <c r="B16688">
        <v>42</v>
      </c>
      <c r="C16688">
        <v>14</v>
      </c>
      <c r="D16688">
        <v>20</v>
      </c>
      <c r="E16688" t="s">
        <v>668</v>
      </c>
      <c r="G16688" t="s">
        <v>669</v>
      </c>
    </row>
    <row r="16689" spans="1:7">
      <c r="A16689" t="s">
        <v>30225</v>
      </c>
      <c r="B16689">
        <v>42</v>
      </c>
      <c r="C16689">
        <v>15</v>
      </c>
      <c r="D16689">
        <v>1</v>
      </c>
      <c r="E16689" t="s">
        <v>672</v>
      </c>
      <c r="G16689" t="e">
        <f>--Buffer</f>
        <v>#NAME?</v>
      </c>
    </row>
    <row r="16690" spans="1:7">
      <c r="A16690" t="s">
        <v>30226</v>
      </c>
      <c r="B16690">
        <v>42</v>
      </c>
      <c r="C16690">
        <v>15</v>
      </c>
      <c r="D16690">
        <v>2</v>
      </c>
      <c r="E16690" t="s">
        <v>672</v>
      </c>
      <c r="G16690" t="e">
        <f>--Buffer</f>
        <v>#NAME?</v>
      </c>
    </row>
    <row r="16691" spans="1:7">
      <c r="A16691" t="s">
        <v>30227</v>
      </c>
      <c r="B16691">
        <v>42</v>
      </c>
      <c r="C16691">
        <v>15</v>
      </c>
      <c r="D16691">
        <v>3</v>
      </c>
      <c r="E16691" t="s">
        <v>675</v>
      </c>
      <c r="G16691" t="s">
        <v>676</v>
      </c>
    </row>
    <row r="16692" spans="1:7">
      <c r="A16692" t="s">
        <v>30228</v>
      </c>
      <c r="B16692">
        <v>42</v>
      </c>
      <c r="C16692">
        <v>15</v>
      </c>
      <c r="D16692">
        <v>4</v>
      </c>
      <c r="E16692" t="s">
        <v>675</v>
      </c>
      <c r="G16692" t="s">
        <v>676</v>
      </c>
    </row>
    <row r="16693" spans="1:7">
      <c r="A16693" t="s">
        <v>30229</v>
      </c>
      <c r="B16693">
        <v>42</v>
      </c>
      <c r="C16693">
        <v>15</v>
      </c>
      <c r="D16693">
        <v>5</v>
      </c>
      <c r="E16693" t="s">
        <v>679</v>
      </c>
      <c r="G16693" t="s">
        <v>680</v>
      </c>
    </row>
    <row r="16694" spans="1:7">
      <c r="A16694" t="s">
        <v>30230</v>
      </c>
      <c r="B16694">
        <v>42</v>
      </c>
      <c r="C16694">
        <v>15</v>
      </c>
      <c r="D16694">
        <v>6</v>
      </c>
      <c r="E16694" t="s">
        <v>679</v>
      </c>
      <c r="G16694" t="s">
        <v>680</v>
      </c>
    </row>
    <row r="16695" spans="1:7">
      <c r="A16695" t="s">
        <v>30231</v>
      </c>
      <c r="B16695">
        <v>42</v>
      </c>
      <c r="C16695">
        <v>15</v>
      </c>
      <c r="D16695">
        <v>7</v>
      </c>
      <c r="E16695" t="s">
        <v>683</v>
      </c>
      <c r="G16695" t="s">
        <v>684</v>
      </c>
    </row>
    <row r="16696" spans="1:7">
      <c r="A16696" t="s">
        <v>30232</v>
      </c>
      <c r="B16696">
        <v>42</v>
      </c>
      <c r="C16696">
        <v>15</v>
      </c>
      <c r="D16696">
        <v>8</v>
      </c>
      <c r="E16696" t="s">
        <v>683</v>
      </c>
      <c r="G16696" t="s">
        <v>684</v>
      </c>
    </row>
    <row r="16697" spans="1:7">
      <c r="A16697" t="s">
        <v>30233</v>
      </c>
      <c r="B16697">
        <v>42</v>
      </c>
      <c r="C16697">
        <v>15</v>
      </c>
      <c r="D16697">
        <v>9</v>
      </c>
      <c r="E16697" t="s">
        <v>672</v>
      </c>
      <c r="G16697" t="e">
        <f>--Buffer</f>
        <v>#NAME?</v>
      </c>
    </row>
    <row r="16698" spans="1:7">
      <c r="A16698" t="s">
        <v>30234</v>
      </c>
      <c r="B16698">
        <v>42</v>
      </c>
      <c r="C16698">
        <v>15</v>
      </c>
      <c r="D16698">
        <v>10</v>
      </c>
      <c r="E16698" t="s">
        <v>672</v>
      </c>
      <c r="G16698" t="e">
        <f>--Buffer</f>
        <v>#NAME?</v>
      </c>
    </row>
    <row r="16699" spans="1:7">
      <c r="A16699" t="s">
        <v>30235</v>
      </c>
      <c r="B16699">
        <v>42</v>
      </c>
      <c r="C16699">
        <v>15</v>
      </c>
      <c r="D16699">
        <v>11</v>
      </c>
      <c r="E16699" t="s">
        <v>672</v>
      </c>
      <c r="G16699" t="e">
        <f>--Buffer</f>
        <v>#NAME?</v>
      </c>
    </row>
    <row r="16700" spans="1:7">
      <c r="A16700" t="s">
        <v>30236</v>
      </c>
      <c r="B16700">
        <v>42</v>
      </c>
      <c r="C16700">
        <v>15</v>
      </c>
      <c r="D16700">
        <v>12</v>
      </c>
      <c r="E16700" t="s">
        <v>672</v>
      </c>
      <c r="G16700" t="e">
        <f>--Buffer</f>
        <v>#NAME?</v>
      </c>
    </row>
    <row r="16701" spans="1:7">
      <c r="A16701" t="s">
        <v>30237</v>
      </c>
      <c r="B16701">
        <v>42</v>
      </c>
      <c r="C16701">
        <v>15</v>
      </c>
      <c r="D16701">
        <v>13</v>
      </c>
      <c r="E16701" t="s">
        <v>672</v>
      </c>
      <c r="G16701" t="e">
        <f>--Buffer</f>
        <v>#NAME?</v>
      </c>
    </row>
    <row r="16702" spans="1:7">
      <c r="A16702" t="s">
        <v>30238</v>
      </c>
      <c r="B16702">
        <v>42</v>
      </c>
      <c r="C16702">
        <v>15</v>
      </c>
      <c r="D16702">
        <v>14</v>
      </c>
      <c r="E16702" t="s">
        <v>672</v>
      </c>
      <c r="G16702" t="e">
        <f>--Buffer</f>
        <v>#NAME?</v>
      </c>
    </row>
    <row r="16703" spans="1:7">
      <c r="A16703" t="s">
        <v>30239</v>
      </c>
      <c r="B16703">
        <v>42</v>
      </c>
      <c r="C16703">
        <v>15</v>
      </c>
      <c r="D16703">
        <v>15</v>
      </c>
      <c r="E16703" t="s">
        <v>672</v>
      </c>
      <c r="G16703" t="e">
        <f>--Buffer</f>
        <v>#NAME?</v>
      </c>
    </row>
    <row r="16704" spans="1:7">
      <c r="A16704" t="s">
        <v>30240</v>
      </c>
      <c r="B16704">
        <v>42</v>
      </c>
      <c r="C16704">
        <v>15</v>
      </c>
      <c r="D16704">
        <v>16</v>
      </c>
      <c r="E16704" t="s">
        <v>672</v>
      </c>
      <c r="G16704" t="e">
        <f>--Buffer</f>
        <v>#NAME?</v>
      </c>
    </row>
    <row r="16705" spans="1:7">
      <c r="A16705" t="s">
        <v>30241</v>
      </c>
      <c r="B16705">
        <v>42</v>
      </c>
      <c r="C16705">
        <v>15</v>
      </c>
      <c r="D16705">
        <v>17</v>
      </c>
      <c r="E16705" t="s">
        <v>695</v>
      </c>
      <c r="G16705" t="s">
        <v>696</v>
      </c>
    </row>
    <row r="16706" spans="1:7">
      <c r="A16706" t="s">
        <v>30242</v>
      </c>
      <c r="B16706">
        <v>42</v>
      </c>
      <c r="C16706">
        <v>15</v>
      </c>
      <c r="D16706">
        <v>18</v>
      </c>
      <c r="E16706" t="s">
        <v>695</v>
      </c>
      <c r="G16706" t="s">
        <v>696</v>
      </c>
    </row>
    <row r="16707" spans="1:7">
      <c r="A16707" t="s">
        <v>30243</v>
      </c>
      <c r="B16707">
        <v>42</v>
      </c>
      <c r="C16707">
        <v>15</v>
      </c>
      <c r="D16707">
        <v>19</v>
      </c>
      <c r="E16707" t="s">
        <v>699</v>
      </c>
      <c r="G16707" t="s">
        <v>700</v>
      </c>
    </row>
    <row r="16708" spans="1:7">
      <c r="A16708" t="s">
        <v>30244</v>
      </c>
      <c r="B16708">
        <v>42</v>
      </c>
      <c r="C16708">
        <v>15</v>
      </c>
      <c r="D16708">
        <v>20</v>
      </c>
      <c r="E16708" t="s">
        <v>699</v>
      </c>
      <c r="G16708" t="s">
        <v>700</v>
      </c>
    </row>
    <row r="16709" spans="1:7">
      <c r="A16709" t="s">
        <v>30245</v>
      </c>
      <c r="B16709">
        <v>42</v>
      </c>
      <c r="C16709">
        <v>16</v>
      </c>
      <c r="D16709">
        <v>1</v>
      </c>
      <c r="E16709" t="s">
        <v>703</v>
      </c>
      <c r="G16709" t="s">
        <v>704</v>
      </c>
    </row>
    <row r="16710" spans="1:7">
      <c r="A16710" t="s">
        <v>30246</v>
      </c>
      <c r="B16710">
        <v>42</v>
      </c>
      <c r="C16710">
        <v>16</v>
      </c>
      <c r="D16710">
        <v>2</v>
      </c>
      <c r="E16710" t="s">
        <v>703</v>
      </c>
      <c r="G16710" t="s">
        <v>704</v>
      </c>
    </row>
    <row r="16711" spans="1:7">
      <c r="A16711" t="s">
        <v>30247</v>
      </c>
      <c r="B16711">
        <v>42</v>
      </c>
      <c r="C16711">
        <v>16</v>
      </c>
      <c r="D16711">
        <v>3</v>
      </c>
      <c r="E16711" t="s">
        <v>707</v>
      </c>
      <c r="G16711" t="s">
        <v>708</v>
      </c>
    </row>
    <row r="16712" spans="1:7">
      <c r="A16712" t="s">
        <v>30248</v>
      </c>
      <c r="B16712">
        <v>42</v>
      </c>
      <c r="C16712">
        <v>16</v>
      </c>
      <c r="D16712">
        <v>4</v>
      </c>
      <c r="E16712" t="s">
        <v>707</v>
      </c>
      <c r="G16712" t="s">
        <v>708</v>
      </c>
    </row>
    <row r="16713" spans="1:7">
      <c r="A16713" t="s">
        <v>30249</v>
      </c>
      <c r="B16713">
        <v>42</v>
      </c>
      <c r="C16713">
        <v>16</v>
      </c>
      <c r="D16713">
        <v>5</v>
      </c>
      <c r="E16713" t="s">
        <v>711</v>
      </c>
      <c r="G16713" t="e">
        <f>--Blank</f>
        <v>#NAME?</v>
      </c>
    </row>
    <row r="16714" spans="1:7">
      <c r="A16714" t="s">
        <v>30250</v>
      </c>
      <c r="B16714">
        <v>42</v>
      </c>
      <c r="C16714">
        <v>16</v>
      </c>
      <c r="D16714">
        <v>6</v>
      </c>
      <c r="E16714" t="s">
        <v>711</v>
      </c>
      <c r="G16714" t="e">
        <f>--Blank</f>
        <v>#NAME?</v>
      </c>
    </row>
    <row r="16715" spans="1:7">
      <c r="A16715" t="s">
        <v>30251</v>
      </c>
      <c r="B16715">
        <v>42</v>
      </c>
      <c r="C16715">
        <v>16</v>
      </c>
      <c r="D16715">
        <v>7</v>
      </c>
      <c r="E16715" t="s">
        <v>711</v>
      </c>
      <c r="G16715" t="e">
        <f>--Blank</f>
        <v>#NAME?</v>
      </c>
    </row>
    <row r="16716" spans="1:7">
      <c r="A16716" t="s">
        <v>30252</v>
      </c>
      <c r="B16716">
        <v>42</v>
      </c>
      <c r="C16716">
        <v>16</v>
      </c>
      <c r="D16716">
        <v>8</v>
      </c>
      <c r="E16716" t="s">
        <v>711</v>
      </c>
      <c r="G16716" t="e">
        <f>--Blank</f>
        <v>#NAME?</v>
      </c>
    </row>
    <row r="16717" spans="1:7">
      <c r="A16717" t="s">
        <v>30253</v>
      </c>
      <c r="B16717">
        <v>42</v>
      </c>
      <c r="C16717">
        <v>16</v>
      </c>
      <c r="D16717">
        <v>9</v>
      </c>
      <c r="E16717" t="s">
        <v>711</v>
      </c>
      <c r="G16717" t="e">
        <f>--Blank</f>
        <v>#NAME?</v>
      </c>
    </row>
    <row r="16718" spans="1:7">
      <c r="A16718" t="s">
        <v>30254</v>
      </c>
      <c r="B16718">
        <v>42</v>
      </c>
      <c r="C16718">
        <v>16</v>
      </c>
      <c r="D16718">
        <v>10</v>
      </c>
      <c r="E16718" t="s">
        <v>711</v>
      </c>
      <c r="G16718" t="e">
        <f>--Blank</f>
        <v>#NAME?</v>
      </c>
    </row>
    <row r="16719" spans="1:7">
      <c r="A16719" t="s">
        <v>30255</v>
      </c>
      <c r="B16719">
        <v>42</v>
      </c>
      <c r="C16719">
        <v>16</v>
      </c>
      <c r="D16719">
        <v>11</v>
      </c>
      <c r="E16719" t="s">
        <v>711</v>
      </c>
      <c r="G16719" t="e">
        <f>--Blank</f>
        <v>#NAME?</v>
      </c>
    </row>
    <row r="16720" spans="1:7">
      <c r="A16720" t="s">
        <v>30256</v>
      </c>
      <c r="B16720">
        <v>42</v>
      </c>
      <c r="C16720">
        <v>16</v>
      </c>
      <c r="D16720">
        <v>12</v>
      </c>
      <c r="E16720" t="s">
        <v>711</v>
      </c>
      <c r="G16720" t="e">
        <f>--Blank</f>
        <v>#NAME?</v>
      </c>
    </row>
    <row r="16721" spans="1:7">
      <c r="A16721" t="s">
        <v>30257</v>
      </c>
      <c r="B16721">
        <v>42</v>
      </c>
      <c r="C16721">
        <v>16</v>
      </c>
      <c r="D16721">
        <v>13</v>
      </c>
      <c r="E16721" t="s">
        <v>711</v>
      </c>
      <c r="G16721" t="e">
        <f>--Blank</f>
        <v>#NAME?</v>
      </c>
    </row>
    <row r="16722" spans="1:7">
      <c r="A16722" t="s">
        <v>30258</v>
      </c>
      <c r="B16722">
        <v>42</v>
      </c>
      <c r="C16722">
        <v>16</v>
      </c>
      <c r="D16722">
        <v>14</v>
      </c>
      <c r="E16722" t="s">
        <v>711</v>
      </c>
      <c r="G16722" t="e">
        <f>--Blank</f>
        <v>#NAME?</v>
      </c>
    </row>
    <row r="16723" spans="1:7">
      <c r="A16723" t="s">
        <v>30259</v>
      </c>
      <c r="B16723">
        <v>42</v>
      </c>
      <c r="C16723">
        <v>16</v>
      </c>
      <c r="D16723">
        <v>15</v>
      </c>
      <c r="E16723" t="s">
        <v>711</v>
      </c>
      <c r="G16723" t="e">
        <f>--Blank</f>
        <v>#NAME?</v>
      </c>
    </row>
    <row r="16724" spans="1:7">
      <c r="A16724" t="s">
        <v>30260</v>
      </c>
      <c r="B16724">
        <v>42</v>
      </c>
      <c r="C16724">
        <v>16</v>
      </c>
      <c r="D16724">
        <v>16</v>
      </c>
      <c r="E16724" t="s">
        <v>711</v>
      </c>
      <c r="G16724" t="e">
        <f>--Blank</f>
        <v>#NAME?</v>
      </c>
    </row>
    <row r="16725" spans="1:7">
      <c r="A16725" t="s">
        <v>30261</v>
      </c>
      <c r="B16725">
        <v>42</v>
      </c>
      <c r="C16725">
        <v>16</v>
      </c>
      <c r="D16725">
        <v>17</v>
      </c>
      <c r="E16725" t="s">
        <v>711</v>
      </c>
      <c r="G16725" t="e">
        <f>--Blank</f>
        <v>#NAME?</v>
      </c>
    </row>
    <row r="16726" spans="1:7">
      <c r="A16726" t="s">
        <v>30262</v>
      </c>
      <c r="B16726">
        <v>42</v>
      </c>
      <c r="C16726">
        <v>16</v>
      </c>
      <c r="D16726">
        <v>18</v>
      </c>
      <c r="E16726" t="s">
        <v>711</v>
      </c>
      <c r="G16726" t="e">
        <f>--Blank</f>
        <v>#NAME?</v>
      </c>
    </row>
    <row r="16727" spans="1:7">
      <c r="A16727" t="s">
        <v>30263</v>
      </c>
      <c r="B16727">
        <v>42</v>
      </c>
      <c r="C16727">
        <v>16</v>
      </c>
      <c r="D16727">
        <v>19</v>
      </c>
      <c r="E16727" t="s">
        <v>711</v>
      </c>
      <c r="G16727" t="e">
        <f>--Blank</f>
        <v>#NAME?</v>
      </c>
    </row>
    <row r="16728" spans="1:7">
      <c r="A16728" t="s">
        <v>30264</v>
      </c>
      <c r="B16728">
        <v>42</v>
      </c>
      <c r="C16728">
        <v>16</v>
      </c>
      <c r="D16728">
        <v>20</v>
      </c>
      <c r="E16728" t="s">
        <v>711</v>
      </c>
      <c r="G16728" t="e">
        <f>--Blank</f>
        <v>#NAME?</v>
      </c>
    </row>
    <row r="16729" spans="1:7">
      <c r="A16729" t="s">
        <v>30265</v>
      </c>
      <c r="B16729">
        <v>42</v>
      </c>
      <c r="C16729">
        <v>17</v>
      </c>
      <c r="D16729">
        <v>1</v>
      </c>
      <c r="E16729" t="s">
        <v>711</v>
      </c>
      <c r="G16729" t="e">
        <f>--Blank</f>
        <v>#NAME?</v>
      </c>
    </row>
    <row r="16730" spans="1:7">
      <c r="A16730" t="s">
        <v>30266</v>
      </c>
      <c r="B16730">
        <v>42</v>
      </c>
      <c r="C16730">
        <v>17</v>
      </c>
      <c r="D16730">
        <v>2</v>
      </c>
      <c r="E16730" t="s">
        <v>711</v>
      </c>
      <c r="G16730" t="e">
        <f>--Blank</f>
        <v>#NAME?</v>
      </c>
    </row>
    <row r="16731" spans="1:7">
      <c r="A16731" t="s">
        <v>30267</v>
      </c>
      <c r="B16731">
        <v>42</v>
      </c>
      <c r="C16731">
        <v>17</v>
      </c>
      <c r="D16731">
        <v>3</v>
      </c>
      <c r="E16731" t="s">
        <v>711</v>
      </c>
      <c r="G16731" t="e">
        <f>--Blank</f>
        <v>#NAME?</v>
      </c>
    </row>
    <row r="16732" spans="1:7">
      <c r="A16732" t="s">
        <v>30268</v>
      </c>
      <c r="B16732">
        <v>42</v>
      </c>
      <c r="C16732">
        <v>17</v>
      </c>
      <c r="D16732">
        <v>4</v>
      </c>
      <c r="E16732" t="s">
        <v>711</v>
      </c>
      <c r="G16732" t="e">
        <f>--Blank</f>
        <v>#NAME?</v>
      </c>
    </row>
    <row r="16733" spans="1:7">
      <c r="A16733" t="s">
        <v>30269</v>
      </c>
      <c r="B16733">
        <v>42</v>
      </c>
      <c r="C16733">
        <v>17</v>
      </c>
      <c r="D16733">
        <v>5</v>
      </c>
      <c r="E16733" t="s">
        <v>711</v>
      </c>
      <c r="G16733" t="e">
        <f>--Blank</f>
        <v>#NAME?</v>
      </c>
    </row>
    <row r="16734" spans="1:7">
      <c r="A16734" t="s">
        <v>30270</v>
      </c>
      <c r="B16734">
        <v>42</v>
      </c>
      <c r="C16734">
        <v>17</v>
      </c>
      <c r="D16734">
        <v>6</v>
      </c>
      <c r="E16734" t="s">
        <v>711</v>
      </c>
      <c r="G16734" t="e">
        <f>--Blank</f>
        <v>#NAME?</v>
      </c>
    </row>
    <row r="16735" spans="1:7">
      <c r="A16735" t="s">
        <v>30271</v>
      </c>
      <c r="B16735">
        <v>42</v>
      </c>
      <c r="C16735">
        <v>17</v>
      </c>
      <c r="D16735">
        <v>7</v>
      </c>
      <c r="E16735" t="s">
        <v>711</v>
      </c>
      <c r="G16735" t="e">
        <f>--Blank</f>
        <v>#NAME?</v>
      </c>
    </row>
    <row r="16736" spans="1:7">
      <c r="A16736" t="s">
        <v>30272</v>
      </c>
      <c r="B16736">
        <v>42</v>
      </c>
      <c r="C16736">
        <v>17</v>
      </c>
      <c r="D16736">
        <v>8</v>
      </c>
      <c r="E16736" t="s">
        <v>711</v>
      </c>
      <c r="G16736" t="e">
        <f>--Blank</f>
        <v>#NAME?</v>
      </c>
    </row>
    <row r="16737" spans="1:7">
      <c r="A16737" t="s">
        <v>30273</v>
      </c>
      <c r="B16737">
        <v>42</v>
      </c>
      <c r="C16737">
        <v>17</v>
      </c>
      <c r="D16737">
        <v>9</v>
      </c>
      <c r="E16737" t="s">
        <v>711</v>
      </c>
      <c r="G16737" t="e">
        <f>--Blank</f>
        <v>#NAME?</v>
      </c>
    </row>
    <row r="16738" spans="1:7">
      <c r="A16738" t="s">
        <v>30274</v>
      </c>
      <c r="B16738">
        <v>42</v>
      </c>
      <c r="C16738">
        <v>17</v>
      </c>
      <c r="D16738">
        <v>10</v>
      </c>
      <c r="E16738" t="s">
        <v>711</v>
      </c>
      <c r="G16738" t="e">
        <f>--Blank</f>
        <v>#NAME?</v>
      </c>
    </row>
    <row r="16739" spans="1:7">
      <c r="A16739" t="s">
        <v>30275</v>
      </c>
      <c r="B16739">
        <v>42</v>
      </c>
      <c r="C16739">
        <v>17</v>
      </c>
      <c r="D16739">
        <v>11</v>
      </c>
      <c r="E16739" t="s">
        <v>711</v>
      </c>
      <c r="G16739" t="e">
        <f>--Blank</f>
        <v>#NAME?</v>
      </c>
    </row>
    <row r="16740" spans="1:7">
      <c r="A16740" t="s">
        <v>30276</v>
      </c>
      <c r="B16740">
        <v>42</v>
      </c>
      <c r="C16740">
        <v>17</v>
      </c>
      <c r="D16740">
        <v>12</v>
      </c>
      <c r="E16740" t="s">
        <v>711</v>
      </c>
      <c r="G16740" t="e">
        <f>--Blank</f>
        <v>#NAME?</v>
      </c>
    </row>
    <row r="16741" spans="1:7">
      <c r="A16741" t="s">
        <v>30277</v>
      </c>
      <c r="B16741">
        <v>42</v>
      </c>
      <c r="C16741">
        <v>17</v>
      </c>
      <c r="D16741">
        <v>13</v>
      </c>
      <c r="E16741" t="s">
        <v>711</v>
      </c>
      <c r="G16741" t="e">
        <f>--Blank</f>
        <v>#NAME?</v>
      </c>
    </row>
    <row r="16742" spans="1:7">
      <c r="A16742" t="s">
        <v>30278</v>
      </c>
      <c r="B16742">
        <v>42</v>
      </c>
      <c r="C16742">
        <v>17</v>
      </c>
      <c r="D16742">
        <v>14</v>
      </c>
      <c r="E16742" t="s">
        <v>711</v>
      </c>
      <c r="G16742" t="e">
        <f>--Blank</f>
        <v>#NAME?</v>
      </c>
    </row>
    <row r="16743" spans="1:7">
      <c r="A16743" t="s">
        <v>30279</v>
      </c>
      <c r="B16743">
        <v>42</v>
      </c>
      <c r="C16743">
        <v>17</v>
      </c>
      <c r="D16743">
        <v>15</v>
      </c>
      <c r="E16743" t="s">
        <v>711</v>
      </c>
      <c r="G16743" t="e">
        <f>--Blank</f>
        <v>#NAME?</v>
      </c>
    </row>
    <row r="16744" spans="1:7">
      <c r="A16744" t="s">
        <v>30280</v>
      </c>
      <c r="B16744">
        <v>42</v>
      </c>
      <c r="C16744">
        <v>17</v>
      </c>
      <c r="D16744">
        <v>16</v>
      </c>
      <c r="E16744" t="s">
        <v>711</v>
      </c>
      <c r="G16744" t="e">
        <f>--Blank</f>
        <v>#NAME?</v>
      </c>
    </row>
    <row r="16745" spans="1:7">
      <c r="A16745" t="s">
        <v>30281</v>
      </c>
      <c r="B16745">
        <v>42</v>
      </c>
      <c r="C16745">
        <v>17</v>
      </c>
      <c r="D16745">
        <v>17</v>
      </c>
      <c r="E16745" t="s">
        <v>711</v>
      </c>
      <c r="G16745" t="e">
        <f>--Blank</f>
        <v>#NAME?</v>
      </c>
    </row>
    <row r="16746" spans="1:7">
      <c r="A16746" t="s">
        <v>30282</v>
      </c>
      <c r="B16746">
        <v>42</v>
      </c>
      <c r="C16746">
        <v>17</v>
      </c>
      <c r="D16746">
        <v>18</v>
      </c>
      <c r="E16746" t="s">
        <v>711</v>
      </c>
      <c r="G16746" t="e">
        <f>--Blank</f>
        <v>#NAME?</v>
      </c>
    </row>
    <row r="16747" spans="1:7">
      <c r="A16747" t="s">
        <v>30283</v>
      </c>
      <c r="B16747">
        <v>42</v>
      </c>
      <c r="C16747">
        <v>17</v>
      </c>
      <c r="D16747">
        <v>19</v>
      </c>
      <c r="E16747" t="s">
        <v>711</v>
      </c>
      <c r="G16747" t="e">
        <f>--Blank</f>
        <v>#NAME?</v>
      </c>
    </row>
    <row r="16748" spans="1:7">
      <c r="A16748" t="s">
        <v>30284</v>
      </c>
      <c r="B16748">
        <v>42</v>
      </c>
      <c r="C16748">
        <v>17</v>
      </c>
      <c r="D16748">
        <v>20</v>
      </c>
      <c r="E16748" t="s">
        <v>711</v>
      </c>
      <c r="G16748" t="e">
        <f>--Blank</f>
        <v>#NAME?</v>
      </c>
    </row>
    <row r="16749" spans="1:7">
      <c r="A16749" t="s">
        <v>30285</v>
      </c>
      <c r="B16749">
        <v>42</v>
      </c>
      <c r="C16749">
        <v>18</v>
      </c>
      <c r="D16749">
        <v>1</v>
      </c>
      <c r="E16749" t="s">
        <v>711</v>
      </c>
      <c r="G16749" t="e">
        <f>--Blank</f>
        <v>#NAME?</v>
      </c>
    </row>
    <row r="16750" spans="1:7">
      <c r="A16750" t="s">
        <v>30286</v>
      </c>
      <c r="B16750">
        <v>42</v>
      </c>
      <c r="C16750">
        <v>18</v>
      </c>
      <c r="D16750">
        <v>2</v>
      </c>
      <c r="E16750" t="s">
        <v>711</v>
      </c>
      <c r="G16750" t="e">
        <f>--Blank</f>
        <v>#NAME?</v>
      </c>
    </row>
    <row r="16751" spans="1:7">
      <c r="A16751" t="s">
        <v>30287</v>
      </c>
      <c r="B16751">
        <v>42</v>
      </c>
      <c r="C16751">
        <v>18</v>
      </c>
      <c r="D16751">
        <v>3</v>
      </c>
      <c r="E16751" t="s">
        <v>711</v>
      </c>
      <c r="G16751" t="e">
        <f>--Blank</f>
        <v>#NAME?</v>
      </c>
    </row>
    <row r="16752" spans="1:7">
      <c r="A16752" t="s">
        <v>30288</v>
      </c>
      <c r="B16752">
        <v>42</v>
      </c>
      <c r="C16752">
        <v>18</v>
      </c>
      <c r="D16752">
        <v>4</v>
      </c>
      <c r="E16752" t="s">
        <v>711</v>
      </c>
      <c r="G16752" t="e">
        <f>--Blank</f>
        <v>#NAME?</v>
      </c>
    </row>
    <row r="16753" spans="1:7">
      <c r="A16753" t="s">
        <v>30289</v>
      </c>
      <c r="B16753">
        <v>42</v>
      </c>
      <c r="C16753">
        <v>18</v>
      </c>
      <c r="D16753">
        <v>5</v>
      </c>
      <c r="E16753" t="s">
        <v>711</v>
      </c>
      <c r="G16753" t="e">
        <f>--Blank</f>
        <v>#NAME?</v>
      </c>
    </row>
    <row r="16754" spans="1:7">
      <c r="A16754" t="s">
        <v>30290</v>
      </c>
      <c r="B16754">
        <v>42</v>
      </c>
      <c r="C16754">
        <v>18</v>
      </c>
      <c r="D16754">
        <v>6</v>
      </c>
      <c r="E16754" t="s">
        <v>711</v>
      </c>
      <c r="G16754" t="e">
        <f>--Blank</f>
        <v>#NAME?</v>
      </c>
    </row>
    <row r="16755" spans="1:7">
      <c r="A16755" t="s">
        <v>30291</v>
      </c>
      <c r="B16755">
        <v>42</v>
      </c>
      <c r="C16755">
        <v>18</v>
      </c>
      <c r="D16755">
        <v>7</v>
      </c>
      <c r="E16755" t="s">
        <v>711</v>
      </c>
      <c r="G16755" t="e">
        <f>--Blank</f>
        <v>#NAME?</v>
      </c>
    </row>
    <row r="16756" spans="1:7">
      <c r="A16756" t="s">
        <v>30292</v>
      </c>
      <c r="B16756">
        <v>42</v>
      </c>
      <c r="C16756">
        <v>18</v>
      </c>
      <c r="D16756">
        <v>8</v>
      </c>
      <c r="E16756" t="s">
        <v>711</v>
      </c>
      <c r="G16756" t="e">
        <f>--Blank</f>
        <v>#NAME?</v>
      </c>
    </row>
    <row r="16757" spans="1:7">
      <c r="A16757" t="s">
        <v>30293</v>
      </c>
      <c r="B16757">
        <v>42</v>
      </c>
      <c r="C16757">
        <v>18</v>
      </c>
      <c r="D16757">
        <v>9</v>
      </c>
      <c r="E16757" t="s">
        <v>711</v>
      </c>
      <c r="G16757" t="e">
        <f>--Blank</f>
        <v>#NAME?</v>
      </c>
    </row>
    <row r="16758" spans="1:7">
      <c r="A16758" t="s">
        <v>30294</v>
      </c>
      <c r="B16758">
        <v>42</v>
      </c>
      <c r="C16758">
        <v>18</v>
      </c>
      <c r="D16758">
        <v>10</v>
      </c>
      <c r="E16758" t="s">
        <v>711</v>
      </c>
      <c r="G16758" t="e">
        <f>--Blank</f>
        <v>#NAME?</v>
      </c>
    </row>
    <row r="16759" spans="1:7">
      <c r="A16759" t="s">
        <v>30295</v>
      </c>
      <c r="B16759">
        <v>42</v>
      </c>
      <c r="C16759">
        <v>18</v>
      </c>
      <c r="D16759">
        <v>11</v>
      </c>
      <c r="E16759" t="s">
        <v>711</v>
      </c>
      <c r="G16759" t="e">
        <f>--Blank</f>
        <v>#NAME?</v>
      </c>
    </row>
    <row r="16760" spans="1:7">
      <c r="A16760" t="s">
        <v>30296</v>
      </c>
      <c r="B16760">
        <v>42</v>
      </c>
      <c r="C16760">
        <v>18</v>
      </c>
      <c r="D16760">
        <v>12</v>
      </c>
      <c r="E16760" t="s">
        <v>711</v>
      </c>
      <c r="G16760" t="e">
        <f>--Blank</f>
        <v>#NAME?</v>
      </c>
    </row>
    <row r="16761" spans="1:7">
      <c r="A16761" t="s">
        <v>30297</v>
      </c>
      <c r="B16761">
        <v>42</v>
      </c>
      <c r="C16761">
        <v>18</v>
      </c>
      <c r="D16761">
        <v>13</v>
      </c>
      <c r="E16761" t="s">
        <v>711</v>
      </c>
      <c r="G16761" t="e">
        <f>--Blank</f>
        <v>#NAME?</v>
      </c>
    </row>
    <row r="16762" spans="1:7">
      <c r="A16762" t="s">
        <v>30298</v>
      </c>
      <c r="B16762">
        <v>42</v>
      </c>
      <c r="C16762">
        <v>18</v>
      </c>
      <c r="D16762">
        <v>14</v>
      </c>
      <c r="E16762" t="s">
        <v>711</v>
      </c>
      <c r="G16762" t="e">
        <f>--Blank</f>
        <v>#NAME?</v>
      </c>
    </row>
    <row r="16763" spans="1:7">
      <c r="A16763" t="s">
        <v>30299</v>
      </c>
      <c r="B16763">
        <v>42</v>
      </c>
      <c r="C16763">
        <v>18</v>
      </c>
      <c r="D16763">
        <v>15</v>
      </c>
      <c r="E16763" t="s">
        <v>711</v>
      </c>
      <c r="G16763" t="e">
        <f>--Blank</f>
        <v>#NAME?</v>
      </c>
    </row>
    <row r="16764" spans="1:7">
      <c r="A16764" t="s">
        <v>30300</v>
      </c>
      <c r="B16764">
        <v>42</v>
      </c>
      <c r="C16764">
        <v>18</v>
      </c>
      <c r="D16764">
        <v>16</v>
      </c>
      <c r="E16764" t="s">
        <v>711</v>
      </c>
      <c r="G16764" t="e">
        <f>--Blank</f>
        <v>#NAME?</v>
      </c>
    </row>
    <row r="16765" spans="1:7">
      <c r="A16765" t="s">
        <v>30301</v>
      </c>
      <c r="B16765">
        <v>42</v>
      </c>
      <c r="C16765">
        <v>18</v>
      </c>
      <c r="D16765">
        <v>17</v>
      </c>
      <c r="E16765" t="s">
        <v>711</v>
      </c>
      <c r="G16765" t="e">
        <f>--Blank</f>
        <v>#NAME?</v>
      </c>
    </row>
    <row r="16766" spans="1:7">
      <c r="A16766" t="s">
        <v>30302</v>
      </c>
      <c r="B16766">
        <v>42</v>
      </c>
      <c r="C16766">
        <v>18</v>
      </c>
      <c r="D16766">
        <v>18</v>
      </c>
      <c r="E16766" t="s">
        <v>711</v>
      </c>
      <c r="G16766" t="e">
        <f>--Blank</f>
        <v>#NAME?</v>
      </c>
    </row>
    <row r="16767" spans="1:7">
      <c r="A16767" t="s">
        <v>30303</v>
      </c>
      <c r="B16767">
        <v>42</v>
      </c>
      <c r="C16767">
        <v>18</v>
      </c>
      <c r="D16767">
        <v>19</v>
      </c>
      <c r="E16767" t="s">
        <v>711</v>
      </c>
      <c r="G16767" t="e">
        <f>--Blank</f>
        <v>#NAME?</v>
      </c>
    </row>
    <row r="16768" spans="1:7">
      <c r="A16768" t="s">
        <v>30304</v>
      </c>
      <c r="B16768">
        <v>42</v>
      </c>
      <c r="C16768">
        <v>18</v>
      </c>
      <c r="D16768">
        <v>20</v>
      </c>
      <c r="E16768" t="s">
        <v>711</v>
      </c>
      <c r="G16768" t="e">
        <f>--Blank</f>
        <v>#NAME?</v>
      </c>
    </row>
    <row r="16769" spans="1:7">
      <c r="A16769" t="s">
        <v>30305</v>
      </c>
      <c r="B16769">
        <v>42</v>
      </c>
      <c r="C16769">
        <v>19</v>
      </c>
      <c r="D16769">
        <v>1</v>
      </c>
      <c r="E16769" t="s">
        <v>711</v>
      </c>
      <c r="G16769" t="e">
        <f>--Blank</f>
        <v>#NAME?</v>
      </c>
    </row>
    <row r="16770" spans="1:7">
      <c r="A16770" t="s">
        <v>30306</v>
      </c>
      <c r="B16770">
        <v>42</v>
      </c>
      <c r="C16770">
        <v>19</v>
      </c>
      <c r="D16770">
        <v>2</v>
      </c>
      <c r="E16770" t="s">
        <v>711</v>
      </c>
      <c r="G16770" t="e">
        <f>--Blank</f>
        <v>#NAME?</v>
      </c>
    </row>
    <row r="16771" spans="1:7">
      <c r="A16771" t="s">
        <v>30307</v>
      </c>
      <c r="B16771">
        <v>42</v>
      </c>
      <c r="C16771">
        <v>19</v>
      </c>
      <c r="D16771">
        <v>3</v>
      </c>
      <c r="E16771" t="s">
        <v>711</v>
      </c>
      <c r="G16771" t="e">
        <f>--Blank</f>
        <v>#NAME?</v>
      </c>
    </row>
    <row r="16772" spans="1:7">
      <c r="A16772" t="s">
        <v>30308</v>
      </c>
      <c r="B16772">
        <v>42</v>
      </c>
      <c r="C16772">
        <v>19</v>
      </c>
      <c r="D16772">
        <v>4</v>
      </c>
      <c r="E16772" t="s">
        <v>711</v>
      </c>
      <c r="G16772" t="e">
        <f>--Blank</f>
        <v>#NAME?</v>
      </c>
    </row>
    <row r="16773" spans="1:7">
      <c r="A16773" t="s">
        <v>30309</v>
      </c>
      <c r="B16773">
        <v>42</v>
      </c>
      <c r="C16773">
        <v>19</v>
      </c>
      <c r="D16773">
        <v>5</v>
      </c>
      <c r="E16773" t="s">
        <v>711</v>
      </c>
      <c r="G16773" t="e">
        <f>--Blank</f>
        <v>#NAME?</v>
      </c>
    </row>
    <row r="16774" spans="1:7">
      <c r="A16774" t="s">
        <v>30310</v>
      </c>
      <c r="B16774">
        <v>42</v>
      </c>
      <c r="C16774">
        <v>19</v>
      </c>
      <c r="D16774">
        <v>6</v>
      </c>
      <c r="E16774" t="s">
        <v>711</v>
      </c>
      <c r="G16774" t="e">
        <f>--Blank</f>
        <v>#NAME?</v>
      </c>
    </row>
    <row r="16775" spans="1:7">
      <c r="A16775" t="s">
        <v>30311</v>
      </c>
      <c r="B16775">
        <v>42</v>
      </c>
      <c r="C16775">
        <v>19</v>
      </c>
      <c r="D16775">
        <v>7</v>
      </c>
      <c r="E16775" t="s">
        <v>711</v>
      </c>
      <c r="G16775" t="e">
        <f>--Blank</f>
        <v>#NAME?</v>
      </c>
    </row>
    <row r="16776" spans="1:7">
      <c r="A16776" t="s">
        <v>30312</v>
      </c>
      <c r="B16776">
        <v>42</v>
      </c>
      <c r="C16776">
        <v>19</v>
      </c>
      <c r="D16776">
        <v>8</v>
      </c>
      <c r="E16776" t="s">
        <v>711</v>
      </c>
      <c r="G16776" t="e">
        <f>--Blank</f>
        <v>#NAME?</v>
      </c>
    </row>
    <row r="16777" spans="1:7">
      <c r="A16777" t="s">
        <v>30313</v>
      </c>
      <c r="B16777">
        <v>42</v>
      </c>
      <c r="C16777">
        <v>19</v>
      </c>
      <c r="D16777">
        <v>9</v>
      </c>
      <c r="E16777" t="s">
        <v>711</v>
      </c>
      <c r="G16777" t="e">
        <f>--Blank</f>
        <v>#NAME?</v>
      </c>
    </row>
    <row r="16778" spans="1:7">
      <c r="A16778" t="s">
        <v>30314</v>
      </c>
      <c r="B16778">
        <v>42</v>
      </c>
      <c r="C16778">
        <v>19</v>
      </c>
      <c r="D16778">
        <v>10</v>
      </c>
      <c r="E16778" t="s">
        <v>711</v>
      </c>
      <c r="G16778" t="e">
        <f>--Blank</f>
        <v>#NAME?</v>
      </c>
    </row>
    <row r="16779" spans="1:7">
      <c r="A16779" t="s">
        <v>30315</v>
      </c>
      <c r="B16779">
        <v>42</v>
      </c>
      <c r="C16779">
        <v>19</v>
      </c>
      <c r="D16779">
        <v>11</v>
      </c>
      <c r="E16779" t="s">
        <v>711</v>
      </c>
      <c r="G16779" t="e">
        <f>--Blank</f>
        <v>#NAME?</v>
      </c>
    </row>
    <row r="16780" spans="1:7">
      <c r="A16780" t="s">
        <v>30316</v>
      </c>
      <c r="B16780">
        <v>42</v>
      </c>
      <c r="C16780">
        <v>19</v>
      </c>
      <c r="D16780">
        <v>12</v>
      </c>
      <c r="E16780" t="s">
        <v>711</v>
      </c>
      <c r="G16780" t="e">
        <f>--Blank</f>
        <v>#NAME?</v>
      </c>
    </row>
    <row r="16781" spans="1:7">
      <c r="A16781" t="s">
        <v>30317</v>
      </c>
      <c r="B16781">
        <v>42</v>
      </c>
      <c r="C16781">
        <v>19</v>
      </c>
      <c r="D16781">
        <v>13</v>
      </c>
      <c r="E16781" t="s">
        <v>711</v>
      </c>
      <c r="G16781" t="e">
        <f>--Blank</f>
        <v>#NAME?</v>
      </c>
    </row>
    <row r="16782" spans="1:7">
      <c r="A16782" t="s">
        <v>30318</v>
      </c>
      <c r="B16782">
        <v>42</v>
      </c>
      <c r="C16782">
        <v>19</v>
      </c>
      <c r="D16782">
        <v>14</v>
      </c>
      <c r="E16782" t="s">
        <v>711</v>
      </c>
      <c r="G16782" t="e">
        <f>--Blank</f>
        <v>#NAME?</v>
      </c>
    </row>
    <row r="16783" spans="1:7">
      <c r="A16783" t="s">
        <v>30319</v>
      </c>
      <c r="B16783">
        <v>42</v>
      </c>
      <c r="C16783">
        <v>19</v>
      </c>
      <c r="D16783">
        <v>15</v>
      </c>
      <c r="E16783" t="s">
        <v>711</v>
      </c>
      <c r="G16783" t="e">
        <f>--Blank</f>
        <v>#NAME?</v>
      </c>
    </row>
    <row r="16784" spans="1:7">
      <c r="A16784" t="s">
        <v>30320</v>
      </c>
      <c r="B16784">
        <v>42</v>
      </c>
      <c r="C16784">
        <v>19</v>
      </c>
      <c r="D16784">
        <v>16</v>
      </c>
      <c r="E16784" t="s">
        <v>711</v>
      </c>
      <c r="G16784" t="e">
        <f>--Blank</f>
        <v>#NAME?</v>
      </c>
    </row>
    <row r="16785" spans="1:7">
      <c r="A16785" t="s">
        <v>30321</v>
      </c>
      <c r="B16785">
        <v>42</v>
      </c>
      <c r="C16785">
        <v>19</v>
      </c>
      <c r="D16785">
        <v>17</v>
      </c>
      <c r="E16785" t="s">
        <v>711</v>
      </c>
      <c r="G16785" t="e">
        <f>--Blank</f>
        <v>#NAME?</v>
      </c>
    </row>
    <row r="16786" spans="1:7">
      <c r="A16786" t="s">
        <v>30322</v>
      </c>
      <c r="B16786">
        <v>42</v>
      </c>
      <c r="C16786">
        <v>19</v>
      </c>
      <c r="D16786">
        <v>18</v>
      </c>
      <c r="E16786" t="s">
        <v>711</v>
      </c>
      <c r="G16786" t="e">
        <f>--Blank</f>
        <v>#NAME?</v>
      </c>
    </row>
    <row r="16787" spans="1:7">
      <c r="A16787" t="s">
        <v>30323</v>
      </c>
      <c r="B16787">
        <v>42</v>
      </c>
      <c r="C16787">
        <v>19</v>
      </c>
      <c r="D16787">
        <v>19</v>
      </c>
      <c r="E16787" t="s">
        <v>711</v>
      </c>
      <c r="G16787" t="e">
        <f>--Blank</f>
        <v>#NAME?</v>
      </c>
    </row>
    <row r="16788" spans="1:7">
      <c r="A16788" t="s">
        <v>30324</v>
      </c>
      <c r="B16788">
        <v>42</v>
      </c>
      <c r="C16788">
        <v>19</v>
      </c>
      <c r="D16788">
        <v>20</v>
      </c>
      <c r="E16788" t="s">
        <v>711</v>
      </c>
      <c r="G16788" t="e">
        <f>--Blank</f>
        <v>#NAME?</v>
      </c>
    </row>
    <row r="16789" spans="1:7">
      <c r="A16789" t="s">
        <v>30325</v>
      </c>
      <c r="B16789">
        <v>42</v>
      </c>
      <c r="C16789">
        <v>20</v>
      </c>
      <c r="D16789">
        <v>1</v>
      </c>
      <c r="E16789" t="s">
        <v>711</v>
      </c>
      <c r="G16789" t="e">
        <f>--Blank</f>
        <v>#NAME?</v>
      </c>
    </row>
    <row r="16790" spans="1:7">
      <c r="A16790" t="s">
        <v>30326</v>
      </c>
      <c r="B16790">
        <v>42</v>
      </c>
      <c r="C16790">
        <v>20</v>
      </c>
      <c r="D16790">
        <v>2</v>
      </c>
      <c r="E16790" t="s">
        <v>711</v>
      </c>
      <c r="G16790" t="e">
        <f>--Blank</f>
        <v>#NAME?</v>
      </c>
    </row>
    <row r="16791" spans="1:7">
      <c r="A16791" t="s">
        <v>30327</v>
      </c>
      <c r="B16791">
        <v>42</v>
      </c>
      <c r="C16791">
        <v>20</v>
      </c>
      <c r="D16791">
        <v>3</v>
      </c>
      <c r="E16791" t="s">
        <v>711</v>
      </c>
      <c r="G16791" t="e">
        <f>--Blank</f>
        <v>#NAME?</v>
      </c>
    </row>
    <row r="16792" spans="1:7">
      <c r="A16792" t="s">
        <v>30328</v>
      </c>
      <c r="B16792">
        <v>42</v>
      </c>
      <c r="C16792">
        <v>20</v>
      </c>
      <c r="D16792">
        <v>4</v>
      </c>
      <c r="E16792" t="s">
        <v>711</v>
      </c>
      <c r="G16792" t="e">
        <f>--Blank</f>
        <v>#NAME?</v>
      </c>
    </row>
    <row r="16793" spans="1:7">
      <c r="A16793" t="s">
        <v>30329</v>
      </c>
      <c r="B16793">
        <v>42</v>
      </c>
      <c r="C16793">
        <v>20</v>
      </c>
      <c r="D16793">
        <v>5</v>
      </c>
      <c r="E16793" t="s">
        <v>711</v>
      </c>
      <c r="G16793" t="e">
        <f>--Blank</f>
        <v>#NAME?</v>
      </c>
    </row>
    <row r="16794" spans="1:7">
      <c r="A16794" t="s">
        <v>30330</v>
      </c>
      <c r="B16794">
        <v>42</v>
      </c>
      <c r="C16794">
        <v>20</v>
      </c>
      <c r="D16794">
        <v>6</v>
      </c>
      <c r="E16794" t="s">
        <v>711</v>
      </c>
      <c r="G16794" t="e">
        <f>--Blank</f>
        <v>#NAME?</v>
      </c>
    </row>
    <row r="16795" spans="1:7">
      <c r="A16795" t="s">
        <v>30331</v>
      </c>
      <c r="B16795">
        <v>42</v>
      </c>
      <c r="C16795">
        <v>20</v>
      </c>
      <c r="D16795">
        <v>7</v>
      </c>
      <c r="E16795" t="s">
        <v>711</v>
      </c>
      <c r="G16795" t="e">
        <f>--Blank</f>
        <v>#NAME?</v>
      </c>
    </row>
    <row r="16796" spans="1:7">
      <c r="A16796" t="s">
        <v>30332</v>
      </c>
      <c r="B16796">
        <v>42</v>
      </c>
      <c r="C16796">
        <v>20</v>
      </c>
      <c r="D16796">
        <v>8</v>
      </c>
      <c r="E16796" t="s">
        <v>711</v>
      </c>
      <c r="G16796" t="e">
        <f>--Blank</f>
        <v>#NAME?</v>
      </c>
    </row>
    <row r="16797" spans="1:7">
      <c r="A16797" t="s">
        <v>30333</v>
      </c>
      <c r="B16797">
        <v>42</v>
      </c>
      <c r="C16797">
        <v>20</v>
      </c>
      <c r="D16797">
        <v>9</v>
      </c>
      <c r="E16797" t="s">
        <v>711</v>
      </c>
      <c r="G16797" t="e">
        <f>--Blank</f>
        <v>#NAME?</v>
      </c>
    </row>
    <row r="16798" spans="1:7">
      <c r="A16798" t="s">
        <v>30334</v>
      </c>
      <c r="B16798">
        <v>42</v>
      </c>
      <c r="C16798">
        <v>20</v>
      </c>
      <c r="D16798">
        <v>10</v>
      </c>
      <c r="E16798" t="s">
        <v>711</v>
      </c>
      <c r="G16798" t="e">
        <f>--Blank</f>
        <v>#NAME?</v>
      </c>
    </row>
    <row r="16799" spans="1:7">
      <c r="A16799" t="s">
        <v>30335</v>
      </c>
      <c r="B16799">
        <v>42</v>
      </c>
      <c r="C16799">
        <v>20</v>
      </c>
      <c r="D16799">
        <v>11</v>
      </c>
      <c r="E16799" t="s">
        <v>711</v>
      </c>
      <c r="G16799" t="e">
        <f>--Blank</f>
        <v>#NAME?</v>
      </c>
    </row>
    <row r="16800" spans="1:7">
      <c r="A16800" t="s">
        <v>30336</v>
      </c>
      <c r="B16800">
        <v>42</v>
      </c>
      <c r="C16800">
        <v>20</v>
      </c>
      <c r="D16800">
        <v>12</v>
      </c>
      <c r="E16800" t="s">
        <v>711</v>
      </c>
      <c r="G16800" t="e">
        <f>--Blank</f>
        <v>#NAME?</v>
      </c>
    </row>
    <row r="16801" spans="1:7">
      <c r="A16801" t="s">
        <v>30337</v>
      </c>
      <c r="B16801">
        <v>42</v>
      </c>
      <c r="C16801">
        <v>20</v>
      </c>
      <c r="D16801">
        <v>13</v>
      </c>
      <c r="E16801" t="s">
        <v>711</v>
      </c>
      <c r="G16801" t="e">
        <f>--Blank</f>
        <v>#NAME?</v>
      </c>
    </row>
    <row r="16802" spans="1:7">
      <c r="A16802" t="s">
        <v>30338</v>
      </c>
      <c r="B16802">
        <v>42</v>
      </c>
      <c r="C16802">
        <v>20</v>
      </c>
      <c r="D16802">
        <v>14</v>
      </c>
      <c r="E16802" t="s">
        <v>711</v>
      </c>
      <c r="G16802" t="e">
        <f>--Blank</f>
        <v>#NAME?</v>
      </c>
    </row>
    <row r="16803" spans="1:7">
      <c r="A16803" t="s">
        <v>30339</v>
      </c>
      <c r="B16803">
        <v>42</v>
      </c>
      <c r="C16803">
        <v>20</v>
      </c>
      <c r="D16803">
        <v>15</v>
      </c>
      <c r="E16803" t="s">
        <v>711</v>
      </c>
      <c r="G16803" t="e">
        <f>--Blank</f>
        <v>#NAME?</v>
      </c>
    </row>
    <row r="16804" spans="1:7">
      <c r="A16804" t="s">
        <v>30340</v>
      </c>
      <c r="B16804">
        <v>42</v>
      </c>
      <c r="C16804">
        <v>20</v>
      </c>
      <c r="D16804">
        <v>16</v>
      </c>
      <c r="E16804" t="s">
        <v>711</v>
      </c>
      <c r="G16804" t="e">
        <f>--Blank</f>
        <v>#NAME?</v>
      </c>
    </row>
    <row r="16805" spans="1:7">
      <c r="A16805" t="s">
        <v>30341</v>
      </c>
      <c r="B16805">
        <v>42</v>
      </c>
      <c r="C16805">
        <v>20</v>
      </c>
      <c r="D16805">
        <v>17</v>
      </c>
      <c r="E16805" t="s">
        <v>711</v>
      </c>
      <c r="G16805" t="e">
        <f>--Blank</f>
        <v>#NAME?</v>
      </c>
    </row>
    <row r="16806" spans="1:7">
      <c r="A16806" t="s">
        <v>30342</v>
      </c>
      <c r="B16806">
        <v>42</v>
      </c>
      <c r="C16806">
        <v>20</v>
      </c>
      <c r="D16806">
        <v>18</v>
      </c>
      <c r="E16806" t="s">
        <v>711</v>
      </c>
      <c r="G16806" t="e">
        <f>--Blank</f>
        <v>#NAME?</v>
      </c>
    </row>
    <row r="16807" spans="1:7">
      <c r="A16807" t="s">
        <v>30343</v>
      </c>
      <c r="B16807">
        <v>42</v>
      </c>
      <c r="C16807">
        <v>20</v>
      </c>
      <c r="D16807">
        <v>19</v>
      </c>
      <c r="E16807" t="s">
        <v>711</v>
      </c>
      <c r="G16807" t="e">
        <f>--Blank</f>
        <v>#NAME?</v>
      </c>
    </row>
    <row r="16808" spans="1:7">
      <c r="A16808" t="s">
        <v>30344</v>
      </c>
      <c r="B16808">
        <v>42</v>
      </c>
      <c r="C16808">
        <v>20</v>
      </c>
      <c r="D16808">
        <v>20</v>
      </c>
      <c r="E16808" t="s">
        <v>711</v>
      </c>
      <c r="G16808" t="e">
        <f>--Blank</f>
        <v>#NAME?</v>
      </c>
    </row>
    <row r="16809" spans="1:7">
      <c r="A16809" t="s">
        <v>30345</v>
      </c>
      <c r="B16809">
        <v>43</v>
      </c>
      <c r="C16809">
        <v>1</v>
      </c>
      <c r="D16809">
        <v>1</v>
      </c>
      <c r="E16809" t="s">
        <v>15</v>
      </c>
      <c r="G16809" t="s">
        <v>16</v>
      </c>
    </row>
    <row r="16810" spans="1:7">
      <c r="A16810" t="s">
        <v>30346</v>
      </c>
      <c r="B16810">
        <v>43</v>
      </c>
      <c r="C16810">
        <v>1</v>
      </c>
      <c r="D16810">
        <v>2</v>
      </c>
      <c r="E16810" t="s">
        <v>15</v>
      </c>
      <c r="G16810" t="s">
        <v>16</v>
      </c>
    </row>
    <row r="16811" spans="1:7">
      <c r="A16811" t="s">
        <v>30347</v>
      </c>
      <c r="B16811">
        <v>43</v>
      </c>
      <c r="C16811">
        <v>1</v>
      </c>
      <c r="D16811">
        <v>3</v>
      </c>
      <c r="E16811" t="s">
        <v>19</v>
      </c>
      <c r="G16811" t="s">
        <v>20</v>
      </c>
    </row>
    <row r="16812" spans="1:7">
      <c r="A16812" t="s">
        <v>30348</v>
      </c>
      <c r="B16812">
        <v>43</v>
      </c>
      <c r="C16812">
        <v>1</v>
      </c>
      <c r="D16812">
        <v>4</v>
      </c>
      <c r="E16812" t="s">
        <v>19</v>
      </c>
      <c r="G16812" t="s">
        <v>20</v>
      </c>
    </row>
    <row r="16813" spans="1:7">
      <c r="A16813" t="s">
        <v>30349</v>
      </c>
      <c r="B16813">
        <v>43</v>
      </c>
      <c r="C16813">
        <v>1</v>
      </c>
      <c r="D16813">
        <v>5</v>
      </c>
      <c r="E16813" t="s">
        <v>23</v>
      </c>
      <c r="G16813" t="s">
        <v>24</v>
      </c>
    </row>
    <row r="16814" spans="1:7">
      <c r="A16814" t="s">
        <v>30350</v>
      </c>
      <c r="B16814">
        <v>43</v>
      </c>
      <c r="C16814">
        <v>1</v>
      </c>
      <c r="D16814">
        <v>6</v>
      </c>
      <c r="E16814" t="s">
        <v>23</v>
      </c>
      <c r="G16814" t="s">
        <v>24</v>
      </c>
    </row>
    <row r="16815" spans="1:7">
      <c r="A16815" t="s">
        <v>30351</v>
      </c>
      <c r="B16815">
        <v>43</v>
      </c>
      <c r="C16815">
        <v>1</v>
      </c>
      <c r="D16815">
        <v>7</v>
      </c>
      <c r="E16815" t="s">
        <v>27</v>
      </c>
      <c r="G16815" t="s">
        <v>28</v>
      </c>
    </row>
    <row r="16816" spans="1:7">
      <c r="A16816" t="s">
        <v>30352</v>
      </c>
      <c r="B16816">
        <v>43</v>
      </c>
      <c r="C16816">
        <v>1</v>
      </c>
      <c r="D16816">
        <v>8</v>
      </c>
      <c r="E16816" t="s">
        <v>27</v>
      </c>
      <c r="G16816" t="s">
        <v>28</v>
      </c>
    </row>
    <row r="16817" spans="1:7">
      <c r="A16817" t="s">
        <v>30353</v>
      </c>
      <c r="B16817">
        <v>43</v>
      </c>
      <c r="C16817">
        <v>1</v>
      </c>
      <c r="D16817">
        <v>9</v>
      </c>
      <c r="E16817" t="s">
        <v>31</v>
      </c>
      <c r="G16817" t="s">
        <v>32</v>
      </c>
    </row>
    <row r="16818" spans="1:7">
      <c r="A16818" t="s">
        <v>30354</v>
      </c>
      <c r="B16818">
        <v>43</v>
      </c>
      <c r="C16818">
        <v>1</v>
      </c>
      <c r="D16818">
        <v>10</v>
      </c>
      <c r="E16818" t="s">
        <v>31</v>
      </c>
      <c r="G16818" t="s">
        <v>32</v>
      </c>
    </row>
    <row r="16819" spans="1:7">
      <c r="A16819" t="s">
        <v>30355</v>
      </c>
      <c r="B16819">
        <v>43</v>
      </c>
      <c r="C16819">
        <v>1</v>
      </c>
      <c r="D16819">
        <v>11</v>
      </c>
      <c r="E16819" t="s">
        <v>35</v>
      </c>
      <c r="G16819" t="s">
        <v>36</v>
      </c>
    </row>
    <row r="16820" spans="1:7">
      <c r="A16820" t="s">
        <v>30356</v>
      </c>
      <c r="B16820">
        <v>43</v>
      </c>
      <c r="C16820">
        <v>1</v>
      </c>
      <c r="D16820">
        <v>12</v>
      </c>
      <c r="E16820" t="s">
        <v>35</v>
      </c>
      <c r="G16820" t="s">
        <v>36</v>
      </c>
    </row>
    <row r="16821" spans="1:7">
      <c r="A16821" t="s">
        <v>30357</v>
      </c>
      <c r="B16821">
        <v>43</v>
      </c>
      <c r="C16821">
        <v>1</v>
      </c>
      <c r="D16821">
        <v>13</v>
      </c>
      <c r="E16821" t="s">
        <v>39</v>
      </c>
      <c r="G16821" t="s">
        <v>40</v>
      </c>
    </row>
    <row r="16822" spans="1:7">
      <c r="A16822" t="s">
        <v>30358</v>
      </c>
      <c r="B16822">
        <v>43</v>
      </c>
      <c r="C16822">
        <v>1</v>
      </c>
      <c r="D16822">
        <v>14</v>
      </c>
      <c r="E16822" t="s">
        <v>39</v>
      </c>
      <c r="G16822" t="s">
        <v>40</v>
      </c>
    </row>
    <row r="16823" spans="1:7">
      <c r="A16823" t="s">
        <v>30359</v>
      </c>
      <c r="B16823">
        <v>43</v>
      </c>
      <c r="C16823">
        <v>1</v>
      </c>
      <c r="D16823">
        <v>15</v>
      </c>
      <c r="E16823" t="s">
        <v>43</v>
      </c>
      <c r="G16823" t="s">
        <v>44</v>
      </c>
    </row>
    <row r="16824" spans="1:7">
      <c r="A16824" t="s">
        <v>30360</v>
      </c>
      <c r="B16824">
        <v>43</v>
      </c>
      <c r="C16824">
        <v>1</v>
      </c>
      <c r="D16824">
        <v>16</v>
      </c>
      <c r="E16824" t="s">
        <v>43</v>
      </c>
      <c r="G16824" t="s">
        <v>44</v>
      </c>
    </row>
    <row r="16825" spans="1:7">
      <c r="A16825" t="s">
        <v>30361</v>
      </c>
      <c r="B16825">
        <v>43</v>
      </c>
      <c r="C16825">
        <v>1</v>
      </c>
      <c r="D16825">
        <v>17</v>
      </c>
      <c r="E16825" t="s">
        <v>47</v>
      </c>
      <c r="G16825" t="s">
        <v>48</v>
      </c>
    </row>
    <row r="16826" spans="1:7">
      <c r="A16826" t="s">
        <v>30362</v>
      </c>
      <c r="B16826">
        <v>43</v>
      </c>
      <c r="C16826">
        <v>1</v>
      </c>
      <c r="D16826">
        <v>18</v>
      </c>
      <c r="E16826" t="s">
        <v>47</v>
      </c>
      <c r="G16826" t="s">
        <v>48</v>
      </c>
    </row>
    <row r="16827" spans="1:7">
      <c r="A16827" t="s">
        <v>30363</v>
      </c>
      <c r="B16827">
        <v>43</v>
      </c>
      <c r="C16827">
        <v>1</v>
      </c>
      <c r="D16827">
        <v>19</v>
      </c>
      <c r="E16827" t="s">
        <v>51</v>
      </c>
      <c r="G16827" t="s">
        <v>52</v>
      </c>
    </row>
    <row r="16828" spans="1:7">
      <c r="A16828" t="s">
        <v>30364</v>
      </c>
      <c r="B16828">
        <v>43</v>
      </c>
      <c r="C16828">
        <v>1</v>
      </c>
      <c r="D16828">
        <v>20</v>
      </c>
      <c r="E16828" t="s">
        <v>51</v>
      </c>
      <c r="G16828" t="s">
        <v>52</v>
      </c>
    </row>
    <row r="16829" spans="1:7">
      <c r="A16829" t="s">
        <v>30365</v>
      </c>
      <c r="B16829">
        <v>43</v>
      </c>
      <c r="C16829">
        <v>2</v>
      </c>
      <c r="D16829">
        <v>1</v>
      </c>
      <c r="E16829" t="s">
        <v>55</v>
      </c>
      <c r="G16829" t="s">
        <v>56</v>
      </c>
    </row>
    <row r="16830" spans="1:7">
      <c r="A16830" t="s">
        <v>30366</v>
      </c>
      <c r="B16830">
        <v>43</v>
      </c>
      <c r="C16830">
        <v>2</v>
      </c>
      <c r="D16830">
        <v>2</v>
      </c>
      <c r="E16830" t="s">
        <v>55</v>
      </c>
      <c r="G16830" t="s">
        <v>56</v>
      </c>
    </row>
    <row r="16831" spans="1:7">
      <c r="A16831" t="s">
        <v>30367</v>
      </c>
      <c r="B16831">
        <v>43</v>
      </c>
      <c r="C16831">
        <v>2</v>
      </c>
      <c r="D16831">
        <v>3</v>
      </c>
      <c r="E16831" t="s">
        <v>59</v>
      </c>
      <c r="G16831" t="s">
        <v>60</v>
      </c>
    </row>
    <row r="16832" spans="1:7">
      <c r="A16832" t="s">
        <v>30368</v>
      </c>
      <c r="B16832">
        <v>43</v>
      </c>
      <c r="C16832">
        <v>2</v>
      </c>
      <c r="D16832">
        <v>4</v>
      </c>
      <c r="E16832" t="s">
        <v>59</v>
      </c>
      <c r="G16832" t="s">
        <v>60</v>
      </c>
    </row>
    <row r="16833" spans="1:7">
      <c r="A16833" t="s">
        <v>30369</v>
      </c>
      <c r="B16833">
        <v>43</v>
      </c>
      <c r="C16833">
        <v>2</v>
      </c>
      <c r="D16833">
        <v>5</v>
      </c>
      <c r="E16833" t="s">
        <v>63</v>
      </c>
      <c r="G16833" t="s">
        <v>64</v>
      </c>
    </row>
    <row r="16834" spans="1:7">
      <c r="A16834" t="s">
        <v>30370</v>
      </c>
      <c r="B16834">
        <v>43</v>
      </c>
      <c r="C16834">
        <v>2</v>
      </c>
      <c r="D16834">
        <v>6</v>
      </c>
      <c r="E16834" t="s">
        <v>63</v>
      </c>
      <c r="G16834" t="s">
        <v>64</v>
      </c>
    </row>
    <row r="16835" spans="1:7">
      <c r="A16835" t="s">
        <v>30371</v>
      </c>
      <c r="B16835">
        <v>43</v>
      </c>
      <c r="C16835">
        <v>2</v>
      </c>
      <c r="D16835">
        <v>7</v>
      </c>
      <c r="E16835" t="s">
        <v>67</v>
      </c>
      <c r="G16835" t="s">
        <v>68</v>
      </c>
    </row>
    <row r="16836" spans="1:7">
      <c r="A16836" t="s">
        <v>30372</v>
      </c>
      <c r="B16836">
        <v>43</v>
      </c>
      <c r="C16836">
        <v>2</v>
      </c>
      <c r="D16836">
        <v>8</v>
      </c>
      <c r="E16836" t="s">
        <v>67</v>
      </c>
      <c r="G16836" t="s">
        <v>68</v>
      </c>
    </row>
    <row r="16837" spans="1:7">
      <c r="A16837" t="s">
        <v>30373</v>
      </c>
      <c r="B16837">
        <v>43</v>
      </c>
      <c r="C16837">
        <v>2</v>
      </c>
      <c r="D16837">
        <v>9</v>
      </c>
      <c r="E16837" t="s">
        <v>71</v>
      </c>
      <c r="G16837" t="s">
        <v>72</v>
      </c>
    </row>
    <row r="16838" spans="1:7">
      <c r="A16838" t="s">
        <v>30374</v>
      </c>
      <c r="B16838">
        <v>43</v>
      </c>
      <c r="C16838">
        <v>2</v>
      </c>
      <c r="D16838">
        <v>10</v>
      </c>
      <c r="E16838" t="s">
        <v>71</v>
      </c>
      <c r="G16838" t="s">
        <v>72</v>
      </c>
    </row>
    <row r="16839" spans="1:7">
      <c r="A16839" t="s">
        <v>30375</v>
      </c>
      <c r="B16839">
        <v>43</v>
      </c>
      <c r="C16839">
        <v>2</v>
      </c>
      <c r="D16839">
        <v>11</v>
      </c>
      <c r="E16839" t="s">
        <v>75</v>
      </c>
      <c r="G16839" t="s">
        <v>76</v>
      </c>
    </row>
    <row r="16840" spans="1:7">
      <c r="A16840" t="s">
        <v>30376</v>
      </c>
      <c r="B16840">
        <v>43</v>
      </c>
      <c r="C16840">
        <v>2</v>
      </c>
      <c r="D16840">
        <v>12</v>
      </c>
      <c r="E16840" t="s">
        <v>75</v>
      </c>
      <c r="G16840" t="s">
        <v>76</v>
      </c>
    </row>
    <row r="16841" spans="1:7">
      <c r="A16841" t="s">
        <v>30377</v>
      </c>
      <c r="B16841">
        <v>43</v>
      </c>
      <c r="C16841">
        <v>2</v>
      </c>
      <c r="D16841">
        <v>13</v>
      </c>
      <c r="E16841" t="s">
        <v>30378</v>
      </c>
      <c r="G16841" t="e">
        <f>--Internal_201048</f>
        <v>#NAME?</v>
      </c>
    </row>
    <row r="16842" spans="1:7">
      <c r="A16842" t="s">
        <v>30379</v>
      </c>
      <c r="B16842">
        <v>43</v>
      </c>
      <c r="C16842">
        <v>2</v>
      </c>
      <c r="D16842">
        <v>14</v>
      </c>
      <c r="E16842" t="s">
        <v>30378</v>
      </c>
      <c r="G16842" t="e">
        <f>--Internal_201048</f>
        <v>#NAME?</v>
      </c>
    </row>
    <row r="16843" spans="1:7">
      <c r="A16843" t="s">
        <v>30380</v>
      </c>
      <c r="B16843">
        <v>43</v>
      </c>
      <c r="C16843">
        <v>2</v>
      </c>
      <c r="D16843">
        <v>15</v>
      </c>
      <c r="E16843" t="s">
        <v>30381</v>
      </c>
      <c r="G16843" t="e">
        <f>--Internal_25138</f>
        <v>#NAME?</v>
      </c>
    </row>
    <row r="16844" spans="1:7">
      <c r="A16844" t="s">
        <v>30382</v>
      </c>
      <c r="B16844">
        <v>43</v>
      </c>
      <c r="C16844">
        <v>2</v>
      </c>
      <c r="D16844">
        <v>16</v>
      </c>
      <c r="E16844" t="s">
        <v>30381</v>
      </c>
      <c r="G16844" t="e">
        <f>--Internal_25138</f>
        <v>#NAME?</v>
      </c>
    </row>
    <row r="16845" spans="1:7">
      <c r="A16845" t="s">
        <v>30383</v>
      </c>
      <c r="B16845">
        <v>43</v>
      </c>
      <c r="C16845">
        <v>2</v>
      </c>
      <c r="D16845">
        <v>17</v>
      </c>
      <c r="E16845" t="s">
        <v>30384</v>
      </c>
      <c r="F16845" t="s">
        <v>30385</v>
      </c>
    </row>
    <row r="16846" spans="1:7">
      <c r="A16846" t="s">
        <v>30386</v>
      </c>
      <c r="B16846">
        <v>43</v>
      </c>
      <c r="C16846">
        <v>2</v>
      </c>
      <c r="D16846">
        <v>18</v>
      </c>
      <c r="E16846" t="s">
        <v>30387</v>
      </c>
      <c r="F16846" t="s">
        <v>30385</v>
      </c>
    </row>
    <row r="16847" spans="1:7">
      <c r="A16847" t="s">
        <v>30388</v>
      </c>
      <c r="B16847">
        <v>43</v>
      </c>
      <c r="C16847">
        <v>2</v>
      </c>
      <c r="D16847">
        <v>19</v>
      </c>
      <c r="E16847" t="s">
        <v>30389</v>
      </c>
      <c r="F16847" t="s">
        <v>30390</v>
      </c>
    </row>
    <row r="16848" spans="1:7">
      <c r="A16848" t="s">
        <v>30391</v>
      </c>
      <c r="B16848">
        <v>43</v>
      </c>
      <c r="C16848">
        <v>2</v>
      </c>
      <c r="D16848">
        <v>20</v>
      </c>
      <c r="E16848" t="s">
        <v>30392</v>
      </c>
      <c r="F16848" t="s">
        <v>30390</v>
      </c>
    </row>
    <row r="16849" spans="1:6">
      <c r="A16849" t="s">
        <v>30393</v>
      </c>
      <c r="B16849">
        <v>43</v>
      </c>
      <c r="C16849">
        <v>3</v>
      </c>
      <c r="D16849">
        <v>1</v>
      </c>
      <c r="E16849" t="s">
        <v>30394</v>
      </c>
      <c r="F16849" t="s">
        <v>30395</v>
      </c>
    </row>
    <row r="16850" spans="1:6">
      <c r="A16850" t="s">
        <v>30396</v>
      </c>
      <c r="B16850">
        <v>43</v>
      </c>
      <c r="C16850">
        <v>3</v>
      </c>
      <c r="D16850">
        <v>2</v>
      </c>
      <c r="E16850" t="s">
        <v>30397</v>
      </c>
      <c r="F16850" t="s">
        <v>30395</v>
      </c>
    </row>
    <row r="16851" spans="1:6">
      <c r="A16851" t="s">
        <v>30398</v>
      </c>
      <c r="B16851">
        <v>43</v>
      </c>
      <c r="C16851">
        <v>3</v>
      </c>
      <c r="D16851">
        <v>3</v>
      </c>
      <c r="E16851" t="s">
        <v>30399</v>
      </c>
      <c r="F16851" t="s">
        <v>1562</v>
      </c>
    </row>
    <row r="16852" spans="1:6">
      <c r="A16852" t="s">
        <v>30400</v>
      </c>
      <c r="B16852">
        <v>43</v>
      </c>
      <c r="C16852">
        <v>3</v>
      </c>
      <c r="D16852">
        <v>4</v>
      </c>
      <c r="E16852" t="s">
        <v>30401</v>
      </c>
      <c r="F16852" t="s">
        <v>1562</v>
      </c>
    </row>
    <row r="16853" spans="1:6">
      <c r="A16853" t="s">
        <v>30402</v>
      </c>
      <c r="B16853">
        <v>43</v>
      </c>
      <c r="C16853">
        <v>3</v>
      </c>
      <c r="D16853">
        <v>5</v>
      </c>
      <c r="E16853" t="s">
        <v>30403</v>
      </c>
      <c r="F16853" t="s">
        <v>30404</v>
      </c>
    </row>
    <row r="16854" spans="1:6">
      <c r="A16854" t="s">
        <v>30405</v>
      </c>
      <c r="B16854">
        <v>43</v>
      </c>
      <c r="C16854">
        <v>3</v>
      </c>
      <c r="D16854">
        <v>6</v>
      </c>
      <c r="E16854" t="s">
        <v>30406</v>
      </c>
      <c r="F16854" t="s">
        <v>30404</v>
      </c>
    </row>
    <row r="16855" spans="1:6">
      <c r="A16855" t="s">
        <v>30407</v>
      </c>
      <c r="B16855">
        <v>43</v>
      </c>
      <c r="C16855">
        <v>3</v>
      </c>
      <c r="D16855">
        <v>7</v>
      </c>
      <c r="E16855" t="s">
        <v>30408</v>
      </c>
      <c r="F16855" t="s">
        <v>30409</v>
      </c>
    </row>
    <row r="16856" spans="1:6">
      <c r="A16856" t="s">
        <v>30410</v>
      </c>
      <c r="B16856">
        <v>43</v>
      </c>
      <c r="C16856">
        <v>3</v>
      </c>
      <c r="D16856">
        <v>8</v>
      </c>
      <c r="E16856" t="s">
        <v>30411</v>
      </c>
      <c r="F16856" t="s">
        <v>30409</v>
      </c>
    </row>
    <row r="16857" spans="1:6">
      <c r="A16857" t="s">
        <v>30412</v>
      </c>
      <c r="B16857">
        <v>43</v>
      </c>
      <c r="C16857">
        <v>3</v>
      </c>
      <c r="D16857">
        <v>9</v>
      </c>
      <c r="E16857" t="s">
        <v>30413</v>
      </c>
      <c r="F16857" t="s">
        <v>30414</v>
      </c>
    </row>
    <row r="16858" spans="1:6">
      <c r="A16858" t="s">
        <v>30415</v>
      </c>
      <c r="B16858">
        <v>43</v>
      </c>
      <c r="C16858">
        <v>3</v>
      </c>
      <c r="D16858">
        <v>10</v>
      </c>
      <c r="E16858" t="s">
        <v>30416</v>
      </c>
      <c r="F16858" t="s">
        <v>30414</v>
      </c>
    </row>
    <row r="16859" spans="1:6">
      <c r="A16859" t="s">
        <v>30417</v>
      </c>
      <c r="B16859">
        <v>43</v>
      </c>
      <c r="C16859">
        <v>3</v>
      </c>
      <c r="D16859">
        <v>11</v>
      </c>
      <c r="E16859" t="s">
        <v>30418</v>
      </c>
      <c r="F16859" t="s">
        <v>30419</v>
      </c>
    </row>
    <row r="16860" spans="1:6">
      <c r="A16860" t="s">
        <v>30420</v>
      </c>
      <c r="B16860">
        <v>43</v>
      </c>
      <c r="C16860">
        <v>3</v>
      </c>
      <c r="D16860">
        <v>12</v>
      </c>
      <c r="E16860" t="s">
        <v>30421</v>
      </c>
      <c r="F16860" t="s">
        <v>30419</v>
      </c>
    </row>
    <row r="16861" spans="1:6">
      <c r="A16861" t="s">
        <v>30422</v>
      </c>
      <c r="B16861">
        <v>43</v>
      </c>
      <c r="C16861">
        <v>3</v>
      </c>
      <c r="D16861">
        <v>13</v>
      </c>
      <c r="E16861" t="s">
        <v>30423</v>
      </c>
      <c r="F16861" t="s">
        <v>30424</v>
      </c>
    </row>
    <row r="16862" spans="1:6">
      <c r="A16862" t="s">
        <v>30425</v>
      </c>
      <c r="B16862">
        <v>43</v>
      </c>
      <c r="C16862">
        <v>3</v>
      </c>
      <c r="D16862">
        <v>14</v>
      </c>
      <c r="E16862" t="s">
        <v>30426</v>
      </c>
      <c r="F16862" t="s">
        <v>30424</v>
      </c>
    </row>
    <row r="16863" spans="1:6">
      <c r="A16863" t="s">
        <v>30427</v>
      </c>
      <c r="B16863">
        <v>43</v>
      </c>
      <c r="C16863">
        <v>3</v>
      </c>
      <c r="D16863">
        <v>15</v>
      </c>
      <c r="E16863" t="s">
        <v>30428</v>
      </c>
      <c r="F16863" t="s">
        <v>30429</v>
      </c>
    </row>
    <row r="16864" spans="1:6">
      <c r="A16864" t="s">
        <v>30430</v>
      </c>
      <c r="B16864">
        <v>43</v>
      </c>
      <c r="C16864">
        <v>3</v>
      </c>
      <c r="D16864">
        <v>16</v>
      </c>
      <c r="E16864" t="s">
        <v>30431</v>
      </c>
      <c r="F16864" t="s">
        <v>30429</v>
      </c>
    </row>
    <row r="16865" spans="1:6">
      <c r="A16865" t="s">
        <v>30432</v>
      </c>
      <c r="B16865">
        <v>43</v>
      </c>
      <c r="C16865">
        <v>3</v>
      </c>
      <c r="D16865">
        <v>17</v>
      </c>
      <c r="E16865" t="s">
        <v>30433</v>
      </c>
      <c r="F16865" t="s">
        <v>30434</v>
      </c>
    </row>
    <row r="16866" spans="1:6">
      <c r="A16866" t="s">
        <v>30435</v>
      </c>
      <c r="B16866">
        <v>43</v>
      </c>
      <c r="C16866">
        <v>3</v>
      </c>
      <c r="D16866">
        <v>18</v>
      </c>
      <c r="E16866" t="s">
        <v>30436</v>
      </c>
      <c r="F16866" t="s">
        <v>30434</v>
      </c>
    </row>
    <row r="16867" spans="1:6">
      <c r="A16867" t="s">
        <v>30437</v>
      </c>
      <c r="B16867">
        <v>43</v>
      </c>
      <c r="C16867">
        <v>3</v>
      </c>
      <c r="D16867">
        <v>19</v>
      </c>
      <c r="E16867" t="s">
        <v>30438</v>
      </c>
      <c r="F16867" t="s">
        <v>30439</v>
      </c>
    </row>
    <row r="16868" spans="1:6">
      <c r="A16868" t="s">
        <v>30440</v>
      </c>
      <c r="B16868">
        <v>43</v>
      </c>
      <c r="C16868">
        <v>3</v>
      </c>
      <c r="D16868">
        <v>20</v>
      </c>
      <c r="E16868" t="s">
        <v>30441</v>
      </c>
      <c r="F16868" t="s">
        <v>30439</v>
      </c>
    </row>
    <row r="16869" spans="1:6">
      <c r="A16869" t="s">
        <v>30442</v>
      </c>
      <c r="B16869">
        <v>43</v>
      </c>
      <c r="C16869">
        <v>4</v>
      </c>
      <c r="D16869">
        <v>1</v>
      </c>
      <c r="E16869" t="s">
        <v>30443</v>
      </c>
      <c r="F16869" t="s">
        <v>30444</v>
      </c>
    </row>
    <row r="16870" spans="1:6">
      <c r="A16870" t="s">
        <v>30445</v>
      </c>
      <c r="B16870">
        <v>43</v>
      </c>
      <c r="C16870">
        <v>4</v>
      </c>
      <c r="D16870">
        <v>2</v>
      </c>
      <c r="E16870" t="s">
        <v>30446</v>
      </c>
      <c r="F16870" t="s">
        <v>30444</v>
      </c>
    </row>
    <row r="16871" spans="1:6">
      <c r="A16871" t="s">
        <v>30447</v>
      </c>
      <c r="B16871">
        <v>43</v>
      </c>
      <c r="C16871">
        <v>4</v>
      </c>
      <c r="D16871">
        <v>3</v>
      </c>
      <c r="E16871" t="s">
        <v>30448</v>
      </c>
      <c r="F16871" t="s">
        <v>30449</v>
      </c>
    </row>
    <row r="16872" spans="1:6">
      <c r="A16872" t="s">
        <v>30450</v>
      </c>
      <c r="B16872">
        <v>43</v>
      </c>
      <c r="C16872">
        <v>4</v>
      </c>
      <c r="D16872">
        <v>4</v>
      </c>
      <c r="E16872" t="s">
        <v>30451</v>
      </c>
      <c r="F16872" t="s">
        <v>30449</v>
      </c>
    </row>
    <row r="16873" spans="1:6">
      <c r="A16873" t="s">
        <v>30452</v>
      </c>
      <c r="B16873">
        <v>43</v>
      </c>
      <c r="C16873">
        <v>4</v>
      </c>
      <c r="D16873">
        <v>5</v>
      </c>
      <c r="E16873" t="s">
        <v>30453</v>
      </c>
      <c r="F16873" t="s">
        <v>6609</v>
      </c>
    </row>
    <row r="16874" spans="1:6">
      <c r="A16874" t="s">
        <v>30454</v>
      </c>
      <c r="B16874">
        <v>43</v>
      </c>
      <c r="C16874">
        <v>4</v>
      </c>
      <c r="D16874">
        <v>6</v>
      </c>
      <c r="E16874" t="s">
        <v>30455</v>
      </c>
      <c r="F16874" t="s">
        <v>6609</v>
      </c>
    </row>
    <row r="16875" spans="1:6">
      <c r="A16875" t="s">
        <v>30456</v>
      </c>
      <c r="B16875">
        <v>43</v>
      </c>
      <c r="C16875">
        <v>4</v>
      </c>
      <c r="D16875">
        <v>7</v>
      </c>
      <c r="E16875" t="s">
        <v>30457</v>
      </c>
      <c r="F16875" t="s">
        <v>30458</v>
      </c>
    </row>
    <row r="16876" spans="1:6">
      <c r="A16876" t="s">
        <v>30459</v>
      </c>
      <c r="B16876">
        <v>43</v>
      </c>
      <c r="C16876">
        <v>4</v>
      </c>
      <c r="D16876">
        <v>8</v>
      </c>
      <c r="E16876" t="s">
        <v>30460</v>
      </c>
      <c r="F16876" t="s">
        <v>30458</v>
      </c>
    </row>
    <row r="16877" spans="1:6">
      <c r="A16877" t="s">
        <v>30461</v>
      </c>
      <c r="B16877">
        <v>43</v>
      </c>
      <c r="C16877">
        <v>4</v>
      </c>
      <c r="D16877">
        <v>9</v>
      </c>
      <c r="E16877" t="s">
        <v>30462</v>
      </c>
      <c r="F16877" t="s">
        <v>30463</v>
      </c>
    </row>
    <row r="16878" spans="1:6">
      <c r="A16878" t="s">
        <v>30464</v>
      </c>
      <c r="B16878">
        <v>43</v>
      </c>
      <c r="C16878">
        <v>4</v>
      </c>
      <c r="D16878">
        <v>10</v>
      </c>
      <c r="E16878" t="s">
        <v>30465</v>
      </c>
      <c r="F16878" t="s">
        <v>30463</v>
      </c>
    </row>
    <row r="16879" spans="1:6">
      <c r="A16879" t="s">
        <v>30466</v>
      </c>
      <c r="B16879">
        <v>43</v>
      </c>
      <c r="C16879">
        <v>4</v>
      </c>
      <c r="D16879">
        <v>11</v>
      </c>
      <c r="E16879" t="s">
        <v>30467</v>
      </c>
      <c r="F16879" t="s">
        <v>30468</v>
      </c>
    </row>
    <row r="16880" spans="1:6">
      <c r="A16880" t="s">
        <v>30469</v>
      </c>
      <c r="B16880">
        <v>43</v>
      </c>
      <c r="C16880">
        <v>4</v>
      </c>
      <c r="D16880">
        <v>12</v>
      </c>
      <c r="E16880" t="s">
        <v>30470</v>
      </c>
      <c r="F16880" t="s">
        <v>30468</v>
      </c>
    </row>
    <row r="16881" spans="1:6">
      <c r="A16881" t="s">
        <v>30471</v>
      </c>
      <c r="B16881">
        <v>43</v>
      </c>
      <c r="C16881">
        <v>4</v>
      </c>
      <c r="D16881">
        <v>13</v>
      </c>
      <c r="E16881" t="s">
        <v>30472</v>
      </c>
      <c r="F16881" t="s">
        <v>30473</v>
      </c>
    </row>
    <row r="16882" spans="1:6">
      <c r="A16882" t="s">
        <v>30474</v>
      </c>
      <c r="B16882">
        <v>43</v>
      </c>
      <c r="C16882">
        <v>4</v>
      </c>
      <c r="D16882">
        <v>14</v>
      </c>
      <c r="E16882" t="s">
        <v>30475</v>
      </c>
      <c r="F16882" t="s">
        <v>30473</v>
      </c>
    </row>
    <row r="16883" spans="1:6">
      <c r="A16883" t="s">
        <v>30476</v>
      </c>
      <c r="B16883">
        <v>43</v>
      </c>
      <c r="C16883">
        <v>4</v>
      </c>
      <c r="D16883">
        <v>15</v>
      </c>
      <c r="E16883" t="s">
        <v>30477</v>
      </c>
      <c r="F16883" t="s">
        <v>30478</v>
      </c>
    </row>
    <row r="16884" spans="1:6">
      <c r="A16884" t="s">
        <v>30479</v>
      </c>
      <c r="B16884">
        <v>43</v>
      </c>
      <c r="C16884">
        <v>4</v>
      </c>
      <c r="D16884">
        <v>16</v>
      </c>
      <c r="E16884" t="s">
        <v>30480</v>
      </c>
      <c r="F16884" t="s">
        <v>30478</v>
      </c>
    </row>
    <row r="16885" spans="1:6">
      <c r="A16885" t="s">
        <v>30481</v>
      </c>
      <c r="B16885">
        <v>43</v>
      </c>
      <c r="C16885">
        <v>4</v>
      </c>
      <c r="D16885">
        <v>17</v>
      </c>
      <c r="E16885" t="s">
        <v>30482</v>
      </c>
      <c r="F16885" t="s">
        <v>30483</v>
      </c>
    </row>
    <row r="16886" spans="1:6">
      <c r="A16886" t="s">
        <v>30484</v>
      </c>
      <c r="B16886">
        <v>43</v>
      </c>
      <c r="C16886">
        <v>4</v>
      </c>
      <c r="D16886">
        <v>18</v>
      </c>
      <c r="E16886" t="s">
        <v>30485</v>
      </c>
      <c r="F16886" t="s">
        <v>30483</v>
      </c>
    </row>
    <row r="16887" spans="1:6">
      <c r="A16887" t="s">
        <v>30486</v>
      </c>
      <c r="B16887">
        <v>43</v>
      </c>
      <c r="C16887">
        <v>4</v>
      </c>
      <c r="D16887">
        <v>19</v>
      </c>
      <c r="E16887" t="s">
        <v>30487</v>
      </c>
      <c r="F16887" t="s">
        <v>30488</v>
      </c>
    </row>
    <row r="16888" spans="1:6">
      <c r="A16888" t="s">
        <v>30489</v>
      </c>
      <c r="B16888">
        <v>43</v>
      </c>
      <c r="C16888">
        <v>4</v>
      </c>
      <c r="D16888">
        <v>20</v>
      </c>
      <c r="E16888" t="s">
        <v>30490</v>
      </c>
      <c r="F16888" t="s">
        <v>30488</v>
      </c>
    </row>
    <row r="16889" spans="1:6">
      <c r="A16889" t="s">
        <v>30491</v>
      </c>
      <c r="B16889">
        <v>43</v>
      </c>
      <c r="C16889">
        <v>5</v>
      </c>
      <c r="D16889">
        <v>1</v>
      </c>
      <c r="E16889" t="s">
        <v>30492</v>
      </c>
      <c r="F16889" t="s">
        <v>30493</v>
      </c>
    </row>
    <row r="16890" spans="1:6">
      <c r="A16890" t="s">
        <v>30494</v>
      </c>
      <c r="B16890">
        <v>43</v>
      </c>
      <c r="C16890">
        <v>5</v>
      </c>
      <c r="D16890">
        <v>2</v>
      </c>
      <c r="E16890" t="s">
        <v>30495</v>
      </c>
      <c r="F16890" t="s">
        <v>30493</v>
      </c>
    </row>
    <row r="16891" spans="1:6">
      <c r="A16891" t="s">
        <v>30496</v>
      </c>
      <c r="B16891">
        <v>43</v>
      </c>
      <c r="C16891">
        <v>5</v>
      </c>
      <c r="D16891">
        <v>3</v>
      </c>
      <c r="E16891" t="s">
        <v>30497</v>
      </c>
      <c r="F16891" t="s">
        <v>30498</v>
      </c>
    </row>
    <row r="16892" spans="1:6">
      <c r="A16892" t="s">
        <v>30499</v>
      </c>
      <c r="B16892">
        <v>43</v>
      </c>
      <c r="C16892">
        <v>5</v>
      </c>
      <c r="D16892">
        <v>4</v>
      </c>
      <c r="E16892" t="s">
        <v>30500</v>
      </c>
      <c r="F16892" t="s">
        <v>30498</v>
      </c>
    </row>
    <row r="16893" spans="1:6">
      <c r="A16893" t="s">
        <v>30501</v>
      </c>
      <c r="B16893">
        <v>43</v>
      </c>
      <c r="C16893">
        <v>5</v>
      </c>
      <c r="D16893">
        <v>5</v>
      </c>
      <c r="E16893" t="s">
        <v>30502</v>
      </c>
      <c r="F16893" t="s">
        <v>30503</v>
      </c>
    </row>
    <row r="16894" spans="1:6">
      <c r="A16894" t="s">
        <v>30504</v>
      </c>
      <c r="B16894">
        <v>43</v>
      </c>
      <c r="C16894">
        <v>5</v>
      </c>
      <c r="D16894">
        <v>6</v>
      </c>
      <c r="E16894" t="s">
        <v>30505</v>
      </c>
      <c r="F16894" t="s">
        <v>30503</v>
      </c>
    </row>
    <row r="16895" spans="1:6">
      <c r="A16895" t="s">
        <v>30506</v>
      </c>
      <c r="B16895">
        <v>43</v>
      </c>
      <c r="C16895">
        <v>5</v>
      </c>
      <c r="D16895">
        <v>7</v>
      </c>
      <c r="E16895" t="s">
        <v>30507</v>
      </c>
      <c r="F16895" t="s">
        <v>30508</v>
      </c>
    </row>
    <row r="16896" spans="1:6">
      <c r="A16896" t="s">
        <v>30509</v>
      </c>
      <c r="B16896">
        <v>43</v>
      </c>
      <c r="C16896">
        <v>5</v>
      </c>
      <c r="D16896">
        <v>8</v>
      </c>
      <c r="E16896" t="s">
        <v>30510</v>
      </c>
      <c r="F16896" t="s">
        <v>30508</v>
      </c>
    </row>
    <row r="16897" spans="1:6">
      <c r="A16897" t="s">
        <v>30511</v>
      </c>
      <c r="B16897">
        <v>43</v>
      </c>
      <c r="C16897">
        <v>5</v>
      </c>
      <c r="D16897">
        <v>9</v>
      </c>
      <c r="E16897" t="s">
        <v>30512</v>
      </c>
      <c r="F16897" t="s">
        <v>30513</v>
      </c>
    </row>
    <row r="16898" spans="1:6">
      <c r="A16898" t="s">
        <v>30514</v>
      </c>
      <c r="B16898">
        <v>43</v>
      </c>
      <c r="C16898">
        <v>5</v>
      </c>
      <c r="D16898">
        <v>10</v>
      </c>
      <c r="E16898" t="s">
        <v>30515</v>
      </c>
      <c r="F16898" t="s">
        <v>30513</v>
      </c>
    </row>
    <row r="16899" spans="1:6">
      <c r="A16899" t="s">
        <v>30516</v>
      </c>
      <c r="B16899">
        <v>43</v>
      </c>
      <c r="C16899">
        <v>5</v>
      </c>
      <c r="D16899">
        <v>11</v>
      </c>
      <c r="E16899" t="s">
        <v>30517</v>
      </c>
      <c r="F16899" t="s">
        <v>30518</v>
      </c>
    </row>
    <row r="16900" spans="1:6">
      <c r="A16900" t="s">
        <v>30519</v>
      </c>
      <c r="B16900">
        <v>43</v>
      </c>
      <c r="C16900">
        <v>5</v>
      </c>
      <c r="D16900">
        <v>12</v>
      </c>
      <c r="E16900" t="s">
        <v>30520</v>
      </c>
      <c r="F16900" t="s">
        <v>30518</v>
      </c>
    </row>
    <row r="16901" spans="1:6">
      <c r="A16901" t="s">
        <v>30521</v>
      </c>
      <c r="B16901">
        <v>43</v>
      </c>
      <c r="C16901">
        <v>5</v>
      </c>
      <c r="D16901">
        <v>13</v>
      </c>
      <c r="E16901" t="s">
        <v>30522</v>
      </c>
      <c r="F16901" t="s">
        <v>30523</v>
      </c>
    </row>
    <row r="16902" spans="1:6">
      <c r="A16902" t="s">
        <v>30524</v>
      </c>
      <c r="B16902">
        <v>43</v>
      </c>
      <c r="C16902">
        <v>5</v>
      </c>
      <c r="D16902">
        <v>14</v>
      </c>
      <c r="E16902" t="s">
        <v>30525</v>
      </c>
      <c r="F16902" t="s">
        <v>30523</v>
      </c>
    </row>
    <row r="16903" spans="1:6">
      <c r="A16903" t="s">
        <v>30526</v>
      </c>
      <c r="B16903">
        <v>43</v>
      </c>
      <c r="C16903">
        <v>5</v>
      </c>
      <c r="D16903">
        <v>15</v>
      </c>
      <c r="E16903" t="s">
        <v>30527</v>
      </c>
      <c r="F16903" t="s">
        <v>30528</v>
      </c>
    </row>
    <row r="16904" spans="1:6">
      <c r="A16904" t="s">
        <v>30529</v>
      </c>
      <c r="B16904">
        <v>43</v>
      </c>
      <c r="C16904">
        <v>5</v>
      </c>
      <c r="D16904">
        <v>16</v>
      </c>
      <c r="E16904" t="s">
        <v>30530</v>
      </c>
      <c r="F16904" t="s">
        <v>30528</v>
      </c>
    </row>
    <row r="16905" spans="1:6">
      <c r="A16905" t="s">
        <v>30531</v>
      </c>
      <c r="B16905">
        <v>43</v>
      </c>
      <c r="C16905">
        <v>5</v>
      </c>
      <c r="D16905">
        <v>17</v>
      </c>
      <c r="E16905" t="s">
        <v>30532</v>
      </c>
      <c r="F16905" t="s">
        <v>30533</v>
      </c>
    </row>
    <row r="16906" spans="1:6">
      <c r="A16906" t="s">
        <v>30534</v>
      </c>
      <c r="B16906">
        <v>43</v>
      </c>
      <c r="C16906">
        <v>5</v>
      </c>
      <c r="D16906">
        <v>18</v>
      </c>
      <c r="E16906" t="s">
        <v>30535</v>
      </c>
      <c r="F16906" t="s">
        <v>30533</v>
      </c>
    </row>
    <row r="16907" spans="1:6">
      <c r="A16907" t="s">
        <v>30536</v>
      </c>
      <c r="B16907">
        <v>43</v>
      </c>
      <c r="C16907">
        <v>5</v>
      </c>
      <c r="D16907">
        <v>19</v>
      </c>
      <c r="E16907" t="s">
        <v>30537</v>
      </c>
      <c r="F16907" t="s">
        <v>30538</v>
      </c>
    </row>
    <row r="16908" spans="1:6">
      <c r="A16908" t="s">
        <v>30539</v>
      </c>
      <c r="B16908">
        <v>43</v>
      </c>
      <c r="C16908">
        <v>5</v>
      </c>
      <c r="D16908">
        <v>20</v>
      </c>
      <c r="E16908" t="s">
        <v>30540</v>
      </c>
      <c r="F16908" t="s">
        <v>30538</v>
      </c>
    </row>
    <row r="16909" spans="1:6">
      <c r="A16909" t="s">
        <v>30541</v>
      </c>
      <c r="B16909">
        <v>43</v>
      </c>
      <c r="C16909">
        <v>6</v>
      </c>
      <c r="D16909">
        <v>1</v>
      </c>
      <c r="E16909" t="s">
        <v>30542</v>
      </c>
      <c r="F16909" t="s">
        <v>30543</v>
      </c>
    </row>
    <row r="16910" spans="1:6">
      <c r="A16910" t="s">
        <v>30544</v>
      </c>
      <c r="B16910">
        <v>43</v>
      </c>
      <c r="C16910">
        <v>6</v>
      </c>
      <c r="D16910">
        <v>2</v>
      </c>
      <c r="E16910" t="s">
        <v>30545</v>
      </c>
      <c r="F16910" t="s">
        <v>30543</v>
      </c>
    </row>
    <row r="16911" spans="1:6">
      <c r="A16911" t="s">
        <v>30546</v>
      </c>
      <c r="B16911">
        <v>43</v>
      </c>
      <c r="C16911">
        <v>6</v>
      </c>
      <c r="D16911">
        <v>3</v>
      </c>
      <c r="E16911" t="s">
        <v>30547</v>
      </c>
      <c r="F16911" t="s">
        <v>30548</v>
      </c>
    </row>
    <row r="16912" spans="1:6">
      <c r="A16912" t="s">
        <v>30549</v>
      </c>
      <c r="B16912">
        <v>43</v>
      </c>
      <c r="C16912">
        <v>6</v>
      </c>
      <c r="D16912">
        <v>4</v>
      </c>
      <c r="E16912" t="s">
        <v>30550</v>
      </c>
      <c r="F16912" t="s">
        <v>30548</v>
      </c>
    </row>
    <row r="16913" spans="1:7">
      <c r="A16913" t="s">
        <v>30551</v>
      </c>
      <c r="B16913">
        <v>43</v>
      </c>
      <c r="C16913">
        <v>6</v>
      </c>
      <c r="D16913">
        <v>5</v>
      </c>
      <c r="E16913" t="s">
        <v>30552</v>
      </c>
      <c r="F16913" t="s">
        <v>30553</v>
      </c>
    </row>
    <row r="16914" spans="1:7">
      <c r="A16914" t="s">
        <v>30554</v>
      </c>
      <c r="B16914">
        <v>43</v>
      </c>
      <c r="C16914">
        <v>6</v>
      </c>
      <c r="D16914">
        <v>6</v>
      </c>
      <c r="E16914" t="s">
        <v>30555</v>
      </c>
      <c r="F16914" t="s">
        <v>30553</v>
      </c>
    </row>
    <row r="16915" spans="1:7">
      <c r="A16915" t="s">
        <v>30556</v>
      </c>
      <c r="B16915">
        <v>43</v>
      </c>
      <c r="C16915">
        <v>6</v>
      </c>
      <c r="D16915">
        <v>7</v>
      </c>
      <c r="E16915" t="s">
        <v>11717</v>
      </c>
      <c r="G16915" t="e">
        <f>--Internal_12161</f>
        <v>#NAME?</v>
      </c>
    </row>
    <row r="16916" spans="1:7">
      <c r="A16916" t="s">
        <v>30557</v>
      </c>
      <c r="B16916">
        <v>43</v>
      </c>
      <c r="C16916">
        <v>6</v>
      </c>
      <c r="D16916">
        <v>8</v>
      </c>
      <c r="E16916" t="s">
        <v>11717</v>
      </c>
      <c r="G16916" t="e">
        <f>--Internal_12161</f>
        <v>#NAME?</v>
      </c>
    </row>
    <row r="16917" spans="1:7">
      <c r="A16917" t="s">
        <v>30558</v>
      </c>
      <c r="B16917">
        <v>43</v>
      </c>
      <c r="C16917">
        <v>6</v>
      </c>
      <c r="D16917">
        <v>9</v>
      </c>
      <c r="E16917" t="s">
        <v>30559</v>
      </c>
      <c r="F16917" t="s">
        <v>30560</v>
      </c>
    </row>
    <row r="16918" spans="1:7">
      <c r="A16918" t="s">
        <v>30561</v>
      </c>
      <c r="B16918">
        <v>43</v>
      </c>
      <c r="C16918">
        <v>6</v>
      </c>
      <c r="D16918">
        <v>10</v>
      </c>
      <c r="E16918" t="s">
        <v>30562</v>
      </c>
      <c r="F16918" t="s">
        <v>30560</v>
      </c>
    </row>
    <row r="16919" spans="1:7">
      <c r="A16919" t="s">
        <v>30563</v>
      </c>
      <c r="B16919">
        <v>43</v>
      </c>
      <c r="C16919">
        <v>6</v>
      </c>
      <c r="D16919">
        <v>11</v>
      </c>
      <c r="E16919" t="s">
        <v>30564</v>
      </c>
      <c r="F16919" t="s">
        <v>30565</v>
      </c>
    </row>
    <row r="16920" spans="1:7">
      <c r="A16920" t="s">
        <v>30566</v>
      </c>
      <c r="B16920">
        <v>43</v>
      </c>
      <c r="C16920">
        <v>6</v>
      </c>
      <c r="D16920">
        <v>12</v>
      </c>
      <c r="E16920" t="s">
        <v>30567</v>
      </c>
      <c r="F16920" t="s">
        <v>30565</v>
      </c>
    </row>
    <row r="16921" spans="1:7">
      <c r="A16921" t="s">
        <v>30568</v>
      </c>
      <c r="B16921">
        <v>43</v>
      </c>
      <c r="C16921">
        <v>6</v>
      </c>
      <c r="D16921">
        <v>13</v>
      </c>
      <c r="E16921" t="s">
        <v>30569</v>
      </c>
      <c r="F16921" t="s">
        <v>30570</v>
      </c>
    </row>
    <row r="16922" spans="1:7">
      <c r="A16922" t="s">
        <v>30571</v>
      </c>
      <c r="B16922">
        <v>43</v>
      </c>
      <c r="C16922">
        <v>6</v>
      </c>
      <c r="D16922">
        <v>14</v>
      </c>
      <c r="E16922" t="s">
        <v>30572</v>
      </c>
      <c r="F16922" t="s">
        <v>30570</v>
      </c>
    </row>
    <row r="16923" spans="1:7">
      <c r="A16923" t="s">
        <v>30573</v>
      </c>
      <c r="B16923">
        <v>43</v>
      </c>
      <c r="C16923">
        <v>6</v>
      </c>
      <c r="D16923">
        <v>15</v>
      </c>
      <c r="E16923" t="s">
        <v>30574</v>
      </c>
      <c r="F16923" t="s">
        <v>30575</v>
      </c>
    </row>
    <row r="16924" spans="1:7">
      <c r="A16924" t="s">
        <v>30576</v>
      </c>
      <c r="B16924">
        <v>43</v>
      </c>
      <c r="C16924">
        <v>6</v>
      </c>
      <c r="D16924">
        <v>16</v>
      </c>
      <c r="E16924" t="s">
        <v>30577</v>
      </c>
      <c r="F16924" t="s">
        <v>30575</v>
      </c>
    </row>
    <row r="16925" spans="1:7">
      <c r="A16925" t="s">
        <v>30578</v>
      </c>
      <c r="B16925">
        <v>43</v>
      </c>
      <c r="C16925">
        <v>6</v>
      </c>
      <c r="D16925">
        <v>17</v>
      </c>
      <c r="E16925" t="s">
        <v>30579</v>
      </c>
      <c r="F16925" t="s">
        <v>30580</v>
      </c>
    </row>
    <row r="16926" spans="1:7">
      <c r="A16926" t="s">
        <v>30581</v>
      </c>
      <c r="B16926">
        <v>43</v>
      </c>
      <c r="C16926">
        <v>6</v>
      </c>
      <c r="D16926">
        <v>18</v>
      </c>
      <c r="E16926" t="s">
        <v>30582</v>
      </c>
      <c r="F16926" t="s">
        <v>30580</v>
      </c>
    </row>
    <row r="16927" spans="1:7">
      <c r="A16927" t="s">
        <v>30583</v>
      </c>
      <c r="B16927">
        <v>43</v>
      </c>
      <c r="C16927">
        <v>6</v>
      </c>
      <c r="D16927">
        <v>19</v>
      </c>
      <c r="E16927" t="s">
        <v>30584</v>
      </c>
      <c r="F16927" t="s">
        <v>30585</v>
      </c>
    </row>
    <row r="16928" spans="1:7">
      <c r="A16928" t="s">
        <v>30586</v>
      </c>
      <c r="B16928">
        <v>43</v>
      </c>
      <c r="C16928">
        <v>6</v>
      </c>
      <c r="D16928">
        <v>20</v>
      </c>
      <c r="E16928" t="s">
        <v>30587</v>
      </c>
      <c r="F16928" t="s">
        <v>30585</v>
      </c>
    </row>
    <row r="16929" spans="1:7">
      <c r="A16929" t="s">
        <v>30588</v>
      </c>
      <c r="B16929">
        <v>43</v>
      </c>
      <c r="C16929">
        <v>7</v>
      </c>
      <c r="D16929">
        <v>1</v>
      </c>
      <c r="E16929" t="s">
        <v>30589</v>
      </c>
      <c r="F16929" t="s">
        <v>30590</v>
      </c>
    </row>
    <row r="16930" spans="1:7">
      <c r="A16930" t="s">
        <v>30591</v>
      </c>
      <c r="B16930">
        <v>43</v>
      </c>
      <c r="C16930">
        <v>7</v>
      </c>
      <c r="D16930">
        <v>2</v>
      </c>
      <c r="E16930" t="s">
        <v>30592</v>
      </c>
      <c r="F16930" t="s">
        <v>30590</v>
      </c>
    </row>
    <row r="16931" spans="1:7">
      <c r="A16931" t="s">
        <v>30593</v>
      </c>
      <c r="B16931">
        <v>43</v>
      </c>
      <c r="C16931">
        <v>7</v>
      </c>
      <c r="D16931">
        <v>3</v>
      </c>
      <c r="E16931" t="s">
        <v>30594</v>
      </c>
      <c r="G16931" t="e">
        <f>--Internal_10864</f>
        <v>#NAME?</v>
      </c>
    </row>
    <row r="16932" spans="1:7">
      <c r="A16932" t="s">
        <v>30595</v>
      </c>
      <c r="B16932">
        <v>43</v>
      </c>
      <c r="C16932">
        <v>7</v>
      </c>
      <c r="D16932">
        <v>4</v>
      </c>
      <c r="E16932" t="s">
        <v>30594</v>
      </c>
      <c r="G16932" t="e">
        <f>--Internal_10864</f>
        <v>#NAME?</v>
      </c>
    </row>
    <row r="16933" spans="1:7">
      <c r="A16933" t="s">
        <v>30596</v>
      </c>
      <c r="B16933">
        <v>43</v>
      </c>
      <c r="C16933">
        <v>7</v>
      </c>
      <c r="D16933">
        <v>5</v>
      </c>
      <c r="E16933" t="s">
        <v>30597</v>
      </c>
      <c r="F16933" t="s">
        <v>30598</v>
      </c>
    </row>
    <row r="16934" spans="1:7">
      <c r="A16934" t="s">
        <v>30599</v>
      </c>
      <c r="B16934">
        <v>43</v>
      </c>
      <c r="C16934">
        <v>7</v>
      </c>
      <c r="D16934">
        <v>6</v>
      </c>
      <c r="E16934" t="s">
        <v>30597</v>
      </c>
      <c r="F16934" t="s">
        <v>30598</v>
      </c>
    </row>
    <row r="16935" spans="1:7">
      <c r="A16935" t="s">
        <v>30600</v>
      </c>
      <c r="B16935">
        <v>43</v>
      </c>
      <c r="C16935">
        <v>7</v>
      </c>
      <c r="D16935">
        <v>7</v>
      </c>
      <c r="E16935" t="s">
        <v>30601</v>
      </c>
      <c r="F16935" t="s">
        <v>30602</v>
      </c>
    </row>
    <row r="16936" spans="1:7">
      <c r="A16936" t="s">
        <v>30603</v>
      </c>
      <c r="B16936">
        <v>43</v>
      </c>
      <c r="C16936">
        <v>7</v>
      </c>
      <c r="D16936">
        <v>8</v>
      </c>
      <c r="E16936" t="s">
        <v>30604</v>
      </c>
      <c r="F16936" t="s">
        <v>30602</v>
      </c>
    </row>
    <row r="16937" spans="1:7">
      <c r="A16937" t="s">
        <v>30605</v>
      </c>
      <c r="B16937">
        <v>43</v>
      </c>
      <c r="C16937">
        <v>7</v>
      </c>
      <c r="D16937">
        <v>9</v>
      </c>
      <c r="E16937" t="s">
        <v>30606</v>
      </c>
      <c r="F16937" t="s">
        <v>30607</v>
      </c>
    </row>
    <row r="16938" spans="1:7">
      <c r="A16938" t="s">
        <v>30608</v>
      </c>
      <c r="B16938">
        <v>43</v>
      </c>
      <c r="C16938">
        <v>7</v>
      </c>
      <c r="D16938">
        <v>10</v>
      </c>
      <c r="E16938" t="s">
        <v>30609</v>
      </c>
      <c r="F16938" t="s">
        <v>30607</v>
      </c>
    </row>
    <row r="16939" spans="1:7">
      <c r="A16939" t="s">
        <v>30610</v>
      </c>
      <c r="B16939">
        <v>43</v>
      </c>
      <c r="C16939">
        <v>7</v>
      </c>
      <c r="D16939">
        <v>11</v>
      </c>
      <c r="E16939" t="s">
        <v>30611</v>
      </c>
      <c r="F16939" t="s">
        <v>30612</v>
      </c>
    </row>
    <row r="16940" spans="1:7">
      <c r="A16940" t="s">
        <v>30613</v>
      </c>
      <c r="B16940">
        <v>43</v>
      </c>
      <c r="C16940">
        <v>7</v>
      </c>
      <c r="D16940">
        <v>12</v>
      </c>
      <c r="E16940" t="s">
        <v>30614</v>
      </c>
      <c r="F16940" t="s">
        <v>30612</v>
      </c>
    </row>
    <row r="16941" spans="1:7">
      <c r="A16941" t="s">
        <v>30615</v>
      </c>
      <c r="B16941">
        <v>43</v>
      </c>
      <c r="C16941">
        <v>7</v>
      </c>
      <c r="D16941">
        <v>13</v>
      </c>
      <c r="E16941" t="s">
        <v>30616</v>
      </c>
      <c r="F16941" t="s">
        <v>30617</v>
      </c>
    </row>
    <row r="16942" spans="1:7">
      <c r="A16942" t="s">
        <v>30618</v>
      </c>
      <c r="B16942">
        <v>43</v>
      </c>
      <c r="C16942">
        <v>7</v>
      </c>
      <c r="D16942">
        <v>14</v>
      </c>
      <c r="E16942" t="s">
        <v>30619</v>
      </c>
      <c r="F16942" t="s">
        <v>30617</v>
      </c>
    </row>
    <row r="16943" spans="1:7">
      <c r="A16943" t="s">
        <v>30620</v>
      </c>
      <c r="B16943">
        <v>43</v>
      </c>
      <c r="C16943">
        <v>7</v>
      </c>
      <c r="D16943">
        <v>15</v>
      </c>
      <c r="E16943" t="s">
        <v>30621</v>
      </c>
      <c r="F16943" t="s">
        <v>23375</v>
      </c>
    </row>
    <row r="16944" spans="1:7">
      <c r="A16944" t="s">
        <v>30622</v>
      </c>
      <c r="B16944">
        <v>43</v>
      </c>
      <c r="C16944">
        <v>7</v>
      </c>
      <c r="D16944">
        <v>16</v>
      </c>
      <c r="E16944" t="s">
        <v>30623</v>
      </c>
      <c r="F16944" t="s">
        <v>23375</v>
      </c>
    </row>
    <row r="16945" spans="1:7">
      <c r="A16945" t="s">
        <v>30624</v>
      </c>
      <c r="B16945">
        <v>43</v>
      </c>
      <c r="C16945">
        <v>7</v>
      </c>
      <c r="D16945">
        <v>17</v>
      </c>
      <c r="E16945" t="s">
        <v>30625</v>
      </c>
      <c r="F16945" t="s">
        <v>30626</v>
      </c>
    </row>
    <row r="16946" spans="1:7">
      <c r="A16946" t="s">
        <v>30627</v>
      </c>
      <c r="B16946">
        <v>43</v>
      </c>
      <c r="C16946">
        <v>7</v>
      </c>
      <c r="D16946">
        <v>18</v>
      </c>
      <c r="E16946" t="s">
        <v>30628</v>
      </c>
      <c r="F16946" t="s">
        <v>30626</v>
      </c>
    </row>
    <row r="16947" spans="1:7">
      <c r="A16947" t="s">
        <v>30629</v>
      </c>
      <c r="B16947">
        <v>43</v>
      </c>
      <c r="C16947">
        <v>7</v>
      </c>
      <c r="D16947">
        <v>19</v>
      </c>
      <c r="E16947" t="s">
        <v>30630</v>
      </c>
      <c r="F16947" t="s">
        <v>13912</v>
      </c>
    </row>
    <row r="16948" spans="1:7">
      <c r="A16948" t="s">
        <v>30631</v>
      </c>
      <c r="B16948">
        <v>43</v>
      </c>
      <c r="C16948">
        <v>7</v>
      </c>
      <c r="D16948">
        <v>20</v>
      </c>
      <c r="E16948" t="s">
        <v>30632</v>
      </c>
      <c r="F16948" t="s">
        <v>13912</v>
      </c>
    </row>
    <row r="16949" spans="1:7">
      <c r="A16949" t="s">
        <v>30633</v>
      </c>
      <c r="B16949">
        <v>43</v>
      </c>
      <c r="C16949">
        <v>8</v>
      </c>
      <c r="D16949">
        <v>1</v>
      </c>
      <c r="E16949" t="s">
        <v>30634</v>
      </c>
      <c r="F16949" t="s">
        <v>30635</v>
      </c>
    </row>
    <row r="16950" spans="1:7">
      <c r="A16950" t="s">
        <v>30636</v>
      </c>
      <c r="B16950">
        <v>43</v>
      </c>
      <c r="C16950">
        <v>8</v>
      </c>
      <c r="D16950">
        <v>2</v>
      </c>
      <c r="E16950" t="s">
        <v>30634</v>
      </c>
      <c r="F16950" t="s">
        <v>30635</v>
      </c>
    </row>
    <row r="16951" spans="1:7">
      <c r="A16951" t="s">
        <v>30637</v>
      </c>
      <c r="B16951">
        <v>43</v>
      </c>
      <c r="C16951">
        <v>8</v>
      </c>
      <c r="D16951">
        <v>3</v>
      </c>
      <c r="E16951" t="s">
        <v>30638</v>
      </c>
      <c r="F16951" t="s">
        <v>30639</v>
      </c>
    </row>
    <row r="16952" spans="1:7">
      <c r="A16952" t="s">
        <v>30640</v>
      </c>
      <c r="B16952">
        <v>43</v>
      </c>
      <c r="C16952">
        <v>8</v>
      </c>
      <c r="D16952">
        <v>4</v>
      </c>
      <c r="E16952" t="s">
        <v>30641</v>
      </c>
      <c r="F16952" t="s">
        <v>30639</v>
      </c>
    </row>
    <row r="16953" spans="1:7">
      <c r="A16953" t="s">
        <v>30642</v>
      </c>
      <c r="B16953">
        <v>43</v>
      </c>
      <c r="C16953">
        <v>8</v>
      </c>
      <c r="D16953">
        <v>5</v>
      </c>
      <c r="E16953" t="s">
        <v>30643</v>
      </c>
      <c r="F16953" t="s">
        <v>30644</v>
      </c>
    </row>
    <row r="16954" spans="1:7">
      <c r="A16954" t="s">
        <v>30645</v>
      </c>
      <c r="B16954">
        <v>43</v>
      </c>
      <c r="C16954">
        <v>8</v>
      </c>
      <c r="D16954">
        <v>6</v>
      </c>
      <c r="E16954" t="s">
        <v>30646</v>
      </c>
      <c r="F16954" t="s">
        <v>30644</v>
      </c>
    </row>
    <row r="16955" spans="1:7">
      <c r="A16955" t="s">
        <v>30647</v>
      </c>
      <c r="B16955">
        <v>43</v>
      </c>
      <c r="C16955">
        <v>8</v>
      </c>
      <c r="D16955">
        <v>7</v>
      </c>
      <c r="E16955" t="s">
        <v>30648</v>
      </c>
      <c r="F16955" t="s">
        <v>30649</v>
      </c>
    </row>
    <row r="16956" spans="1:7">
      <c r="A16956" t="s">
        <v>30650</v>
      </c>
      <c r="B16956">
        <v>43</v>
      </c>
      <c r="C16956">
        <v>8</v>
      </c>
      <c r="D16956">
        <v>8</v>
      </c>
      <c r="E16956" t="s">
        <v>30651</v>
      </c>
      <c r="F16956" t="s">
        <v>30649</v>
      </c>
    </row>
    <row r="16957" spans="1:7">
      <c r="A16957" t="s">
        <v>30652</v>
      </c>
      <c r="B16957">
        <v>43</v>
      </c>
      <c r="C16957">
        <v>8</v>
      </c>
      <c r="D16957">
        <v>9</v>
      </c>
      <c r="E16957" t="s">
        <v>30653</v>
      </c>
      <c r="F16957" t="s">
        <v>30654</v>
      </c>
    </row>
    <row r="16958" spans="1:7">
      <c r="A16958" t="s">
        <v>30655</v>
      </c>
      <c r="B16958">
        <v>43</v>
      </c>
      <c r="C16958">
        <v>8</v>
      </c>
      <c r="D16958">
        <v>10</v>
      </c>
      <c r="E16958" t="s">
        <v>30656</v>
      </c>
      <c r="F16958" t="s">
        <v>30654</v>
      </c>
    </row>
    <row r="16959" spans="1:7">
      <c r="A16959" t="s">
        <v>30657</v>
      </c>
      <c r="B16959">
        <v>43</v>
      </c>
      <c r="C16959">
        <v>8</v>
      </c>
      <c r="D16959">
        <v>11</v>
      </c>
      <c r="E16959" t="s">
        <v>30658</v>
      </c>
      <c r="G16959" t="e">
        <f>--Internal_4848</f>
        <v>#NAME?</v>
      </c>
    </row>
    <row r="16960" spans="1:7">
      <c r="A16960" t="s">
        <v>30659</v>
      </c>
      <c r="B16960">
        <v>43</v>
      </c>
      <c r="C16960">
        <v>8</v>
      </c>
      <c r="D16960">
        <v>12</v>
      </c>
      <c r="E16960" t="s">
        <v>30658</v>
      </c>
      <c r="G16960" t="e">
        <f>--Internal_4848</f>
        <v>#NAME?</v>
      </c>
    </row>
    <row r="16961" spans="1:6">
      <c r="A16961" t="s">
        <v>30660</v>
      </c>
      <c r="B16961">
        <v>43</v>
      </c>
      <c r="C16961">
        <v>8</v>
      </c>
      <c r="D16961">
        <v>13</v>
      </c>
      <c r="E16961" t="s">
        <v>30661</v>
      </c>
      <c r="F16961" t="s">
        <v>30662</v>
      </c>
    </row>
    <row r="16962" spans="1:6">
      <c r="A16962" t="s">
        <v>30663</v>
      </c>
      <c r="B16962">
        <v>43</v>
      </c>
      <c r="C16962">
        <v>8</v>
      </c>
      <c r="D16962">
        <v>14</v>
      </c>
      <c r="E16962" t="s">
        <v>30664</v>
      </c>
      <c r="F16962" t="s">
        <v>30662</v>
      </c>
    </row>
    <row r="16963" spans="1:6">
      <c r="A16963" t="s">
        <v>30665</v>
      </c>
      <c r="B16963">
        <v>43</v>
      </c>
      <c r="C16963">
        <v>8</v>
      </c>
      <c r="D16963">
        <v>15</v>
      </c>
      <c r="E16963" t="s">
        <v>30666</v>
      </c>
      <c r="F16963" t="s">
        <v>30667</v>
      </c>
    </row>
    <row r="16964" spans="1:6">
      <c r="A16964" t="s">
        <v>30668</v>
      </c>
      <c r="B16964">
        <v>43</v>
      </c>
      <c r="C16964">
        <v>8</v>
      </c>
      <c r="D16964">
        <v>16</v>
      </c>
      <c r="E16964" t="s">
        <v>30669</v>
      </c>
      <c r="F16964" t="s">
        <v>30667</v>
      </c>
    </row>
    <row r="16965" spans="1:6">
      <c r="A16965" t="s">
        <v>30670</v>
      </c>
      <c r="B16965">
        <v>43</v>
      </c>
      <c r="C16965">
        <v>8</v>
      </c>
      <c r="D16965">
        <v>17</v>
      </c>
      <c r="E16965" t="s">
        <v>30671</v>
      </c>
      <c r="F16965" t="s">
        <v>30672</v>
      </c>
    </row>
    <row r="16966" spans="1:6">
      <c r="A16966" t="s">
        <v>30673</v>
      </c>
      <c r="B16966">
        <v>43</v>
      </c>
      <c r="C16966">
        <v>8</v>
      </c>
      <c r="D16966">
        <v>18</v>
      </c>
      <c r="E16966" t="s">
        <v>30674</v>
      </c>
      <c r="F16966" t="s">
        <v>30672</v>
      </c>
    </row>
    <row r="16967" spans="1:6">
      <c r="A16967" t="s">
        <v>30675</v>
      </c>
      <c r="B16967">
        <v>43</v>
      </c>
      <c r="C16967">
        <v>8</v>
      </c>
      <c r="D16967">
        <v>19</v>
      </c>
      <c r="E16967" t="s">
        <v>30676</v>
      </c>
      <c r="F16967" t="s">
        <v>30677</v>
      </c>
    </row>
    <row r="16968" spans="1:6">
      <c r="A16968" t="s">
        <v>30678</v>
      </c>
      <c r="B16968">
        <v>43</v>
      </c>
      <c r="C16968">
        <v>8</v>
      </c>
      <c r="D16968">
        <v>20</v>
      </c>
      <c r="E16968" t="s">
        <v>30679</v>
      </c>
      <c r="F16968" t="s">
        <v>30677</v>
      </c>
    </row>
    <row r="16969" spans="1:6">
      <c r="A16969" t="s">
        <v>30680</v>
      </c>
      <c r="B16969">
        <v>43</v>
      </c>
      <c r="C16969">
        <v>9</v>
      </c>
      <c r="D16969">
        <v>1</v>
      </c>
      <c r="E16969" t="s">
        <v>30681</v>
      </c>
      <c r="F16969" t="s">
        <v>8098</v>
      </c>
    </row>
    <row r="16970" spans="1:6">
      <c r="A16970" t="s">
        <v>30682</v>
      </c>
      <c r="B16970">
        <v>43</v>
      </c>
      <c r="C16970">
        <v>9</v>
      </c>
      <c r="D16970">
        <v>2</v>
      </c>
      <c r="E16970" t="s">
        <v>30683</v>
      </c>
      <c r="F16970" t="s">
        <v>8098</v>
      </c>
    </row>
    <row r="16971" spans="1:6">
      <c r="A16971" t="s">
        <v>30684</v>
      </c>
      <c r="B16971">
        <v>43</v>
      </c>
      <c r="C16971">
        <v>9</v>
      </c>
      <c r="D16971">
        <v>3</v>
      </c>
      <c r="E16971" t="s">
        <v>30685</v>
      </c>
      <c r="F16971" t="s">
        <v>30686</v>
      </c>
    </row>
    <row r="16972" spans="1:6">
      <c r="A16972" t="s">
        <v>30687</v>
      </c>
      <c r="B16972">
        <v>43</v>
      </c>
      <c r="C16972">
        <v>9</v>
      </c>
      <c r="D16972">
        <v>4</v>
      </c>
      <c r="E16972" t="s">
        <v>30688</v>
      </c>
      <c r="F16972" t="s">
        <v>30686</v>
      </c>
    </row>
    <row r="16973" spans="1:6">
      <c r="A16973" t="s">
        <v>30689</v>
      </c>
      <c r="B16973">
        <v>43</v>
      </c>
      <c r="C16973">
        <v>9</v>
      </c>
      <c r="D16973">
        <v>5</v>
      </c>
      <c r="E16973" t="s">
        <v>30690</v>
      </c>
      <c r="F16973" t="s">
        <v>30691</v>
      </c>
    </row>
    <row r="16974" spans="1:6">
      <c r="A16974" t="s">
        <v>30692</v>
      </c>
      <c r="B16974">
        <v>43</v>
      </c>
      <c r="C16974">
        <v>9</v>
      </c>
      <c r="D16974">
        <v>6</v>
      </c>
      <c r="E16974" t="s">
        <v>30693</v>
      </c>
      <c r="F16974" t="s">
        <v>30691</v>
      </c>
    </row>
    <row r="16975" spans="1:6">
      <c r="A16975" t="s">
        <v>30694</v>
      </c>
      <c r="B16975">
        <v>43</v>
      </c>
      <c r="C16975">
        <v>9</v>
      </c>
      <c r="D16975">
        <v>7</v>
      </c>
      <c r="E16975" t="s">
        <v>30695</v>
      </c>
      <c r="F16975" t="s">
        <v>30696</v>
      </c>
    </row>
    <row r="16976" spans="1:6">
      <c r="A16976" t="s">
        <v>30697</v>
      </c>
      <c r="B16976">
        <v>43</v>
      </c>
      <c r="C16976">
        <v>9</v>
      </c>
      <c r="D16976">
        <v>8</v>
      </c>
      <c r="E16976" t="s">
        <v>30698</v>
      </c>
      <c r="F16976" t="s">
        <v>30696</v>
      </c>
    </row>
    <row r="16977" spans="1:6">
      <c r="A16977" t="s">
        <v>30699</v>
      </c>
      <c r="B16977">
        <v>43</v>
      </c>
      <c r="C16977">
        <v>9</v>
      </c>
      <c r="D16977">
        <v>9</v>
      </c>
      <c r="E16977" t="s">
        <v>30700</v>
      </c>
      <c r="F16977" t="s">
        <v>30701</v>
      </c>
    </row>
    <row r="16978" spans="1:6">
      <c r="A16978" t="s">
        <v>30702</v>
      </c>
      <c r="B16978">
        <v>43</v>
      </c>
      <c r="C16978">
        <v>9</v>
      </c>
      <c r="D16978">
        <v>10</v>
      </c>
      <c r="E16978" t="s">
        <v>30703</v>
      </c>
      <c r="F16978" t="s">
        <v>30701</v>
      </c>
    </row>
    <row r="16979" spans="1:6">
      <c r="A16979" t="s">
        <v>30704</v>
      </c>
      <c r="B16979">
        <v>43</v>
      </c>
      <c r="C16979">
        <v>9</v>
      </c>
      <c r="D16979">
        <v>11</v>
      </c>
      <c r="E16979" t="s">
        <v>30705</v>
      </c>
      <c r="F16979" t="s">
        <v>30706</v>
      </c>
    </row>
    <row r="16980" spans="1:6">
      <c r="A16980" t="s">
        <v>30707</v>
      </c>
      <c r="B16980">
        <v>43</v>
      </c>
      <c r="C16980">
        <v>9</v>
      </c>
      <c r="D16980">
        <v>12</v>
      </c>
      <c r="E16980" t="s">
        <v>30708</v>
      </c>
      <c r="F16980" t="s">
        <v>30706</v>
      </c>
    </row>
    <row r="16981" spans="1:6">
      <c r="A16981" t="s">
        <v>30709</v>
      </c>
      <c r="B16981">
        <v>43</v>
      </c>
      <c r="C16981">
        <v>9</v>
      </c>
      <c r="D16981">
        <v>13</v>
      </c>
      <c r="E16981" t="s">
        <v>30710</v>
      </c>
      <c r="F16981" t="s">
        <v>30711</v>
      </c>
    </row>
    <row r="16982" spans="1:6">
      <c r="A16982" t="s">
        <v>30712</v>
      </c>
      <c r="B16982">
        <v>43</v>
      </c>
      <c r="C16982">
        <v>9</v>
      </c>
      <c r="D16982">
        <v>14</v>
      </c>
      <c r="E16982" t="s">
        <v>30713</v>
      </c>
      <c r="F16982" t="s">
        <v>30711</v>
      </c>
    </row>
    <row r="16983" spans="1:6">
      <c r="A16983" t="s">
        <v>30714</v>
      </c>
      <c r="B16983">
        <v>43</v>
      </c>
      <c r="C16983">
        <v>9</v>
      </c>
      <c r="D16983">
        <v>15</v>
      </c>
      <c r="E16983" t="s">
        <v>30715</v>
      </c>
      <c r="F16983" t="s">
        <v>30716</v>
      </c>
    </row>
    <row r="16984" spans="1:6">
      <c r="A16984" t="s">
        <v>30717</v>
      </c>
      <c r="B16984">
        <v>43</v>
      </c>
      <c r="C16984">
        <v>9</v>
      </c>
      <c r="D16984">
        <v>16</v>
      </c>
      <c r="E16984" t="s">
        <v>30718</v>
      </c>
      <c r="F16984" t="s">
        <v>30716</v>
      </c>
    </row>
    <row r="16985" spans="1:6">
      <c r="A16985" t="s">
        <v>30719</v>
      </c>
      <c r="B16985">
        <v>43</v>
      </c>
      <c r="C16985">
        <v>9</v>
      </c>
      <c r="D16985">
        <v>17</v>
      </c>
      <c r="E16985" t="s">
        <v>30720</v>
      </c>
      <c r="F16985" t="s">
        <v>30721</v>
      </c>
    </row>
    <row r="16986" spans="1:6">
      <c r="A16986" t="s">
        <v>30722</v>
      </c>
      <c r="B16986">
        <v>43</v>
      </c>
      <c r="C16986">
        <v>9</v>
      </c>
      <c r="D16986">
        <v>18</v>
      </c>
      <c r="E16986" t="s">
        <v>30723</v>
      </c>
      <c r="F16986" t="s">
        <v>30721</v>
      </c>
    </row>
    <row r="16987" spans="1:6">
      <c r="A16987" t="s">
        <v>30724</v>
      </c>
      <c r="B16987">
        <v>43</v>
      </c>
      <c r="C16987">
        <v>9</v>
      </c>
      <c r="D16987">
        <v>19</v>
      </c>
      <c r="E16987" t="s">
        <v>30725</v>
      </c>
      <c r="F16987" t="s">
        <v>30726</v>
      </c>
    </row>
    <row r="16988" spans="1:6">
      <c r="A16988" t="s">
        <v>30727</v>
      </c>
      <c r="B16988">
        <v>43</v>
      </c>
      <c r="C16988">
        <v>9</v>
      </c>
      <c r="D16988">
        <v>20</v>
      </c>
      <c r="E16988" t="s">
        <v>30728</v>
      </c>
      <c r="F16988" t="s">
        <v>30726</v>
      </c>
    </row>
    <row r="16989" spans="1:6">
      <c r="A16989" t="s">
        <v>30729</v>
      </c>
      <c r="B16989">
        <v>43</v>
      </c>
      <c r="C16989">
        <v>10</v>
      </c>
      <c r="D16989">
        <v>1</v>
      </c>
      <c r="E16989" t="s">
        <v>30730</v>
      </c>
      <c r="F16989" t="s">
        <v>30731</v>
      </c>
    </row>
    <row r="16990" spans="1:6">
      <c r="A16990" t="s">
        <v>30732</v>
      </c>
      <c r="B16990">
        <v>43</v>
      </c>
      <c r="C16990">
        <v>10</v>
      </c>
      <c r="D16990">
        <v>2</v>
      </c>
      <c r="E16990" t="s">
        <v>30733</v>
      </c>
      <c r="F16990" t="s">
        <v>30731</v>
      </c>
    </row>
    <row r="16991" spans="1:6">
      <c r="A16991" t="s">
        <v>30734</v>
      </c>
      <c r="B16991">
        <v>43</v>
      </c>
      <c r="C16991">
        <v>10</v>
      </c>
      <c r="D16991">
        <v>3</v>
      </c>
      <c r="E16991" t="s">
        <v>30735</v>
      </c>
      <c r="F16991" t="s">
        <v>30736</v>
      </c>
    </row>
    <row r="16992" spans="1:6">
      <c r="A16992" t="s">
        <v>30737</v>
      </c>
      <c r="B16992">
        <v>43</v>
      </c>
      <c r="C16992">
        <v>10</v>
      </c>
      <c r="D16992">
        <v>4</v>
      </c>
      <c r="E16992" t="s">
        <v>30738</v>
      </c>
      <c r="F16992" t="s">
        <v>30736</v>
      </c>
    </row>
    <row r="16993" spans="1:6">
      <c r="A16993" t="s">
        <v>30739</v>
      </c>
      <c r="B16993">
        <v>43</v>
      </c>
      <c r="C16993">
        <v>10</v>
      </c>
      <c r="D16993">
        <v>5</v>
      </c>
      <c r="E16993" t="s">
        <v>30740</v>
      </c>
      <c r="F16993" t="s">
        <v>30741</v>
      </c>
    </row>
    <row r="16994" spans="1:6">
      <c r="A16994" t="s">
        <v>30742</v>
      </c>
      <c r="B16994">
        <v>43</v>
      </c>
      <c r="C16994">
        <v>10</v>
      </c>
      <c r="D16994">
        <v>6</v>
      </c>
      <c r="E16994" t="s">
        <v>30743</v>
      </c>
      <c r="F16994" t="s">
        <v>30741</v>
      </c>
    </row>
    <row r="16995" spans="1:6">
      <c r="A16995" t="s">
        <v>30744</v>
      </c>
      <c r="B16995">
        <v>43</v>
      </c>
      <c r="C16995">
        <v>10</v>
      </c>
      <c r="D16995">
        <v>7</v>
      </c>
      <c r="E16995" t="s">
        <v>30745</v>
      </c>
      <c r="F16995" t="s">
        <v>30746</v>
      </c>
    </row>
    <row r="16996" spans="1:6">
      <c r="A16996" t="s">
        <v>30747</v>
      </c>
      <c r="B16996">
        <v>43</v>
      </c>
      <c r="C16996">
        <v>10</v>
      </c>
      <c r="D16996">
        <v>8</v>
      </c>
      <c r="E16996" t="s">
        <v>30748</v>
      </c>
      <c r="F16996" t="s">
        <v>30746</v>
      </c>
    </row>
    <row r="16997" spans="1:6">
      <c r="A16997" t="s">
        <v>30749</v>
      </c>
      <c r="B16997">
        <v>43</v>
      </c>
      <c r="C16997">
        <v>10</v>
      </c>
      <c r="D16997">
        <v>9</v>
      </c>
      <c r="E16997" t="s">
        <v>30750</v>
      </c>
      <c r="F16997" t="s">
        <v>30751</v>
      </c>
    </row>
    <row r="16998" spans="1:6">
      <c r="A16998" t="s">
        <v>30752</v>
      </c>
      <c r="B16998">
        <v>43</v>
      </c>
      <c r="C16998">
        <v>10</v>
      </c>
      <c r="D16998">
        <v>10</v>
      </c>
      <c r="E16998" t="s">
        <v>30753</v>
      </c>
      <c r="F16998" t="s">
        <v>30751</v>
      </c>
    </row>
    <row r="16999" spans="1:6">
      <c r="A16999" t="s">
        <v>30754</v>
      </c>
      <c r="B16999">
        <v>43</v>
      </c>
      <c r="C16999">
        <v>10</v>
      </c>
      <c r="D16999">
        <v>11</v>
      </c>
      <c r="E16999" t="s">
        <v>30755</v>
      </c>
      <c r="F16999" t="s">
        <v>30756</v>
      </c>
    </row>
    <row r="17000" spans="1:6">
      <c r="A17000" t="s">
        <v>30757</v>
      </c>
      <c r="B17000">
        <v>43</v>
      </c>
      <c r="C17000">
        <v>10</v>
      </c>
      <c r="D17000">
        <v>12</v>
      </c>
      <c r="E17000" t="s">
        <v>30758</v>
      </c>
      <c r="F17000" t="s">
        <v>30756</v>
      </c>
    </row>
    <row r="17001" spans="1:6">
      <c r="A17001" t="s">
        <v>30759</v>
      </c>
      <c r="B17001">
        <v>43</v>
      </c>
      <c r="C17001">
        <v>10</v>
      </c>
      <c r="D17001">
        <v>13</v>
      </c>
      <c r="E17001" t="s">
        <v>30760</v>
      </c>
      <c r="F17001" t="s">
        <v>30761</v>
      </c>
    </row>
    <row r="17002" spans="1:6">
      <c r="A17002" t="s">
        <v>30762</v>
      </c>
      <c r="B17002">
        <v>43</v>
      </c>
      <c r="C17002">
        <v>10</v>
      </c>
      <c r="D17002">
        <v>14</v>
      </c>
      <c r="E17002" t="s">
        <v>30763</v>
      </c>
      <c r="F17002" t="s">
        <v>30761</v>
      </c>
    </row>
    <row r="17003" spans="1:6">
      <c r="A17003" t="s">
        <v>30764</v>
      </c>
      <c r="B17003">
        <v>43</v>
      </c>
      <c r="C17003">
        <v>10</v>
      </c>
      <c r="D17003">
        <v>15</v>
      </c>
      <c r="E17003" t="s">
        <v>30765</v>
      </c>
      <c r="F17003" t="s">
        <v>30766</v>
      </c>
    </row>
    <row r="17004" spans="1:6">
      <c r="A17004" t="s">
        <v>30767</v>
      </c>
      <c r="B17004">
        <v>43</v>
      </c>
      <c r="C17004">
        <v>10</v>
      </c>
      <c r="D17004">
        <v>16</v>
      </c>
      <c r="E17004" t="s">
        <v>30768</v>
      </c>
      <c r="F17004" t="s">
        <v>30766</v>
      </c>
    </row>
    <row r="17005" spans="1:6">
      <c r="A17005" t="s">
        <v>30769</v>
      </c>
      <c r="B17005">
        <v>43</v>
      </c>
      <c r="C17005">
        <v>10</v>
      </c>
      <c r="D17005">
        <v>17</v>
      </c>
      <c r="E17005" t="s">
        <v>30770</v>
      </c>
      <c r="F17005" t="s">
        <v>30771</v>
      </c>
    </row>
    <row r="17006" spans="1:6">
      <c r="A17006" t="s">
        <v>30772</v>
      </c>
      <c r="B17006">
        <v>43</v>
      </c>
      <c r="C17006">
        <v>10</v>
      </c>
      <c r="D17006">
        <v>18</v>
      </c>
      <c r="E17006" t="s">
        <v>30773</v>
      </c>
      <c r="F17006" t="s">
        <v>30771</v>
      </c>
    </row>
    <row r="17007" spans="1:6">
      <c r="A17007" t="s">
        <v>30774</v>
      </c>
      <c r="B17007">
        <v>43</v>
      </c>
      <c r="C17007">
        <v>10</v>
      </c>
      <c r="D17007">
        <v>19</v>
      </c>
      <c r="E17007" t="s">
        <v>30775</v>
      </c>
      <c r="F17007" t="s">
        <v>30776</v>
      </c>
    </row>
    <row r="17008" spans="1:6">
      <c r="A17008" t="s">
        <v>30777</v>
      </c>
      <c r="B17008">
        <v>43</v>
      </c>
      <c r="C17008">
        <v>10</v>
      </c>
      <c r="D17008">
        <v>20</v>
      </c>
      <c r="E17008" t="s">
        <v>30778</v>
      </c>
      <c r="F17008" t="s">
        <v>30776</v>
      </c>
    </row>
    <row r="17009" spans="1:6">
      <c r="A17009" t="s">
        <v>30779</v>
      </c>
      <c r="B17009">
        <v>43</v>
      </c>
      <c r="C17009">
        <v>11</v>
      </c>
      <c r="D17009">
        <v>1</v>
      </c>
      <c r="E17009" t="s">
        <v>30780</v>
      </c>
      <c r="F17009" t="s">
        <v>30781</v>
      </c>
    </row>
    <row r="17010" spans="1:6">
      <c r="A17010" t="s">
        <v>30782</v>
      </c>
      <c r="B17010">
        <v>43</v>
      </c>
      <c r="C17010">
        <v>11</v>
      </c>
      <c r="D17010">
        <v>2</v>
      </c>
      <c r="E17010" t="s">
        <v>30783</v>
      </c>
      <c r="F17010" t="s">
        <v>30781</v>
      </c>
    </row>
    <row r="17011" spans="1:6">
      <c r="A17011" t="s">
        <v>30784</v>
      </c>
      <c r="B17011">
        <v>43</v>
      </c>
      <c r="C17011">
        <v>11</v>
      </c>
      <c r="D17011">
        <v>3</v>
      </c>
      <c r="E17011" t="s">
        <v>30785</v>
      </c>
      <c r="F17011" t="s">
        <v>30786</v>
      </c>
    </row>
    <row r="17012" spans="1:6">
      <c r="A17012" t="s">
        <v>30787</v>
      </c>
      <c r="B17012">
        <v>43</v>
      </c>
      <c r="C17012">
        <v>11</v>
      </c>
      <c r="D17012">
        <v>4</v>
      </c>
      <c r="E17012" t="s">
        <v>30788</v>
      </c>
      <c r="F17012" t="s">
        <v>30786</v>
      </c>
    </row>
    <row r="17013" spans="1:6">
      <c r="A17013" t="s">
        <v>30789</v>
      </c>
      <c r="B17013">
        <v>43</v>
      </c>
      <c r="C17013">
        <v>11</v>
      </c>
      <c r="D17013">
        <v>5</v>
      </c>
      <c r="E17013" t="s">
        <v>30790</v>
      </c>
      <c r="F17013" t="s">
        <v>30791</v>
      </c>
    </row>
    <row r="17014" spans="1:6">
      <c r="A17014" t="s">
        <v>30792</v>
      </c>
      <c r="B17014">
        <v>43</v>
      </c>
      <c r="C17014">
        <v>11</v>
      </c>
      <c r="D17014">
        <v>6</v>
      </c>
      <c r="E17014" t="s">
        <v>30793</v>
      </c>
      <c r="F17014" t="s">
        <v>30791</v>
      </c>
    </row>
    <row r="17015" spans="1:6">
      <c r="A17015" t="s">
        <v>30794</v>
      </c>
      <c r="B17015">
        <v>43</v>
      </c>
      <c r="C17015">
        <v>11</v>
      </c>
      <c r="D17015">
        <v>7</v>
      </c>
      <c r="E17015" t="s">
        <v>30795</v>
      </c>
      <c r="F17015" t="s">
        <v>30796</v>
      </c>
    </row>
    <row r="17016" spans="1:6">
      <c r="A17016" t="s">
        <v>30797</v>
      </c>
      <c r="B17016">
        <v>43</v>
      </c>
      <c r="C17016">
        <v>11</v>
      </c>
      <c r="D17016">
        <v>8</v>
      </c>
      <c r="E17016" t="s">
        <v>30798</v>
      </c>
      <c r="F17016" t="s">
        <v>30796</v>
      </c>
    </row>
    <row r="17017" spans="1:6">
      <c r="A17017" t="s">
        <v>30799</v>
      </c>
      <c r="B17017">
        <v>43</v>
      </c>
      <c r="C17017">
        <v>11</v>
      </c>
      <c r="D17017">
        <v>9</v>
      </c>
      <c r="E17017" t="s">
        <v>30800</v>
      </c>
      <c r="F17017" t="s">
        <v>30801</v>
      </c>
    </row>
    <row r="17018" spans="1:6">
      <c r="A17018" t="s">
        <v>30802</v>
      </c>
      <c r="B17018">
        <v>43</v>
      </c>
      <c r="C17018">
        <v>11</v>
      </c>
      <c r="D17018">
        <v>10</v>
      </c>
      <c r="E17018" t="s">
        <v>30803</v>
      </c>
      <c r="F17018" t="s">
        <v>30801</v>
      </c>
    </row>
    <row r="17019" spans="1:6">
      <c r="A17019" t="s">
        <v>30804</v>
      </c>
      <c r="B17019">
        <v>43</v>
      </c>
      <c r="C17019">
        <v>11</v>
      </c>
      <c r="D17019">
        <v>11</v>
      </c>
      <c r="E17019" t="s">
        <v>30805</v>
      </c>
      <c r="F17019" t="s">
        <v>30806</v>
      </c>
    </row>
    <row r="17020" spans="1:6">
      <c r="A17020" t="s">
        <v>30807</v>
      </c>
      <c r="B17020">
        <v>43</v>
      </c>
      <c r="C17020">
        <v>11</v>
      </c>
      <c r="D17020">
        <v>12</v>
      </c>
      <c r="E17020" t="s">
        <v>30808</v>
      </c>
      <c r="F17020" t="s">
        <v>30806</v>
      </c>
    </row>
    <row r="17021" spans="1:6">
      <c r="A17021" t="s">
        <v>30809</v>
      </c>
      <c r="B17021">
        <v>43</v>
      </c>
      <c r="C17021">
        <v>11</v>
      </c>
      <c r="D17021">
        <v>13</v>
      </c>
      <c r="E17021" t="s">
        <v>30810</v>
      </c>
      <c r="F17021" t="s">
        <v>30811</v>
      </c>
    </row>
    <row r="17022" spans="1:6">
      <c r="A17022" t="s">
        <v>30812</v>
      </c>
      <c r="B17022">
        <v>43</v>
      </c>
      <c r="C17022">
        <v>11</v>
      </c>
      <c r="D17022">
        <v>14</v>
      </c>
      <c r="E17022" t="s">
        <v>30813</v>
      </c>
      <c r="F17022" t="s">
        <v>30811</v>
      </c>
    </row>
    <row r="17023" spans="1:6">
      <c r="A17023" t="s">
        <v>30814</v>
      </c>
      <c r="B17023">
        <v>43</v>
      </c>
      <c r="C17023">
        <v>11</v>
      </c>
      <c r="D17023">
        <v>15</v>
      </c>
      <c r="E17023" t="s">
        <v>30815</v>
      </c>
      <c r="F17023" t="s">
        <v>30816</v>
      </c>
    </row>
    <row r="17024" spans="1:6">
      <c r="A17024" t="s">
        <v>30817</v>
      </c>
      <c r="B17024">
        <v>43</v>
      </c>
      <c r="C17024">
        <v>11</v>
      </c>
      <c r="D17024">
        <v>16</v>
      </c>
      <c r="E17024" t="s">
        <v>30818</v>
      </c>
      <c r="F17024" t="s">
        <v>30816</v>
      </c>
    </row>
    <row r="17025" spans="1:6">
      <c r="A17025" t="s">
        <v>30819</v>
      </c>
      <c r="B17025">
        <v>43</v>
      </c>
      <c r="C17025">
        <v>11</v>
      </c>
      <c r="D17025">
        <v>17</v>
      </c>
      <c r="E17025" t="s">
        <v>30820</v>
      </c>
      <c r="F17025" t="s">
        <v>30821</v>
      </c>
    </row>
    <row r="17026" spans="1:6">
      <c r="A17026" t="s">
        <v>30822</v>
      </c>
      <c r="B17026">
        <v>43</v>
      </c>
      <c r="C17026">
        <v>11</v>
      </c>
      <c r="D17026">
        <v>18</v>
      </c>
      <c r="E17026" t="s">
        <v>30823</v>
      </c>
      <c r="F17026" t="s">
        <v>30821</v>
      </c>
    </row>
    <row r="17027" spans="1:6">
      <c r="A17027" t="s">
        <v>30824</v>
      </c>
      <c r="B17027">
        <v>43</v>
      </c>
      <c r="C17027">
        <v>11</v>
      </c>
      <c r="D17027">
        <v>19</v>
      </c>
      <c r="E17027" t="s">
        <v>30825</v>
      </c>
      <c r="F17027" t="s">
        <v>30826</v>
      </c>
    </row>
    <row r="17028" spans="1:6">
      <c r="A17028" t="s">
        <v>30827</v>
      </c>
      <c r="B17028">
        <v>43</v>
      </c>
      <c r="C17028">
        <v>11</v>
      </c>
      <c r="D17028">
        <v>20</v>
      </c>
      <c r="E17028" t="s">
        <v>30828</v>
      </c>
      <c r="F17028" t="s">
        <v>30826</v>
      </c>
    </row>
    <row r="17029" spans="1:6">
      <c r="A17029" t="s">
        <v>30829</v>
      </c>
      <c r="B17029">
        <v>43</v>
      </c>
      <c r="C17029">
        <v>12</v>
      </c>
      <c r="D17029">
        <v>1</v>
      </c>
      <c r="E17029" t="s">
        <v>30830</v>
      </c>
      <c r="F17029" t="s">
        <v>30831</v>
      </c>
    </row>
    <row r="17030" spans="1:6">
      <c r="A17030" t="s">
        <v>30832</v>
      </c>
      <c r="B17030">
        <v>43</v>
      </c>
      <c r="C17030">
        <v>12</v>
      </c>
      <c r="D17030">
        <v>2</v>
      </c>
      <c r="E17030" t="s">
        <v>30833</v>
      </c>
      <c r="F17030" t="s">
        <v>30831</v>
      </c>
    </row>
    <row r="17031" spans="1:6">
      <c r="A17031" t="s">
        <v>30834</v>
      </c>
      <c r="B17031">
        <v>43</v>
      </c>
      <c r="C17031">
        <v>12</v>
      </c>
      <c r="D17031">
        <v>3</v>
      </c>
      <c r="E17031" t="s">
        <v>30835</v>
      </c>
      <c r="F17031" t="s">
        <v>30836</v>
      </c>
    </row>
    <row r="17032" spans="1:6">
      <c r="A17032" t="s">
        <v>30837</v>
      </c>
      <c r="B17032">
        <v>43</v>
      </c>
      <c r="C17032">
        <v>12</v>
      </c>
      <c r="D17032">
        <v>4</v>
      </c>
      <c r="E17032" t="s">
        <v>30838</v>
      </c>
      <c r="F17032" t="s">
        <v>30836</v>
      </c>
    </row>
    <row r="17033" spans="1:6">
      <c r="A17033" t="s">
        <v>30839</v>
      </c>
      <c r="B17033">
        <v>43</v>
      </c>
      <c r="C17033">
        <v>12</v>
      </c>
      <c r="D17033">
        <v>5</v>
      </c>
      <c r="E17033" t="s">
        <v>30840</v>
      </c>
      <c r="F17033" t="s">
        <v>30841</v>
      </c>
    </row>
    <row r="17034" spans="1:6">
      <c r="A17034" t="s">
        <v>30842</v>
      </c>
      <c r="B17034">
        <v>43</v>
      </c>
      <c r="C17034">
        <v>12</v>
      </c>
      <c r="D17034">
        <v>6</v>
      </c>
      <c r="E17034" t="s">
        <v>30843</v>
      </c>
      <c r="F17034" t="s">
        <v>30841</v>
      </c>
    </row>
    <row r="17035" spans="1:6">
      <c r="A17035" t="s">
        <v>30844</v>
      </c>
      <c r="B17035">
        <v>43</v>
      </c>
      <c r="C17035">
        <v>12</v>
      </c>
      <c r="D17035">
        <v>7</v>
      </c>
      <c r="E17035" t="s">
        <v>30845</v>
      </c>
      <c r="F17035" t="s">
        <v>30846</v>
      </c>
    </row>
    <row r="17036" spans="1:6">
      <c r="A17036" t="s">
        <v>30847</v>
      </c>
      <c r="B17036">
        <v>43</v>
      </c>
      <c r="C17036">
        <v>12</v>
      </c>
      <c r="D17036">
        <v>8</v>
      </c>
      <c r="E17036" t="s">
        <v>30848</v>
      </c>
      <c r="F17036" t="s">
        <v>30846</v>
      </c>
    </row>
    <row r="17037" spans="1:6">
      <c r="A17037" t="s">
        <v>30849</v>
      </c>
      <c r="B17037">
        <v>43</v>
      </c>
      <c r="C17037">
        <v>12</v>
      </c>
      <c r="D17037">
        <v>9</v>
      </c>
      <c r="E17037" t="s">
        <v>30850</v>
      </c>
      <c r="F17037" t="s">
        <v>30851</v>
      </c>
    </row>
    <row r="17038" spans="1:6">
      <c r="A17038" t="s">
        <v>30852</v>
      </c>
      <c r="B17038">
        <v>43</v>
      </c>
      <c r="C17038">
        <v>12</v>
      </c>
      <c r="D17038">
        <v>10</v>
      </c>
      <c r="E17038" t="s">
        <v>30853</v>
      </c>
      <c r="F17038" t="s">
        <v>30851</v>
      </c>
    </row>
    <row r="17039" spans="1:6">
      <c r="A17039" t="s">
        <v>30854</v>
      </c>
      <c r="B17039">
        <v>43</v>
      </c>
      <c r="C17039">
        <v>12</v>
      </c>
      <c r="D17039">
        <v>11</v>
      </c>
      <c r="E17039" t="s">
        <v>30855</v>
      </c>
      <c r="F17039" t="s">
        <v>30856</v>
      </c>
    </row>
    <row r="17040" spans="1:6">
      <c r="A17040" t="s">
        <v>30857</v>
      </c>
      <c r="B17040">
        <v>43</v>
      </c>
      <c r="C17040">
        <v>12</v>
      </c>
      <c r="D17040">
        <v>12</v>
      </c>
      <c r="E17040" t="s">
        <v>30858</v>
      </c>
      <c r="F17040" t="s">
        <v>30856</v>
      </c>
    </row>
    <row r="17041" spans="1:6">
      <c r="A17041" t="s">
        <v>30859</v>
      </c>
      <c r="B17041">
        <v>43</v>
      </c>
      <c r="C17041">
        <v>12</v>
      </c>
      <c r="D17041">
        <v>13</v>
      </c>
      <c r="E17041" t="s">
        <v>30860</v>
      </c>
      <c r="F17041" t="s">
        <v>30861</v>
      </c>
    </row>
    <row r="17042" spans="1:6">
      <c r="A17042" t="s">
        <v>30862</v>
      </c>
      <c r="B17042">
        <v>43</v>
      </c>
      <c r="C17042">
        <v>12</v>
      </c>
      <c r="D17042">
        <v>14</v>
      </c>
      <c r="E17042" t="s">
        <v>30863</v>
      </c>
      <c r="F17042" t="s">
        <v>30861</v>
      </c>
    </row>
    <row r="17043" spans="1:6">
      <c r="A17043" t="s">
        <v>30864</v>
      </c>
      <c r="B17043">
        <v>43</v>
      </c>
      <c r="C17043">
        <v>12</v>
      </c>
      <c r="D17043">
        <v>15</v>
      </c>
      <c r="E17043" t="s">
        <v>30865</v>
      </c>
      <c r="F17043" t="s">
        <v>30866</v>
      </c>
    </row>
    <row r="17044" spans="1:6">
      <c r="A17044" t="s">
        <v>30867</v>
      </c>
      <c r="B17044">
        <v>43</v>
      </c>
      <c r="C17044">
        <v>12</v>
      </c>
      <c r="D17044">
        <v>16</v>
      </c>
      <c r="E17044" t="s">
        <v>30868</v>
      </c>
      <c r="F17044" t="s">
        <v>30866</v>
      </c>
    </row>
    <row r="17045" spans="1:6">
      <c r="A17045" t="s">
        <v>30869</v>
      </c>
      <c r="B17045">
        <v>43</v>
      </c>
      <c r="C17045">
        <v>12</v>
      </c>
      <c r="D17045">
        <v>17</v>
      </c>
      <c r="E17045" t="s">
        <v>30870</v>
      </c>
      <c r="F17045" t="s">
        <v>30871</v>
      </c>
    </row>
    <row r="17046" spans="1:6">
      <c r="A17046" t="s">
        <v>30872</v>
      </c>
      <c r="B17046">
        <v>43</v>
      </c>
      <c r="C17046">
        <v>12</v>
      </c>
      <c r="D17046">
        <v>18</v>
      </c>
      <c r="E17046" t="s">
        <v>30873</v>
      </c>
      <c r="F17046" t="s">
        <v>30871</v>
      </c>
    </row>
    <row r="17047" spans="1:6">
      <c r="A17047" t="s">
        <v>30874</v>
      </c>
      <c r="B17047">
        <v>43</v>
      </c>
      <c r="C17047">
        <v>12</v>
      </c>
      <c r="D17047">
        <v>19</v>
      </c>
      <c r="E17047" t="s">
        <v>30875</v>
      </c>
      <c r="F17047" t="s">
        <v>30876</v>
      </c>
    </row>
    <row r="17048" spans="1:6">
      <c r="A17048" t="s">
        <v>30877</v>
      </c>
      <c r="B17048">
        <v>43</v>
      </c>
      <c r="C17048">
        <v>12</v>
      </c>
      <c r="D17048">
        <v>20</v>
      </c>
      <c r="E17048" t="s">
        <v>30878</v>
      </c>
      <c r="F17048" t="s">
        <v>30876</v>
      </c>
    </row>
    <row r="17049" spans="1:6">
      <c r="A17049" t="s">
        <v>30879</v>
      </c>
      <c r="B17049">
        <v>43</v>
      </c>
      <c r="C17049">
        <v>13</v>
      </c>
      <c r="D17049">
        <v>1</v>
      </c>
      <c r="E17049" t="s">
        <v>30880</v>
      </c>
      <c r="F17049" t="s">
        <v>30881</v>
      </c>
    </row>
    <row r="17050" spans="1:6">
      <c r="A17050" t="s">
        <v>30882</v>
      </c>
      <c r="B17050">
        <v>43</v>
      </c>
      <c r="C17050">
        <v>13</v>
      </c>
      <c r="D17050">
        <v>2</v>
      </c>
      <c r="E17050" t="s">
        <v>30883</v>
      </c>
      <c r="F17050" t="s">
        <v>30881</v>
      </c>
    </row>
    <row r="17051" spans="1:6">
      <c r="A17051" t="s">
        <v>30884</v>
      </c>
      <c r="B17051">
        <v>43</v>
      </c>
      <c r="C17051">
        <v>13</v>
      </c>
      <c r="D17051">
        <v>3</v>
      </c>
      <c r="E17051" t="s">
        <v>30885</v>
      </c>
      <c r="F17051" t="s">
        <v>30886</v>
      </c>
    </row>
    <row r="17052" spans="1:6">
      <c r="A17052" t="s">
        <v>30887</v>
      </c>
      <c r="B17052">
        <v>43</v>
      </c>
      <c r="C17052">
        <v>13</v>
      </c>
      <c r="D17052">
        <v>4</v>
      </c>
      <c r="E17052" t="s">
        <v>30888</v>
      </c>
      <c r="F17052" t="s">
        <v>30886</v>
      </c>
    </row>
    <row r="17053" spans="1:6">
      <c r="A17053" t="s">
        <v>30889</v>
      </c>
      <c r="B17053">
        <v>43</v>
      </c>
      <c r="C17053">
        <v>13</v>
      </c>
      <c r="D17053">
        <v>5</v>
      </c>
      <c r="E17053" t="s">
        <v>30890</v>
      </c>
      <c r="F17053" t="s">
        <v>6136</v>
      </c>
    </row>
    <row r="17054" spans="1:6">
      <c r="A17054" t="s">
        <v>30891</v>
      </c>
      <c r="B17054">
        <v>43</v>
      </c>
      <c r="C17054">
        <v>13</v>
      </c>
      <c r="D17054">
        <v>6</v>
      </c>
      <c r="E17054" t="s">
        <v>30892</v>
      </c>
      <c r="F17054" t="s">
        <v>6136</v>
      </c>
    </row>
    <row r="17055" spans="1:6">
      <c r="A17055" t="s">
        <v>30893</v>
      </c>
      <c r="B17055">
        <v>43</v>
      </c>
      <c r="C17055">
        <v>13</v>
      </c>
      <c r="D17055">
        <v>7</v>
      </c>
      <c r="E17055" t="s">
        <v>30894</v>
      </c>
      <c r="F17055" t="s">
        <v>30895</v>
      </c>
    </row>
    <row r="17056" spans="1:6">
      <c r="A17056" t="s">
        <v>30896</v>
      </c>
      <c r="B17056">
        <v>43</v>
      </c>
      <c r="C17056">
        <v>13</v>
      </c>
      <c r="D17056">
        <v>8</v>
      </c>
      <c r="E17056" t="s">
        <v>30897</v>
      </c>
      <c r="F17056" t="s">
        <v>30895</v>
      </c>
    </row>
    <row r="17057" spans="1:6">
      <c r="A17057" t="s">
        <v>30898</v>
      </c>
      <c r="B17057">
        <v>43</v>
      </c>
      <c r="C17057">
        <v>13</v>
      </c>
      <c r="D17057">
        <v>9</v>
      </c>
      <c r="E17057" t="s">
        <v>30899</v>
      </c>
      <c r="F17057" t="s">
        <v>30900</v>
      </c>
    </row>
    <row r="17058" spans="1:6">
      <c r="A17058" t="s">
        <v>30901</v>
      </c>
      <c r="B17058">
        <v>43</v>
      </c>
      <c r="C17058">
        <v>13</v>
      </c>
      <c r="D17058">
        <v>10</v>
      </c>
      <c r="E17058" t="s">
        <v>30902</v>
      </c>
      <c r="F17058" t="s">
        <v>30900</v>
      </c>
    </row>
    <row r="17059" spans="1:6">
      <c r="A17059" t="s">
        <v>30903</v>
      </c>
      <c r="B17059">
        <v>43</v>
      </c>
      <c r="C17059">
        <v>13</v>
      </c>
      <c r="D17059">
        <v>11</v>
      </c>
      <c r="E17059" t="s">
        <v>30904</v>
      </c>
      <c r="F17059" t="s">
        <v>30905</v>
      </c>
    </row>
    <row r="17060" spans="1:6">
      <c r="A17060" t="s">
        <v>30906</v>
      </c>
      <c r="B17060">
        <v>43</v>
      </c>
      <c r="C17060">
        <v>13</v>
      </c>
      <c r="D17060">
        <v>12</v>
      </c>
      <c r="E17060" t="s">
        <v>30907</v>
      </c>
      <c r="F17060" t="s">
        <v>30905</v>
      </c>
    </row>
    <row r="17061" spans="1:6">
      <c r="A17061" t="s">
        <v>30908</v>
      </c>
      <c r="B17061">
        <v>43</v>
      </c>
      <c r="C17061">
        <v>13</v>
      </c>
      <c r="D17061">
        <v>13</v>
      </c>
      <c r="E17061" t="s">
        <v>30909</v>
      </c>
      <c r="F17061" t="s">
        <v>30910</v>
      </c>
    </row>
    <row r="17062" spans="1:6">
      <c r="A17062" t="s">
        <v>30911</v>
      </c>
      <c r="B17062">
        <v>43</v>
      </c>
      <c r="C17062">
        <v>13</v>
      </c>
      <c r="D17062">
        <v>14</v>
      </c>
      <c r="E17062" t="s">
        <v>30912</v>
      </c>
      <c r="F17062" t="s">
        <v>30910</v>
      </c>
    </row>
    <row r="17063" spans="1:6">
      <c r="A17063" t="s">
        <v>30913</v>
      </c>
      <c r="B17063">
        <v>43</v>
      </c>
      <c r="C17063">
        <v>13</v>
      </c>
      <c r="D17063">
        <v>15</v>
      </c>
      <c r="E17063" t="s">
        <v>30914</v>
      </c>
      <c r="F17063" t="s">
        <v>30915</v>
      </c>
    </row>
    <row r="17064" spans="1:6">
      <c r="A17064" t="s">
        <v>30916</v>
      </c>
      <c r="B17064">
        <v>43</v>
      </c>
      <c r="C17064">
        <v>13</v>
      </c>
      <c r="D17064">
        <v>16</v>
      </c>
      <c r="E17064" t="s">
        <v>30917</v>
      </c>
      <c r="F17064" t="s">
        <v>30915</v>
      </c>
    </row>
    <row r="17065" spans="1:6">
      <c r="A17065" t="s">
        <v>30918</v>
      </c>
      <c r="B17065">
        <v>43</v>
      </c>
      <c r="C17065">
        <v>13</v>
      </c>
      <c r="D17065">
        <v>17</v>
      </c>
      <c r="E17065" t="s">
        <v>30919</v>
      </c>
      <c r="F17065" t="s">
        <v>28730</v>
      </c>
    </row>
    <row r="17066" spans="1:6">
      <c r="A17066" t="s">
        <v>30920</v>
      </c>
      <c r="B17066">
        <v>43</v>
      </c>
      <c r="C17066">
        <v>13</v>
      </c>
      <c r="D17066">
        <v>18</v>
      </c>
      <c r="E17066" t="s">
        <v>30921</v>
      </c>
      <c r="F17066" t="s">
        <v>28730</v>
      </c>
    </row>
    <row r="17067" spans="1:6">
      <c r="A17067" t="s">
        <v>30922</v>
      </c>
      <c r="B17067">
        <v>43</v>
      </c>
      <c r="C17067">
        <v>13</v>
      </c>
      <c r="D17067">
        <v>19</v>
      </c>
      <c r="E17067" t="s">
        <v>30923</v>
      </c>
      <c r="F17067" t="s">
        <v>30924</v>
      </c>
    </row>
    <row r="17068" spans="1:6">
      <c r="A17068" t="s">
        <v>30925</v>
      </c>
      <c r="B17068">
        <v>43</v>
      </c>
      <c r="C17068">
        <v>13</v>
      </c>
      <c r="D17068">
        <v>20</v>
      </c>
      <c r="E17068" t="s">
        <v>30926</v>
      </c>
      <c r="F17068" t="s">
        <v>30924</v>
      </c>
    </row>
    <row r="17069" spans="1:6">
      <c r="A17069" t="s">
        <v>30927</v>
      </c>
      <c r="B17069">
        <v>43</v>
      </c>
      <c r="C17069">
        <v>14</v>
      </c>
      <c r="D17069">
        <v>1</v>
      </c>
      <c r="E17069" t="s">
        <v>30928</v>
      </c>
      <c r="F17069" t="s">
        <v>30929</v>
      </c>
    </row>
    <row r="17070" spans="1:6">
      <c r="A17070" t="s">
        <v>30930</v>
      </c>
      <c r="B17070">
        <v>43</v>
      </c>
      <c r="C17070">
        <v>14</v>
      </c>
      <c r="D17070">
        <v>2</v>
      </c>
      <c r="E17070" t="s">
        <v>30931</v>
      </c>
      <c r="F17070" t="s">
        <v>30929</v>
      </c>
    </row>
    <row r="17071" spans="1:6">
      <c r="A17071" t="s">
        <v>30932</v>
      </c>
      <c r="B17071">
        <v>43</v>
      </c>
      <c r="C17071">
        <v>14</v>
      </c>
      <c r="D17071">
        <v>3</v>
      </c>
      <c r="E17071" t="s">
        <v>30933</v>
      </c>
      <c r="F17071" t="s">
        <v>27314</v>
      </c>
    </row>
    <row r="17072" spans="1:6">
      <c r="A17072" t="s">
        <v>30934</v>
      </c>
      <c r="B17072">
        <v>43</v>
      </c>
      <c r="C17072">
        <v>14</v>
      </c>
      <c r="D17072">
        <v>4</v>
      </c>
      <c r="E17072" t="s">
        <v>30935</v>
      </c>
      <c r="F17072" t="s">
        <v>27314</v>
      </c>
    </row>
    <row r="17073" spans="1:7">
      <c r="A17073" t="s">
        <v>30936</v>
      </c>
      <c r="B17073">
        <v>43</v>
      </c>
      <c r="C17073">
        <v>14</v>
      </c>
      <c r="D17073">
        <v>5</v>
      </c>
      <c r="E17073" t="s">
        <v>30937</v>
      </c>
      <c r="F17073" t="s">
        <v>30938</v>
      </c>
    </row>
    <row r="17074" spans="1:7">
      <c r="A17074" t="s">
        <v>30939</v>
      </c>
      <c r="B17074">
        <v>43</v>
      </c>
      <c r="C17074">
        <v>14</v>
      </c>
      <c r="D17074">
        <v>6</v>
      </c>
      <c r="E17074" t="s">
        <v>30940</v>
      </c>
      <c r="F17074" t="s">
        <v>30938</v>
      </c>
    </row>
    <row r="17075" spans="1:7">
      <c r="A17075" t="s">
        <v>30941</v>
      </c>
      <c r="B17075">
        <v>43</v>
      </c>
      <c r="C17075">
        <v>14</v>
      </c>
      <c r="D17075">
        <v>7</v>
      </c>
      <c r="E17075" t="s">
        <v>30942</v>
      </c>
      <c r="F17075" t="s">
        <v>30943</v>
      </c>
    </row>
    <row r="17076" spans="1:7">
      <c r="A17076" t="s">
        <v>30944</v>
      </c>
      <c r="B17076">
        <v>43</v>
      </c>
      <c r="C17076">
        <v>14</v>
      </c>
      <c r="D17076">
        <v>8</v>
      </c>
      <c r="E17076" t="s">
        <v>30945</v>
      </c>
      <c r="F17076" t="s">
        <v>30943</v>
      </c>
    </row>
    <row r="17077" spans="1:7">
      <c r="A17077" t="s">
        <v>30946</v>
      </c>
      <c r="B17077">
        <v>43</v>
      </c>
      <c r="C17077">
        <v>14</v>
      </c>
      <c r="D17077">
        <v>9</v>
      </c>
      <c r="E17077" t="s">
        <v>30947</v>
      </c>
      <c r="F17077" t="s">
        <v>30948</v>
      </c>
    </row>
    <row r="17078" spans="1:7">
      <c r="A17078" t="s">
        <v>30949</v>
      </c>
      <c r="B17078">
        <v>43</v>
      </c>
      <c r="C17078">
        <v>14</v>
      </c>
      <c r="D17078">
        <v>10</v>
      </c>
      <c r="E17078" t="s">
        <v>30950</v>
      </c>
      <c r="F17078" t="s">
        <v>30948</v>
      </c>
    </row>
    <row r="17079" spans="1:7">
      <c r="A17079" t="s">
        <v>30951</v>
      </c>
      <c r="B17079">
        <v>43</v>
      </c>
      <c r="C17079">
        <v>14</v>
      </c>
      <c r="D17079">
        <v>11</v>
      </c>
      <c r="E17079" t="s">
        <v>30952</v>
      </c>
      <c r="F17079" t="s">
        <v>30953</v>
      </c>
    </row>
    <row r="17080" spans="1:7">
      <c r="A17080" t="s">
        <v>30954</v>
      </c>
      <c r="B17080">
        <v>43</v>
      </c>
      <c r="C17080">
        <v>14</v>
      </c>
      <c r="D17080">
        <v>12</v>
      </c>
      <c r="E17080" t="s">
        <v>30955</v>
      </c>
      <c r="F17080" t="s">
        <v>30953</v>
      </c>
    </row>
    <row r="17081" spans="1:7">
      <c r="A17081" t="s">
        <v>30956</v>
      </c>
      <c r="B17081">
        <v>43</v>
      </c>
      <c r="C17081">
        <v>14</v>
      </c>
      <c r="D17081">
        <v>13</v>
      </c>
      <c r="E17081" t="s">
        <v>15</v>
      </c>
      <c r="G17081" t="s">
        <v>16</v>
      </c>
    </row>
    <row r="17082" spans="1:7">
      <c r="A17082" t="s">
        <v>30957</v>
      </c>
      <c r="B17082">
        <v>43</v>
      </c>
      <c r="C17082">
        <v>14</v>
      </c>
      <c r="D17082">
        <v>14</v>
      </c>
      <c r="E17082" t="s">
        <v>15</v>
      </c>
      <c r="G17082" t="s">
        <v>16</v>
      </c>
    </row>
    <row r="17083" spans="1:7">
      <c r="A17083" t="s">
        <v>30958</v>
      </c>
      <c r="B17083">
        <v>43</v>
      </c>
      <c r="C17083">
        <v>14</v>
      </c>
      <c r="D17083">
        <v>15</v>
      </c>
      <c r="E17083" t="s">
        <v>660</v>
      </c>
      <c r="G17083" t="s">
        <v>661</v>
      </c>
    </row>
    <row r="17084" spans="1:7">
      <c r="A17084" t="s">
        <v>30959</v>
      </c>
      <c r="B17084">
        <v>43</v>
      </c>
      <c r="C17084">
        <v>14</v>
      </c>
      <c r="D17084">
        <v>16</v>
      </c>
      <c r="E17084" t="s">
        <v>660</v>
      </c>
      <c r="G17084" t="s">
        <v>661</v>
      </c>
    </row>
    <row r="17085" spans="1:7">
      <c r="A17085" t="s">
        <v>30960</v>
      </c>
      <c r="B17085">
        <v>43</v>
      </c>
      <c r="C17085">
        <v>14</v>
      </c>
      <c r="D17085">
        <v>17</v>
      </c>
      <c r="E17085" t="s">
        <v>664</v>
      </c>
      <c r="G17085" t="s">
        <v>665</v>
      </c>
    </row>
    <row r="17086" spans="1:7">
      <c r="A17086" t="s">
        <v>30961</v>
      </c>
      <c r="B17086">
        <v>43</v>
      </c>
      <c r="C17086">
        <v>14</v>
      </c>
      <c r="D17086">
        <v>18</v>
      </c>
      <c r="E17086" t="s">
        <v>664</v>
      </c>
      <c r="G17086" t="s">
        <v>665</v>
      </c>
    </row>
    <row r="17087" spans="1:7">
      <c r="A17087" t="s">
        <v>30962</v>
      </c>
      <c r="B17087">
        <v>43</v>
      </c>
      <c r="C17087">
        <v>14</v>
      </c>
      <c r="D17087">
        <v>19</v>
      </c>
      <c r="E17087" t="s">
        <v>668</v>
      </c>
      <c r="G17087" t="s">
        <v>669</v>
      </c>
    </row>
    <row r="17088" spans="1:7">
      <c r="A17088" t="s">
        <v>30963</v>
      </c>
      <c r="B17088">
        <v>43</v>
      </c>
      <c r="C17088">
        <v>14</v>
      </c>
      <c r="D17088">
        <v>20</v>
      </c>
      <c r="E17088" t="s">
        <v>668</v>
      </c>
      <c r="G17088" t="s">
        <v>669</v>
      </c>
    </row>
    <row r="17089" spans="1:7">
      <c r="A17089" t="s">
        <v>30964</v>
      </c>
      <c r="B17089">
        <v>43</v>
      </c>
      <c r="C17089">
        <v>15</v>
      </c>
      <c r="D17089">
        <v>1</v>
      </c>
      <c r="E17089" t="s">
        <v>672</v>
      </c>
      <c r="G17089" t="e">
        <f>--Buffer</f>
        <v>#NAME?</v>
      </c>
    </row>
    <row r="17090" spans="1:7">
      <c r="A17090" t="s">
        <v>30965</v>
      </c>
      <c r="B17090">
        <v>43</v>
      </c>
      <c r="C17090">
        <v>15</v>
      </c>
      <c r="D17090">
        <v>2</v>
      </c>
      <c r="E17090" t="s">
        <v>672</v>
      </c>
      <c r="G17090" t="e">
        <f>--Buffer</f>
        <v>#NAME?</v>
      </c>
    </row>
    <row r="17091" spans="1:7">
      <c r="A17091" t="s">
        <v>30966</v>
      </c>
      <c r="B17091">
        <v>43</v>
      </c>
      <c r="C17091">
        <v>15</v>
      </c>
      <c r="D17091">
        <v>3</v>
      </c>
      <c r="E17091" t="s">
        <v>675</v>
      </c>
      <c r="G17091" t="s">
        <v>676</v>
      </c>
    </row>
    <row r="17092" spans="1:7">
      <c r="A17092" t="s">
        <v>30967</v>
      </c>
      <c r="B17092">
        <v>43</v>
      </c>
      <c r="C17092">
        <v>15</v>
      </c>
      <c r="D17092">
        <v>4</v>
      </c>
      <c r="E17092" t="s">
        <v>675</v>
      </c>
      <c r="G17092" t="s">
        <v>676</v>
      </c>
    </row>
    <row r="17093" spans="1:7">
      <c r="A17093" t="s">
        <v>30968</v>
      </c>
      <c r="B17093">
        <v>43</v>
      </c>
      <c r="C17093">
        <v>15</v>
      </c>
      <c r="D17093">
        <v>5</v>
      </c>
      <c r="E17093" t="s">
        <v>679</v>
      </c>
      <c r="G17093" t="s">
        <v>680</v>
      </c>
    </row>
    <row r="17094" spans="1:7">
      <c r="A17094" t="s">
        <v>30969</v>
      </c>
      <c r="B17094">
        <v>43</v>
      </c>
      <c r="C17094">
        <v>15</v>
      </c>
      <c r="D17094">
        <v>6</v>
      </c>
      <c r="E17094" t="s">
        <v>679</v>
      </c>
      <c r="G17094" t="s">
        <v>680</v>
      </c>
    </row>
    <row r="17095" spans="1:7">
      <c r="A17095" t="s">
        <v>30970</v>
      </c>
      <c r="B17095">
        <v>43</v>
      </c>
      <c r="C17095">
        <v>15</v>
      </c>
      <c r="D17095">
        <v>7</v>
      </c>
      <c r="E17095" t="s">
        <v>683</v>
      </c>
      <c r="G17095" t="s">
        <v>684</v>
      </c>
    </row>
    <row r="17096" spans="1:7">
      <c r="A17096" t="s">
        <v>30971</v>
      </c>
      <c r="B17096">
        <v>43</v>
      </c>
      <c r="C17096">
        <v>15</v>
      </c>
      <c r="D17096">
        <v>8</v>
      </c>
      <c r="E17096" t="s">
        <v>683</v>
      </c>
      <c r="G17096" t="s">
        <v>684</v>
      </c>
    </row>
    <row r="17097" spans="1:7">
      <c r="A17097" t="s">
        <v>30972</v>
      </c>
      <c r="B17097">
        <v>43</v>
      </c>
      <c r="C17097">
        <v>15</v>
      </c>
      <c r="D17097">
        <v>9</v>
      </c>
      <c r="E17097" t="s">
        <v>672</v>
      </c>
      <c r="G17097" t="e">
        <f>--Buffer</f>
        <v>#NAME?</v>
      </c>
    </row>
    <row r="17098" spans="1:7">
      <c r="A17098" t="s">
        <v>30973</v>
      </c>
      <c r="B17098">
        <v>43</v>
      </c>
      <c r="C17098">
        <v>15</v>
      </c>
      <c r="D17098">
        <v>10</v>
      </c>
      <c r="E17098" t="s">
        <v>672</v>
      </c>
      <c r="G17098" t="e">
        <f>--Buffer</f>
        <v>#NAME?</v>
      </c>
    </row>
    <row r="17099" spans="1:7">
      <c r="A17099" t="s">
        <v>30974</v>
      </c>
      <c r="B17099">
        <v>43</v>
      </c>
      <c r="C17099">
        <v>15</v>
      </c>
      <c r="D17099">
        <v>11</v>
      </c>
      <c r="E17099" t="s">
        <v>672</v>
      </c>
      <c r="G17099" t="e">
        <f>--Buffer</f>
        <v>#NAME?</v>
      </c>
    </row>
    <row r="17100" spans="1:7">
      <c r="A17100" t="s">
        <v>30975</v>
      </c>
      <c r="B17100">
        <v>43</v>
      </c>
      <c r="C17100">
        <v>15</v>
      </c>
      <c r="D17100">
        <v>12</v>
      </c>
      <c r="E17100" t="s">
        <v>672</v>
      </c>
      <c r="G17100" t="e">
        <f>--Buffer</f>
        <v>#NAME?</v>
      </c>
    </row>
    <row r="17101" spans="1:7">
      <c r="A17101" t="s">
        <v>30976</v>
      </c>
      <c r="B17101">
        <v>43</v>
      </c>
      <c r="C17101">
        <v>15</v>
      </c>
      <c r="D17101">
        <v>13</v>
      </c>
      <c r="E17101" t="s">
        <v>672</v>
      </c>
      <c r="G17101" t="e">
        <f>--Buffer</f>
        <v>#NAME?</v>
      </c>
    </row>
    <row r="17102" spans="1:7">
      <c r="A17102" t="s">
        <v>30977</v>
      </c>
      <c r="B17102">
        <v>43</v>
      </c>
      <c r="C17102">
        <v>15</v>
      </c>
      <c r="D17102">
        <v>14</v>
      </c>
      <c r="E17102" t="s">
        <v>672</v>
      </c>
      <c r="G17102" t="e">
        <f>--Buffer</f>
        <v>#NAME?</v>
      </c>
    </row>
    <row r="17103" spans="1:7">
      <c r="A17103" t="s">
        <v>30978</v>
      </c>
      <c r="B17103">
        <v>43</v>
      </c>
      <c r="C17103">
        <v>15</v>
      </c>
      <c r="D17103">
        <v>15</v>
      </c>
      <c r="E17103" t="s">
        <v>672</v>
      </c>
      <c r="G17103" t="e">
        <f>--Buffer</f>
        <v>#NAME?</v>
      </c>
    </row>
    <row r="17104" spans="1:7">
      <c r="A17104" t="s">
        <v>30979</v>
      </c>
      <c r="B17104">
        <v>43</v>
      </c>
      <c r="C17104">
        <v>15</v>
      </c>
      <c r="D17104">
        <v>16</v>
      </c>
      <c r="E17104" t="s">
        <v>672</v>
      </c>
      <c r="G17104" t="e">
        <f>--Buffer</f>
        <v>#NAME?</v>
      </c>
    </row>
    <row r="17105" spans="1:7">
      <c r="A17105" t="s">
        <v>30980</v>
      </c>
      <c r="B17105">
        <v>43</v>
      </c>
      <c r="C17105">
        <v>15</v>
      </c>
      <c r="D17105">
        <v>17</v>
      </c>
      <c r="E17105" t="s">
        <v>695</v>
      </c>
      <c r="G17105" t="s">
        <v>696</v>
      </c>
    </row>
    <row r="17106" spans="1:7">
      <c r="A17106" t="s">
        <v>30981</v>
      </c>
      <c r="B17106">
        <v>43</v>
      </c>
      <c r="C17106">
        <v>15</v>
      </c>
      <c r="D17106">
        <v>18</v>
      </c>
      <c r="E17106" t="s">
        <v>695</v>
      </c>
      <c r="G17106" t="s">
        <v>696</v>
      </c>
    </row>
    <row r="17107" spans="1:7">
      <c r="A17107" t="s">
        <v>30982</v>
      </c>
      <c r="B17107">
        <v>43</v>
      </c>
      <c r="C17107">
        <v>15</v>
      </c>
      <c r="D17107">
        <v>19</v>
      </c>
      <c r="E17107" t="s">
        <v>699</v>
      </c>
      <c r="G17107" t="s">
        <v>700</v>
      </c>
    </row>
    <row r="17108" spans="1:7">
      <c r="A17108" t="s">
        <v>30983</v>
      </c>
      <c r="B17108">
        <v>43</v>
      </c>
      <c r="C17108">
        <v>15</v>
      </c>
      <c r="D17108">
        <v>20</v>
      </c>
      <c r="E17108" t="s">
        <v>699</v>
      </c>
      <c r="G17108" t="s">
        <v>700</v>
      </c>
    </row>
    <row r="17109" spans="1:7">
      <c r="A17109" t="s">
        <v>30984</v>
      </c>
      <c r="B17109">
        <v>43</v>
      </c>
      <c r="C17109">
        <v>16</v>
      </c>
      <c r="D17109">
        <v>1</v>
      </c>
      <c r="E17109" t="s">
        <v>703</v>
      </c>
      <c r="G17109" t="s">
        <v>704</v>
      </c>
    </row>
    <row r="17110" spans="1:7">
      <c r="A17110" t="s">
        <v>30985</v>
      </c>
      <c r="B17110">
        <v>43</v>
      </c>
      <c r="C17110">
        <v>16</v>
      </c>
      <c r="D17110">
        <v>2</v>
      </c>
      <c r="E17110" t="s">
        <v>703</v>
      </c>
      <c r="G17110" t="s">
        <v>704</v>
      </c>
    </row>
    <row r="17111" spans="1:7">
      <c r="A17111" t="s">
        <v>30986</v>
      </c>
      <c r="B17111">
        <v>43</v>
      </c>
      <c r="C17111">
        <v>16</v>
      </c>
      <c r="D17111">
        <v>3</v>
      </c>
      <c r="E17111" t="s">
        <v>707</v>
      </c>
      <c r="G17111" t="s">
        <v>708</v>
      </c>
    </row>
    <row r="17112" spans="1:7">
      <c r="A17112" t="s">
        <v>30987</v>
      </c>
      <c r="B17112">
        <v>43</v>
      </c>
      <c r="C17112">
        <v>16</v>
      </c>
      <c r="D17112">
        <v>4</v>
      </c>
      <c r="E17112" t="s">
        <v>707</v>
      </c>
      <c r="G17112" t="s">
        <v>708</v>
      </c>
    </row>
    <row r="17113" spans="1:7">
      <c r="A17113" t="s">
        <v>30988</v>
      </c>
      <c r="B17113">
        <v>43</v>
      </c>
      <c r="C17113">
        <v>16</v>
      </c>
      <c r="D17113">
        <v>5</v>
      </c>
      <c r="E17113" t="s">
        <v>711</v>
      </c>
      <c r="G17113" t="e">
        <f>--Blank</f>
        <v>#NAME?</v>
      </c>
    </row>
    <row r="17114" spans="1:7">
      <c r="A17114" t="s">
        <v>30989</v>
      </c>
      <c r="B17114">
        <v>43</v>
      </c>
      <c r="C17114">
        <v>16</v>
      </c>
      <c r="D17114">
        <v>6</v>
      </c>
      <c r="E17114" t="s">
        <v>711</v>
      </c>
      <c r="G17114" t="e">
        <f>--Blank</f>
        <v>#NAME?</v>
      </c>
    </row>
    <row r="17115" spans="1:7">
      <c r="A17115" t="s">
        <v>30990</v>
      </c>
      <c r="B17115">
        <v>43</v>
      </c>
      <c r="C17115">
        <v>16</v>
      </c>
      <c r="D17115">
        <v>7</v>
      </c>
      <c r="E17115" t="s">
        <v>711</v>
      </c>
      <c r="G17115" t="e">
        <f>--Blank</f>
        <v>#NAME?</v>
      </c>
    </row>
    <row r="17116" spans="1:7">
      <c r="A17116" t="s">
        <v>30991</v>
      </c>
      <c r="B17116">
        <v>43</v>
      </c>
      <c r="C17116">
        <v>16</v>
      </c>
      <c r="D17116">
        <v>8</v>
      </c>
      <c r="E17116" t="s">
        <v>711</v>
      </c>
      <c r="G17116" t="e">
        <f>--Blank</f>
        <v>#NAME?</v>
      </c>
    </row>
    <row r="17117" spans="1:7">
      <c r="A17117" t="s">
        <v>30992</v>
      </c>
      <c r="B17117">
        <v>43</v>
      </c>
      <c r="C17117">
        <v>16</v>
      </c>
      <c r="D17117">
        <v>9</v>
      </c>
      <c r="E17117" t="s">
        <v>711</v>
      </c>
      <c r="G17117" t="e">
        <f>--Blank</f>
        <v>#NAME?</v>
      </c>
    </row>
    <row r="17118" spans="1:7">
      <c r="A17118" t="s">
        <v>30993</v>
      </c>
      <c r="B17118">
        <v>43</v>
      </c>
      <c r="C17118">
        <v>16</v>
      </c>
      <c r="D17118">
        <v>10</v>
      </c>
      <c r="E17118" t="s">
        <v>711</v>
      </c>
      <c r="G17118" t="e">
        <f>--Blank</f>
        <v>#NAME?</v>
      </c>
    </row>
    <row r="17119" spans="1:7">
      <c r="A17119" t="s">
        <v>30994</v>
      </c>
      <c r="B17119">
        <v>43</v>
      </c>
      <c r="C17119">
        <v>16</v>
      </c>
      <c r="D17119">
        <v>11</v>
      </c>
      <c r="E17119" t="s">
        <v>711</v>
      </c>
      <c r="G17119" t="e">
        <f>--Blank</f>
        <v>#NAME?</v>
      </c>
    </row>
    <row r="17120" spans="1:7">
      <c r="A17120" t="s">
        <v>30995</v>
      </c>
      <c r="B17120">
        <v>43</v>
      </c>
      <c r="C17120">
        <v>16</v>
      </c>
      <c r="D17120">
        <v>12</v>
      </c>
      <c r="E17120" t="s">
        <v>711</v>
      </c>
      <c r="G17120" t="e">
        <f>--Blank</f>
        <v>#NAME?</v>
      </c>
    </row>
    <row r="17121" spans="1:7">
      <c r="A17121" t="s">
        <v>30996</v>
      </c>
      <c r="B17121">
        <v>43</v>
      </c>
      <c r="C17121">
        <v>16</v>
      </c>
      <c r="D17121">
        <v>13</v>
      </c>
      <c r="E17121" t="s">
        <v>711</v>
      </c>
      <c r="G17121" t="e">
        <f>--Blank</f>
        <v>#NAME?</v>
      </c>
    </row>
    <row r="17122" spans="1:7">
      <c r="A17122" t="s">
        <v>30997</v>
      </c>
      <c r="B17122">
        <v>43</v>
      </c>
      <c r="C17122">
        <v>16</v>
      </c>
      <c r="D17122">
        <v>14</v>
      </c>
      <c r="E17122" t="s">
        <v>711</v>
      </c>
      <c r="G17122" t="e">
        <f>--Blank</f>
        <v>#NAME?</v>
      </c>
    </row>
    <row r="17123" spans="1:7">
      <c r="A17123" t="s">
        <v>30998</v>
      </c>
      <c r="B17123">
        <v>43</v>
      </c>
      <c r="C17123">
        <v>16</v>
      </c>
      <c r="D17123">
        <v>15</v>
      </c>
      <c r="E17123" t="s">
        <v>711</v>
      </c>
      <c r="G17123" t="e">
        <f>--Blank</f>
        <v>#NAME?</v>
      </c>
    </row>
    <row r="17124" spans="1:7">
      <c r="A17124" t="s">
        <v>30999</v>
      </c>
      <c r="B17124">
        <v>43</v>
      </c>
      <c r="C17124">
        <v>16</v>
      </c>
      <c r="D17124">
        <v>16</v>
      </c>
      <c r="E17124" t="s">
        <v>711</v>
      </c>
      <c r="G17124" t="e">
        <f>--Blank</f>
        <v>#NAME?</v>
      </c>
    </row>
    <row r="17125" spans="1:7">
      <c r="A17125" t="s">
        <v>31000</v>
      </c>
      <c r="B17125">
        <v>43</v>
      </c>
      <c r="C17125">
        <v>16</v>
      </c>
      <c r="D17125">
        <v>17</v>
      </c>
      <c r="E17125" t="s">
        <v>711</v>
      </c>
      <c r="G17125" t="e">
        <f>--Blank</f>
        <v>#NAME?</v>
      </c>
    </row>
    <row r="17126" spans="1:7">
      <c r="A17126" t="s">
        <v>31001</v>
      </c>
      <c r="B17126">
        <v>43</v>
      </c>
      <c r="C17126">
        <v>16</v>
      </c>
      <c r="D17126">
        <v>18</v>
      </c>
      <c r="E17126" t="s">
        <v>711</v>
      </c>
      <c r="G17126" t="e">
        <f>--Blank</f>
        <v>#NAME?</v>
      </c>
    </row>
    <row r="17127" spans="1:7">
      <c r="A17127" t="s">
        <v>31002</v>
      </c>
      <c r="B17127">
        <v>43</v>
      </c>
      <c r="C17127">
        <v>16</v>
      </c>
      <c r="D17127">
        <v>19</v>
      </c>
      <c r="E17127" t="s">
        <v>711</v>
      </c>
      <c r="G17127" t="e">
        <f>--Blank</f>
        <v>#NAME?</v>
      </c>
    </row>
    <row r="17128" spans="1:7">
      <c r="A17128" t="s">
        <v>31003</v>
      </c>
      <c r="B17128">
        <v>43</v>
      </c>
      <c r="C17128">
        <v>16</v>
      </c>
      <c r="D17128">
        <v>20</v>
      </c>
      <c r="E17128" t="s">
        <v>711</v>
      </c>
      <c r="G17128" t="e">
        <f>--Blank</f>
        <v>#NAME?</v>
      </c>
    </row>
    <row r="17129" spans="1:7">
      <c r="A17129" t="s">
        <v>31004</v>
      </c>
      <c r="B17129">
        <v>43</v>
      </c>
      <c r="C17129">
        <v>17</v>
      </c>
      <c r="D17129">
        <v>1</v>
      </c>
      <c r="E17129" t="s">
        <v>711</v>
      </c>
      <c r="G17129" t="e">
        <f>--Blank</f>
        <v>#NAME?</v>
      </c>
    </row>
    <row r="17130" spans="1:7">
      <c r="A17130" t="s">
        <v>31005</v>
      </c>
      <c r="B17130">
        <v>43</v>
      </c>
      <c r="C17130">
        <v>17</v>
      </c>
      <c r="D17130">
        <v>2</v>
      </c>
      <c r="E17130" t="s">
        <v>711</v>
      </c>
      <c r="G17130" t="e">
        <f>--Blank</f>
        <v>#NAME?</v>
      </c>
    </row>
    <row r="17131" spans="1:7">
      <c r="A17131" t="s">
        <v>31006</v>
      </c>
      <c r="B17131">
        <v>43</v>
      </c>
      <c r="C17131">
        <v>17</v>
      </c>
      <c r="D17131">
        <v>3</v>
      </c>
      <c r="E17131" t="s">
        <v>711</v>
      </c>
      <c r="G17131" t="e">
        <f>--Blank</f>
        <v>#NAME?</v>
      </c>
    </row>
    <row r="17132" spans="1:7">
      <c r="A17132" t="s">
        <v>31007</v>
      </c>
      <c r="B17132">
        <v>43</v>
      </c>
      <c r="C17132">
        <v>17</v>
      </c>
      <c r="D17132">
        <v>4</v>
      </c>
      <c r="E17132" t="s">
        <v>711</v>
      </c>
      <c r="G17132" t="e">
        <f>--Blank</f>
        <v>#NAME?</v>
      </c>
    </row>
    <row r="17133" spans="1:7">
      <c r="A17133" t="s">
        <v>31008</v>
      </c>
      <c r="B17133">
        <v>43</v>
      </c>
      <c r="C17133">
        <v>17</v>
      </c>
      <c r="D17133">
        <v>5</v>
      </c>
      <c r="E17133" t="s">
        <v>711</v>
      </c>
      <c r="G17133" t="e">
        <f>--Blank</f>
        <v>#NAME?</v>
      </c>
    </row>
    <row r="17134" spans="1:7">
      <c r="A17134" t="s">
        <v>31009</v>
      </c>
      <c r="B17134">
        <v>43</v>
      </c>
      <c r="C17134">
        <v>17</v>
      </c>
      <c r="D17134">
        <v>6</v>
      </c>
      <c r="E17134" t="s">
        <v>711</v>
      </c>
      <c r="G17134" t="e">
        <f>--Blank</f>
        <v>#NAME?</v>
      </c>
    </row>
    <row r="17135" spans="1:7">
      <c r="A17135" t="s">
        <v>31010</v>
      </c>
      <c r="B17135">
        <v>43</v>
      </c>
      <c r="C17135">
        <v>17</v>
      </c>
      <c r="D17135">
        <v>7</v>
      </c>
      <c r="E17135" t="s">
        <v>711</v>
      </c>
      <c r="G17135" t="e">
        <f>--Blank</f>
        <v>#NAME?</v>
      </c>
    </row>
    <row r="17136" spans="1:7">
      <c r="A17136" t="s">
        <v>31011</v>
      </c>
      <c r="B17136">
        <v>43</v>
      </c>
      <c r="C17136">
        <v>17</v>
      </c>
      <c r="D17136">
        <v>8</v>
      </c>
      <c r="E17136" t="s">
        <v>711</v>
      </c>
      <c r="G17136" t="e">
        <f>--Blank</f>
        <v>#NAME?</v>
      </c>
    </row>
    <row r="17137" spans="1:7">
      <c r="A17137" t="s">
        <v>31012</v>
      </c>
      <c r="B17137">
        <v>43</v>
      </c>
      <c r="C17137">
        <v>17</v>
      </c>
      <c r="D17137">
        <v>9</v>
      </c>
      <c r="E17137" t="s">
        <v>711</v>
      </c>
      <c r="G17137" t="e">
        <f>--Blank</f>
        <v>#NAME?</v>
      </c>
    </row>
    <row r="17138" spans="1:7">
      <c r="A17138" t="s">
        <v>31013</v>
      </c>
      <c r="B17138">
        <v>43</v>
      </c>
      <c r="C17138">
        <v>17</v>
      </c>
      <c r="D17138">
        <v>10</v>
      </c>
      <c r="E17138" t="s">
        <v>711</v>
      </c>
      <c r="G17138" t="e">
        <f>--Blank</f>
        <v>#NAME?</v>
      </c>
    </row>
    <row r="17139" spans="1:7">
      <c r="A17139" t="s">
        <v>31014</v>
      </c>
      <c r="B17139">
        <v>43</v>
      </c>
      <c r="C17139">
        <v>17</v>
      </c>
      <c r="D17139">
        <v>11</v>
      </c>
      <c r="E17139" t="s">
        <v>711</v>
      </c>
      <c r="G17139" t="e">
        <f>--Blank</f>
        <v>#NAME?</v>
      </c>
    </row>
    <row r="17140" spans="1:7">
      <c r="A17140" t="s">
        <v>31015</v>
      </c>
      <c r="B17140">
        <v>43</v>
      </c>
      <c r="C17140">
        <v>17</v>
      </c>
      <c r="D17140">
        <v>12</v>
      </c>
      <c r="E17140" t="s">
        <v>711</v>
      </c>
      <c r="G17140" t="e">
        <f>--Blank</f>
        <v>#NAME?</v>
      </c>
    </row>
    <row r="17141" spans="1:7">
      <c r="A17141" t="s">
        <v>31016</v>
      </c>
      <c r="B17141">
        <v>43</v>
      </c>
      <c r="C17141">
        <v>17</v>
      </c>
      <c r="D17141">
        <v>13</v>
      </c>
      <c r="E17141" t="s">
        <v>711</v>
      </c>
      <c r="G17141" t="e">
        <f>--Blank</f>
        <v>#NAME?</v>
      </c>
    </row>
    <row r="17142" spans="1:7">
      <c r="A17142" t="s">
        <v>31017</v>
      </c>
      <c r="B17142">
        <v>43</v>
      </c>
      <c r="C17142">
        <v>17</v>
      </c>
      <c r="D17142">
        <v>14</v>
      </c>
      <c r="E17142" t="s">
        <v>711</v>
      </c>
      <c r="G17142" t="e">
        <f>--Blank</f>
        <v>#NAME?</v>
      </c>
    </row>
    <row r="17143" spans="1:7">
      <c r="A17143" t="s">
        <v>31018</v>
      </c>
      <c r="B17143">
        <v>43</v>
      </c>
      <c r="C17143">
        <v>17</v>
      </c>
      <c r="D17143">
        <v>15</v>
      </c>
      <c r="E17143" t="s">
        <v>711</v>
      </c>
      <c r="G17143" t="e">
        <f>--Blank</f>
        <v>#NAME?</v>
      </c>
    </row>
    <row r="17144" spans="1:7">
      <c r="A17144" t="s">
        <v>31019</v>
      </c>
      <c r="B17144">
        <v>43</v>
      </c>
      <c r="C17144">
        <v>17</v>
      </c>
      <c r="D17144">
        <v>16</v>
      </c>
      <c r="E17144" t="s">
        <v>711</v>
      </c>
      <c r="G17144" t="e">
        <f>--Blank</f>
        <v>#NAME?</v>
      </c>
    </row>
    <row r="17145" spans="1:7">
      <c r="A17145" t="s">
        <v>31020</v>
      </c>
      <c r="B17145">
        <v>43</v>
      </c>
      <c r="C17145">
        <v>17</v>
      </c>
      <c r="D17145">
        <v>17</v>
      </c>
      <c r="E17145" t="s">
        <v>711</v>
      </c>
      <c r="G17145" t="e">
        <f>--Blank</f>
        <v>#NAME?</v>
      </c>
    </row>
    <row r="17146" spans="1:7">
      <c r="A17146" t="s">
        <v>31021</v>
      </c>
      <c r="B17146">
        <v>43</v>
      </c>
      <c r="C17146">
        <v>17</v>
      </c>
      <c r="D17146">
        <v>18</v>
      </c>
      <c r="E17146" t="s">
        <v>711</v>
      </c>
      <c r="G17146" t="e">
        <f>--Blank</f>
        <v>#NAME?</v>
      </c>
    </row>
    <row r="17147" spans="1:7">
      <c r="A17147" t="s">
        <v>31022</v>
      </c>
      <c r="B17147">
        <v>43</v>
      </c>
      <c r="C17147">
        <v>17</v>
      </c>
      <c r="D17147">
        <v>19</v>
      </c>
      <c r="E17147" t="s">
        <v>711</v>
      </c>
      <c r="G17147" t="e">
        <f>--Blank</f>
        <v>#NAME?</v>
      </c>
    </row>
    <row r="17148" spans="1:7">
      <c r="A17148" t="s">
        <v>31023</v>
      </c>
      <c r="B17148">
        <v>43</v>
      </c>
      <c r="C17148">
        <v>17</v>
      </c>
      <c r="D17148">
        <v>20</v>
      </c>
      <c r="E17148" t="s">
        <v>711</v>
      </c>
      <c r="G17148" t="e">
        <f>--Blank</f>
        <v>#NAME?</v>
      </c>
    </row>
    <row r="17149" spans="1:7">
      <c r="A17149" t="s">
        <v>31024</v>
      </c>
      <c r="B17149">
        <v>43</v>
      </c>
      <c r="C17149">
        <v>18</v>
      </c>
      <c r="D17149">
        <v>1</v>
      </c>
      <c r="E17149" t="s">
        <v>711</v>
      </c>
      <c r="G17149" t="e">
        <f>--Blank</f>
        <v>#NAME?</v>
      </c>
    </row>
    <row r="17150" spans="1:7">
      <c r="A17150" t="s">
        <v>31025</v>
      </c>
      <c r="B17150">
        <v>43</v>
      </c>
      <c r="C17150">
        <v>18</v>
      </c>
      <c r="D17150">
        <v>2</v>
      </c>
      <c r="E17150" t="s">
        <v>711</v>
      </c>
      <c r="G17150" t="e">
        <f>--Blank</f>
        <v>#NAME?</v>
      </c>
    </row>
    <row r="17151" spans="1:7">
      <c r="A17151" t="s">
        <v>31026</v>
      </c>
      <c r="B17151">
        <v>43</v>
      </c>
      <c r="C17151">
        <v>18</v>
      </c>
      <c r="D17151">
        <v>3</v>
      </c>
      <c r="E17151" t="s">
        <v>711</v>
      </c>
      <c r="G17151" t="e">
        <f>--Blank</f>
        <v>#NAME?</v>
      </c>
    </row>
    <row r="17152" spans="1:7">
      <c r="A17152" t="s">
        <v>31027</v>
      </c>
      <c r="B17152">
        <v>43</v>
      </c>
      <c r="C17152">
        <v>18</v>
      </c>
      <c r="D17152">
        <v>4</v>
      </c>
      <c r="E17152" t="s">
        <v>711</v>
      </c>
      <c r="G17152" t="e">
        <f>--Blank</f>
        <v>#NAME?</v>
      </c>
    </row>
    <row r="17153" spans="1:7">
      <c r="A17153" t="s">
        <v>31028</v>
      </c>
      <c r="B17153">
        <v>43</v>
      </c>
      <c r="C17153">
        <v>18</v>
      </c>
      <c r="D17153">
        <v>5</v>
      </c>
      <c r="E17153" t="s">
        <v>711</v>
      </c>
      <c r="G17153" t="e">
        <f>--Blank</f>
        <v>#NAME?</v>
      </c>
    </row>
    <row r="17154" spans="1:7">
      <c r="A17154" t="s">
        <v>31029</v>
      </c>
      <c r="B17154">
        <v>43</v>
      </c>
      <c r="C17154">
        <v>18</v>
      </c>
      <c r="D17154">
        <v>6</v>
      </c>
      <c r="E17154" t="s">
        <v>711</v>
      </c>
      <c r="G17154" t="e">
        <f>--Blank</f>
        <v>#NAME?</v>
      </c>
    </row>
    <row r="17155" spans="1:7">
      <c r="A17155" t="s">
        <v>31030</v>
      </c>
      <c r="B17155">
        <v>43</v>
      </c>
      <c r="C17155">
        <v>18</v>
      </c>
      <c r="D17155">
        <v>7</v>
      </c>
      <c r="E17155" t="s">
        <v>711</v>
      </c>
      <c r="G17155" t="e">
        <f>--Blank</f>
        <v>#NAME?</v>
      </c>
    </row>
    <row r="17156" spans="1:7">
      <c r="A17156" t="s">
        <v>31031</v>
      </c>
      <c r="B17156">
        <v>43</v>
      </c>
      <c r="C17156">
        <v>18</v>
      </c>
      <c r="D17156">
        <v>8</v>
      </c>
      <c r="E17156" t="s">
        <v>711</v>
      </c>
      <c r="G17156" t="e">
        <f>--Blank</f>
        <v>#NAME?</v>
      </c>
    </row>
    <row r="17157" spans="1:7">
      <c r="A17157" t="s">
        <v>31032</v>
      </c>
      <c r="B17157">
        <v>43</v>
      </c>
      <c r="C17157">
        <v>18</v>
      </c>
      <c r="D17157">
        <v>9</v>
      </c>
      <c r="E17157" t="s">
        <v>711</v>
      </c>
      <c r="G17157" t="e">
        <f>--Blank</f>
        <v>#NAME?</v>
      </c>
    </row>
    <row r="17158" spans="1:7">
      <c r="A17158" t="s">
        <v>31033</v>
      </c>
      <c r="B17158">
        <v>43</v>
      </c>
      <c r="C17158">
        <v>18</v>
      </c>
      <c r="D17158">
        <v>10</v>
      </c>
      <c r="E17158" t="s">
        <v>711</v>
      </c>
      <c r="G17158" t="e">
        <f>--Blank</f>
        <v>#NAME?</v>
      </c>
    </row>
    <row r="17159" spans="1:7">
      <c r="A17159" t="s">
        <v>31034</v>
      </c>
      <c r="B17159">
        <v>43</v>
      </c>
      <c r="C17159">
        <v>18</v>
      </c>
      <c r="D17159">
        <v>11</v>
      </c>
      <c r="E17159" t="s">
        <v>711</v>
      </c>
      <c r="G17159" t="e">
        <f>--Blank</f>
        <v>#NAME?</v>
      </c>
    </row>
    <row r="17160" spans="1:7">
      <c r="A17160" t="s">
        <v>31035</v>
      </c>
      <c r="B17160">
        <v>43</v>
      </c>
      <c r="C17160">
        <v>18</v>
      </c>
      <c r="D17160">
        <v>12</v>
      </c>
      <c r="E17160" t="s">
        <v>711</v>
      </c>
      <c r="G17160" t="e">
        <f>--Blank</f>
        <v>#NAME?</v>
      </c>
    </row>
    <row r="17161" spans="1:7">
      <c r="A17161" t="s">
        <v>31036</v>
      </c>
      <c r="B17161">
        <v>43</v>
      </c>
      <c r="C17161">
        <v>18</v>
      </c>
      <c r="D17161">
        <v>13</v>
      </c>
      <c r="E17161" t="s">
        <v>711</v>
      </c>
      <c r="G17161" t="e">
        <f>--Blank</f>
        <v>#NAME?</v>
      </c>
    </row>
    <row r="17162" spans="1:7">
      <c r="A17162" t="s">
        <v>31037</v>
      </c>
      <c r="B17162">
        <v>43</v>
      </c>
      <c r="C17162">
        <v>18</v>
      </c>
      <c r="D17162">
        <v>14</v>
      </c>
      <c r="E17162" t="s">
        <v>711</v>
      </c>
      <c r="G17162" t="e">
        <f>--Blank</f>
        <v>#NAME?</v>
      </c>
    </row>
    <row r="17163" spans="1:7">
      <c r="A17163" t="s">
        <v>31038</v>
      </c>
      <c r="B17163">
        <v>43</v>
      </c>
      <c r="C17163">
        <v>18</v>
      </c>
      <c r="D17163">
        <v>15</v>
      </c>
      <c r="E17163" t="s">
        <v>711</v>
      </c>
      <c r="G17163" t="e">
        <f>--Blank</f>
        <v>#NAME?</v>
      </c>
    </row>
    <row r="17164" spans="1:7">
      <c r="A17164" t="s">
        <v>31039</v>
      </c>
      <c r="B17164">
        <v>43</v>
      </c>
      <c r="C17164">
        <v>18</v>
      </c>
      <c r="D17164">
        <v>16</v>
      </c>
      <c r="E17164" t="s">
        <v>711</v>
      </c>
      <c r="G17164" t="e">
        <f>--Blank</f>
        <v>#NAME?</v>
      </c>
    </row>
    <row r="17165" spans="1:7">
      <c r="A17165" t="s">
        <v>31040</v>
      </c>
      <c r="B17165">
        <v>43</v>
      </c>
      <c r="C17165">
        <v>18</v>
      </c>
      <c r="D17165">
        <v>17</v>
      </c>
      <c r="E17165" t="s">
        <v>711</v>
      </c>
      <c r="G17165" t="e">
        <f>--Blank</f>
        <v>#NAME?</v>
      </c>
    </row>
    <row r="17166" spans="1:7">
      <c r="A17166" t="s">
        <v>31041</v>
      </c>
      <c r="B17166">
        <v>43</v>
      </c>
      <c r="C17166">
        <v>18</v>
      </c>
      <c r="D17166">
        <v>18</v>
      </c>
      <c r="E17166" t="s">
        <v>711</v>
      </c>
      <c r="G17166" t="e">
        <f>--Blank</f>
        <v>#NAME?</v>
      </c>
    </row>
    <row r="17167" spans="1:7">
      <c r="A17167" t="s">
        <v>31042</v>
      </c>
      <c r="B17167">
        <v>43</v>
      </c>
      <c r="C17167">
        <v>18</v>
      </c>
      <c r="D17167">
        <v>19</v>
      </c>
      <c r="E17167" t="s">
        <v>711</v>
      </c>
      <c r="G17167" t="e">
        <f>--Blank</f>
        <v>#NAME?</v>
      </c>
    </row>
    <row r="17168" spans="1:7">
      <c r="A17168" t="s">
        <v>31043</v>
      </c>
      <c r="B17168">
        <v>43</v>
      </c>
      <c r="C17168">
        <v>18</v>
      </c>
      <c r="D17168">
        <v>20</v>
      </c>
      <c r="E17168" t="s">
        <v>711</v>
      </c>
      <c r="G17168" t="e">
        <f>--Blank</f>
        <v>#NAME?</v>
      </c>
    </row>
    <row r="17169" spans="1:7">
      <c r="A17169" t="s">
        <v>31044</v>
      </c>
      <c r="B17169">
        <v>43</v>
      </c>
      <c r="C17169">
        <v>19</v>
      </c>
      <c r="D17169">
        <v>1</v>
      </c>
      <c r="E17169" t="s">
        <v>711</v>
      </c>
      <c r="G17169" t="e">
        <f>--Blank</f>
        <v>#NAME?</v>
      </c>
    </row>
    <row r="17170" spans="1:7">
      <c r="A17170" t="s">
        <v>31045</v>
      </c>
      <c r="B17170">
        <v>43</v>
      </c>
      <c r="C17170">
        <v>19</v>
      </c>
      <c r="D17170">
        <v>2</v>
      </c>
      <c r="E17170" t="s">
        <v>711</v>
      </c>
      <c r="G17170" t="e">
        <f>--Blank</f>
        <v>#NAME?</v>
      </c>
    </row>
    <row r="17171" spans="1:7">
      <c r="A17171" t="s">
        <v>31046</v>
      </c>
      <c r="B17171">
        <v>43</v>
      </c>
      <c r="C17171">
        <v>19</v>
      </c>
      <c r="D17171">
        <v>3</v>
      </c>
      <c r="E17171" t="s">
        <v>711</v>
      </c>
      <c r="G17171" t="e">
        <f>--Blank</f>
        <v>#NAME?</v>
      </c>
    </row>
    <row r="17172" spans="1:7">
      <c r="A17172" t="s">
        <v>31047</v>
      </c>
      <c r="B17172">
        <v>43</v>
      </c>
      <c r="C17172">
        <v>19</v>
      </c>
      <c r="D17172">
        <v>4</v>
      </c>
      <c r="E17172" t="s">
        <v>711</v>
      </c>
      <c r="G17172" t="e">
        <f>--Blank</f>
        <v>#NAME?</v>
      </c>
    </row>
    <row r="17173" spans="1:7">
      <c r="A17173" t="s">
        <v>31048</v>
      </c>
      <c r="B17173">
        <v>43</v>
      </c>
      <c r="C17173">
        <v>19</v>
      </c>
      <c r="D17173">
        <v>5</v>
      </c>
      <c r="E17173" t="s">
        <v>711</v>
      </c>
      <c r="G17173" t="e">
        <f>--Blank</f>
        <v>#NAME?</v>
      </c>
    </row>
    <row r="17174" spans="1:7">
      <c r="A17174" t="s">
        <v>31049</v>
      </c>
      <c r="B17174">
        <v>43</v>
      </c>
      <c r="C17174">
        <v>19</v>
      </c>
      <c r="D17174">
        <v>6</v>
      </c>
      <c r="E17174" t="s">
        <v>711</v>
      </c>
      <c r="G17174" t="e">
        <f>--Blank</f>
        <v>#NAME?</v>
      </c>
    </row>
    <row r="17175" spans="1:7">
      <c r="A17175" t="s">
        <v>31050</v>
      </c>
      <c r="B17175">
        <v>43</v>
      </c>
      <c r="C17175">
        <v>19</v>
      </c>
      <c r="D17175">
        <v>7</v>
      </c>
      <c r="E17175" t="s">
        <v>711</v>
      </c>
      <c r="G17175" t="e">
        <f>--Blank</f>
        <v>#NAME?</v>
      </c>
    </row>
    <row r="17176" spans="1:7">
      <c r="A17176" t="s">
        <v>31051</v>
      </c>
      <c r="B17176">
        <v>43</v>
      </c>
      <c r="C17176">
        <v>19</v>
      </c>
      <c r="D17176">
        <v>8</v>
      </c>
      <c r="E17176" t="s">
        <v>711</v>
      </c>
      <c r="G17176" t="e">
        <f>--Blank</f>
        <v>#NAME?</v>
      </c>
    </row>
    <row r="17177" spans="1:7">
      <c r="A17177" t="s">
        <v>31052</v>
      </c>
      <c r="B17177">
        <v>43</v>
      </c>
      <c r="C17177">
        <v>19</v>
      </c>
      <c r="D17177">
        <v>9</v>
      </c>
      <c r="E17177" t="s">
        <v>711</v>
      </c>
      <c r="G17177" t="e">
        <f>--Blank</f>
        <v>#NAME?</v>
      </c>
    </row>
    <row r="17178" spans="1:7">
      <c r="A17178" t="s">
        <v>31053</v>
      </c>
      <c r="B17178">
        <v>43</v>
      </c>
      <c r="C17178">
        <v>19</v>
      </c>
      <c r="D17178">
        <v>10</v>
      </c>
      <c r="E17178" t="s">
        <v>711</v>
      </c>
      <c r="G17178" t="e">
        <f>--Blank</f>
        <v>#NAME?</v>
      </c>
    </row>
    <row r="17179" spans="1:7">
      <c r="A17179" t="s">
        <v>31054</v>
      </c>
      <c r="B17179">
        <v>43</v>
      </c>
      <c r="C17179">
        <v>19</v>
      </c>
      <c r="D17179">
        <v>11</v>
      </c>
      <c r="E17179" t="s">
        <v>711</v>
      </c>
      <c r="G17179" t="e">
        <f>--Blank</f>
        <v>#NAME?</v>
      </c>
    </row>
    <row r="17180" spans="1:7">
      <c r="A17180" t="s">
        <v>31055</v>
      </c>
      <c r="B17180">
        <v>43</v>
      </c>
      <c r="C17180">
        <v>19</v>
      </c>
      <c r="D17180">
        <v>12</v>
      </c>
      <c r="E17180" t="s">
        <v>711</v>
      </c>
      <c r="G17180" t="e">
        <f>--Blank</f>
        <v>#NAME?</v>
      </c>
    </row>
    <row r="17181" spans="1:7">
      <c r="A17181" t="s">
        <v>31056</v>
      </c>
      <c r="B17181">
        <v>43</v>
      </c>
      <c r="C17181">
        <v>19</v>
      </c>
      <c r="D17181">
        <v>13</v>
      </c>
      <c r="E17181" t="s">
        <v>711</v>
      </c>
      <c r="G17181" t="e">
        <f>--Blank</f>
        <v>#NAME?</v>
      </c>
    </row>
    <row r="17182" spans="1:7">
      <c r="A17182" t="s">
        <v>31057</v>
      </c>
      <c r="B17182">
        <v>43</v>
      </c>
      <c r="C17182">
        <v>19</v>
      </c>
      <c r="D17182">
        <v>14</v>
      </c>
      <c r="E17182" t="s">
        <v>711</v>
      </c>
      <c r="G17182" t="e">
        <f>--Blank</f>
        <v>#NAME?</v>
      </c>
    </row>
    <row r="17183" spans="1:7">
      <c r="A17183" t="s">
        <v>31058</v>
      </c>
      <c r="B17183">
        <v>43</v>
      </c>
      <c r="C17183">
        <v>19</v>
      </c>
      <c r="D17183">
        <v>15</v>
      </c>
      <c r="E17183" t="s">
        <v>711</v>
      </c>
      <c r="G17183" t="e">
        <f>--Blank</f>
        <v>#NAME?</v>
      </c>
    </row>
    <row r="17184" spans="1:7">
      <c r="A17184" t="s">
        <v>31059</v>
      </c>
      <c r="B17184">
        <v>43</v>
      </c>
      <c r="C17184">
        <v>19</v>
      </c>
      <c r="D17184">
        <v>16</v>
      </c>
      <c r="E17184" t="s">
        <v>711</v>
      </c>
      <c r="G17184" t="e">
        <f>--Blank</f>
        <v>#NAME?</v>
      </c>
    </row>
    <row r="17185" spans="1:7">
      <c r="A17185" t="s">
        <v>31060</v>
      </c>
      <c r="B17185">
        <v>43</v>
      </c>
      <c r="C17185">
        <v>19</v>
      </c>
      <c r="D17185">
        <v>17</v>
      </c>
      <c r="E17185" t="s">
        <v>711</v>
      </c>
      <c r="G17185" t="e">
        <f>--Blank</f>
        <v>#NAME?</v>
      </c>
    </row>
    <row r="17186" spans="1:7">
      <c r="A17186" t="s">
        <v>31061</v>
      </c>
      <c r="B17186">
        <v>43</v>
      </c>
      <c r="C17186">
        <v>19</v>
      </c>
      <c r="D17186">
        <v>18</v>
      </c>
      <c r="E17186" t="s">
        <v>711</v>
      </c>
      <c r="G17186" t="e">
        <f>--Blank</f>
        <v>#NAME?</v>
      </c>
    </row>
    <row r="17187" spans="1:7">
      <c r="A17187" t="s">
        <v>31062</v>
      </c>
      <c r="B17187">
        <v>43</v>
      </c>
      <c r="C17187">
        <v>19</v>
      </c>
      <c r="D17187">
        <v>19</v>
      </c>
      <c r="E17187" t="s">
        <v>711</v>
      </c>
      <c r="G17187" t="e">
        <f>--Blank</f>
        <v>#NAME?</v>
      </c>
    </row>
    <row r="17188" spans="1:7">
      <c r="A17188" t="s">
        <v>31063</v>
      </c>
      <c r="B17188">
        <v>43</v>
      </c>
      <c r="C17188">
        <v>19</v>
      </c>
      <c r="D17188">
        <v>20</v>
      </c>
      <c r="E17188" t="s">
        <v>711</v>
      </c>
      <c r="G17188" t="e">
        <f>--Blank</f>
        <v>#NAME?</v>
      </c>
    </row>
    <row r="17189" spans="1:7">
      <c r="A17189" t="s">
        <v>31064</v>
      </c>
      <c r="B17189">
        <v>43</v>
      </c>
      <c r="C17189">
        <v>20</v>
      </c>
      <c r="D17189">
        <v>1</v>
      </c>
      <c r="E17189" t="s">
        <v>711</v>
      </c>
      <c r="G17189" t="e">
        <f>--Blank</f>
        <v>#NAME?</v>
      </c>
    </row>
    <row r="17190" spans="1:7">
      <c r="A17190" t="s">
        <v>31065</v>
      </c>
      <c r="B17190">
        <v>43</v>
      </c>
      <c r="C17190">
        <v>20</v>
      </c>
      <c r="D17190">
        <v>2</v>
      </c>
      <c r="E17190" t="s">
        <v>711</v>
      </c>
      <c r="G17190" t="e">
        <f>--Blank</f>
        <v>#NAME?</v>
      </c>
    </row>
    <row r="17191" spans="1:7">
      <c r="A17191" t="s">
        <v>31066</v>
      </c>
      <c r="B17191">
        <v>43</v>
      </c>
      <c r="C17191">
        <v>20</v>
      </c>
      <c r="D17191">
        <v>3</v>
      </c>
      <c r="E17191" t="s">
        <v>711</v>
      </c>
      <c r="G17191" t="e">
        <f>--Blank</f>
        <v>#NAME?</v>
      </c>
    </row>
    <row r="17192" spans="1:7">
      <c r="A17192" t="s">
        <v>31067</v>
      </c>
      <c r="B17192">
        <v>43</v>
      </c>
      <c r="C17192">
        <v>20</v>
      </c>
      <c r="D17192">
        <v>4</v>
      </c>
      <c r="E17192" t="s">
        <v>711</v>
      </c>
      <c r="G17192" t="e">
        <f>--Blank</f>
        <v>#NAME?</v>
      </c>
    </row>
    <row r="17193" spans="1:7">
      <c r="A17193" t="s">
        <v>31068</v>
      </c>
      <c r="B17193">
        <v>43</v>
      </c>
      <c r="C17193">
        <v>20</v>
      </c>
      <c r="D17193">
        <v>5</v>
      </c>
      <c r="E17193" t="s">
        <v>711</v>
      </c>
      <c r="G17193" t="e">
        <f>--Blank</f>
        <v>#NAME?</v>
      </c>
    </row>
    <row r="17194" spans="1:7">
      <c r="A17194" t="s">
        <v>31069</v>
      </c>
      <c r="B17194">
        <v>43</v>
      </c>
      <c r="C17194">
        <v>20</v>
      </c>
      <c r="D17194">
        <v>6</v>
      </c>
      <c r="E17194" t="s">
        <v>711</v>
      </c>
      <c r="G17194" t="e">
        <f>--Blank</f>
        <v>#NAME?</v>
      </c>
    </row>
    <row r="17195" spans="1:7">
      <c r="A17195" t="s">
        <v>31070</v>
      </c>
      <c r="B17195">
        <v>43</v>
      </c>
      <c r="C17195">
        <v>20</v>
      </c>
      <c r="D17195">
        <v>7</v>
      </c>
      <c r="E17195" t="s">
        <v>711</v>
      </c>
      <c r="G17195" t="e">
        <f>--Blank</f>
        <v>#NAME?</v>
      </c>
    </row>
    <row r="17196" spans="1:7">
      <c r="A17196" t="s">
        <v>31071</v>
      </c>
      <c r="B17196">
        <v>43</v>
      </c>
      <c r="C17196">
        <v>20</v>
      </c>
      <c r="D17196">
        <v>8</v>
      </c>
      <c r="E17196" t="s">
        <v>711</v>
      </c>
      <c r="G17196" t="e">
        <f>--Blank</f>
        <v>#NAME?</v>
      </c>
    </row>
    <row r="17197" spans="1:7">
      <c r="A17197" t="s">
        <v>31072</v>
      </c>
      <c r="B17197">
        <v>43</v>
      </c>
      <c r="C17197">
        <v>20</v>
      </c>
      <c r="D17197">
        <v>9</v>
      </c>
      <c r="E17197" t="s">
        <v>711</v>
      </c>
      <c r="G17197" t="e">
        <f>--Blank</f>
        <v>#NAME?</v>
      </c>
    </row>
    <row r="17198" spans="1:7">
      <c r="A17198" t="s">
        <v>31073</v>
      </c>
      <c r="B17198">
        <v>43</v>
      </c>
      <c r="C17198">
        <v>20</v>
      </c>
      <c r="D17198">
        <v>10</v>
      </c>
      <c r="E17198" t="s">
        <v>711</v>
      </c>
      <c r="G17198" t="e">
        <f>--Blank</f>
        <v>#NAME?</v>
      </c>
    </row>
    <row r="17199" spans="1:7">
      <c r="A17199" t="s">
        <v>31074</v>
      </c>
      <c r="B17199">
        <v>43</v>
      </c>
      <c r="C17199">
        <v>20</v>
      </c>
      <c r="D17199">
        <v>11</v>
      </c>
      <c r="E17199" t="s">
        <v>711</v>
      </c>
      <c r="G17199" t="e">
        <f>--Blank</f>
        <v>#NAME?</v>
      </c>
    </row>
    <row r="17200" spans="1:7">
      <c r="A17200" t="s">
        <v>31075</v>
      </c>
      <c r="B17200">
        <v>43</v>
      </c>
      <c r="C17200">
        <v>20</v>
      </c>
      <c r="D17200">
        <v>12</v>
      </c>
      <c r="E17200" t="s">
        <v>711</v>
      </c>
      <c r="G17200" t="e">
        <f>--Blank</f>
        <v>#NAME?</v>
      </c>
    </row>
    <row r="17201" spans="1:7">
      <c r="A17201" t="s">
        <v>31076</v>
      </c>
      <c r="B17201">
        <v>43</v>
      </c>
      <c r="C17201">
        <v>20</v>
      </c>
      <c r="D17201">
        <v>13</v>
      </c>
      <c r="E17201" t="s">
        <v>711</v>
      </c>
      <c r="G17201" t="e">
        <f>--Blank</f>
        <v>#NAME?</v>
      </c>
    </row>
    <row r="17202" spans="1:7">
      <c r="A17202" t="s">
        <v>31077</v>
      </c>
      <c r="B17202">
        <v>43</v>
      </c>
      <c r="C17202">
        <v>20</v>
      </c>
      <c r="D17202">
        <v>14</v>
      </c>
      <c r="E17202" t="s">
        <v>711</v>
      </c>
      <c r="G17202" t="e">
        <f>--Blank</f>
        <v>#NAME?</v>
      </c>
    </row>
    <row r="17203" spans="1:7">
      <c r="A17203" t="s">
        <v>31078</v>
      </c>
      <c r="B17203">
        <v>43</v>
      </c>
      <c r="C17203">
        <v>20</v>
      </c>
      <c r="D17203">
        <v>15</v>
      </c>
      <c r="E17203" t="s">
        <v>711</v>
      </c>
      <c r="G17203" t="e">
        <f>--Blank</f>
        <v>#NAME?</v>
      </c>
    </row>
    <row r="17204" spans="1:7">
      <c r="A17204" t="s">
        <v>31079</v>
      </c>
      <c r="B17204">
        <v>43</v>
      </c>
      <c r="C17204">
        <v>20</v>
      </c>
      <c r="D17204">
        <v>16</v>
      </c>
      <c r="E17204" t="s">
        <v>711</v>
      </c>
      <c r="G17204" t="e">
        <f>--Blank</f>
        <v>#NAME?</v>
      </c>
    </row>
    <row r="17205" spans="1:7">
      <c r="A17205" t="s">
        <v>31080</v>
      </c>
      <c r="B17205">
        <v>43</v>
      </c>
      <c r="C17205">
        <v>20</v>
      </c>
      <c r="D17205">
        <v>17</v>
      </c>
      <c r="E17205" t="s">
        <v>711</v>
      </c>
      <c r="G17205" t="e">
        <f>--Blank</f>
        <v>#NAME?</v>
      </c>
    </row>
    <row r="17206" spans="1:7">
      <c r="A17206" t="s">
        <v>31081</v>
      </c>
      <c r="B17206">
        <v>43</v>
      </c>
      <c r="C17206">
        <v>20</v>
      </c>
      <c r="D17206">
        <v>18</v>
      </c>
      <c r="E17206" t="s">
        <v>711</v>
      </c>
      <c r="G17206" t="e">
        <f>--Blank</f>
        <v>#NAME?</v>
      </c>
    </row>
    <row r="17207" spans="1:7">
      <c r="A17207" t="s">
        <v>31082</v>
      </c>
      <c r="B17207">
        <v>43</v>
      </c>
      <c r="C17207">
        <v>20</v>
      </c>
      <c r="D17207">
        <v>19</v>
      </c>
      <c r="E17207" t="s">
        <v>711</v>
      </c>
      <c r="G17207" t="e">
        <f>--Blank</f>
        <v>#NAME?</v>
      </c>
    </row>
    <row r="17208" spans="1:7">
      <c r="A17208" t="s">
        <v>31083</v>
      </c>
      <c r="B17208">
        <v>43</v>
      </c>
      <c r="C17208">
        <v>20</v>
      </c>
      <c r="D17208">
        <v>20</v>
      </c>
      <c r="E17208" t="s">
        <v>711</v>
      </c>
      <c r="G17208" t="e">
        <f>--Blank</f>
        <v>#NAME?</v>
      </c>
    </row>
    <row r="17209" spans="1:7">
      <c r="A17209" t="s">
        <v>31084</v>
      </c>
      <c r="B17209">
        <v>44</v>
      </c>
      <c r="C17209">
        <v>1</v>
      </c>
      <c r="D17209">
        <v>1</v>
      </c>
      <c r="E17209" t="s">
        <v>15</v>
      </c>
      <c r="G17209" t="s">
        <v>16</v>
      </c>
    </row>
    <row r="17210" spans="1:7">
      <c r="A17210" t="s">
        <v>31085</v>
      </c>
      <c r="B17210">
        <v>44</v>
      </c>
      <c r="C17210">
        <v>1</v>
      </c>
      <c r="D17210">
        <v>2</v>
      </c>
      <c r="E17210" t="s">
        <v>15</v>
      </c>
      <c r="G17210" t="s">
        <v>16</v>
      </c>
    </row>
    <row r="17211" spans="1:7">
      <c r="A17211" t="s">
        <v>31086</v>
      </c>
      <c r="B17211">
        <v>44</v>
      </c>
      <c r="C17211">
        <v>1</v>
      </c>
      <c r="D17211">
        <v>3</v>
      </c>
      <c r="E17211" t="s">
        <v>19</v>
      </c>
      <c r="G17211" t="s">
        <v>20</v>
      </c>
    </row>
    <row r="17212" spans="1:7">
      <c r="A17212" t="s">
        <v>31087</v>
      </c>
      <c r="B17212">
        <v>44</v>
      </c>
      <c r="C17212">
        <v>1</v>
      </c>
      <c r="D17212">
        <v>4</v>
      </c>
      <c r="E17212" t="s">
        <v>19</v>
      </c>
      <c r="G17212" t="s">
        <v>20</v>
      </c>
    </row>
    <row r="17213" spans="1:7">
      <c r="A17213" t="s">
        <v>31088</v>
      </c>
      <c r="B17213">
        <v>44</v>
      </c>
      <c r="C17213">
        <v>1</v>
      </c>
      <c r="D17213">
        <v>5</v>
      </c>
      <c r="E17213" t="s">
        <v>23</v>
      </c>
      <c r="G17213" t="s">
        <v>24</v>
      </c>
    </row>
    <row r="17214" spans="1:7">
      <c r="A17214" t="s">
        <v>31089</v>
      </c>
      <c r="B17214">
        <v>44</v>
      </c>
      <c r="C17214">
        <v>1</v>
      </c>
      <c r="D17214">
        <v>6</v>
      </c>
      <c r="E17214" t="s">
        <v>23</v>
      </c>
      <c r="G17214" t="s">
        <v>24</v>
      </c>
    </row>
    <row r="17215" spans="1:7">
      <c r="A17215" t="s">
        <v>31090</v>
      </c>
      <c r="B17215">
        <v>44</v>
      </c>
      <c r="C17215">
        <v>1</v>
      </c>
      <c r="D17215">
        <v>7</v>
      </c>
      <c r="E17215" t="s">
        <v>27</v>
      </c>
      <c r="G17215" t="s">
        <v>28</v>
      </c>
    </row>
    <row r="17216" spans="1:7">
      <c r="A17216" t="s">
        <v>31091</v>
      </c>
      <c r="B17216">
        <v>44</v>
      </c>
      <c r="C17216">
        <v>1</v>
      </c>
      <c r="D17216">
        <v>8</v>
      </c>
      <c r="E17216" t="s">
        <v>27</v>
      </c>
      <c r="G17216" t="s">
        <v>28</v>
      </c>
    </row>
    <row r="17217" spans="1:7">
      <c r="A17217" t="s">
        <v>31092</v>
      </c>
      <c r="B17217">
        <v>44</v>
      </c>
      <c r="C17217">
        <v>1</v>
      </c>
      <c r="D17217">
        <v>9</v>
      </c>
      <c r="E17217" t="s">
        <v>31</v>
      </c>
      <c r="G17217" t="s">
        <v>32</v>
      </c>
    </row>
    <row r="17218" spans="1:7">
      <c r="A17218" t="s">
        <v>31093</v>
      </c>
      <c r="B17218">
        <v>44</v>
      </c>
      <c r="C17218">
        <v>1</v>
      </c>
      <c r="D17218">
        <v>10</v>
      </c>
      <c r="E17218" t="s">
        <v>31</v>
      </c>
      <c r="G17218" t="s">
        <v>32</v>
      </c>
    </row>
    <row r="17219" spans="1:7">
      <c r="A17219" t="s">
        <v>31094</v>
      </c>
      <c r="B17219">
        <v>44</v>
      </c>
      <c r="C17219">
        <v>1</v>
      </c>
      <c r="D17219">
        <v>11</v>
      </c>
      <c r="E17219" t="s">
        <v>35</v>
      </c>
      <c r="G17219" t="s">
        <v>36</v>
      </c>
    </row>
    <row r="17220" spans="1:7">
      <c r="A17220" t="s">
        <v>31095</v>
      </c>
      <c r="B17220">
        <v>44</v>
      </c>
      <c r="C17220">
        <v>1</v>
      </c>
      <c r="D17220">
        <v>12</v>
      </c>
      <c r="E17220" t="s">
        <v>35</v>
      </c>
      <c r="G17220" t="s">
        <v>36</v>
      </c>
    </row>
    <row r="17221" spans="1:7">
      <c r="A17221" t="s">
        <v>31096</v>
      </c>
      <c r="B17221">
        <v>44</v>
      </c>
      <c r="C17221">
        <v>1</v>
      </c>
      <c r="D17221">
        <v>13</v>
      </c>
      <c r="E17221" t="s">
        <v>39</v>
      </c>
      <c r="G17221" t="s">
        <v>40</v>
      </c>
    </row>
    <row r="17222" spans="1:7">
      <c r="A17222" t="s">
        <v>31097</v>
      </c>
      <c r="B17222">
        <v>44</v>
      </c>
      <c r="C17222">
        <v>1</v>
      </c>
      <c r="D17222">
        <v>14</v>
      </c>
      <c r="E17222" t="s">
        <v>39</v>
      </c>
      <c r="G17222" t="s">
        <v>40</v>
      </c>
    </row>
    <row r="17223" spans="1:7">
      <c r="A17223" t="s">
        <v>31098</v>
      </c>
      <c r="B17223">
        <v>44</v>
      </c>
      <c r="C17223">
        <v>1</v>
      </c>
      <c r="D17223">
        <v>15</v>
      </c>
      <c r="E17223" t="s">
        <v>43</v>
      </c>
      <c r="G17223" t="s">
        <v>44</v>
      </c>
    </row>
    <row r="17224" spans="1:7">
      <c r="A17224" t="s">
        <v>31099</v>
      </c>
      <c r="B17224">
        <v>44</v>
      </c>
      <c r="C17224">
        <v>1</v>
      </c>
      <c r="D17224">
        <v>16</v>
      </c>
      <c r="E17224" t="s">
        <v>43</v>
      </c>
      <c r="G17224" t="s">
        <v>44</v>
      </c>
    </row>
    <row r="17225" spans="1:7">
      <c r="A17225" t="s">
        <v>31100</v>
      </c>
      <c r="B17225">
        <v>44</v>
      </c>
      <c r="C17225">
        <v>1</v>
      </c>
      <c r="D17225">
        <v>17</v>
      </c>
      <c r="E17225" t="s">
        <v>47</v>
      </c>
      <c r="G17225" t="s">
        <v>48</v>
      </c>
    </row>
    <row r="17226" spans="1:7">
      <c r="A17226" t="s">
        <v>31101</v>
      </c>
      <c r="B17226">
        <v>44</v>
      </c>
      <c r="C17226">
        <v>1</v>
      </c>
      <c r="D17226">
        <v>18</v>
      </c>
      <c r="E17226" t="s">
        <v>47</v>
      </c>
      <c r="G17226" t="s">
        <v>48</v>
      </c>
    </row>
    <row r="17227" spans="1:7">
      <c r="A17227" t="s">
        <v>31102</v>
      </c>
      <c r="B17227">
        <v>44</v>
      </c>
      <c r="C17227">
        <v>1</v>
      </c>
      <c r="D17227">
        <v>19</v>
      </c>
      <c r="E17227" t="s">
        <v>51</v>
      </c>
      <c r="G17227" t="s">
        <v>52</v>
      </c>
    </row>
    <row r="17228" spans="1:7">
      <c r="A17228" t="s">
        <v>31103</v>
      </c>
      <c r="B17228">
        <v>44</v>
      </c>
      <c r="C17228">
        <v>1</v>
      </c>
      <c r="D17228">
        <v>20</v>
      </c>
      <c r="E17228" t="s">
        <v>51</v>
      </c>
      <c r="G17228" t="s">
        <v>52</v>
      </c>
    </row>
    <row r="17229" spans="1:7">
      <c r="A17229" t="s">
        <v>31104</v>
      </c>
      <c r="B17229">
        <v>44</v>
      </c>
      <c r="C17229">
        <v>2</v>
      </c>
      <c r="D17229">
        <v>1</v>
      </c>
      <c r="E17229" t="s">
        <v>55</v>
      </c>
      <c r="G17229" t="s">
        <v>56</v>
      </c>
    </row>
    <row r="17230" spans="1:7">
      <c r="A17230" t="s">
        <v>31105</v>
      </c>
      <c r="B17230">
        <v>44</v>
      </c>
      <c r="C17230">
        <v>2</v>
      </c>
      <c r="D17230">
        <v>2</v>
      </c>
      <c r="E17230" t="s">
        <v>55</v>
      </c>
      <c r="G17230" t="s">
        <v>56</v>
      </c>
    </row>
    <row r="17231" spans="1:7">
      <c r="A17231" t="s">
        <v>31106</v>
      </c>
      <c r="B17231">
        <v>44</v>
      </c>
      <c r="C17231">
        <v>2</v>
      </c>
      <c r="D17231">
        <v>3</v>
      </c>
      <c r="E17231" t="s">
        <v>59</v>
      </c>
      <c r="G17231" t="s">
        <v>60</v>
      </c>
    </row>
    <row r="17232" spans="1:7">
      <c r="A17232" t="s">
        <v>31107</v>
      </c>
      <c r="B17232">
        <v>44</v>
      </c>
      <c r="C17232">
        <v>2</v>
      </c>
      <c r="D17232">
        <v>4</v>
      </c>
      <c r="E17232" t="s">
        <v>59</v>
      </c>
      <c r="G17232" t="s">
        <v>60</v>
      </c>
    </row>
    <row r="17233" spans="1:7">
      <c r="A17233" t="s">
        <v>31108</v>
      </c>
      <c r="B17233">
        <v>44</v>
      </c>
      <c r="C17233">
        <v>2</v>
      </c>
      <c r="D17233">
        <v>5</v>
      </c>
      <c r="E17233" t="s">
        <v>63</v>
      </c>
      <c r="G17233" t="s">
        <v>64</v>
      </c>
    </row>
    <row r="17234" spans="1:7">
      <c r="A17234" t="s">
        <v>31109</v>
      </c>
      <c r="B17234">
        <v>44</v>
      </c>
      <c r="C17234">
        <v>2</v>
      </c>
      <c r="D17234">
        <v>6</v>
      </c>
      <c r="E17234" t="s">
        <v>63</v>
      </c>
      <c r="G17234" t="s">
        <v>64</v>
      </c>
    </row>
    <row r="17235" spans="1:7">
      <c r="A17235" t="s">
        <v>31110</v>
      </c>
      <c r="B17235">
        <v>44</v>
      </c>
      <c r="C17235">
        <v>2</v>
      </c>
      <c r="D17235">
        <v>7</v>
      </c>
      <c r="E17235" t="s">
        <v>67</v>
      </c>
      <c r="G17235" t="s">
        <v>68</v>
      </c>
    </row>
    <row r="17236" spans="1:7">
      <c r="A17236" t="s">
        <v>31111</v>
      </c>
      <c r="B17236">
        <v>44</v>
      </c>
      <c r="C17236">
        <v>2</v>
      </c>
      <c r="D17236">
        <v>8</v>
      </c>
      <c r="E17236" t="s">
        <v>67</v>
      </c>
      <c r="G17236" t="s">
        <v>68</v>
      </c>
    </row>
    <row r="17237" spans="1:7">
      <c r="A17237" t="s">
        <v>31112</v>
      </c>
      <c r="B17237">
        <v>44</v>
      </c>
      <c r="C17237">
        <v>2</v>
      </c>
      <c r="D17237">
        <v>9</v>
      </c>
      <c r="E17237" t="s">
        <v>71</v>
      </c>
      <c r="G17237" t="s">
        <v>72</v>
      </c>
    </row>
    <row r="17238" spans="1:7">
      <c r="A17238" t="s">
        <v>31113</v>
      </c>
      <c r="B17238">
        <v>44</v>
      </c>
      <c r="C17238">
        <v>2</v>
      </c>
      <c r="D17238">
        <v>10</v>
      </c>
      <c r="E17238" t="s">
        <v>71</v>
      </c>
      <c r="G17238" t="s">
        <v>72</v>
      </c>
    </row>
    <row r="17239" spans="1:7">
      <c r="A17239" t="s">
        <v>31114</v>
      </c>
      <c r="B17239">
        <v>44</v>
      </c>
      <c r="C17239">
        <v>2</v>
      </c>
      <c r="D17239">
        <v>11</v>
      </c>
      <c r="E17239" t="s">
        <v>75</v>
      </c>
      <c r="G17239" t="s">
        <v>76</v>
      </c>
    </row>
    <row r="17240" spans="1:7">
      <c r="A17240" t="s">
        <v>31115</v>
      </c>
      <c r="B17240">
        <v>44</v>
      </c>
      <c r="C17240">
        <v>2</v>
      </c>
      <c r="D17240">
        <v>12</v>
      </c>
      <c r="E17240" t="s">
        <v>75</v>
      </c>
      <c r="G17240" t="s">
        <v>76</v>
      </c>
    </row>
    <row r="17241" spans="1:7">
      <c r="A17241" t="s">
        <v>31116</v>
      </c>
      <c r="B17241">
        <v>44</v>
      </c>
      <c r="C17241">
        <v>2</v>
      </c>
      <c r="D17241">
        <v>13</v>
      </c>
      <c r="E17241" t="s">
        <v>31117</v>
      </c>
      <c r="F17241" t="s">
        <v>31118</v>
      </c>
    </row>
    <row r="17242" spans="1:7">
      <c r="A17242" t="s">
        <v>31119</v>
      </c>
      <c r="B17242">
        <v>44</v>
      </c>
      <c r="C17242">
        <v>2</v>
      </c>
      <c r="D17242">
        <v>14</v>
      </c>
      <c r="E17242" t="s">
        <v>31120</v>
      </c>
      <c r="F17242" t="s">
        <v>31118</v>
      </c>
    </row>
    <row r="17243" spans="1:7">
      <c r="A17243" t="s">
        <v>31121</v>
      </c>
      <c r="B17243">
        <v>44</v>
      </c>
      <c r="C17243">
        <v>2</v>
      </c>
      <c r="D17243">
        <v>15</v>
      </c>
      <c r="E17243" t="s">
        <v>31122</v>
      </c>
      <c r="F17243" t="s">
        <v>31123</v>
      </c>
    </row>
    <row r="17244" spans="1:7">
      <c r="A17244" t="s">
        <v>31124</v>
      </c>
      <c r="B17244">
        <v>44</v>
      </c>
      <c r="C17244">
        <v>2</v>
      </c>
      <c r="D17244">
        <v>16</v>
      </c>
      <c r="E17244" t="s">
        <v>31125</v>
      </c>
      <c r="F17244" t="s">
        <v>31123</v>
      </c>
    </row>
    <row r="17245" spans="1:7">
      <c r="A17245" t="s">
        <v>31126</v>
      </c>
      <c r="B17245">
        <v>44</v>
      </c>
      <c r="C17245">
        <v>2</v>
      </c>
      <c r="D17245">
        <v>17</v>
      </c>
      <c r="E17245" t="s">
        <v>31127</v>
      </c>
      <c r="F17245" t="s">
        <v>31128</v>
      </c>
    </row>
    <row r="17246" spans="1:7">
      <c r="A17246" t="s">
        <v>31129</v>
      </c>
      <c r="B17246">
        <v>44</v>
      </c>
      <c r="C17246">
        <v>2</v>
      </c>
      <c r="D17246">
        <v>18</v>
      </c>
      <c r="E17246" t="s">
        <v>31130</v>
      </c>
      <c r="F17246" t="s">
        <v>31128</v>
      </c>
    </row>
    <row r="17247" spans="1:7">
      <c r="A17247" t="s">
        <v>31131</v>
      </c>
      <c r="B17247">
        <v>44</v>
      </c>
      <c r="C17247">
        <v>2</v>
      </c>
      <c r="D17247">
        <v>19</v>
      </c>
      <c r="E17247" t="s">
        <v>31132</v>
      </c>
      <c r="F17247" t="s">
        <v>31133</v>
      </c>
    </row>
    <row r="17248" spans="1:7">
      <c r="A17248" t="s">
        <v>31134</v>
      </c>
      <c r="B17248">
        <v>44</v>
      </c>
      <c r="C17248">
        <v>2</v>
      </c>
      <c r="D17248">
        <v>20</v>
      </c>
      <c r="E17248" t="s">
        <v>31135</v>
      </c>
      <c r="F17248" t="s">
        <v>31133</v>
      </c>
    </row>
    <row r="17249" spans="1:7">
      <c r="A17249" t="s">
        <v>31136</v>
      </c>
      <c r="B17249">
        <v>44</v>
      </c>
      <c r="C17249">
        <v>3</v>
      </c>
      <c r="D17249">
        <v>1</v>
      </c>
      <c r="E17249" t="s">
        <v>31137</v>
      </c>
      <c r="F17249" t="s">
        <v>31138</v>
      </c>
    </row>
    <row r="17250" spans="1:7">
      <c r="A17250" t="s">
        <v>31139</v>
      </c>
      <c r="B17250">
        <v>44</v>
      </c>
      <c r="C17250">
        <v>3</v>
      </c>
      <c r="D17250">
        <v>2</v>
      </c>
      <c r="E17250" t="s">
        <v>31140</v>
      </c>
      <c r="F17250" t="s">
        <v>31138</v>
      </c>
    </row>
    <row r="17251" spans="1:7">
      <c r="A17251" t="s">
        <v>31141</v>
      </c>
      <c r="B17251">
        <v>44</v>
      </c>
      <c r="C17251">
        <v>3</v>
      </c>
      <c r="D17251">
        <v>3</v>
      </c>
      <c r="E17251" t="s">
        <v>31142</v>
      </c>
      <c r="F17251" t="s">
        <v>31143</v>
      </c>
    </row>
    <row r="17252" spans="1:7">
      <c r="A17252" t="s">
        <v>31144</v>
      </c>
      <c r="B17252">
        <v>44</v>
      </c>
      <c r="C17252">
        <v>3</v>
      </c>
      <c r="D17252">
        <v>4</v>
      </c>
      <c r="E17252" t="s">
        <v>31145</v>
      </c>
      <c r="F17252" t="s">
        <v>31143</v>
      </c>
    </row>
    <row r="17253" spans="1:7">
      <c r="A17253" t="s">
        <v>31146</v>
      </c>
      <c r="B17253">
        <v>44</v>
      </c>
      <c r="C17253">
        <v>3</v>
      </c>
      <c r="D17253">
        <v>5</v>
      </c>
      <c r="E17253" t="s">
        <v>31147</v>
      </c>
      <c r="F17253" t="s">
        <v>31148</v>
      </c>
    </row>
    <row r="17254" spans="1:7">
      <c r="A17254" t="s">
        <v>31149</v>
      </c>
      <c r="B17254">
        <v>44</v>
      </c>
      <c r="C17254">
        <v>3</v>
      </c>
      <c r="D17254">
        <v>6</v>
      </c>
      <c r="E17254" t="s">
        <v>31150</v>
      </c>
      <c r="F17254" t="s">
        <v>31148</v>
      </c>
    </row>
    <row r="17255" spans="1:7">
      <c r="A17255" t="s">
        <v>31151</v>
      </c>
      <c r="B17255">
        <v>44</v>
      </c>
      <c r="C17255">
        <v>3</v>
      </c>
      <c r="D17255">
        <v>7</v>
      </c>
      <c r="E17255" t="s">
        <v>31152</v>
      </c>
      <c r="F17255" t="s">
        <v>31153</v>
      </c>
    </row>
    <row r="17256" spans="1:7">
      <c r="A17256" t="s">
        <v>31154</v>
      </c>
      <c r="B17256">
        <v>44</v>
      </c>
      <c r="C17256">
        <v>3</v>
      </c>
      <c r="D17256">
        <v>8</v>
      </c>
      <c r="E17256" t="s">
        <v>31155</v>
      </c>
      <c r="F17256" t="s">
        <v>31153</v>
      </c>
    </row>
    <row r="17257" spans="1:7">
      <c r="A17257" t="s">
        <v>31156</v>
      </c>
      <c r="B17257">
        <v>44</v>
      </c>
      <c r="C17257">
        <v>3</v>
      </c>
      <c r="D17257">
        <v>9</v>
      </c>
      <c r="E17257" t="s">
        <v>31157</v>
      </c>
      <c r="G17257" t="e">
        <f>--Internal_21610</f>
        <v>#NAME?</v>
      </c>
    </row>
    <row r="17258" spans="1:7">
      <c r="A17258" t="s">
        <v>31158</v>
      </c>
      <c r="B17258">
        <v>44</v>
      </c>
      <c r="C17258">
        <v>3</v>
      </c>
      <c r="D17258">
        <v>10</v>
      </c>
      <c r="E17258" t="s">
        <v>31157</v>
      </c>
      <c r="G17258" t="e">
        <f>--Internal_21610</f>
        <v>#NAME?</v>
      </c>
    </row>
    <row r="17259" spans="1:7">
      <c r="A17259" t="s">
        <v>31159</v>
      </c>
      <c r="B17259">
        <v>44</v>
      </c>
      <c r="C17259">
        <v>3</v>
      </c>
      <c r="D17259">
        <v>11</v>
      </c>
      <c r="E17259" t="s">
        <v>31160</v>
      </c>
      <c r="F17259" t="s">
        <v>31161</v>
      </c>
    </row>
    <row r="17260" spans="1:7">
      <c r="A17260" t="s">
        <v>31162</v>
      </c>
      <c r="B17260">
        <v>44</v>
      </c>
      <c r="C17260">
        <v>3</v>
      </c>
      <c r="D17260">
        <v>12</v>
      </c>
      <c r="E17260" t="s">
        <v>31163</v>
      </c>
      <c r="F17260" t="s">
        <v>31161</v>
      </c>
    </row>
    <row r="17261" spans="1:7">
      <c r="A17261" t="s">
        <v>31164</v>
      </c>
      <c r="B17261">
        <v>44</v>
      </c>
      <c r="C17261">
        <v>3</v>
      </c>
      <c r="D17261">
        <v>13</v>
      </c>
      <c r="E17261" t="s">
        <v>31165</v>
      </c>
      <c r="G17261" t="e">
        <f>--Internal_12027</f>
        <v>#NAME?</v>
      </c>
    </row>
    <row r="17262" spans="1:7">
      <c r="A17262" t="s">
        <v>31166</v>
      </c>
      <c r="B17262">
        <v>44</v>
      </c>
      <c r="C17262">
        <v>3</v>
      </c>
      <c r="D17262">
        <v>14</v>
      </c>
      <c r="E17262" t="s">
        <v>31165</v>
      </c>
      <c r="G17262" t="e">
        <f>--Internal_12027</f>
        <v>#NAME?</v>
      </c>
    </row>
    <row r="17263" spans="1:7">
      <c r="A17263" t="s">
        <v>31167</v>
      </c>
      <c r="B17263">
        <v>44</v>
      </c>
      <c r="C17263">
        <v>3</v>
      </c>
      <c r="D17263">
        <v>15</v>
      </c>
      <c r="E17263" t="s">
        <v>31168</v>
      </c>
      <c r="F17263" t="s">
        <v>31169</v>
      </c>
    </row>
    <row r="17264" spans="1:7">
      <c r="A17264" t="s">
        <v>31170</v>
      </c>
      <c r="B17264">
        <v>44</v>
      </c>
      <c r="C17264">
        <v>3</v>
      </c>
      <c r="D17264">
        <v>16</v>
      </c>
      <c r="E17264" t="s">
        <v>31171</v>
      </c>
      <c r="F17264" t="s">
        <v>31169</v>
      </c>
    </row>
    <row r="17265" spans="1:7">
      <c r="A17265" t="s">
        <v>31172</v>
      </c>
      <c r="B17265">
        <v>44</v>
      </c>
      <c r="C17265">
        <v>3</v>
      </c>
      <c r="D17265">
        <v>17</v>
      </c>
      <c r="E17265" t="s">
        <v>25413</v>
      </c>
      <c r="G17265" t="e">
        <f>--Internal_10369</f>
        <v>#NAME?</v>
      </c>
    </row>
    <row r="17266" spans="1:7">
      <c r="A17266" t="s">
        <v>31173</v>
      </c>
      <c r="B17266">
        <v>44</v>
      </c>
      <c r="C17266">
        <v>3</v>
      </c>
      <c r="D17266">
        <v>18</v>
      </c>
      <c r="E17266" t="s">
        <v>25413</v>
      </c>
      <c r="G17266" t="e">
        <f>--Internal_10369</f>
        <v>#NAME?</v>
      </c>
    </row>
    <row r="17267" spans="1:7">
      <c r="A17267" t="s">
        <v>31174</v>
      </c>
      <c r="B17267">
        <v>44</v>
      </c>
      <c r="C17267">
        <v>3</v>
      </c>
      <c r="D17267">
        <v>19</v>
      </c>
      <c r="E17267" t="s">
        <v>31175</v>
      </c>
      <c r="F17267" t="s">
        <v>31176</v>
      </c>
    </row>
    <row r="17268" spans="1:7">
      <c r="A17268" t="s">
        <v>31177</v>
      </c>
      <c r="B17268">
        <v>44</v>
      </c>
      <c r="C17268">
        <v>3</v>
      </c>
      <c r="D17268">
        <v>20</v>
      </c>
      <c r="E17268" t="s">
        <v>31178</v>
      </c>
      <c r="F17268" t="s">
        <v>31176</v>
      </c>
    </row>
    <row r="17269" spans="1:7">
      <c r="A17269" t="s">
        <v>31179</v>
      </c>
      <c r="B17269">
        <v>44</v>
      </c>
      <c r="C17269">
        <v>4</v>
      </c>
      <c r="D17269">
        <v>1</v>
      </c>
      <c r="E17269" t="s">
        <v>31180</v>
      </c>
      <c r="F17269" t="s">
        <v>31181</v>
      </c>
    </row>
    <row r="17270" spans="1:7">
      <c r="A17270" t="s">
        <v>31182</v>
      </c>
      <c r="B17270">
        <v>44</v>
      </c>
      <c r="C17270">
        <v>4</v>
      </c>
      <c r="D17270">
        <v>2</v>
      </c>
      <c r="E17270" t="s">
        <v>31183</v>
      </c>
      <c r="F17270" t="s">
        <v>31181</v>
      </c>
    </row>
    <row r="17271" spans="1:7">
      <c r="A17271" t="s">
        <v>31184</v>
      </c>
      <c r="B17271">
        <v>44</v>
      </c>
      <c r="C17271">
        <v>4</v>
      </c>
      <c r="D17271">
        <v>3</v>
      </c>
      <c r="E17271" t="s">
        <v>31185</v>
      </c>
      <c r="F17271" t="s">
        <v>31186</v>
      </c>
    </row>
    <row r="17272" spans="1:7">
      <c r="A17272" t="s">
        <v>31187</v>
      </c>
      <c r="B17272">
        <v>44</v>
      </c>
      <c r="C17272">
        <v>4</v>
      </c>
      <c r="D17272">
        <v>4</v>
      </c>
      <c r="E17272" t="s">
        <v>31188</v>
      </c>
      <c r="F17272" t="s">
        <v>31186</v>
      </c>
    </row>
    <row r="17273" spans="1:7">
      <c r="A17273" t="s">
        <v>31189</v>
      </c>
      <c r="B17273">
        <v>44</v>
      </c>
      <c r="C17273">
        <v>4</v>
      </c>
      <c r="D17273">
        <v>5</v>
      </c>
      <c r="E17273" t="s">
        <v>2385</v>
      </c>
      <c r="G17273" t="e">
        <f>--Internal_28818</f>
        <v>#NAME?</v>
      </c>
    </row>
    <row r="17274" spans="1:7">
      <c r="A17274" t="s">
        <v>31190</v>
      </c>
      <c r="B17274">
        <v>44</v>
      </c>
      <c r="C17274">
        <v>4</v>
      </c>
      <c r="D17274">
        <v>6</v>
      </c>
      <c r="E17274" t="s">
        <v>2385</v>
      </c>
      <c r="G17274" t="e">
        <f>--Internal_28818</f>
        <v>#NAME?</v>
      </c>
    </row>
    <row r="17275" spans="1:7">
      <c r="A17275" t="s">
        <v>31191</v>
      </c>
      <c r="B17275">
        <v>44</v>
      </c>
      <c r="C17275">
        <v>4</v>
      </c>
      <c r="D17275">
        <v>7</v>
      </c>
      <c r="E17275" t="s">
        <v>18198</v>
      </c>
      <c r="G17275" t="e">
        <f>--Internal_2762</f>
        <v>#NAME?</v>
      </c>
    </row>
    <row r="17276" spans="1:7">
      <c r="A17276" t="s">
        <v>31192</v>
      </c>
      <c r="B17276">
        <v>44</v>
      </c>
      <c r="C17276">
        <v>4</v>
      </c>
      <c r="D17276">
        <v>8</v>
      </c>
      <c r="E17276" t="s">
        <v>18198</v>
      </c>
      <c r="G17276" t="e">
        <f>--Internal_2762</f>
        <v>#NAME?</v>
      </c>
    </row>
    <row r="17277" spans="1:7">
      <c r="A17277" t="s">
        <v>31193</v>
      </c>
      <c r="B17277">
        <v>44</v>
      </c>
      <c r="C17277">
        <v>4</v>
      </c>
      <c r="D17277">
        <v>9</v>
      </c>
      <c r="E17277" t="s">
        <v>31194</v>
      </c>
      <c r="G17277" t="e">
        <f>--Internal_6821</f>
        <v>#NAME?</v>
      </c>
    </row>
    <row r="17278" spans="1:7">
      <c r="A17278" t="s">
        <v>31195</v>
      </c>
      <c r="B17278">
        <v>44</v>
      </c>
      <c r="C17278">
        <v>4</v>
      </c>
      <c r="D17278">
        <v>10</v>
      </c>
      <c r="E17278" t="s">
        <v>31194</v>
      </c>
      <c r="G17278" t="e">
        <f>--Internal_6821</f>
        <v>#NAME?</v>
      </c>
    </row>
    <row r="17279" spans="1:7">
      <c r="A17279" t="s">
        <v>31196</v>
      </c>
      <c r="B17279">
        <v>44</v>
      </c>
      <c r="C17279">
        <v>4</v>
      </c>
      <c r="D17279">
        <v>11</v>
      </c>
      <c r="E17279" t="s">
        <v>31197</v>
      </c>
      <c r="G17279" t="e">
        <f>--Internal_13761</f>
        <v>#NAME?</v>
      </c>
    </row>
    <row r="17280" spans="1:7">
      <c r="A17280" t="s">
        <v>31198</v>
      </c>
      <c r="B17280">
        <v>44</v>
      </c>
      <c r="C17280">
        <v>4</v>
      </c>
      <c r="D17280">
        <v>12</v>
      </c>
      <c r="E17280" t="s">
        <v>31197</v>
      </c>
      <c r="G17280" t="e">
        <f>--Internal_13761</f>
        <v>#NAME?</v>
      </c>
    </row>
    <row r="17281" spans="1:7">
      <c r="A17281" t="s">
        <v>31199</v>
      </c>
      <c r="B17281">
        <v>44</v>
      </c>
      <c r="C17281">
        <v>4</v>
      </c>
      <c r="D17281">
        <v>13</v>
      </c>
      <c r="E17281" t="s">
        <v>31200</v>
      </c>
      <c r="F17281" t="s">
        <v>31201</v>
      </c>
    </row>
    <row r="17282" spans="1:7">
      <c r="A17282" t="s">
        <v>31202</v>
      </c>
      <c r="B17282">
        <v>44</v>
      </c>
      <c r="C17282">
        <v>4</v>
      </c>
      <c r="D17282">
        <v>14</v>
      </c>
      <c r="E17282" t="s">
        <v>31203</v>
      </c>
      <c r="F17282" t="s">
        <v>31201</v>
      </c>
    </row>
    <row r="17283" spans="1:7">
      <c r="A17283" t="s">
        <v>31204</v>
      </c>
      <c r="B17283">
        <v>44</v>
      </c>
      <c r="C17283">
        <v>4</v>
      </c>
      <c r="D17283">
        <v>15</v>
      </c>
      <c r="E17283" t="s">
        <v>31205</v>
      </c>
      <c r="F17283" t="s">
        <v>31206</v>
      </c>
    </row>
    <row r="17284" spans="1:7">
      <c r="A17284" t="s">
        <v>31207</v>
      </c>
      <c r="B17284">
        <v>44</v>
      </c>
      <c r="C17284">
        <v>4</v>
      </c>
      <c r="D17284">
        <v>16</v>
      </c>
      <c r="E17284" t="s">
        <v>31208</v>
      </c>
      <c r="F17284" t="s">
        <v>31206</v>
      </c>
    </row>
    <row r="17285" spans="1:7">
      <c r="A17285" t="s">
        <v>31209</v>
      </c>
      <c r="B17285">
        <v>44</v>
      </c>
      <c r="C17285">
        <v>4</v>
      </c>
      <c r="D17285">
        <v>17</v>
      </c>
      <c r="E17285" t="s">
        <v>31210</v>
      </c>
      <c r="G17285" t="e">
        <f>--Internal_595</f>
        <v>#NAME?</v>
      </c>
    </row>
    <row r="17286" spans="1:7">
      <c r="A17286" t="s">
        <v>31211</v>
      </c>
      <c r="B17286">
        <v>44</v>
      </c>
      <c r="C17286">
        <v>4</v>
      </c>
      <c r="D17286">
        <v>18</v>
      </c>
      <c r="E17286" t="s">
        <v>31210</v>
      </c>
      <c r="G17286" t="e">
        <f>--Internal_595</f>
        <v>#NAME?</v>
      </c>
    </row>
    <row r="17287" spans="1:7">
      <c r="A17287" t="s">
        <v>31212</v>
      </c>
      <c r="B17287">
        <v>44</v>
      </c>
      <c r="C17287">
        <v>4</v>
      </c>
      <c r="D17287">
        <v>19</v>
      </c>
      <c r="E17287" t="s">
        <v>23997</v>
      </c>
      <c r="G17287" t="e">
        <f>--Internal_24617</f>
        <v>#NAME?</v>
      </c>
    </row>
    <row r="17288" spans="1:7">
      <c r="A17288" t="s">
        <v>31213</v>
      </c>
      <c r="B17288">
        <v>44</v>
      </c>
      <c r="C17288">
        <v>4</v>
      </c>
      <c r="D17288">
        <v>20</v>
      </c>
      <c r="E17288" t="s">
        <v>23997</v>
      </c>
      <c r="G17288" t="e">
        <f>--Internal_24617</f>
        <v>#NAME?</v>
      </c>
    </row>
    <row r="17289" spans="1:7">
      <c r="A17289" t="s">
        <v>31214</v>
      </c>
      <c r="B17289">
        <v>44</v>
      </c>
      <c r="C17289">
        <v>5</v>
      </c>
      <c r="D17289">
        <v>1</v>
      </c>
      <c r="E17289" t="s">
        <v>31215</v>
      </c>
      <c r="F17289" t="s">
        <v>31216</v>
      </c>
    </row>
    <row r="17290" spans="1:7">
      <c r="A17290" t="s">
        <v>31217</v>
      </c>
      <c r="B17290">
        <v>44</v>
      </c>
      <c r="C17290">
        <v>5</v>
      </c>
      <c r="D17290">
        <v>2</v>
      </c>
      <c r="E17290" t="s">
        <v>31218</v>
      </c>
      <c r="F17290" t="s">
        <v>31216</v>
      </c>
    </row>
    <row r="17291" spans="1:7">
      <c r="A17291" t="s">
        <v>31219</v>
      </c>
      <c r="B17291">
        <v>44</v>
      </c>
      <c r="C17291">
        <v>5</v>
      </c>
      <c r="D17291">
        <v>3</v>
      </c>
      <c r="E17291" t="s">
        <v>31220</v>
      </c>
      <c r="F17291" t="s">
        <v>31221</v>
      </c>
    </row>
    <row r="17292" spans="1:7">
      <c r="A17292" t="s">
        <v>31222</v>
      </c>
      <c r="B17292">
        <v>44</v>
      </c>
      <c r="C17292">
        <v>5</v>
      </c>
      <c r="D17292">
        <v>4</v>
      </c>
      <c r="E17292" t="s">
        <v>31223</v>
      </c>
      <c r="F17292" t="s">
        <v>31221</v>
      </c>
    </row>
    <row r="17293" spans="1:7">
      <c r="A17293" t="s">
        <v>31224</v>
      </c>
      <c r="B17293">
        <v>44</v>
      </c>
      <c r="C17293">
        <v>5</v>
      </c>
      <c r="D17293">
        <v>5</v>
      </c>
      <c r="E17293" t="s">
        <v>31225</v>
      </c>
      <c r="F17293" t="s">
        <v>31226</v>
      </c>
    </row>
    <row r="17294" spans="1:7">
      <c r="A17294" t="s">
        <v>31227</v>
      </c>
      <c r="B17294">
        <v>44</v>
      </c>
      <c r="C17294">
        <v>5</v>
      </c>
      <c r="D17294">
        <v>6</v>
      </c>
      <c r="E17294" t="s">
        <v>31228</v>
      </c>
      <c r="F17294" t="s">
        <v>31226</v>
      </c>
    </row>
    <row r="17295" spans="1:7">
      <c r="A17295" t="s">
        <v>31229</v>
      </c>
      <c r="B17295">
        <v>44</v>
      </c>
      <c r="C17295">
        <v>5</v>
      </c>
      <c r="D17295">
        <v>7</v>
      </c>
      <c r="E17295" t="s">
        <v>31230</v>
      </c>
      <c r="F17295" t="s">
        <v>31231</v>
      </c>
    </row>
    <row r="17296" spans="1:7">
      <c r="A17296" t="s">
        <v>31232</v>
      </c>
      <c r="B17296">
        <v>44</v>
      </c>
      <c r="C17296">
        <v>5</v>
      </c>
      <c r="D17296">
        <v>8</v>
      </c>
      <c r="E17296" t="s">
        <v>31233</v>
      </c>
      <c r="F17296" t="s">
        <v>31231</v>
      </c>
    </row>
    <row r="17297" spans="1:6">
      <c r="A17297" t="s">
        <v>31234</v>
      </c>
      <c r="B17297">
        <v>44</v>
      </c>
      <c r="C17297">
        <v>5</v>
      </c>
      <c r="D17297">
        <v>9</v>
      </c>
      <c r="E17297" t="s">
        <v>31235</v>
      </c>
      <c r="F17297" t="s">
        <v>31236</v>
      </c>
    </row>
    <row r="17298" spans="1:6">
      <c r="A17298" t="s">
        <v>31237</v>
      </c>
      <c r="B17298">
        <v>44</v>
      </c>
      <c r="C17298">
        <v>5</v>
      </c>
      <c r="D17298">
        <v>10</v>
      </c>
      <c r="E17298" t="s">
        <v>31238</v>
      </c>
      <c r="F17298" t="s">
        <v>31236</v>
      </c>
    </row>
    <row r="17299" spans="1:6">
      <c r="A17299" t="s">
        <v>31239</v>
      </c>
      <c r="B17299">
        <v>44</v>
      </c>
      <c r="C17299">
        <v>5</v>
      </c>
      <c r="D17299">
        <v>11</v>
      </c>
      <c r="E17299" t="s">
        <v>31240</v>
      </c>
      <c r="F17299" t="s">
        <v>31241</v>
      </c>
    </row>
    <row r="17300" spans="1:6">
      <c r="A17300" t="s">
        <v>31242</v>
      </c>
      <c r="B17300">
        <v>44</v>
      </c>
      <c r="C17300">
        <v>5</v>
      </c>
      <c r="D17300">
        <v>12</v>
      </c>
      <c r="E17300" t="s">
        <v>31243</v>
      </c>
      <c r="F17300" t="s">
        <v>31241</v>
      </c>
    </row>
    <row r="17301" spans="1:6">
      <c r="A17301" t="s">
        <v>31244</v>
      </c>
      <c r="B17301">
        <v>44</v>
      </c>
      <c r="C17301">
        <v>5</v>
      </c>
      <c r="D17301">
        <v>13</v>
      </c>
      <c r="E17301" t="s">
        <v>31245</v>
      </c>
      <c r="F17301" t="s">
        <v>31246</v>
      </c>
    </row>
    <row r="17302" spans="1:6">
      <c r="A17302" t="s">
        <v>31247</v>
      </c>
      <c r="B17302">
        <v>44</v>
      </c>
      <c r="C17302">
        <v>5</v>
      </c>
      <c r="D17302">
        <v>14</v>
      </c>
      <c r="E17302" t="s">
        <v>31248</v>
      </c>
      <c r="F17302" t="s">
        <v>31246</v>
      </c>
    </row>
    <row r="17303" spans="1:6">
      <c r="A17303" t="s">
        <v>31249</v>
      </c>
      <c r="B17303">
        <v>44</v>
      </c>
      <c r="C17303">
        <v>5</v>
      </c>
      <c r="D17303">
        <v>15</v>
      </c>
      <c r="E17303" t="s">
        <v>31250</v>
      </c>
      <c r="F17303" t="s">
        <v>31251</v>
      </c>
    </row>
    <row r="17304" spans="1:6">
      <c r="A17304" t="s">
        <v>31252</v>
      </c>
      <c r="B17304">
        <v>44</v>
      </c>
      <c r="C17304">
        <v>5</v>
      </c>
      <c r="D17304">
        <v>16</v>
      </c>
      <c r="E17304" t="s">
        <v>31253</v>
      </c>
      <c r="F17304" t="s">
        <v>31251</v>
      </c>
    </row>
    <row r="17305" spans="1:6">
      <c r="A17305" t="s">
        <v>31254</v>
      </c>
      <c r="B17305">
        <v>44</v>
      </c>
      <c r="C17305">
        <v>5</v>
      </c>
      <c r="D17305">
        <v>17</v>
      </c>
      <c r="E17305" t="s">
        <v>31255</v>
      </c>
      <c r="F17305" t="s">
        <v>31256</v>
      </c>
    </row>
    <row r="17306" spans="1:6">
      <c r="A17306" t="s">
        <v>31257</v>
      </c>
      <c r="B17306">
        <v>44</v>
      </c>
      <c r="C17306">
        <v>5</v>
      </c>
      <c r="D17306">
        <v>18</v>
      </c>
      <c r="E17306" t="s">
        <v>31258</v>
      </c>
      <c r="F17306" t="s">
        <v>31256</v>
      </c>
    </row>
    <row r="17307" spans="1:6">
      <c r="A17307" t="s">
        <v>31259</v>
      </c>
      <c r="B17307">
        <v>44</v>
      </c>
      <c r="C17307">
        <v>5</v>
      </c>
      <c r="D17307">
        <v>19</v>
      </c>
      <c r="E17307" t="s">
        <v>31260</v>
      </c>
      <c r="F17307" t="s">
        <v>31261</v>
      </c>
    </row>
    <row r="17308" spans="1:6">
      <c r="A17308" t="s">
        <v>31262</v>
      </c>
      <c r="B17308">
        <v>44</v>
      </c>
      <c r="C17308">
        <v>5</v>
      </c>
      <c r="D17308">
        <v>20</v>
      </c>
      <c r="E17308" t="s">
        <v>31263</v>
      </c>
      <c r="F17308" t="s">
        <v>31261</v>
      </c>
    </row>
    <row r="17309" spans="1:6">
      <c r="A17309" t="s">
        <v>31264</v>
      </c>
      <c r="B17309">
        <v>44</v>
      </c>
      <c r="C17309">
        <v>6</v>
      </c>
      <c r="D17309">
        <v>1</v>
      </c>
      <c r="E17309" t="s">
        <v>31265</v>
      </c>
      <c r="F17309" t="s">
        <v>31266</v>
      </c>
    </row>
    <row r="17310" spans="1:6">
      <c r="A17310" t="s">
        <v>31267</v>
      </c>
      <c r="B17310">
        <v>44</v>
      </c>
      <c r="C17310">
        <v>6</v>
      </c>
      <c r="D17310">
        <v>2</v>
      </c>
      <c r="E17310" t="s">
        <v>31268</v>
      </c>
      <c r="F17310" t="s">
        <v>31266</v>
      </c>
    </row>
    <row r="17311" spans="1:6">
      <c r="A17311" t="s">
        <v>31269</v>
      </c>
      <c r="B17311">
        <v>44</v>
      </c>
      <c r="C17311">
        <v>6</v>
      </c>
      <c r="D17311">
        <v>3</v>
      </c>
      <c r="E17311" t="s">
        <v>31270</v>
      </c>
      <c r="F17311" t="s">
        <v>31271</v>
      </c>
    </row>
    <row r="17312" spans="1:6">
      <c r="A17312" t="s">
        <v>31272</v>
      </c>
      <c r="B17312">
        <v>44</v>
      </c>
      <c r="C17312">
        <v>6</v>
      </c>
      <c r="D17312">
        <v>4</v>
      </c>
      <c r="E17312" t="s">
        <v>31273</v>
      </c>
      <c r="F17312" t="s">
        <v>31271</v>
      </c>
    </row>
    <row r="17313" spans="1:7">
      <c r="A17313" t="s">
        <v>31274</v>
      </c>
      <c r="B17313">
        <v>44</v>
      </c>
      <c r="C17313">
        <v>6</v>
      </c>
      <c r="D17313">
        <v>5</v>
      </c>
      <c r="E17313" t="s">
        <v>31275</v>
      </c>
      <c r="F17313" t="s">
        <v>31276</v>
      </c>
    </row>
    <row r="17314" spans="1:7">
      <c r="A17314" t="s">
        <v>31277</v>
      </c>
      <c r="B17314">
        <v>44</v>
      </c>
      <c r="C17314">
        <v>6</v>
      </c>
      <c r="D17314">
        <v>6</v>
      </c>
      <c r="E17314" t="s">
        <v>31278</v>
      </c>
      <c r="F17314" t="s">
        <v>31276</v>
      </c>
    </row>
    <row r="17315" spans="1:7">
      <c r="A17315" t="s">
        <v>31279</v>
      </c>
      <c r="B17315">
        <v>44</v>
      </c>
      <c r="C17315">
        <v>6</v>
      </c>
      <c r="D17315">
        <v>7</v>
      </c>
      <c r="E17315" t="s">
        <v>31280</v>
      </c>
      <c r="F17315" t="s">
        <v>31281</v>
      </c>
    </row>
    <row r="17316" spans="1:7">
      <c r="A17316" t="s">
        <v>31282</v>
      </c>
      <c r="B17316">
        <v>44</v>
      </c>
      <c r="C17316">
        <v>6</v>
      </c>
      <c r="D17316">
        <v>8</v>
      </c>
      <c r="E17316" t="s">
        <v>31283</v>
      </c>
      <c r="F17316" t="s">
        <v>31281</v>
      </c>
    </row>
    <row r="17317" spans="1:7">
      <c r="A17317" t="s">
        <v>31284</v>
      </c>
      <c r="B17317">
        <v>44</v>
      </c>
      <c r="C17317">
        <v>6</v>
      </c>
      <c r="D17317">
        <v>9</v>
      </c>
      <c r="E17317" t="s">
        <v>31285</v>
      </c>
      <c r="G17317" t="e">
        <f>--Internal_4043</f>
        <v>#NAME?</v>
      </c>
    </row>
    <row r="17318" spans="1:7">
      <c r="A17318" t="s">
        <v>31286</v>
      </c>
      <c r="B17318">
        <v>44</v>
      </c>
      <c r="C17318">
        <v>6</v>
      </c>
      <c r="D17318">
        <v>10</v>
      </c>
      <c r="E17318" t="s">
        <v>31285</v>
      </c>
      <c r="G17318" t="e">
        <f>--Internal_4043</f>
        <v>#NAME?</v>
      </c>
    </row>
    <row r="17319" spans="1:7">
      <c r="A17319" t="s">
        <v>31287</v>
      </c>
      <c r="B17319">
        <v>44</v>
      </c>
      <c r="C17319">
        <v>6</v>
      </c>
      <c r="D17319">
        <v>11</v>
      </c>
      <c r="E17319" t="s">
        <v>31288</v>
      </c>
      <c r="F17319" t="s">
        <v>31289</v>
      </c>
    </row>
    <row r="17320" spans="1:7">
      <c r="A17320" t="s">
        <v>31290</v>
      </c>
      <c r="B17320">
        <v>44</v>
      </c>
      <c r="C17320">
        <v>6</v>
      </c>
      <c r="D17320">
        <v>12</v>
      </c>
      <c r="E17320" t="s">
        <v>31291</v>
      </c>
      <c r="F17320" t="s">
        <v>31289</v>
      </c>
    </row>
    <row r="17321" spans="1:7">
      <c r="A17321" t="s">
        <v>31292</v>
      </c>
      <c r="B17321">
        <v>44</v>
      </c>
      <c r="C17321">
        <v>6</v>
      </c>
      <c r="D17321">
        <v>13</v>
      </c>
      <c r="E17321" t="s">
        <v>31293</v>
      </c>
      <c r="F17321" t="s">
        <v>31294</v>
      </c>
    </row>
    <row r="17322" spans="1:7">
      <c r="A17322" t="s">
        <v>31295</v>
      </c>
      <c r="B17322">
        <v>44</v>
      </c>
      <c r="C17322">
        <v>6</v>
      </c>
      <c r="D17322">
        <v>14</v>
      </c>
      <c r="E17322" t="s">
        <v>31293</v>
      </c>
      <c r="F17322" t="s">
        <v>31294</v>
      </c>
    </row>
    <row r="17323" spans="1:7">
      <c r="A17323" t="s">
        <v>31296</v>
      </c>
      <c r="B17323">
        <v>44</v>
      </c>
      <c r="C17323">
        <v>6</v>
      </c>
      <c r="D17323">
        <v>15</v>
      </c>
      <c r="E17323" t="s">
        <v>31297</v>
      </c>
      <c r="F17323" t="s">
        <v>31298</v>
      </c>
    </row>
    <row r="17324" spans="1:7">
      <c r="A17324" t="s">
        <v>31299</v>
      </c>
      <c r="B17324">
        <v>44</v>
      </c>
      <c r="C17324">
        <v>6</v>
      </c>
      <c r="D17324">
        <v>16</v>
      </c>
      <c r="E17324" t="s">
        <v>31300</v>
      </c>
      <c r="F17324" t="s">
        <v>31298</v>
      </c>
    </row>
    <row r="17325" spans="1:7">
      <c r="A17325" t="s">
        <v>31301</v>
      </c>
      <c r="B17325">
        <v>44</v>
      </c>
      <c r="C17325">
        <v>6</v>
      </c>
      <c r="D17325">
        <v>17</v>
      </c>
      <c r="E17325" t="s">
        <v>31302</v>
      </c>
      <c r="F17325" t="s">
        <v>31303</v>
      </c>
    </row>
    <row r="17326" spans="1:7">
      <c r="A17326" t="s">
        <v>31304</v>
      </c>
      <c r="B17326">
        <v>44</v>
      </c>
      <c r="C17326">
        <v>6</v>
      </c>
      <c r="D17326">
        <v>18</v>
      </c>
      <c r="E17326" t="s">
        <v>31305</v>
      </c>
      <c r="F17326" t="s">
        <v>31303</v>
      </c>
    </row>
    <row r="17327" spans="1:7">
      <c r="A17327" t="s">
        <v>31306</v>
      </c>
      <c r="B17327">
        <v>44</v>
      </c>
      <c r="C17327">
        <v>6</v>
      </c>
      <c r="D17327">
        <v>19</v>
      </c>
      <c r="E17327" t="s">
        <v>31307</v>
      </c>
      <c r="F17327" t="s">
        <v>31308</v>
      </c>
    </row>
    <row r="17328" spans="1:7">
      <c r="A17328" t="s">
        <v>31309</v>
      </c>
      <c r="B17328">
        <v>44</v>
      </c>
      <c r="C17328">
        <v>6</v>
      </c>
      <c r="D17328">
        <v>20</v>
      </c>
      <c r="E17328" t="s">
        <v>31310</v>
      </c>
      <c r="F17328" t="s">
        <v>31308</v>
      </c>
    </row>
    <row r="17329" spans="1:7">
      <c r="A17329" t="s">
        <v>31311</v>
      </c>
      <c r="B17329">
        <v>44</v>
      </c>
      <c r="C17329">
        <v>7</v>
      </c>
      <c r="D17329">
        <v>1</v>
      </c>
      <c r="E17329" t="s">
        <v>31312</v>
      </c>
      <c r="F17329" t="s">
        <v>31313</v>
      </c>
    </row>
    <row r="17330" spans="1:7">
      <c r="A17330" t="s">
        <v>31314</v>
      </c>
      <c r="B17330">
        <v>44</v>
      </c>
      <c r="C17330">
        <v>7</v>
      </c>
      <c r="D17330">
        <v>2</v>
      </c>
      <c r="E17330" t="s">
        <v>31315</v>
      </c>
      <c r="F17330" t="s">
        <v>31313</v>
      </c>
    </row>
    <row r="17331" spans="1:7">
      <c r="A17331" t="s">
        <v>31316</v>
      </c>
      <c r="B17331">
        <v>44</v>
      </c>
      <c r="C17331">
        <v>7</v>
      </c>
      <c r="D17331">
        <v>3</v>
      </c>
      <c r="E17331" t="s">
        <v>31317</v>
      </c>
      <c r="F17331" t="s">
        <v>31318</v>
      </c>
    </row>
    <row r="17332" spans="1:7">
      <c r="A17332" t="s">
        <v>31319</v>
      </c>
      <c r="B17332">
        <v>44</v>
      </c>
      <c r="C17332">
        <v>7</v>
      </c>
      <c r="D17332">
        <v>4</v>
      </c>
      <c r="E17332" t="s">
        <v>31320</v>
      </c>
      <c r="F17332" t="s">
        <v>31318</v>
      </c>
    </row>
    <row r="17333" spans="1:7">
      <c r="A17333" t="s">
        <v>31321</v>
      </c>
      <c r="B17333">
        <v>44</v>
      </c>
      <c r="C17333">
        <v>7</v>
      </c>
      <c r="D17333">
        <v>5</v>
      </c>
      <c r="E17333" t="s">
        <v>31322</v>
      </c>
      <c r="F17333" t="s">
        <v>31323</v>
      </c>
    </row>
    <row r="17334" spans="1:7">
      <c r="A17334" t="s">
        <v>31324</v>
      </c>
      <c r="B17334">
        <v>44</v>
      </c>
      <c r="C17334">
        <v>7</v>
      </c>
      <c r="D17334">
        <v>6</v>
      </c>
      <c r="E17334" t="s">
        <v>31325</v>
      </c>
      <c r="F17334" t="s">
        <v>31323</v>
      </c>
    </row>
    <row r="17335" spans="1:7">
      <c r="A17335" t="s">
        <v>31326</v>
      </c>
      <c r="B17335">
        <v>44</v>
      </c>
      <c r="C17335">
        <v>7</v>
      </c>
      <c r="D17335">
        <v>7</v>
      </c>
      <c r="E17335" t="s">
        <v>31327</v>
      </c>
      <c r="F17335" t="s">
        <v>31328</v>
      </c>
    </row>
    <row r="17336" spans="1:7">
      <c r="A17336" t="s">
        <v>31329</v>
      </c>
      <c r="B17336">
        <v>44</v>
      </c>
      <c r="C17336">
        <v>7</v>
      </c>
      <c r="D17336">
        <v>8</v>
      </c>
      <c r="E17336" t="s">
        <v>31330</v>
      </c>
      <c r="F17336" t="s">
        <v>31328</v>
      </c>
    </row>
    <row r="17337" spans="1:7">
      <c r="A17337" t="s">
        <v>31331</v>
      </c>
      <c r="B17337">
        <v>44</v>
      </c>
      <c r="C17337">
        <v>7</v>
      </c>
      <c r="D17337">
        <v>9</v>
      </c>
      <c r="E17337" t="s">
        <v>31332</v>
      </c>
      <c r="F17337" t="s">
        <v>31333</v>
      </c>
    </row>
    <row r="17338" spans="1:7">
      <c r="A17338" t="s">
        <v>31334</v>
      </c>
      <c r="B17338">
        <v>44</v>
      </c>
      <c r="C17338">
        <v>7</v>
      </c>
      <c r="D17338">
        <v>10</v>
      </c>
      <c r="E17338" t="s">
        <v>31335</v>
      </c>
      <c r="F17338" t="s">
        <v>31333</v>
      </c>
    </row>
    <row r="17339" spans="1:7">
      <c r="A17339" t="s">
        <v>31336</v>
      </c>
      <c r="B17339">
        <v>44</v>
      </c>
      <c r="C17339">
        <v>7</v>
      </c>
      <c r="D17339">
        <v>11</v>
      </c>
      <c r="E17339" t="s">
        <v>31337</v>
      </c>
      <c r="G17339" t="e">
        <f>--Internal_268560</f>
        <v>#NAME?</v>
      </c>
    </row>
    <row r="17340" spans="1:7">
      <c r="A17340" t="s">
        <v>31338</v>
      </c>
      <c r="B17340">
        <v>44</v>
      </c>
      <c r="C17340">
        <v>7</v>
      </c>
      <c r="D17340">
        <v>12</v>
      </c>
      <c r="E17340" t="s">
        <v>31337</v>
      </c>
      <c r="G17340" t="e">
        <f>--Internal_268560</f>
        <v>#NAME?</v>
      </c>
    </row>
    <row r="17341" spans="1:7">
      <c r="A17341" t="s">
        <v>31339</v>
      </c>
      <c r="B17341">
        <v>44</v>
      </c>
      <c r="C17341">
        <v>7</v>
      </c>
      <c r="D17341">
        <v>13</v>
      </c>
      <c r="E17341" t="s">
        <v>31340</v>
      </c>
      <c r="F17341" t="s">
        <v>31341</v>
      </c>
    </row>
    <row r="17342" spans="1:7">
      <c r="A17342" t="s">
        <v>31342</v>
      </c>
      <c r="B17342">
        <v>44</v>
      </c>
      <c r="C17342">
        <v>7</v>
      </c>
      <c r="D17342">
        <v>14</v>
      </c>
      <c r="E17342" t="s">
        <v>31343</v>
      </c>
      <c r="F17342" t="s">
        <v>31341</v>
      </c>
    </row>
    <row r="17343" spans="1:7">
      <c r="A17343" t="s">
        <v>31344</v>
      </c>
      <c r="B17343">
        <v>44</v>
      </c>
      <c r="C17343">
        <v>7</v>
      </c>
      <c r="D17343">
        <v>15</v>
      </c>
      <c r="E17343" t="s">
        <v>31345</v>
      </c>
      <c r="F17343" t="s">
        <v>31346</v>
      </c>
    </row>
    <row r="17344" spans="1:7">
      <c r="A17344" t="s">
        <v>31347</v>
      </c>
      <c r="B17344">
        <v>44</v>
      </c>
      <c r="C17344">
        <v>7</v>
      </c>
      <c r="D17344">
        <v>16</v>
      </c>
      <c r="E17344" t="s">
        <v>31348</v>
      </c>
      <c r="F17344" t="s">
        <v>31346</v>
      </c>
    </row>
    <row r="17345" spans="1:7">
      <c r="A17345" t="s">
        <v>31349</v>
      </c>
      <c r="B17345">
        <v>44</v>
      </c>
      <c r="C17345">
        <v>7</v>
      </c>
      <c r="D17345">
        <v>17</v>
      </c>
      <c r="E17345" t="s">
        <v>31350</v>
      </c>
      <c r="F17345" t="s">
        <v>31351</v>
      </c>
    </row>
    <row r="17346" spans="1:7">
      <c r="A17346" t="s">
        <v>31352</v>
      </c>
      <c r="B17346">
        <v>44</v>
      </c>
      <c r="C17346">
        <v>7</v>
      </c>
      <c r="D17346">
        <v>18</v>
      </c>
      <c r="E17346" t="s">
        <v>31353</v>
      </c>
      <c r="F17346" t="s">
        <v>31351</v>
      </c>
    </row>
    <row r="17347" spans="1:7">
      <c r="A17347" t="s">
        <v>31354</v>
      </c>
      <c r="B17347">
        <v>44</v>
      </c>
      <c r="C17347">
        <v>7</v>
      </c>
      <c r="D17347">
        <v>19</v>
      </c>
      <c r="E17347" t="s">
        <v>31355</v>
      </c>
      <c r="F17347" t="s">
        <v>31356</v>
      </c>
    </row>
    <row r="17348" spans="1:7">
      <c r="A17348" t="s">
        <v>31357</v>
      </c>
      <c r="B17348">
        <v>44</v>
      </c>
      <c r="C17348">
        <v>7</v>
      </c>
      <c r="D17348">
        <v>20</v>
      </c>
      <c r="E17348" t="s">
        <v>31358</v>
      </c>
      <c r="F17348" t="s">
        <v>31356</v>
      </c>
    </row>
    <row r="17349" spans="1:7">
      <c r="A17349" t="s">
        <v>31359</v>
      </c>
      <c r="B17349">
        <v>44</v>
      </c>
      <c r="C17349">
        <v>8</v>
      </c>
      <c r="D17349">
        <v>1</v>
      </c>
      <c r="E17349" t="s">
        <v>31360</v>
      </c>
      <c r="F17349" t="s">
        <v>31361</v>
      </c>
    </row>
    <row r="17350" spans="1:7">
      <c r="A17350" t="s">
        <v>31362</v>
      </c>
      <c r="B17350">
        <v>44</v>
      </c>
      <c r="C17350">
        <v>8</v>
      </c>
      <c r="D17350">
        <v>2</v>
      </c>
      <c r="E17350" t="s">
        <v>31363</v>
      </c>
      <c r="F17350" t="s">
        <v>31361</v>
      </c>
    </row>
    <row r="17351" spans="1:7">
      <c r="A17351" t="s">
        <v>31364</v>
      </c>
      <c r="B17351">
        <v>44</v>
      </c>
      <c r="C17351">
        <v>8</v>
      </c>
      <c r="D17351">
        <v>3</v>
      </c>
      <c r="E17351" t="s">
        <v>31365</v>
      </c>
      <c r="G17351" t="e">
        <f>--Internal_268888</f>
        <v>#NAME?</v>
      </c>
    </row>
    <row r="17352" spans="1:7">
      <c r="A17352" t="s">
        <v>31366</v>
      </c>
      <c r="B17352">
        <v>44</v>
      </c>
      <c r="C17352">
        <v>8</v>
      </c>
      <c r="D17352">
        <v>4</v>
      </c>
      <c r="E17352" t="s">
        <v>31365</v>
      </c>
      <c r="G17352" t="e">
        <f>--Internal_268888</f>
        <v>#NAME?</v>
      </c>
    </row>
    <row r="17353" spans="1:7">
      <c r="A17353" t="s">
        <v>31367</v>
      </c>
      <c r="B17353">
        <v>44</v>
      </c>
      <c r="C17353">
        <v>8</v>
      </c>
      <c r="D17353">
        <v>5</v>
      </c>
      <c r="E17353" t="s">
        <v>591</v>
      </c>
      <c r="G17353" t="e">
        <f>--Empty</f>
        <v>#NAME?</v>
      </c>
    </row>
    <row r="17354" spans="1:7">
      <c r="A17354" t="s">
        <v>31368</v>
      </c>
      <c r="B17354">
        <v>44</v>
      </c>
      <c r="C17354">
        <v>8</v>
      </c>
      <c r="D17354">
        <v>6</v>
      </c>
      <c r="E17354" t="s">
        <v>591</v>
      </c>
      <c r="G17354" t="e">
        <f>--Empty</f>
        <v>#NAME?</v>
      </c>
    </row>
    <row r="17355" spans="1:7">
      <c r="A17355" t="s">
        <v>31369</v>
      </c>
      <c r="B17355">
        <v>44</v>
      </c>
      <c r="C17355">
        <v>8</v>
      </c>
      <c r="D17355">
        <v>7</v>
      </c>
      <c r="E17355" t="s">
        <v>591</v>
      </c>
      <c r="G17355" t="e">
        <f>--Empty</f>
        <v>#NAME?</v>
      </c>
    </row>
    <row r="17356" spans="1:7">
      <c r="A17356" t="s">
        <v>31370</v>
      </c>
      <c r="B17356">
        <v>44</v>
      </c>
      <c r="C17356">
        <v>8</v>
      </c>
      <c r="D17356">
        <v>8</v>
      </c>
      <c r="E17356" t="s">
        <v>591</v>
      </c>
      <c r="G17356" t="e">
        <f>--Empty</f>
        <v>#NAME?</v>
      </c>
    </row>
    <row r="17357" spans="1:7">
      <c r="A17357" t="s">
        <v>31371</v>
      </c>
      <c r="B17357">
        <v>44</v>
      </c>
      <c r="C17357">
        <v>8</v>
      </c>
      <c r="D17357">
        <v>9</v>
      </c>
      <c r="E17357" t="s">
        <v>591</v>
      </c>
      <c r="G17357" t="e">
        <f>--Empty</f>
        <v>#NAME?</v>
      </c>
    </row>
    <row r="17358" spans="1:7">
      <c r="A17358" t="s">
        <v>31372</v>
      </c>
      <c r="B17358">
        <v>44</v>
      </c>
      <c r="C17358">
        <v>8</v>
      </c>
      <c r="D17358">
        <v>10</v>
      </c>
      <c r="E17358" t="s">
        <v>591</v>
      </c>
      <c r="G17358" t="e">
        <f>--Empty</f>
        <v>#NAME?</v>
      </c>
    </row>
    <row r="17359" spans="1:7">
      <c r="A17359" t="s">
        <v>31373</v>
      </c>
      <c r="B17359">
        <v>44</v>
      </c>
      <c r="C17359">
        <v>8</v>
      </c>
      <c r="D17359">
        <v>11</v>
      </c>
      <c r="E17359" t="s">
        <v>591</v>
      </c>
      <c r="G17359" t="e">
        <f>--Empty</f>
        <v>#NAME?</v>
      </c>
    </row>
    <row r="17360" spans="1:7">
      <c r="A17360" t="s">
        <v>31374</v>
      </c>
      <c r="B17360">
        <v>44</v>
      </c>
      <c r="C17360">
        <v>8</v>
      </c>
      <c r="D17360">
        <v>12</v>
      </c>
      <c r="E17360" t="s">
        <v>591</v>
      </c>
      <c r="G17360" t="e">
        <f>--Empty</f>
        <v>#NAME?</v>
      </c>
    </row>
    <row r="17361" spans="1:7">
      <c r="A17361" t="s">
        <v>31375</v>
      </c>
      <c r="B17361">
        <v>44</v>
      </c>
      <c r="C17361">
        <v>8</v>
      </c>
      <c r="D17361">
        <v>13</v>
      </c>
      <c r="E17361" t="s">
        <v>31376</v>
      </c>
      <c r="F17361" t="s">
        <v>31377</v>
      </c>
    </row>
    <row r="17362" spans="1:7">
      <c r="A17362" t="s">
        <v>31378</v>
      </c>
      <c r="B17362">
        <v>44</v>
      </c>
      <c r="C17362">
        <v>8</v>
      </c>
      <c r="D17362">
        <v>14</v>
      </c>
      <c r="E17362" t="s">
        <v>31379</v>
      </c>
      <c r="F17362" t="s">
        <v>31377</v>
      </c>
    </row>
    <row r="17363" spans="1:7">
      <c r="A17363" t="s">
        <v>31380</v>
      </c>
      <c r="B17363">
        <v>44</v>
      </c>
      <c r="C17363">
        <v>8</v>
      </c>
      <c r="D17363">
        <v>15</v>
      </c>
      <c r="E17363" t="s">
        <v>31381</v>
      </c>
      <c r="F17363" t="s">
        <v>31382</v>
      </c>
    </row>
    <row r="17364" spans="1:7">
      <c r="A17364" t="s">
        <v>31383</v>
      </c>
      <c r="B17364">
        <v>44</v>
      </c>
      <c r="C17364">
        <v>8</v>
      </c>
      <c r="D17364">
        <v>16</v>
      </c>
      <c r="E17364" t="s">
        <v>31384</v>
      </c>
      <c r="F17364" t="s">
        <v>31382</v>
      </c>
    </row>
    <row r="17365" spans="1:7">
      <c r="A17365" t="s">
        <v>31385</v>
      </c>
      <c r="B17365">
        <v>44</v>
      </c>
      <c r="C17365">
        <v>8</v>
      </c>
      <c r="D17365">
        <v>17</v>
      </c>
      <c r="E17365" t="s">
        <v>31386</v>
      </c>
      <c r="F17365" t="s">
        <v>31387</v>
      </c>
    </row>
    <row r="17366" spans="1:7">
      <c r="A17366" t="s">
        <v>31388</v>
      </c>
      <c r="B17366">
        <v>44</v>
      </c>
      <c r="C17366">
        <v>8</v>
      </c>
      <c r="D17366">
        <v>18</v>
      </c>
      <c r="E17366" t="s">
        <v>31389</v>
      </c>
      <c r="F17366" t="s">
        <v>31387</v>
      </c>
    </row>
    <row r="17367" spans="1:7">
      <c r="A17367" t="s">
        <v>31390</v>
      </c>
      <c r="B17367">
        <v>44</v>
      </c>
      <c r="C17367">
        <v>8</v>
      </c>
      <c r="D17367">
        <v>19</v>
      </c>
      <c r="E17367" t="s">
        <v>24160</v>
      </c>
      <c r="G17367" t="e">
        <f>--Internal_7492</f>
        <v>#NAME?</v>
      </c>
    </row>
    <row r="17368" spans="1:7">
      <c r="A17368" t="s">
        <v>31391</v>
      </c>
      <c r="B17368">
        <v>44</v>
      </c>
      <c r="C17368">
        <v>8</v>
      </c>
      <c r="D17368">
        <v>20</v>
      </c>
      <c r="E17368" t="s">
        <v>24160</v>
      </c>
      <c r="G17368" t="e">
        <f>--Internal_7492</f>
        <v>#NAME?</v>
      </c>
    </row>
    <row r="17369" spans="1:7">
      <c r="A17369" t="s">
        <v>31392</v>
      </c>
      <c r="B17369">
        <v>44</v>
      </c>
      <c r="C17369">
        <v>9</v>
      </c>
      <c r="D17369">
        <v>1</v>
      </c>
      <c r="E17369" t="s">
        <v>31393</v>
      </c>
      <c r="F17369" t="s">
        <v>31394</v>
      </c>
    </row>
    <row r="17370" spans="1:7">
      <c r="A17370" t="s">
        <v>31395</v>
      </c>
      <c r="B17370">
        <v>44</v>
      </c>
      <c r="C17370">
        <v>9</v>
      </c>
      <c r="D17370">
        <v>2</v>
      </c>
      <c r="E17370" t="s">
        <v>31396</v>
      </c>
      <c r="F17370" t="s">
        <v>31394</v>
      </c>
    </row>
    <row r="17371" spans="1:7">
      <c r="A17371" t="s">
        <v>31397</v>
      </c>
      <c r="B17371">
        <v>44</v>
      </c>
      <c r="C17371">
        <v>9</v>
      </c>
      <c r="D17371">
        <v>3</v>
      </c>
      <c r="E17371" t="s">
        <v>31398</v>
      </c>
      <c r="F17371" t="s">
        <v>31399</v>
      </c>
    </row>
    <row r="17372" spans="1:7">
      <c r="A17372" t="s">
        <v>31400</v>
      </c>
      <c r="B17372">
        <v>44</v>
      </c>
      <c r="C17372">
        <v>9</v>
      </c>
      <c r="D17372">
        <v>4</v>
      </c>
      <c r="E17372" t="s">
        <v>31401</v>
      </c>
      <c r="F17372" t="s">
        <v>31399</v>
      </c>
    </row>
    <row r="17373" spans="1:7">
      <c r="A17373" t="s">
        <v>31402</v>
      </c>
      <c r="B17373">
        <v>44</v>
      </c>
      <c r="C17373">
        <v>9</v>
      </c>
      <c r="D17373">
        <v>5</v>
      </c>
      <c r="E17373" t="s">
        <v>31403</v>
      </c>
      <c r="F17373" t="s">
        <v>31404</v>
      </c>
    </row>
    <row r="17374" spans="1:7">
      <c r="A17374" t="s">
        <v>31405</v>
      </c>
      <c r="B17374">
        <v>44</v>
      </c>
      <c r="C17374">
        <v>9</v>
      </c>
      <c r="D17374">
        <v>6</v>
      </c>
      <c r="E17374" t="s">
        <v>31406</v>
      </c>
      <c r="F17374" t="s">
        <v>31404</v>
      </c>
    </row>
    <row r="17375" spans="1:7">
      <c r="A17375" t="s">
        <v>31407</v>
      </c>
      <c r="B17375">
        <v>44</v>
      </c>
      <c r="C17375">
        <v>9</v>
      </c>
      <c r="D17375">
        <v>7</v>
      </c>
      <c r="E17375" t="s">
        <v>31408</v>
      </c>
      <c r="F17375" t="s">
        <v>31409</v>
      </c>
    </row>
    <row r="17376" spans="1:7">
      <c r="A17376" t="s">
        <v>31410</v>
      </c>
      <c r="B17376">
        <v>44</v>
      </c>
      <c r="C17376">
        <v>9</v>
      </c>
      <c r="D17376">
        <v>8</v>
      </c>
      <c r="E17376" t="s">
        <v>31411</v>
      </c>
      <c r="F17376" t="s">
        <v>31409</v>
      </c>
    </row>
    <row r="17377" spans="1:6">
      <c r="A17377" t="s">
        <v>31412</v>
      </c>
      <c r="B17377">
        <v>44</v>
      </c>
      <c r="C17377">
        <v>9</v>
      </c>
      <c r="D17377">
        <v>9</v>
      </c>
      <c r="E17377" t="s">
        <v>31413</v>
      </c>
      <c r="F17377" t="s">
        <v>31414</v>
      </c>
    </row>
    <row r="17378" spans="1:6">
      <c r="A17378" t="s">
        <v>31415</v>
      </c>
      <c r="B17378">
        <v>44</v>
      </c>
      <c r="C17378">
        <v>9</v>
      </c>
      <c r="D17378">
        <v>10</v>
      </c>
      <c r="E17378" t="s">
        <v>31416</v>
      </c>
      <c r="F17378" t="s">
        <v>31414</v>
      </c>
    </row>
    <row r="17379" spans="1:6">
      <c r="A17379" t="s">
        <v>31417</v>
      </c>
      <c r="B17379">
        <v>44</v>
      </c>
      <c r="C17379">
        <v>9</v>
      </c>
      <c r="D17379">
        <v>11</v>
      </c>
      <c r="E17379" t="s">
        <v>31418</v>
      </c>
      <c r="F17379" t="s">
        <v>31419</v>
      </c>
    </row>
    <row r="17380" spans="1:6">
      <c r="A17380" t="s">
        <v>31420</v>
      </c>
      <c r="B17380">
        <v>44</v>
      </c>
      <c r="C17380">
        <v>9</v>
      </c>
      <c r="D17380">
        <v>12</v>
      </c>
      <c r="E17380" t="s">
        <v>31421</v>
      </c>
      <c r="F17380" t="s">
        <v>31419</v>
      </c>
    </row>
    <row r="17381" spans="1:6">
      <c r="A17381" t="s">
        <v>31422</v>
      </c>
      <c r="B17381">
        <v>44</v>
      </c>
      <c r="C17381">
        <v>9</v>
      </c>
      <c r="D17381">
        <v>13</v>
      </c>
      <c r="E17381" t="s">
        <v>31423</v>
      </c>
      <c r="F17381" t="s">
        <v>31424</v>
      </c>
    </row>
    <row r="17382" spans="1:6">
      <c r="A17382" t="s">
        <v>31425</v>
      </c>
      <c r="B17382">
        <v>44</v>
      </c>
      <c r="C17382">
        <v>9</v>
      </c>
      <c r="D17382">
        <v>14</v>
      </c>
      <c r="E17382" t="s">
        <v>31426</v>
      </c>
      <c r="F17382" t="s">
        <v>31424</v>
      </c>
    </row>
    <row r="17383" spans="1:6">
      <c r="A17383" t="s">
        <v>31427</v>
      </c>
      <c r="B17383">
        <v>44</v>
      </c>
      <c r="C17383">
        <v>9</v>
      </c>
      <c r="D17383">
        <v>15</v>
      </c>
      <c r="E17383" t="s">
        <v>31428</v>
      </c>
      <c r="F17383" t="s">
        <v>31429</v>
      </c>
    </row>
    <row r="17384" spans="1:6">
      <c r="A17384" t="s">
        <v>31430</v>
      </c>
      <c r="B17384">
        <v>44</v>
      </c>
      <c r="C17384">
        <v>9</v>
      </c>
      <c r="D17384">
        <v>16</v>
      </c>
      <c r="E17384" t="s">
        <v>31431</v>
      </c>
      <c r="F17384" t="s">
        <v>31429</v>
      </c>
    </row>
    <row r="17385" spans="1:6">
      <c r="A17385" t="s">
        <v>31432</v>
      </c>
      <c r="B17385">
        <v>44</v>
      </c>
      <c r="C17385">
        <v>9</v>
      </c>
      <c r="D17385">
        <v>17</v>
      </c>
      <c r="E17385" t="s">
        <v>31433</v>
      </c>
      <c r="F17385" t="s">
        <v>31434</v>
      </c>
    </row>
    <row r="17386" spans="1:6">
      <c r="A17386" t="s">
        <v>31435</v>
      </c>
      <c r="B17386">
        <v>44</v>
      </c>
      <c r="C17386">
        <v>9</v>
      </c>
      <c r="D17386">
        <v>18</v>
      </c>
      <c r="E17386" t="s">
        <v>31436</v>
      </c>
      <c r="F17386" t="s">
        <v>31434</v>
      </c>
    </row>
    <row r="17387" spans="1:6">
      <c r="A17387" t="s">
        <v>31437</v>
      </c>
      <c r="B17387">
        <v>44</v>
      </c>
      <c r="C17387">
        <v>9</v>
      </c>
      <c r="D17387">
        <v>19</v>
      </c>
      <c r="E17387" t="s">
        <v>31438</v>
      </c>
      <c r="F17387" t="s">
        <v>31439</v>
      </c>
    </row>
    <row r="17388" spans="1:6">
      <c r="A17388" t="s">
        <v>31440</v>
      </c>
      <c r="B17388">
        <v>44</v>
      </c>
      <c r="C17388">
        <v>9</v>
      </c>
      <c r="D17388">
        <v>20</v>
      </c>
      <c r="E17388" t="s">
        <v>31441</v>
      </c>
      <c r="F17388" t="s">
        <v>31439</v>
      </c>
    </row>
    <row r="17389" spans="1:6">
      <c r="A17389" t="s">
        <v>31442</v>
      </c>
      <c r="B17389">
        <v>44</v>
      </c>
      <c r="C17389">
        <v>10</v>
      </c>
      <c r="D17389">
        <v>1</v>
      </c>
      <c r="E17389" t="s">
        <v>31443</v>
      </c>
      <c r="F17389" t="s">
        <v>31444</v>
      </c>
    </row>
    <row r="17390" spans="1:6">
      <c r="A17390" t="s">
        <v>31445</v>
      </c>
      <c r="B17390">
        <v>44</v>
      </c>
      <c r="C17390">
        <v>10</v>
      </c>
      <c r="D17390">
        <v>2</v>
      </c>
      <c r="E17390" t="s">
        <v>31446</v>
      </c>
      <c r="F17390" t="s">
        <v>31444</v>
      </c>
    </row>
    <row r="17391" spans="1:6">
      <c r="A17391" t="s">
        <v>31447</v>
      </c>
      <c r="B17391">
        <v>44</v>
      </c>
      <c r="C17391">
        <v>10</v>
      </c>
      <c r="D17391">
        <v>3</v>
      </c>
      <c r="E17391" t="s">
        <v>31448</v>
      </c>
      <c r="F17391" t="s">
        <v>31449</v>
      </c>
    </row>
    <row r="17392" spans="1:6">
      <c r="A17392" t="s">
        <v>31450</v>
      </c>
      <c r="B17392">
        <v>44</v>
      </c>
      <c r="C17392">
        <v>10</v>
      </c>
      <c r="D17392">
        <v>4</v>
      </c>
      <c r="E17392" t="s">
        <v>31451</v>
      </c>
      <c r="F17392" t="s">
        <v>31449</v>
      </c>
    </row>
    <row r="17393" spans="1:6">
      <c r="A17393" t="s">
        <v>31452</v>
      </c>
      <c r="B17393">
        <v>44</v>
      </c>
      <c r="C17393">
        <v>10</v>
      </c>
      <c r="D17393">
        <v>5</v>
      </c>
      <c r="E17393" t="s">
        <v>31453</v>
      </c>
      <c r="F17393" t="s">
        <v>31454</v>
      </c>
    </row>
    <row r="17394" spans="1:6">
      <c r="A17394" t="s">
        <v>31455</v>
      </c>
      <c r="B17394">
        <v>44</v>
      </c>
      <c r="C17394">
        <v>10</v>
      </c>
      <c r="D17394">
        <v>6</v>
      </c>
      <c r="E17394" t="s">
        <v>31456</v>
      </c>
      <c r="F17394" t="s">
        <v>31454</v>
      </c>
    </row>
    <row r="17395" spans="1:6">
      <c r="A17395" t="s">
        <v>31457</v>
      </c>
      <c r="B17395">
        <v>44</v>
      </c>
      <c r="C17395">
        <v>10</v>
      </c>
      <c r="D17395">
        <v>7</v>
      </c>
      <c r="E17395" t="s">
        <v>31458</v>
      </c>
      <c r="F17395" t="s">
        <v>31459</v>
      </c>
    </row>
    <row r="17396" spans="1:6">
      <c r="A17396" t="s">
        <v>31460</v>
      </c>
      <c r="B17396">
        <v>44</v>
      </c>
      <c r="C17396">
        <v>10</v>
      </c>
      <c r="D17396">
        <v>8</v>
      </c>
      <c r="E17396" t="s">
        <v>31461</v>
      </c>
      <c r="F17396" t="s">
        <v>31459</v>
      </c>
    </row>
    <row r="17397" spans="1:6">
      <c r="A17397" t="s">
        <v>31462</v>
      </c>
      <c r="B17397">
        <v>44</v>
      </c>
      <c r="C17397">
        <v>10</v>
      </c>
      <c r="D17397">
        <v>9</v>
      </c>
      <c r="E17397" t="s">
        <v>31463</v>
      </c>
      <c r="F17397" t="s">
        <v>31464</v>
      </c>
    </row>
    <row r="17398" spans="1:6">
      <c r="A17398" t="s">
        <v>31465</v>
      </c>
      <c r="B17398">
        <v>44</v>
      </c>
      <c r="C17398">
        <v>10</v>
      </c>
      <c r="D17398">
        <v>10</v>
      </c>
      <c r="E17398" t="s">
        <v>31466</v>
      </c>
      <c r="F17398" t="s">
        <v>31464</v>
      </c>
    </row>
    <row r="17399" spans="1:6">
      <c r="A17399" t="s">
        <v>31467</v>
      </c>
      <c r="B17399">
        <v>44</v>
      </c>
      <c r="C17399">
        <v>10</v>
      </c>
      <c r="D17399">
        <v>11</v>
      </c>
      <c r="E17399" t="s">
        <v>31468</v>
      </c>
      <c r="F17399" t="s">
        <v>31469</v>
      </c>
    </row>
    <row r="17400" spans="1:6">
      <c r="A17400" t="s">
        <v>31470</v>
      </c>
      <c r="B17400">
        <v>44</v>
      </c>
      <c r="C17400">
        <v>10</v>
      </c>
      <c r="D17400">
        <v>12</v>
      </c>
      <c r="E17400" t="s">
        <v>31471</v>
      </c>
      <c r="F17400" t="s">
        <v>31469</v>
      </c>
    </row>
    <row r="17401" spans="1:6">
      <c r="A17401" t="s">
        <v>31472</v>
      </c>
      <c r="B17401">
        <v>44</v>
      </c>
      <c r="C17401">
        <v>10</v>
      </c>
      <c r="D17401">
        <v>13</v>
      </c>
      <c r="E17401" t="s">
        <v>31473</v>
      </c>
      <c r="F17401" t="s">
        <v>31474</v>
      </c>
    </row>
    <row r="17402" spans="1:6">
      <c r="A17402" t="s">
        <v>31475</v>
      </c>
      <c r="B17402">
        <v>44</v>
      </c>
      <c r="C17402">
        <v>10</v>
      </c>
      <c r="D17402">
        <v>14</v>
      </c>
      <c r="E17402" t="s">
        <v>31476</v>
      </c>
      <c r="F17402" t="s">
        <v>31474</v>
      </c>
    </row>
    <row r="17403" spans="1:6">
      <c r="A17403" t="s">
        <v>31477</v>
      </c>
      <c r="B17403">
        <v>44</v>
      </c>
      <c r="C17403">
        <v>10</v>
      </c>
      <c r="D17403">
        <v>15</v>
      </c>
      <c r="E17403" t="s">
        <v>31478</v>
      </c>
      <c r="F17403" t="s">
        <v>31479</v>
      </c>
    </row>
    <row r="17404" spans="1:6">
      <c r="A17404" t="s">
        <v>31480</v>
      </c>
      <c r="B17404">
        <v>44</v>
      </c>
      <c r="C17404">
        <v>10</v>
      </c>
      <c r="D17404">
        <v>16</v>
      </c>
      <c r="E17404" t="s">
        <v>31481</v>
      </c>
      <c r="F17404" t="s">
        <v>31479</v>
      </c>
    </row>
    <row r="17405" spans="1:6">
      <c r="A17405" t="s">
        <v>31482</v>
      </c>
      <c r="B17405">
        <v>44</v>
      </c>
      <c r="C17405">
        <v>10</v>
      </c>
      <c r="D17405">
        <v>17</v>
      </c>
      <c r="E17405" t="s">
        <v>31483</v>
      </c>
      <c r="F17405" t="s">
        <v>31484</v>
      </c>
    </row>
    <row r="17406" spans="1:6">
      <c r="A17406" t="s">
        <v>31485</v>
      </c>
      <c r="B17406">
        <v>44</v>
      </c>
      <c r="C17406">
        <v>10</v>
      </c>
      <c r="D17406">
        <v>18</v>
      </c>
      <c r="E17406" t="s">
        <v>31486</v>
      </c>
      <c r="F17406" t="s">
        <v>31484</v>
      </c>
    </row>
    <row r="17407" spans="1:6">
      <c r="A17407" t="s">
        <v>31487</v>
      </c>
      <c r="B17407">
        <v>44</v>
      </c>
      <c r="C17407">
        <v>10</v>
      </c>
      <c r="D17407">
        <v>19</v>
      </c>
      <c r="E17407" t="s">
        <v>31488</v>
      </c>
      <c r="F17407" t="s">
        <v>31489</v>
      </c>
    </row>
    <row r="17408" spans="1:6">
      <c r="A17408" t="s">
        <v>31490</v>
      </c>
      <c r="B17408">
        <v>44</v>
      </c>
      <c r="C17408">
        <v>10</v>
      </c>
      <c r="D17408">
        <v>20</v>
      </c>
      <c r="E17408" t="s">
        <v>31491</v>
      </c>
      <c r="F17408" t="s">
        <v>31489</v>
      </c>
    </row>
    <row r="17409" spans="1:6">
      <c r="A17409" t="s">
        <v>31492</v>
      </c>
      <c r="B17409">
        <v>44</v>
      </c>
      <c r="C17409">
        <v>11</v>
      </c>
      <c r="D17409">
        <v>1</v>
      </c>
      <c r="E17409" t="s">
        <v>31493</v>
      </c>
      <c r="F17409" t="s">
        <v>31494</v>
      </c>
    </row>
    <row r="17410" spans="1:6">
      <c r="A17410" t="s">
        <v>31495</v>
      </c>
      <c r="B17410">
        <v>44</v>
      </c>
      <c r="C17410">
        <v>11</v>
      </c>
      <c r="D17410">
        <v>2</v>
      </c>
      <c r="E17410" t="s">
        <v>31496</v>
      </c>
      <c r="F17410" t="s">
        <v>31494</v>
      </c>
    </row>
    <row r="17411" spans="1:6">
      <c r="A17411" t="s">
        <v>31497</v>
      </c>
      <c r="B17411">
        <v>44</v>
      </c>
      <c r="C17411">
        <v>11</v>
      </c>
      <c r="D17411">
        <v>3</v>
      </c>
      <c r="E17411" t="s">
        <v>31498</v>
      </c>
      <c r="F17411" t="s">
        <v>31499</v>
      </c>
    </row>
    <row r="17412" spans="1:6">
      <c r="A17412" t="s">
        <v>31500</v>
      </c>
      <c r="B17412">
        <v>44</v>
      </c>
      <c r="C17412">
        <v>11</v>
      </c>
      <c r="D17412">
        <v>4</v>
      </c>
      <c r="E17412" t="s">
        <v>31501</v>
      </c>
      <c r="F17412" t="s">
        <v>31499</v>
      </c>
    </row>
    <row r="17413" spans="1:6">
      <c r="A17413" t="s">
        <v>31502</v>
      </c>
      <c r="B17413">
        <v>44</v>
      </c>
      <c r="C17413">
        <v>11</v>
      </c>
      <c r="D17413">
        <v>5</v>
      </c>
      <c r="E17413" t="s">
        <v>31503</v>
      </c>
      <c r="F17413" t="s">
        <v>31504</v>
      </c>
    </row>
    <row r="17414" spans="1:6">
      <c r="A17414" t="s">
        <v>31505</v>
      </c>
      <c r="B17414">
        <v>44</v>
      </c>
      <c r="C17414">
        <v>11</v>
      </c>
      <c r="D17414">
        <v>6</v>
      </c>
      <c r="E17414" t="s">
        <v>31506</v>
      </c>
      <c r="F17414" t="s">
        <v>31504</v>
      </c>
    </row>
    <row r="17415" spans="1:6">
      <c r="A17415" t="s">
        <v>31507</v>
      </c>
      <c r="B17415">
        <v>44</v>
      </c>
      <c r="C17415">
        <v>11</v>
      </c>
      <c r="D17415">
        <v>7</v>
      </c>
      <c r="E17415" t="s">
        <v>31508</v>
      </c>
      <c r="F17415" t="s">
        <v>31509</v>
      </c>
    </row>
    <row r="17416" spans="1:6">
      <c r="A17416" t="s">
        <v>31510</v>
      </c>
      <c r="B17416">
        <v>44</v>
      </c>
      <c r="C17416">
        <v>11</v>
      </c>
      <c r="D17416">
        <v>8</v>
      </c>
      <c r="E17416" t="s">
        <v>31511</v>
      </c>
      <c r="F17416" t="s">
        <v>31509</v>
      </c>
    </row>
    <row r="17417" spans="1:6">
      <c r="A17417" t="s">
        <v>31512</v>
      </c>
      <c r="B17417">
        <v>44</v>
      </c>
      <c r="C17417">
        <v>11</v>
      </c>
      <c r="D17417">
        <v>9</v>
      </c>
      <c r="E17417" t="s">
        <v>31513</v>
      </c>
      <c r="F17417" t="s">
        <v>31514</v>
      </c>
    </row>
    <row r="17418" spans="1:6">
      <c r="A17418" t="s">
        <v>31515</v>
      </c>
      <c r="B17418">
        <v>44</v>
      </c>
      <c r="C17418">
        <v>11</v>
      </c>
      <c r="D17418">
        <v>10</v>
      </c>
      <c r="E17418" t="s">
        <v>31516</v>
      </c>
      <c r="F17418" t="s">
        <v>31514</v>
      </c>
    </row>
    <row r="17419" spans="1:6">
      <c r="A17419" t="s">
        <v>31517</v>
      </c>
      <c r="B17419">
        <v>44</v>
      </c>
      <c r="C17419">
        <v>11</v>
      </c>
      <c r="D17419">
        <v>11</v>
      </c>
      <c r="E17419" t="s">
        <v>31518</v>
      </c>
      <c r="F17419" t="s">
        <v>31519</v>
      </c>
    </row>
    <row r="17420" spans="1:6">
      <c r="A17420" t="s">
        <v>31520</v>
      </c>
      <c r="B17420">
        <v>44</v>
      </c>
      <c r="C17420">
        <v>11</v>
      </c>
      <c r="D17420">
        <v>12</v>
      </c>
      <c r="E17420" t="s">
        <v>31521</v>
      </c>
      <c r="F17420" t="s">
        <v>31519</v>
      </c>
    </row>
    <row r="17421" spans="1:6">
      <c r="A17421" t="s">
        <v>31522</v>
      </c>
      <c r="B17421">
        <v>44</v>
      </c>
      <c r="C17421">
        <v>11</v>
      </c>
      <c r="D17421">
        <v>13</v>
      </c>
      <c r="E17421" t="s">
        <v>31523</v>
      </c>
      <c r="F17421" t="s">
        <v>31524</v>
      </c>
    </row>
    <row r="17422" spans="1:6">
      <c r="A17422" t="s">
        <v>31525</v>
      </c>
      <c r="B17422">
        <v>44</v>
      </c>
      <c r="C17422">
        <v>11</v>
      </c>
      <c r="D17422">
        <v>14</v>
      </c>
      <c r="E17422" t="s">
        <v>31526</v>
      </c>
      <c r="F17422" t="s">
        <v>31524</v>
      </c>
    </row>
    <row r="17423" spans="1:6">
      <c r="A17423" t="s">
        <v>31527</v>
      </c>
      <c r="B17423">
        <v>44</v>
      </c>
      <c r="C17423">
        <v>11</v>
      </c>
      <c r="D17423">
        <v>15</v>
      </c>
      <c r="E17423" t="s">
        <v>31528</v>
      </c>
      <c r="F17423" t="s">
        <v>31529</v>
      </c>
    </row>
    <row r="17424" spans="1:6">
      <c r="A17424" t="s">
        <v>31530</v>
      </c>
      <c r="B17424">
        <v>44</v>
      </c>
      <c r="C17424">
        <v>11</v>
      </c>
      <c r="D17424">
        <v>16</v>
      </c>
      <c r="E17424" t="s">
        <v>31531</v>
      </c>
      <c r="F17424" t="s">
        <v>31529</v>
      </c>
    </row>
    <row r="17425" spans="1:6">
      <c r="A17425" t="s">
        <v>31532</v>
      </c>
      <c r="B17425">
        <v>44</v>
      </c>
      <c r="C17425">
        <v>11</v>
      </c>
      <c r="D17425">
        <v>17</v>
      </c>
      <c r="E17425" t="s">
        <v>31533</v>
      </c>
      <c r="F17425" t="s">
        <v>31534</v>
      </c>
    </row>
    <row r="17426" spans="1:6">
      <c r="A17426" t="s">
        <v>31535</v>
      </c>
      <c r="B17426">
        <v>44</v>
      </c>
      <c r="C17426">
        <v>11</v>
      </c>
      <c r="D17426">
        <v>18</v>
      </c>
      <c r="E17426" t="s">
        <v>31536</v>
      </c>
      <c r="F17426" t="s">
        <v>31534</v>
      </c>
    </row>
    <row r="17427" spans="1:6">
      <c r="A17427" t="s">
        <v>31537</v>
      </c>
      <c r="B17427">
        <v>44</v>
      </c>
      <c r="C17427">
        <v>11</v>
      </c>
      <c r="D17427">
        <v>19</v>
      </c>
      <c r="E17427" t="s">
        <v>31538</v>
      </c>
      <c r="F17427" t="s">
        <v>31539</v>
      </c>
    </row>
    <row r="17428" spans="1:6">
      <c r="A17428" t="s">
        <v>31540</v>
      </c>
      <c r="B17428">
        <v>44</v>
      </c>
      <c r="C17428">
        <v>11</v>
      </c>
      <c r="D17428">
        <v>20</v>
      </c>
      <c r="E17428" t="s">
        <v>31541</v>
      </c>
      <c r="F17428" t="s">
        <v>31539</v>
      </c>
    </row>
    <row r="17429" spans="1:6">
      <c r="A17429" t="s">
        <v>31542</v>
      </c>
      <c r="B17429">
        <v>44</v>
      </c>
      <c r="C17429">
        <v>12</v>
      </c>
      <c r="D17429">
        <v>1</v>
      </c>
      <c r="E17429" t="s">
        <v>31543</v>
      </c>
      <c r="F17429" t="s">
        <v>31544</v>
      </c>
    </row>
    <row r="17430" spans="1:6">
      <c r="A17430" t="s">
        <v>31545</v>
      </c>
      <c r="B17430">
        <v>44</v>
      </c>
      <c r="C17430">
        <v>12</v>
      </c>
      <c r="D17430">
        <v>2</v>
      </c>
      <c r="E17430" t="s">
        <v>31546</v>
      </c>
      <c r="F17430" t="s">
        <v>31544</v>
      </c>
    </row>
    <row r="17431" spans="1:6">
      <c r="A17431" t="s">
        <v>31547</v>
      </c>
      <c r="B17431">
        <v>44</v>
      </c>
      <c r="C17431">
        <v>12</v>
      </c>
      <c r="D17431">
        <v>3</v>
      </c>
      <c r="E17431" t="s">
        <v>31548</v>
      </c>
      <c r="F17431" t="s">
        <v>31549</v>
      </c>
    </row>
    <row r="17432" spans="1:6">
      <c r="A17432" t="s">
        <v>31550</v>
      </c>
      <c r="B17432">
        <v>44</v>
      </c>
      <c r="C17432">
        <v>12</v>
      </c>
      <c r="D17432">
        <v>4</v>
      </c>
      <c r="E17432" t="s">
        <v>31551</v>
      </c>
      <c r="F17432" t="s">
        <v>31549</v>
      </c>
    </row>
    <row r="17433" spans="1:6">
      <c r="A17433" t="s">
        <v>31552</v>
      </c>
      <c r="B17433">
        <v>44</v>
      </c>
      <c r="C17433">
        <v>12</v>
      </c>
      <c r="D17433">
        <v>5</v>
      </c>
      <c r="E17433" t="s">
        <v>31553</v>
      </c>
      <c r="F17433" t="s">
        <v>31554</v>
      </c>
    </row>
    <row r="17434" spans="1:6">
      <c r="A17434" t="s">
        <v>31555</v>
      </c>
      <c r="B17434">
        <v>44</v>
      </c>
      <c r="C17434">
        <v>12</v>
      </c>
      <c r="D17434">
        <v>6</v>
      </c>
      <c r="E17434" t="s">
        <v>31556</v>
      </c>
      <c r="F17434" t="s">
        <v>31554</v>
      </c>
    </row>
    <row r="17435" spans="1:6">
      <c r="A17435" t="s">
        <v>31557</v>
      </c>
      <c r="B17435">
        <v>44</v>
      </c>
      <c r="C17435">
        <v>12</v>
      </c>
      <c r="D17435">
        <v>7</v>
      </c>
      <c r="E17435" t="s">
        <v>31558</v>
      </c>
      <c r="F17435" t="s">
        <v>31559</v>
      </c>
    </row>
    <row r="17436" spans="1:6">
      <c r="A17436" t="s">
        <v>31560</v>
      </c>
      <c r="B17436">
        <v>44</v>
      </c>
      <c r="C17436">
        <v>12</v>
      </c>
      <c r="D17436">
        <v>8</v>
      </c>
      <c r="E17436" t="s">
        <v>31561</v>
      </c>
      <c r="F17436" t="s">
        <v>31559</v>
      </c>
    </row>
    <row r="17437" spans="1:6">
      <c r="A17437" t="s">
        <v>31562</v>
      </c>
      <c r="B17437">
        <v>44</v>
      </c>
      <c r="C17437">
        <v>12</v>
      </c>
      <c r="D17437">
        <v>9</v>
      </c>
      <c r="E17437" t="s">
        <v>31563</v>
      </c>
      <c r="F17437" t="s">
        <v>31564</v>
      </c>
    </row>
    <row r="17438" spans="1:6">
      <c r="A17438" t="s">
        <v>31565</v>
      </c>
      <c r="B17438">
        <v>44</v>
      </c>
      <c r="C17438">
        <v>12</v>
      </c>
      <c r="D17438">
        <v>10</v>
      </c>
      <c r="E17438" t="s">
        <v>31566</v>
      </c>
      <c r="F17438" t="s">
        <v>31564</v>
      </c>
    </row>
    <row r="17439" spans="1:6">
      <c r="A17439" t="s">
        <v>31567</v>
      </c>
      <c r="B17439">
        <v>44</v>
      </c>
      <c r="C17439">
        <v>12</v>
      </c>
      <c r="D17439">
        <v>11</v>
      </c>
      <c r="E17439" t="s">
        <v>31568</v>
      </c>
      <c r="F17439" t="s">
        <v>31569</v>
      </c>
    </row>
    <row r="17440" spans="1:6">
      <c r="A17440" t="s">
        <v>31570</v>
      </c>
      <c r="B17440">
        <v>44</v>
      </c>
      <c r="C17440">
        <v>12</v>
      </c>
      <c r="D17440">
        <v>12</v>
      </c>
      <c r="E17440" t="s">
        <v>31571</v>
      </c>
      <c r="F17440" t="s">
        <v>31569</v>
      </c>
    </row>
    <row r="17441" spans="1:7">
      <c r="A17441" t="s">
        <v>31572</v>
      </c>
      <c r="B17441">
        <v>44</v>
      </c>
      <c r="C17441">
        <v>12</v>
      </c>
      <c r="D17441">
        <v>13</v>
      </c>
      <c r="E17441" t="s">
        <v>31573</v>
      </c>
      <c r="F17441" t="s">
        <v>31574</v>
      </c>
    </row>
    <row r="17442" spans="1:7">
      <c r="A17442" t="s">
        <v>31575</v>
      </c>
      <c r="B17442">
        <v>44</v>
      </c>
      <c r="C17442">
        <v>12</v>
      </c>
      <c r="D17442">
        <v>14</v>
      </c>
      <c r="E17442" t="s">
        <v>31576</v>
      </c>
      <c r="F17442" t="s">
        <v>31574</v>
      </c>
    </row>
    <row r="17443" spans="1:7">
      <c r="A17443" t="s">
        <v>31577</v>
      </c>
      <c r="B17443">
        <v>44</v>
      </c>
      <c r="C17443">
        <v>12</v>
      </c>
      <c r="D17443">
        <v>15</v>
      </c>
      <c r="E17443" t="s">
        <v>31578</v>
      </c>
      <c r="F17443" t="s">
        <v>31579</v>
      </c>
    </row>
    <row r="17444" spans="1:7">
      <c r="A17444" t="s">
        <v>31580</v>
      </c>
      <c r="B17444">
        <v>44</v>
      </c>
      <c r="C17444">
        <v>12</v>
      </c>
      <c r="D17444">
        <v>16</v>
      </c>
      <c r="E17444" t="s">
        <v>31581</v>
      </c>
      <c r="F17444" t="s">
        <v>31579</v>
      </c>
    </row>
    <row r="17445" spans="1:7">
      <c r="A17445" t="s">
        <v>31582</v>
      </c>
      <c r="B17445">
        <v>44</v>
      </c>
      <c r="C17445">
        <v>12</v>
      </c>
      <c r="D17445">
        <v>17</v>
      </c>
      <c r="E17445" t="s">
        <v>31583</v>
      </c>
      <c r="F17445" t="s">
        <v>31584</v>
      </c>
    </row>
    <row r="17446" spans="1:7">
      <c r="A17446" t="s">
        <v>31585</v>
      </c>
      <c r="B17446">
        <v>44</v>
      </c>
      <c r="C17446">
        <v>12</v>
      </c>
      <c r="D17446">
        <v>18</v>
      </c>
      <c r="E17446" t="s">
        <v>31586</v>
      </c>
      <c r="F17446" t="s">
        <v>31584</v>
      </c>
    </row>
    <row r="17447" spans="1:7">
      <c r="A17447" t="s">
        <v>31587</v>
      </c>
      <c r="B17447">
        <v>44</v>
      </c>
      <c r="C17447">
        <v>12</v>
      </c>
      <c r="D17447">
        <v>19</v>
      </c>
      <c r="E17447" t="s">
        <v>31588</v>
      </c>
      <c r="F17447" t="s">
        <v>31589</v>
      </c>
    </row>
    <row r="17448" spans="1:7">
      <c r="A17448" t="s">
        <v>31590</v>
      </c>
      <c r="B17448">
        <v>44</v>
      </c>
      <c r="C17448">
        <v>12</v>
      </c>
      <c r="D17448">
        <v>20</v>
      </c>
      <c r="E17448" t="s">
        <v>31591</v>
      </c>
      <c r="F17448" t="s">
        <v>31589</v>
      </c>
    </row>
    <row r="17449" spans="1:7">
      <c r="A17449" t="s">
        <v>31592</v>
      </c>
      <c r="B17449">
        <v>44</v>
      </c>
      <c r="C17449">
        <v>13</v>
      </c>
      <c r="D17449">
        <v>1</v>
      </c>
      <c r="E17449" t="s">
        <v>31593</v>
      </c>
      <c r="G17449" t="s">
        <v>31594</v>
      </c>
    </row>
    <row r="17450" spans="1:7">
      <c r="A17450" t="s">
        <v>31595</v>
      </c>
      <c r="B17450">
        <v>44</v>
      </c>
      <c r="C17450">
        <v>13</v>
      </c>
      <c r="D17450">
        <v>2</v>
      </c>
      <c r="E17450" t="s">
        <v>31593</v>
      </c>
      <c r="G17450" t="s">
        <v>31594</v>
      </c>
    </row>
    <row r="17451" spans="1:7">
      <c r="A17451" t="s">
        <v>31596</v>
      </c>
      <c r="B17451">
        <v>44</v>
      </c>
      <c r="C17451">
        <v>13</v>
      </c>
      <c r="D17451">
        <v>3</v>
      </c>
      <c r="E17451" t="s">
        <v>31597</v>
      </c>
      <c r="G17451" t="s">
        <v>31598</v>
      </c>
    </row>
    <row r="17452" spans="1:7">
      <c r="A17452" t="s">
        <v>31599</v>
      </c>
      <c r="B17452">
        <v>44</v>
      </c>
      <c r="C17452">
        <v>13</v>
      </c>
      <c r="D17452">
        <v>4</v>
      </c>
      <c r="E17452" t="s">
        <v>31597</v>
      </c>
      <c r="G17452" t="s">
        <v>31598</v>
      </c>
    </row>
    <row r="17453" spans="1:7">
      <c r="A17453" t="s">
        <v>31600</v>
      </c>
      <c r="B17453">
        <v>44</v>
      </c>
      <c r="C17453">
        <v>13</v>
      </c>
      <c r="D17453">
        <v>5</v>
      </c>
      <c r="E17453" t="s">
        <v>31601</v>
      </c>
      <c r="G17453" t="s">
        <v>31602</v>
      </c>
    </row>
    <row r="17454" spans="1:7">
      <c r="A17454" t="s">
        <v>31603</v>
      </c>
      <c r="B17454">
        <v>44</v>
      </c>
      <c r="C17454">
        <v>13</v>
      </c>
      <c r="D17454">
        <v>6</v>
      </c>
      <c r="E17454" t="s">
        <v>31601</v>
      </c>
      <c r="G17454" t="s">
        <v>31602</v>
      </c>
    </row>
    <row r="17455" spans="1:7">
      <c r="A17455" t="s">
        <v>31604</v>
      </c>
      <c r="B17455">
        <v>44</v>
      </c>
      <c r="C17455">
        <v>13</v>
      </c>
      <c r="D17455">
        <v>7</v>
      </c>
      <c r="E17455" t="s">
        <v>591</v>
      </c>
      <c r="G17455" t="e">
        <f>--Empty</f>
        <v>#NAME?</v>
      </c>
    </row>
    <row r="17456" spans="1:7">
      <c r="A17456" t="s">
        <v>31605</v>
      </c>
      <c r="B17456">
        <v>44</v>
      </c>
      <c r="C17456">
        <v>13</v>
      </c>
      <c r="D17456">
        <v>8</v>
      </c>
      <c r="E17456" t="s">
        <v>591</v>
      </c>
      <c r="G17456" t="e">
        <f>--Empty</f>
        <v>#NAME?</v>
      </c>
    </row>
    <row r="17457" spans="1:7">
      <c r="A17457" t="s">
        <v>31606</v>
      </c>
      <c r="B17457">
        <v>44</v>
      </c>
      <c r="C17457">
        <v>13</v>
      </c>
      <c r="D17457">
        <v>9</v>
      </c>
      <c r="E17457" t="s">
        <v>31607</v>
      </c>
      <c r="G17457" t="s">
        <v>31608</v>
      </c>
    </row>
    <row r="17458" spans="1:7">
      <c r="A17458" t="s">
        <v>31609</v>
      </c>
      <c r="B17458">
        <v>44</v>
      </c>
      <c r="C17458">
        <v>13</v>
      </c>
      <c r="D17458">
        <v>10</v>
      </c>
      <c r="E17458" t="s">
        <v>31610</v>
      </c>
      <c r="G17458" t="s">
        <v>31608</v>
      </c>
    </row>
    <row r="17459" spans="1:7">
      <c r="A17459" t="s">
        <v>31611</v>
      </c>
      <c r="B17459">
        <v>44</v>
      </c>
      <c r="C17459">
        <v>13</v>
      </c>
      <c r="D17459">
        <v>11</v>
      </c>
      <c r="E17459" t="s">
        <v>591</v>
      </c>
      <c r="G17459" t="e">
        <f>--Empty</f>
        <v>#NAME?</v>
      </c>
    </row>
    <row r="17460" spans="1:7">
      <c r="A17460" t="s">
        <v>31612</v>
      </c>
      <c r="B17460">
        <v>44</v>
      </c>
      <c r="C17460">
        <v>13</v>
      </c>
      <c r="D17460">
        <v>12</v>
      </c>
      <c r="E17460" t="s">
        <v>591</v>
      </c>
      <c r="G17460" t="e">
        <f>--Empty</f>
        <v>#NAME?</v>
      </c>
    </row>
    <row r="17461" spans="1:7">
      <c r="A17461" t="s">
        <v>31613</v>
      </c>
      <c r="B17461">
        <v>44</v>
      </c>
      <c r="C17461">
        <v>13</v>
      </c>
      <c r="D17461">
        <v>13</v>
      </c>
      <c r="E17461" t="s">
        <v>591</v>
      </c>
      <c r="G17461" t="e">
        <f>--Empty</f>
        <v>#NAME?</v>
      </c>
    </row>
    <row r="17462" spans="1:7">
      <c r="A17462" t="s">
        <v>31614</v>
      </c>
      <c r="B17462">
        <v>44</v>
      </c>
      <c r="C17462">
        <v>13</v>
      </c>
      <c r="D17462">
        <v>14</v>
      </c>
      <c r="E17462" t="s">
        <v>591</v>
      </c>
      <c r="G17462" t="e">
        <f>--Empty</f>
        <v>#NAME?</v>
      </c>
    </row>
    <row r="17463" spans="1:7">
      <c r="A17463" t="s">
        <v>31615</v>
      </c>
      <c r="B17463">
        <v>44</v>
      </c>
      <c r="C17463">
        <v>13</v>
      </c>
      <c r="D17463">
        <v>15</v>
      </c>
      <c r="E17463" t="s">
        <v>591</v>
      </c>
      <c r="G17463" t="e">
        <f>--Empty</f>
        <v>#NAME?</v>
      </c>
    </row>
    <row r="17464" spans="1:7">
      <c r="A17464" t="s">
        <v>31616</v>
      </c>
      <c r="B17464">
        <v>44</v>
      </c>
      <c r="C17464">
        <v>13</v>
      </c>
      <c r="D17464">
        <v>16</v>
      </c>
      <c r="E17464" t="s">
        <v>591</v>
      </c>
      <c r="G17464" t="e">
        <f>--Empty</f>
        <v>#NAME?</v>
      </c>
    </row>
    <row r="17465" spans="1:7">
      <c r="A17465" t="s">
        <v>31617</v>
      </c>
      <c r="B17465">
        <v>44</v>
      </c>
      <c r="C17465">
        <v>13</v>
      </c>
      <c r="D17465">
        <v>17</v>
      </c>
      <c r="E17465" t="s">
        <v>31618</v>
      </c>
      <c r="F17465" t="s">
        <v>31619</v>
      </c>
    </row>
    <row r="17466" spans="1:7">
      <c r="A17466" t="s">
        <v>31620</v>
      </c>
      <c r="B17466">
        <v>44</v>
      </c>
      <c r="C17466">
        <v>13</v>
      </c>
      <c r="D17466">
        <v>18</v>
      </c>
      <c r="E17466" t="s">
        <v>31621</v>
      </c>
      <c r="F17466" t="s">
        <v>31619</v>
      </c>
    </row>
    <row r="17467" spans="1:7">
      <c r="A17467" t="s">
        <v>31622</v>
      </c>
      <c r="B17467">
        <v>44</v>
      </c>
      <c r="C17467">
        <v>13</v>
      </c>
      <c r="D17467">
        <v>19</v>
      </c>
      <c r="E17467" t="s">
        <v>31623</v>
      </c>
      <c r="F17467" t="s">
        <v>31624</v>
      </c>
    </row>
    <row r="17468" spans="1:7">
      <c r="A17468" t="s">
        <v>31625</v>
      </c>
      <c r="B17468">
        <v>44</v>
      </c>
      <c r="C17468">
        <v>13</v>
      </c>
      <c r="D17468">
        <v>20</v>
      </c>
      <c r="E17468" t="s">
        <v>31626</v>
      </c>
      <c r="F17468" t="s">
        <v>31624</v>
      </c>
    </row>
    <row r="17469" spans="1:7">
      <c r="A17469" t="s">
        <v>31627</v>
      </c>
      <c r="B17469">
        <v>44</v>
      </c>
      <c r="C17469">
        <v>14</v>
      </c>
      <c r="D17469">
        <v>1</v>
      </c>
      <c r="E17469" t="s">
        <v>31628</v>
      </c>
      <c r="F17469" t="s">
        <v>31629</v>
      </c>
    </row>
    <row r="17470" spans="1:7">
      <c r="A17470" t="s">
        <v>31630</v>
      </c>
      <c r="B17470">
        <v>44</v>
      </c>
      <c r="C17470">
        <v>14</v>
      </c>
      <c r="D17470">
        <v>2</v>
      </c>
      <c r="E17470" t="s">
        <v>31631</v>
      </c>
      <c r="F17470" t="s">
        <v>31629</v>
      </c>
    </row>
    <row r="17471" spans="1:7">
      <c r="A17471" t="s">
        <v>31632</v>
      </c>
      <c r="B17471">
        <v>44</v>
      </c>
      <c r="C17471">
        <v>14</v>
      </c>
      <c r="D17471">
        <v>3</v>
      </c>
      <c r="E17471" t="s">
        <v>31633</v>
      </c>
      <c r="F17471" t="s">
        <v>31634</v>
      </c>
    </row>
    <row r="17472" spans="1:7">
      <c r="A17472" t="s">
        <v>31635</v>
      </c>
      <c r="B17472">
        <v>44</v>
      </c>
      <c r="C17472">
        <v>14</v>
      </c>
      <c r="D17472">
        <v>4</v>
      </c>
      <c r="E17472" t="s">
        <v>31636</v>
      </c>
      <c r="F17472" t="s">
        <v>31634</v>
      </c>
    </row>
    <row r="17473" spans="1:7">
      <c r="A17473" t="s">
        <v>31637</v>
      </c>
      <c r="B17473">
        <v>44</v>
      </c>
      <c r="C17473">
        <v>14</v>
      </c>
      <c r="D17473">
        <v>5</v>
      </c>
      <c r="E17473" t="s">
        <v>31638</v>
      </c>
      <c r="F17473" t="s">
        <v>31639</v>
      </c>
    </row>
    <row r="17474" spans="1:7">
      <c r="A17474" t="s">
        <v>31640</v>
      </c>
      <c r="B17474">
        <v>44</v>
      </c>
      <c r="C17474">
        <v>14</v>
      </c>
      <c r="D17474">
        <v>6</v>
      </c>
      <c r="E17474" t="s">
        <v>31641</v>
      </c>
      <c r="F17474" t="s">
        <v>31639</v>
      </c>
    </row>
    <row r="17475" spans="1:7">
      <c r="A17475" t="s">
        <v>31642</v>
      </c>
      <c r="B17475">
        <v>44</v>
      </c>
      <c r="C17475">
        <v>14</v>
      </c>
      <c r="D17475">
        <v>7</v>
      </c>
      <c r="E17475" t="s">
        <v>31643</v>
      </c>
      <c r="F17475" t="s">
        <v>31644</v>
      </c>
    </row>
    <row r="17476" spans="1:7">
      <c r="A17476" t="s">
        <v>31645</v>
      </c>
      <c r="B17476">
        <v>44</v>
      </c>
      <c r="C17476">
        <v>14</v>
      </c>
      <c r="D17476">
        <v>8</v>
      </c>
      <c r="E17476" t="s">
        <v>31646</v>
      </c>
      <c r="F17476" t="s">
        <v>31644</v>
      </c>
    </row>
    <row r="17477" spans="1:7">
      <c r="A17477" t="s">
        <v>31647</v>
      </c>
      <c r="B17477">
        <v>44</v>
      </c>
      <c r="C17477">
        <v>14</v>
      </c>
      <c r="D17477">
        <v>9</v>
      </c>
      <c r="E17477" t="s">
        <v>31648</v>
      </c>
      <c r="F17477" t="s">
        <v>31649</v>
      </c>
    </row>
    <row r="17478" spans="1:7">
      <c r="A17478" t="s">
        <v>31650</v>
      </c>
      <c r="B17478">
        <v>44</v>
      </c>
      <c r="C17478">
        <v>14</v>
      </c>
      <c r="D17478">
        <v>10</v>
      </c>
      <c r="E17478" t="s">
        <v>31651</v>
      </c>
      <c r="F17478" t="s">
        <v>31649</v>
      </c>
    </row>
    <row r="17479" spans="1:7">
      <c r="A17479" t="s">
        <v>31652</v>
      </c>
      <c r="B17479">
        <v>44</v>
      </c>
      <c r="C17479">
        <v>14</v>
      </c>
      <c r="D17479">
        <v>11</v>
      </c>
      <c r="E17479" t="s">
        <v>31653</v>
      </c>
      <c r="F17479" t="s">
        <v>21513</v>
      </c>
    </row>
    <row r="17480" spans="1:7">
      <c r="A17480" t="s">
        <v>31654</v>
      </c>
      <c r="B17480">
        <v>44</v>
      </c>
      <c r="C17480">
        <v>14</v>
      </c>
      <c r="D17480">
        <v>12</v>
      </c>
      <c r="E17480" t="s">
        <v>31655</v>
      </c>
      <c r="F17480" t="s">
        <v>21513</v>
      </c>
    </row>
    <row r="17481" spans="1:7">
      <c r="A17481" t="s">
        <v>31656</v>
      </c>
      <c r="B17481">
        <v>44</v>
      </c>
      <c r="C17481">
        <v>14</v>
      </c>
      <c r="D17481">
        <v>13</v>
      </c>
      <c r="E17481" t="s">
        <v>15</v>
      </c>
      <c r="G17481" t="s">
        <v>16</v>
      </c>
    </row>
    <row r="17482" spans="1:7">
      <c r="A17482" t="s">
        <v>31657</v>
      </c>
      <c r="B17482">
        <v>44</v>
      </c>
      <c r="C17482">
        <v>14</v>
      </c>
      <c r="D17482">
        <v>14</v>
      </c>
      <c r="E17482" t="s">
        <v>15</v>
      </c>
      <c r="G17482" t="s">
        <v>16</v>
      </c>
    </row>
    <row r="17483" spans="1:7">
      <c r="A17483" t="s">
        <v>31658</v>
      </c>
      <c r="B17483">
        <v>44</v>
      </c>
      <c r="C17483">
        <v>14</v>
      </c>
      <c r="D17483">
        <v>15</v>
      </c>
      <c r="E17483" t="s">
        <v>660</v>
      </c>
      <c r="G17483" t="s">
        <v>661</v>
      </c>
    </row>
    <row r="17484" spans="1:7">
      <c r="A17484" t="s">
        <v>31659</v>
      </c>
      <c r="B17484">
        <v>44</v>
      </c>
      <c r="C17484">
        <v>14</v>
      </c>
      <c r="D17484">
        <v>16</v>
      </c>
      <c r="E17484" t="s">
        <v>660</v>
      </c>
      <c r="G17484" t="s">
        <v>661</v>
      </c>
    </row>
    <row r="17485" spans="1:7">
      <c r="A17485" t="s">
        <v>31660</v>
      </c>
      <c r="B17485">
        <v>44</v>
      </c>
      <c r="C17485">
        <v>14</v>
      </c>
      <c r="D17485">
        <v>17</v>
      </c>
      <c r="E17485" t="s">
        <v>664</v>
      </c>
      <c r="G17485" t="s">
        <v>665</v>
      </c>
    </row>
    <row r="17486" spans="1:7">
      <c r="A17486" t="s">
        <v>31661</v>
      </c>
      <c r="B17486">
        <v>44</v>
      </c>
      <c r="C17486">
        <v>14</v>
      </c>
      <c r="D17486">
        <v>18</v>
      </c>
      <c r="E17486" t="s">
        <v>664</v>
      </c>
      <c r="G17486" t="s">
        <v>665</v>
      </c>
    </row>
    <row r="17487" spans="1:7">
      <c r="A17487" t="s">
        <v>31662</v>
      </c>
      <c r="B17487">
        <v>44</v>
      </c>
      <c r="C17487">
        <v>14</v>
      </c>
      <c r="D17487">
        <v>19</v>
      </c>
      <c r="E17487" t="s">
        <v>668</v>
      </c>
      <c r="G17487" t="s">
        <v>669</v>
      </c>
    </row>
    <row r="17488" spans="1:7">
      <c r="A17488" t="s">
        <v>31663</v>
      </c>
      <c r="B17488">
        <v>44</v>
      </c>
      <c r="C17488">
        <v>14</v>
      </c>
      <c r="D17488">
        <v>20</v>
      </c>
      <c r="E17488" t="s">
        <v>668</v>
      </c>
      <c r="G17488" t="s">
        <v>669</v>
      </c>
    </row>
    <row r="17489" spans="1:7">
      <c r="A17489" t="s">
        <v>31664</v>
      </c>
      <c r="B17489">
        <v>44</v>
      </c>
      <c r="C17489">
        <v>15</v>
      </c>
      <c r="D17489">
        <v>1</v>
      </c>
      <c r="E17489" t="s">
        <v>672</v>
      </c>
      <c r="G17489" t="e">
        <f>--Buffer</f>
        <v>#NAME?</v>
      </c>
    </row>
    <row r="17490" spans="1:7">
      <c r="A17490" t="s">
        <v>31665</v>
      </c>
      <c r="B17490">
        <v>44</v>
      </c>
      <c r="C17490">
        <v>15</v>
      </c>
      <c r="D17490">
        <v>2</v>
      </c>
      <c r="E17490" t="s">
        <v>672</v>
      </c>
      <c r="G17490" t="e">
        <f>--Buffer</f>
        <v>#NAME?</v>
      </c>
    </row>
    <row r="17491" spans="1:7">
      <c r="A17491" t="s">
        <v>31666</v>
      </c>
      <c r="B17491">
        <v>44</v>
      </c>
      <c r="C17491">
        <v>15</v>
      </c>
      <c r="D17491">
        <v>3</v>
      </c>
      <c r="E17491" t="s">
        <v>675</v>
      </c>
      <c r="G17491" t="s">
        <v>676</v>
      </c>
    </row>
    <row r="17492" spans="1:7">
      <c r="A17492" t="s">
        <v>31667</v>
      </c>
      <c r="B17492">
        <v>44</v>
      </c>
      <c r="C17492">
        <v>15</v>
      </c>
      <c r="D17492">
        <v>4</v>
      </c>
      <c r="E17492" t="s">
        <v>675</v>
      </c>
      <c r="G17492" t="s">
        <v>676</v>
      </c>
    </row>
    <row r="17493" spans="1:7">
      <c r="A17493" t="s">
        <v>31668</v>
      </c>
      <c r="B17493">
        <v>44</v>
      </c>
      <c r="C17493">
        <v>15</v>
      </c>
      <c r="D17493">
        <v>5</v>
      </c>
      <c r="E17493" t="s">
        <v>679</v>
      </c>
      <c r="G17493" t="s">
        <v>680</v>
      </c>
    </row>
    <row r="17494" spans="1:7">
      <c r="A17494" t="s">
        <v>31669</v>
      </c>
      <c r="B17494">
        <v>44</v>
      </c>
      <c r="C17494">
        <v>15</v>
      </c>
      <c r="D17494">
        <v>6</v>
      </c>
      <c r="E17494" t="s">
        <v>679</v>
      </c>
      <c r="G17494" t="s">
        <v>680</v>
      </c>
    </row>
    <row r="17495" spans="1:7">
      <c r="A17495" t="s">
        <v>31670</v>
      </c>
      <c r="B17495">
        <v>44</v>
      </c>
      <c r="C17495">
        <v>15</v>
      </c>
      <c r="D17495">
        <v>7</v>
      </c>
      <c r="E17495" t="s">
        <v>683</v>
      </c>
      <c r="G17495" t="s">
        <v>684</v>
      </c>
    </row>
    <row r="17496" spans="1:7">
      <c r="A17496" t="s">
        <v>31671</v>
      </c>
      <c r="B17496">
        <v>44</v>
      </c>
      <c r="C17496">
        <v>15</v>
      </c>
      <c r="D17496">
        <v>8</v>
      </c>
      <c r="E17496" t="s">
        <v>683</v>
      </c>
      <c r="G17496" t="s">
        <v>684</v>
      </c>
    </row>
    <row r="17497" spans="1:7">
      <c r="A17497" t="s">
        <v>31672</v>
      </c>
      <c r="B17497">
        <v>44</v>
      </c>
      <c r="C17497">
        <v>15</v>
      </c>
      <c r="D17497">
        <v>9</v>
      </c>
      <c r="E17497" t="s">
        <v>672</v>
      </c>
      <c r="G17497" t="e">
        <f>--Buffer</f>
        <v>#NAME?</v>
      </c>
    </row>
    <row r="17498" spans="1:7">
      <c r="A17498" t="s">
        <v>31673</v>
      </c>
      <c r="B17498">
        <v>44</v>
      </c>
      <c r="C17498">
        <v>15</v>
      </c>
      <c r="D17498">
        <v>10</v>
      </c>
      <c r="E17498" t="s">
        <v>672</v>
      </c>
      <c r="G17498" t="e">
        <f>--Buffer</f>
        <v>#NAME?</v>
      </c>
    </row>
    <row r="17499" spans="1:7">
      <c r="A17499" t="s">
        <v>31674</v>
      </c>
      <c r="B17499">
        <v>44</v>
      </c>
      <c r="C17499">
        <v>15</v>
      </c>
      <c r="D17499">
        <v>11</v>
      </c>
      <c r="E17499" t="s">
        <v>672</v>
      </c>
      <c r="G17499" t="e">
        <f>--Buffer</f>
        <v>#NAME?</v>
      </c>
    </row>
    <row r="17500" spans="1:7">
      <c r="A17500" t="s">
        <v>31675</v>
      </c>
      <c r="B17500">
        <v>44</v>
      </c>
      <c r="C17500">
        <v>15</v>
      </c>
      <c r="D17500">
        <v>12</v>
      </c>
      <c r="E17500" t="s">
        <v>672</v>
      </c>
      <c r="G17500" t="e">
        <f>--Buffer</f>
        <v>#NAME?</v>
      </c>
    </row>
    <row r="17501" spans="1:7">
      <c r="A17501" t="s">
        <v>31676</v>
      </c>
      <c r="B17501">
        <v>44</v>
      </c>
      <c r="C17501">
        <v>15</v>
      </c>
      <c r="D17501">
        <v>13</v>
      </c>
      <c r="E17501" t="s">
        <v>672</v>
      </c>
      <c r="G17501" t="e">
        <f>--Buffer</f>
        <v>#NAME?</v>
      </c>
    </row>
    <row r="17502" spans="1:7">
      <c r="A17502" t="s">
        <v>31677</v>
      </c>
      <c r="B17502">
        <v>44</v>
      </c>
      <c r="C17502">
        <v>15</v>
      </c>
      <c r="D17502">
        <v>14</v>
      </c>
      <c r="E17502" t="s">
        <v>672</v>
      </c>
      <c r="G17502" t="e">
        <f>--Buffer</f>
        <v>#NAME?</v>
      </c>
    </row>
    <row r="17503" spans="1:7">
      <c r="A17503" t="s">
        <v>31678</v>
      </c>
      <c r="B17503">
        <v>44</v>
      </c>
      <c r="C17503">
        <v>15</v>
      </c>
      <c r="D17503">
        <v>15</v>
      </c>
      <c r="E17503" t="s">
        <v>672</v>
      </c>
      <c r="G17503" t="e">
        <f>--Buffer</f>
        <v>#NAME?</v>
      </c>
    </row>
    <row r="17504" spans="1:7">
      <c r="A17504" t="s">
        <v>31679</v>
      </c>
      <c r="B17504">
        <v>44</v>
      </c>
      <c r="C17504">
        <v>15</v>
      </c>
      <c r="D17504">
        <v>16</v>
      </c>
      <c r="E17504" t="s">
        <v>672</v>
      </c>
      <c r="G17504" t="e">
        <f>--Buffer</f>
        <v>#NAME?</v>
      </c>
    </row>
    <row r="17505" spans="1:7">
      <c r="A17505" t="s">
        <v>31680</v>
      </c>
      <c r="B17505">
        <v>44</v>
      </c>
      <c r="C17505">
        <v>15</v>
      </c>
      <c r="D17505">
        <v>17</v>
      </c>
      <c r="E17505" t="s">
        <v>695</v>
      </c>
      <c r="G17505" t="s">
        <v>696</v>
      </c>
    </row>
    <row r="17506" spans="1:7">
      <c r="A17506" t="s">
        <v>31681</v>
      </c>
      <c r="B17506">
        <v>44</v>
      </c>
      <c r="C17506">
        <v>15</v>
      </c>
      <c r="D17506">
        <v>18</v>
      </c>
      <c r="E17506" t="s">
        <v>695</v>
      </c>
      <c r="G17506" t="s">
        <v>696</v>
      </c>
    </row>
    <row r="17507" spans="1:7">
      <c r="A17507" t="s">
        <v>31682</v>
      </c>
      <c r="B17507">
        <v>44</v>
      </c>
      <c r="C17507">
        <v>15</v>
      </c>
      <c r="D17507">
        <v>19</v>
      </c>
      <c r="E17507" t="s">
        <v>699</v>
      </c>
      <c r="G17507" t="s">
        <v>700</v>
      </c>
    </row>
    <row r="17508" spans="1:7">
      <c r="A17508" t="s">
        <v>31683</v>
      </c>
      <c r="B17508">
        <v>44</v>
      </c>
      <c r="C17508">
        <v>15</v>
      </c>
      <c r="D17508">
        <v>20</v>
      </c>
      <c r="E17508" t="s">
        <v>699</v>
      </c>
      <c r="G17508" t="s">
        <v>700</v>
      </c>
    </row>
    <row r="17509" spans="1:7">
      <c r="A17509" t="s">
        <v>31684</v>
      </c>
      <c r="B17509">
        <v>44</v>
      </c>
      <c r="C17509">
        <v>16</v>
      </c>
      <c r="D17509">
        <v>1</v>
      </c>
      <c r="E17509" t="s">
        <v>703</v>
      </c>
      <c r="G17509" t="s">
        <v>704</v>
      </c>
    </row>
    <row r="17510" spans="1:7">
      <c r="A17510" t="s">
        <v>31685</v>
      </c>
      <c r="B17510">
        <v>44</v>
      </c>
      <c r="C17510">
        <v>16</v>
      </c>
      <c r="D17510">
        <v>2</v>
      </c>
      <c r="E17510" t="s">
        <v>703</v>
      </c>
      <c r="G17510" t="s">
        <v>704</v>
      </c>
    </row>
    <row r="17511" spans="1:7">
      <c r="A17511" t="s">
        <v>31686</v>
      </c>
      <c r="B17511">
        <v>44</v>
      </c>
      <c r="C17511">
        <v>16</v>
      </c>
      <c r="D17511">
        <v>3</v>
      </c>
      <c r="E17511" t="s">
        <v>707</v>
      </c>
      <c r="G17511" t="s">
        <v>708</v>
      </c>
    </row>
    <row r="17512" spans="1:7">
      <c r="A17512" t="s">
        <v>31687</v>
      </c>
      <c r="B17512">
        <v>44</v>
      </c>
      <c r="C17512">
        <v>16</v>
      </c>
      <c r="D17512">
        <v>4</v>
      </c>
      <c r="E17512" t="s">
        <v>707</v>
      </c>
      <c r="G17512" t="s">
        <v>708</v>
      </c>
    </row>
    <row r="17513" spans="1:7">
      <c r="A17513" t="s">
        <v>31688</v>
      </c>
      <c r="B17513">
        <v>44</v>
      </c>
      <c r="C17513">
        <v>16</v>
      </c>
      <c r="D17513">
        <v>5</v>
      </c>
      <c r="E17513" t="s">
        <v>711</v>
      </c>
      <c r="G17513" t="e">
        <f>--Blank</f>
        <v>#NAME?</v>
      </c>
    </row>
    <row r="17514" spans="1:7">
      <c r="A17514" t="s">
        <v>31689</v>
      </c>
      <c r="B17514">
        <v>44</v>
      </c>
      <c r="C17514">
        <v>16</v>
      </c>
      <c r="D17514">
        <v>6</v>
      </c>
      <c r="E17514" t="s">
        <v>711</v>
      </c>
      <c r="G17514" t="e">
        <f>--Blank</f>
        <v>#NAME?</v>
      </c>
    </row>
    <row r="17515" spans="1:7">
      <c r="A17515" t="s">
        <v>31690</v>
      </c>
      <c r="B17515">
        <v>44</v>
      </c>
      <c r="C17515">
        <v>16</v>
      </c>
      <c r="D17515">
        <v>7</v>
      </c>
      <c r="E17515" t="s">
        <v>711</v>
      </c>
      <c r="G17515" t="e">
        <f>--Blank</f>
        <v>#NAME?</v>
      </c>
    </row>
    <row r="17516" spans="1:7">
      <c r="A17516" t="s">
        <v>31691</v>
      </c>
      <c r="B17516">
        <v>44</v>
      </c>
      <c r="C17516">
        <v>16</v>
      </c>
      <c r="D17516">
        <v>8</v>
      </c>
      <c r="E17516" t="s">
        <v>711</v>
      </c>
      <c r="G17516" t="e">
        <f>--Blank</f>
        <v>#NAME?</v>
      </c>
    </row>
    <row r="17517" spans="1:7">
      <c r="A17517" t="s">
        <v>31692</v>
      </c>
      <c r="B17517">
        <v>44</v>
      </c>
      <c r="C17517">
        <v>16</v>
      </c>
      <c r="D17517">
        <v>9</v>
      </c>
      <c r="E17517" t="s">
        <v>711</v>
      </c>
      <c r="G17517" t="e">
        <f>--Blank</f>
        <v>#NAME?</v>
      </c>
    </row>
    <row r="17518" spans="1:7">
      <c r="A17518" t="s">
        <v>31693</v>
      </c>
      <c r="B17518">
        <v>44</v>
      </c>
      <c r="C17518">
        <v>16</v>
      </c>
      <c r="D17518">
        <v>10</v>
      </c>
      <c r="E17518" t="s">
        <v>711</v>
      </c>
      <c r="G17518" t="e">
        <f>--Blank</f>
        <v>#NAME?</v>
      </c>
    </row>
    <row r="17519" spans="1:7">
      <c r="A17519" t="s">
        <v>31694</v>
      </c>
      <c r="B17519">
        <v>44</v>
      </c>
      <c r="C17519">
        <v>16</v>
      </c>
      <c r="D17519">
        <v>11</v>
      </c>
      <c r="E17519" t="s">
        <v>711</v>
      </c>
      <c r="G17519" t="e">
        <f>--Blank</f>
        <v>#NAME?</v>
      </c>
    </row>
    <row r="17520" spans="1:7">
      <c r="A17520" t="s">
        <v>31695</v>
      </c>
      <c r="B17520">
        <v>44</v>
      </c>
      <c r="C17520">
        <v>16</v>
      </c>
      <c r="D17520">
        <v>12</v>
      </c>
      <c r="E17520" t="s">
        <v>711</v>
      </c>
      <c r="G17520" t="e">
        <f>--Blank</f>
        <v>#NAME?</v>
      </c>
    </row>
    <row r="17521" spans="1:7">
      <c r="A17521" t="s">
        <v>31696</v>
      </c>
      <c r="B17521">
        <v>44</v>
      </c>
      <c r="C17521">
        <v>16</v>
      </c>
      <c r="D17521">
        <v>13</v>
      </c>
      <c r="E17521" t="s">
        <v>711</v>
      </c>
      <c r="G17521" t="e">
        <f>--Blank</f>
        <v>#NAME?</v>
      </c>
    </row>
    <row r="17522" spans="1:7">
      <c r="A17522" t="s">
        <v>31697</v>
      </c>
      <c r="B17522">
        <v>44</v>
      </c>
      <c r="C17522">
        <v>16</v>
      </c>
      <c r="D17522">
        <v>14</v>
      </c>
      <c r="E17522" t="s">
        <v>711</v>
      </c>
      <c r="G17522" t="e">
        <f>--Blank</f>
        <v>#NAME?</v>
      </c>
    </row>
    <row r="17523" spans="1:7">
      <c r="A17523" t="s">
        <v>31698</v>
      </c>
      <c r="B17523">
        <v>44</v>
      </c>
      <c r="C17523">
        <v>16</v>
      </c>
      <c r="D17523">
        <v>15</v>
      </c>
      <c r="E17523" t="s">
        <v>711</v>
      </c>
      <c r="G17523" t="e">
        <f>--Blank</f>
        <v>#NAME?</v>
      </c>
    </row>
    <row r="17524" spans="1:7">
      <c r="A17524" t="s">
        <v>31699</v>
      </c>
      <c r="B17524">
        <v>44</v>
      </c>
      <c r="C17524">
        <v>16</v>
      </c>
      <c r="D17524">
        <v>16</v>
      </c>
      <c r="E17524" t="s">
        <v>711</v>
      </c>
      <c r="G17524" t="e">
        <f>--Blank</f>
        <v>#NAME?</v>
      </c>
    </row>
    <row r="17525" spans="1:7">
      <c r="A17525" t="s">
        <v>31700</v>
      </c>
      <c r="B17525">
        <v>44</v>
      </c>
      <c r="C17525">
        <v>16</v>
      </c>
      <c r="D17525">
        <v>17</v>
      </c>
      <c r="E17525" t="s">
        <v>711</v>
      </c>
      <c r="G17525" t="e">
        <f>--Blank</f>
        <v>#NAME?</v>
      </c>
    </row>
    <row r="17526" spans="1:7">
      <c r="A17526" t="s">
        <v>31701</v>
      </c>
      <c r="B17526">
        <v>44</v>
      </c>
      <c r="C17526">
        <v>16</v>
      </c>
      <c r="D17526">
        <v>18</v>
      </c>
      <c r="E17526" t="s">
        <v>711</v>
      </c>
      <c r="G17526" t="e">
        <f>--Blank</f>
        <v>#NAME?</v>
      </c>
    </row>
    <row r="17527" spans="1:7">
      <c r="A17527" t="s">
        <v>31702</v>
      </c>
      <c r="B17527">
        <v>44</v>
      </c>
      <c r="C17527">
        <v>16</v>
      </c>
      <c r="D17527">
        <v>19</v>
      </c>
      <c r="E17527" t="s">
        <v>711</v>
      </c>
      <c r="G17527" t="e">
        <f>--Blank</f>
        <v>#NAME?</v>
      </c>
    </row>
    <row r="17528" spans="1:7">
      <c r="A17528" t="s">
        <v>31703</v>
      </c>
      <c r="B17528">
        <v>44</v>
      </c>
      <c r="C17528">
        <v>16</v>
      </c>
      <c r="D17528">
        <v>20</v>
      </c>
      <c r="E17528" t="s">
        <v>711</v>
      </c>
      <c r="G17528" t="e">
        <f>--Blank</f>
        <v>#NAME?</v>
      </c>
    </row>
    <row r="17529" spans="1:7">
      <c r="A17529" t="s">
        <v>31704</v>
      </c>
      <c r="B17529">
        <v>44</v>
      </c>
      <c r="C17529">
        <v>17</v>
      </c>
      <c r="D17529">
        <v>1</v>
      </c>
      <c r="E17529" t="s">
        <v>711</v>
      </c>
      <c r="G17529" t="e">
        <f>--Blank</f>
        <v>#NAME?</v>
      </c>
    </row>
    <row r="17530" spans="1:7">
      <c r="A17530" t="s">
        <v>31705</v>
      </c>
      <c r="B17530">
        <v>44</v>
      </c>
      <c r="C17530">
        <v>17</v>
      </c>
      <c r="D17530">
        <v>2</v>
      </c>
      <c r="E17530" t="s">
        <v>711</v>
      </c>
      <c r="G17530" t="e">
        <f>--Blank</f>
        <v>#NAME?</v>
      </c>
    </row>
    <row r="17531" spans="1:7">
      <c r="A17531" t="s">
        <v>31706</v>
      </c>
      <c r="B17531">
        <v>44</v>
      </c>
      <c r="C17531">
        <v>17</v>
      </c>
      <c r="D17531">
        <v>3</v>
      </c>
      <c r="E17531" t="s">
        <v>711</v>
      </c>
      <c r="G17531" t="e">
        <f>--Blank</f>
        <v>#NAME?</v>
      </c>
    </row>
    <row r="17532" spans="1:7">
      <c r="A17532" t="s">
        <v>31707</v>
      </c>
      <c r="B17532">
        <v>44</v>
      </c>
      <c r="C17532">
        <v>17</v>
      </c>
      <c r="D17532">
        <v>4</v>
      </c>
      <c r="E17532" t="s">
        <v>711</v>
      </c>
      <c r="G17532" t="e">
        <f>--Blank</f>
        <v>#NAME?</v>
      </c>
    </row>
    <row r="17533" spans="1:7">
      <c r="A17533" t="s">
        <v>31708</v>
      </c>
      <c r="B17533">
        <v>44</v>
      </c>
      <c r="C17533">
        <v>17</v>
      </c>
      <c r="D17533">
        <v>5</v>
      </c>
      <c r="E17533" t="s">
        <v>711</v>
      </c>
      <c r="G17533" t="e">
        <f>--Blank</f>
        <v>#NAME?</v>
      </c>
    </row>
    <row r="17534" spans="1:7">
      <c r="A17534" t="s">
        <v>31709</v>
      </c>
      <c r="B17534">
        <v>44</v>
      </c>
      <c r="C17534">
        <v>17</v>
      </c>
      <c r="D17534">
        <v>6</v>
      </c>
      <c r="E17534" t="s">
        <v>711</v>
      </c>
      <c r="G17534" t="e">
        <f>--Blank</f>
        <v>#NAME?</v>
      </c>
    </row>
    <row r="17535" spans="1:7">
      <c r="A17535" t="s">
        <v>31710</v>
      </c>
      <c r="B17535">
        <v>44</v>
      </c>
      <c r="C17535">
        <v>17</v>
      </c>
      <c r="D17535">
        <v>7</v>
      </c>
      <c r="E17535" t="s">
        <v>711</v>
      </c>
      <c r="G17535" t="e">
        <f>--Blank</f>
        <v>#NAME?</v>
      </c>
    </row>
    <row r="17536" spans="1:7">
      <c r="A17536" t="s">
        <v>31711</v>
      </c>
      <c r="B17536">
        <v>44</v>
      </c>
      <c r="C17536">
        <v>17</v>
      </c>
      <c r="D17536">
        <v>8</v>
      </c>
      <c r="E17536" t="s">
        <v>711</v>
      </c>
      <c r="G17536" t="e">
        <f>--Blank</f>
        <v>#NAME?</v>
      </c>
    </row>
    <row r="17537" spans="1:7">
      <c r="A17537" t="s">
        <v>31712</v>
      </c>
      <c r="B17537">
        <v>44</v>
      </c>
      <c r="C17537">
        <v>17</v>
      </c>
      <c r="D17537">
        <v>9</v>
      </c>
      <c r="E17537" t="s">
        <v>711</v>
      </c>
      <c r="G17537" t="e">
        <f>--Blank</f>
        <v>#NAME?</v>
      </c>
    </row>
    <row r="17538" spans="1:7">
      <c r="A17538" t="s">
        <v>31713</v>
      </c>
      <c r="B17538">
        <v>44</v>
      </c>
      <c r="C17538">
        <v>17</v>
      </c>
      <c r="D17538">
        <v>10</v>
      </c>
      <c r="E17538" t="s">
        <v>711</v>
      </c>
      <c r="G17538" t="e">
        <f>--Blank</f>
        <v>#NAME?</v>
      </c>
    </row>
    <row r="17539" spans="1:7">
      <c r="A17539" t="s">
        <v>31714</v>
      </c>
      <c r="B17539">
        <v>44</v>
      </c>
      <c r="C17539">
        <v>17</v>
      </c>
      <c r="D17539">
        <v>11</v>
      </c>
      <c r="E17539" t="s">
        <v>711</v>
      </c>
      <c r="G17539" t="e">
        <f>--Blank</f>
        <v>#NAME?</v>
      </c>
    </row>
    <row r="17540" spans="1:7">
      <c r="A17540" t="s">
        <v>31715</v>
      </c>
      <c r="B17540">
        <v>44</v>
      </c>
      <c r="C17540">
        <v>17</v>
      </c>
      <c r="D17540">
        <v>12</v>
      </c>
      <c r="E17540" t="s">
        <v>711</v>
      </c>
      <c r="G17540" t="e">
        <f>--Blank</f>
        <v>#NAME?</v>
      </c>
    </row>
    <row r="17541" spans="1:7">
      <c r="A17541" t="s">
        <v>31716</v>
      </c>
      <c r="B17541">
        <v>44</v>
      </c>
      <c r="C17541">
        <v>17</v>
      </c>
      <c r="D17541">
        <v>13</v>
      </c>
      <c r="E17541" t="s">
        <v>711</v>
      </c>
      <c r="G17541" t="e">
        <f>--Blank</f>
        <v>#NAME?</v>
      </c>
    </row>
    <row r="17542" spans="1:7">
      <c r="A17542" t="s">
        <v>31717</v>
      </c>
      <c r="B17542">
        <v>44</v>
      </c>
      <c r="C17542">
        <v>17</v>
      </c>
      <c r="D17542">
        <v>14</v>
      </c>
      <c r="E17542" t="s">
        <v>711</v>
      </c>
      <c r="G17542" t="e">
        <f>--Blank</f>
        <v>#NAME?</v>
      </c>
    </row>
    <row r="17543" spans="1:7">
      <c r="A17543" t="s">
        <v>31718</v>
      </c>
      <c r="B17543">
        <v>44</v>
      </c>
      <c r="C17543">
        <v>17</v>
      </c>
      <c r="D17543">
        <v>15</v>
      </c>
      <c r="E17543" t="s">
        <v>711</v>
      </c>
      <c r="G17543" t="e">
        <f>--Blank</f>
        <v>#NAME?</v>
      </c>
    </row>
    <row r="17544" spans="1:7">
      <c r="A17544" t="s">
        <v>31719</v>
      </c>
      <c r="B17544">
        <v>44</v>
      </c>
      <c r="C17544">
        <v>17</v>
      </c>
      <c r="D17544">
        <v>16</v>
      </c>
      <c r="E17544" t="s">
        <v>711</v>
      </c>
      <c r="G17544" t="e">
        <f>--Blank</f>
        <v>#NAME?</v>
      </c>
    </row>
    <row r="17545" spans="1:7">
      <c r="A17545" t="s">
        <v>31720</v>
      </c>
      <c r="B17545">
        <v>44</v>
      </c>
      <c r="C17545">
        <v>17</v>
      </c>
      <c r="D17545">
        <v>17</v>
      </c>
      <c r="E17545" t="s">
        <v>711</v>
      </c>
      <c r="G17545" t="e">
        <f>--Blank</f>
        <v>#NAME?</v>
      </c>
    </row>
    <row r="17546" spans="1:7">
      <c r="A17546" t="s">
        <v>31721</v>
      </c>
      <c r="B17546">
        <v>44</v>
      </c>
      <c r="C17546">
        <v>17</v>
      </c>
      <c r="D17546">
        <v>18</v>
      </c>
      <c r="E17546" t="s">
        <v>711</v>
      </c>
      <c r="G17546" t="e">
        <f>--Blank</f>
        <v>#NAME?</v>
      </c>
    </row>
    <row r="17547" spans="1:7">
      <c r="A17547" t="s">
        <v>31722</v>
      </c>
      <c r="B17547">
        <v>44</v>
      </c>
      <c r="C17547">
        <v>17</v>
      </c>
      <c r="D17547">
        <v>19</v>
      </c>
      <c r="E17547" t="s">
        <v>711</v>
      </c>
      <c r="G17547" t="e">
        <f>--Blank</f>
        <v>#NAME?</v>
      </c>
    </row>
    <row r="17548" spans="1:7">
      <c r="A17548" t="s">
        <v>31723</v>
      </c>
      <c r="B17548">
        <v>44</v>
      </c>
      <c r="C17548">
        <v>17</v>
      </c>
      <c r="D17548">
        <v>20</v>
      </c>
      <c r="E17548" t="s">
        <v>711</v>
      </c>
      <c r="G17548" t="e">
        <f>--Blank</f>
        <v>#NAME?</v>
      </c>
    </row>
    <row r="17549" spans="1:7">
      <c r="A17549" t="s">
        <v>31724</v>
      </c>
      <c r="B17549">
        <v>44</v>
      </c>
      <c r="C17549">
        <v>18</v>
      </c>
      <c r="D17549">
        <v>1</v>
      </c>
      <c r="E17549" t="s">
        <v>711</v>
      </c>
      <c r="G17549" t="e">
        <f>--Blank</f>
        <v>#NAME?</v>
      </c>
    </row>
    <row r="17550" spans="1:7">
      <c r="A17550" t="s">
        <v>31725</v>
      </c>
      <c r="B17550">
        <v>44</v>
      </c>
      <c r="C17550">
        <v>18</v>
      </c>
      <c r="D17550">
        <v>2</v>
      </c>
      <c r="E17550" t="s">
        <v>711</v>
      </c>
      <c r="G17550" t="e">
        <f>--Blank</f>
        <v>#NAME?</v>
      </c>
    </row>
    <row r="17551" spans="1:7">
      <c r="A17551" t="s">
        <v>31726</v>
      </c>
      <c r="B17551">
        <v>44</v>
      </c>
      <c r="C17551">
        <v>18</v>
      </c>
      <c r="D17551">
        <v>3</v>
      </c>
      <c r="E17551" t="s">
        <v>711</v>
      </c>
      <c r="G17551" t="e">
        <f>--Blank</f>
        <v>#NAME?</v>
      </c>
    </row>
    <row r="17552" spans="1:7">
      <c r="A17552" t="s">
        <v>31727</v>
      </c>
      <c r="B17552">
        <v>44</v>
      </c>
      <c r="C17552">
        <v>18</v>
      </c>
      <c r="D17552">
        <v>4</v>
      </c>
      <c r="E17552" t="s">
        <v>711</v>
      </c>
      <c r="G17552" t="e">
        <f>--Blank</f>
        <v>#NAME?</v>
      </c>
    </row>
    <row r="17553" spans="1:7">
      <c r="A17553" t="s">
        <v>31728</v>
      </c>
      <c r="B17553">
        <v>44</v>
      </c>
      <c r="C17553">
        <v>18</v>
      </c>
      <c r="D17553">
        <v>5</v>
      </c>
      <c r="E17553" t="s">
        <v>711</v>
      </c>
      <c r="G17553" t="e">
        <f>--Blank</f>
        <v>#NAME?</v>
      </c>
    </row>
    <row r="17554" spans="1:7">
      <c r="A17554" t="s">
        <v>31729</v>
      </c>
      <c r="B17554">
        <v>44</v>
      </c>
      <c r="C17554">
        <v>18</v>
      </c>
      <c r="D17554">
        <v>6</v>
      </c>
      <c r="E17554" t="s">
        <v>711</v>
      </c>
      <c r="G17554" t="e">
        <f>--Blank</f>
        <v>#NAME?</v>
      </c>
    </row>
    <row r="17555" spans="1:7">
      <c r="A17555" t="s">
        <v>31730</v>
      </c>
      <c r="B17555">
        <v>44</v>
      </c>
      <c r="C17555">
        <v>18</v>
      </c>
      <c r="D17555">
        <v>7</v>
      </c>
      <c r="E17555" t="s">
        <v>711</v>
      </c>
      <c r="G17555" t="e">
        <f>--Blank</f>
        <v>#NAME?</v>
      </c>
    </row>
    <row r="17556" spans="1:7">
      <c r="A17556" t="s">
        <v>31731</v>
      </c>
      <c r="B17556">
        <v>44</v>
      </c>
      <c r="C17556">
        <v>18</v>
      </c>
      <c r="D17556">
        <v>8</v>
      </c>
      <c r="E17556" t="s">
        <v>711</v>
      </c>
      <c r="G17556" t="e">
        <f>--Blank</f>
        <v>#NAME?</v>
      </c>
    </row>
    <row r="17557" spans="1:7">
      <c r="A17557" t="s">
        <v>31732</v>
      </c>
      <c r="B17557">
        <v>44</v>
      </c>
      <c r="C17557">
        <v>18</v>
      </c>
      <c r="D17557">
        <v>9</v>
      </c>
      <c r="E17557" t="s">
        <v>711</v>
      </c>
      <c r="G17557" t="e">
        <f>--Blank</f>
        <v>#NAME?</v>
      </c>
    </row>
    <row r="17558" spans="1:7">
      <c r="A17558" t="s">
        <v>31733</v>
      </c>
      <c r="B17558">
        <v>44</v>
      </c>
      <c r="C17558">
        <v>18</v>
      </c>
      <c r="D17558">
        <v>10</v>
      </c>
      <c r="E17558" t="s">
        <v>711</v>
      </c>
      <c r="G17558" t="e">
        <f>--Blank</f>
        <v>#NAME?</v>
      </c>
    </row>
    <row r="17559" spans="1:7">
      <c r="A17559" t="s">
        <v>31734</v>
      </c>
      <c r="B17559">
        <v>44</v>
      </c>
      <c r="C17559">
        <v>18</v>
      </c>
      <c r="D17559">
        <v>11</v>
      </c>
      <c r="E17559" t="s">
        <v>711</v>
      </c>
      <c r="G17559" t="e">
        <f>--Blank</f>
        <v>#NAME?</v>
      </c>
    </row>
    <row r="17560" spans="1:7">
      <c r="A17560" t="s">
        <v>31735</v>
      </c>
      <c r="B17560">
        <v>44</v>
      </c>
      <c r="C17560">
        <v>18</v>
      </c>
      <c r="D17560">
        <v>12</v>
      </c>
      <c r="E17560" t="s">
        <v>711</v>
      </c>
      <c r="G17560" t="e">
        <f>--Blank</f>
        <v>#NAME?</v>
      </c>
    </row>
    <row r="17561" spans="1:7">
      <c r="A17561" t="s">
        <v>31736</v>
      </c>
      <c r="B17561">
        <v>44</v>
      </c>
      <c r="C17561">
        <v>18</v>
      </c>
      <c r="D17561">
        <v>13</v>
      </c>
      <c r="E17561" t="s">
        <v>711</v>
      </c>
      <c r="G17561" t="e">
        <f>--Blank</f>
        <v>#NAME?</v>
      </c>
    </row>
    <row r="17562" spans="1:7">
      <c r="A17562" t="s">
        <v>31737</v>
      </c>
      <c r="B17562">
        <v>44</v>
      </c>
      <c r="C17562">
        <v>18</v>
      </c>
      <c r="D17562">
        <v>14</v>
      </c>
      <c r="E17562" t="s">
        <v>711</v>
      </c>
      <c r="G17562" t="e">
        <f>--Blank</f>
        <v>#NAME?</v>
      </c>
    </row>
    <row r="17563" spans="1:7">
      <c r="A17563" t="s">
        <v>31738</v>
      </c>
      <c r="B17563">
        <v>44</v>
      </c>
      <c r="C17563">
        <v>18</v>
      </c>
      <c r="D17563">
        <v>15</v>
      </c>
      <c r="E17563" t="s">
        <v>711</v>
      </c>
      <c r="G17563" t="e">
        <f>--Blank</f>
        <v>#NAME?</v>
      </c>
    </row>
    <row r="17564" spans="1:7">
      <c r="A17564" t="s">
        <v>31739</v>
      </c>
      <c r="B17564">
        <v>44</v>
      </c>
      <c r="C17564">
        <v>18</v>
      </c>
      <c r="D17564">
        <v>16</v>
      </c>
      <c r="E17564" t="s">
        <v>711</v>
      </c>
      <c r="G17564" t="e">
        <f>--Blank</f>
        <v>#NAME?</v>
      </c>
    </row>
    <row r="17565" spans="1:7">
      <c r="A17565" t="s">
        <v>31740</v>
      </c>
      <c r="B17565">
        <v>44</v>
      </c>
      <c r="C17565">
        <v>18</v>
      </c>
      <c r="D17565">
        <v>17</v>
      </c>
      <c r="E17565" t="s">
        <v>711</v>
      </c>
      <c r="G17565" t="e">
        <f>--Blank</f>
        <v>#NAME?</v>
      </c>
    </row>
    <row r="17566" spans="1:7">
      <c r="A17566" t="s">
        <v>31741</v>
      </c>
      <c r="B17566">
        <v>44</v>
      </c>
      <c r="C17566">
        <v>18</v>
      </c>
      <c r="D17566">
        <v>18</v>
      </c>
      <c r="E17566" t="s">
        <v>711</v>
      </c>
      <c r="G17566" t="e">
        <f>--Blank</f>
        <v>#NAME?</v>
      </c>
    </row>
    <row r="17567" spans="1:7">
      <c r="A17567" t="s">
        <v>31742</v>
      </c>
      <c r="B17567">
        <v>44</v>
      </c>
      <c r="C17567">
        <v>18</v>
      </c>
      <c r="D17567">
        <v>19</v>
      </c>
      <c r="E17567" t="s">
        <v>711</v>
      </c>
      <c r="G17567" t="e">
        <f>--Blank</f>
        <v>#NAME?</v>
      </c>
    </row>
    <row r="17568" spans="1:7">
      <c r="A17568" t="s">
        <v>31743</v>
      </c>
      <c r="B17568">
        <v>44</v>
      </c>
      <c r="C17568">
        <v>18</v>
      </c>
      <c r="D17568">
        <v>20</v>
      </c>
      <c r="E17568" t="s">
        <v>711</v>
      </c>
      <c r="G17568" t="e">
        <f>--Blank</f>
        <v>#NAME?</v>
      </c>
    </row>
    <row r="17569" spans="1:7">
      <c r="A17569" t="s">
        <v>31744</v>
      </c>
      <c r="B17569">
        <v>44</v>
      </c>
      <c r="C17569">
        <v>19</v>
      </c>
      <c r="D17569">
        <v>1</v>
      </c>
      <c r="E17569" t="s">
        <v>711</v>
      </c>
      <c r="G17569" t="e">
        <f>--Blank</f>
        <v>#NAME?</v>
      </c>
    </row>
    <row r="17570" spans="1:7">
      <c r="A17570" t="s">
        <v>31745</v>
      </c>
      <c r="B17570">
        <v>44</v>
      </c>
      <c r="C17570">
        <v>19</v>
      </c>
      <c r="D17570">
        <v>2</v>
      </c>
      <c r="E17570" t="s">
        <v>711</v>
      </c>
      <c r="G17570" t="e">
        <f>--Blank</f>
        <v>#NAME?</v>
      </c>
    </row>
    <row r="17571" spans="1:7">
      <c r="A17571" t="s">
        <v>31746</v>
      </c>
      <c r="B17571">
        <v>44</v>
      </c>
      <c r="C17571">
        <v>19</v>
      </c>
      <c r="D17571">
        <v>3</v>
      </c>
      <c r="E17571" t="s">
        <v>711</v>
      </c>
      <c r="G17571" t="e">
        <f>--Blank</f>
        <v>#NAME?</v>
      </c>
    </row>
    <row r="17572" spans="1:7">
      <c r="A17572" t="s">
        <v>31747</v>
      </c>
      <c r="B17572">
        <v>44</v>
      </c>
      <c r="C17572">
        <v>19</v>
      </c>
      <c r="D17572">
        <v>4</v>
      </c>
      <c r="E17572" t="s">
        <v>711</v>
      </c>
      <c r="G17572" t="e">
        <f>--Blank</f>
        <v>#NAME?</v>
      </c>
    </row>
    <row r="17573" spans="1:7">
      <c r="A17573" t="s">
        <v>31748</v>
      </c>
      <c r="B17573">
        <v>44</v>
      </c>
      <c r="C17573">
        <v>19</v>
      </c>
      <c r="D17573">
        <v>5</v>
      </c>
      <c r="E17573" t="s">
        <v>711</v>
      </c>
      <c r="G17573" t="e">
        <f>--Blank</f>
        <v>#NAME?</v>
      </c>
    </row>
    <row r="17574" spans="1:7">
      <c r="A17574" t="s">
        <v>31749</v>
      </c>
      <c r="B17574">
        <v>44</v>
      </c>
      <c r="C17574">
        <v>19</v>
      </c>
      <c r="D17574">
        <v>6</v>
      </c>
      <c r="E17574" t="s">
        <v>711</v>
      </c>
      <c r="G17574" t="e">
        <f>--Blank</f>
        <v>#NAME?</v>
      </c>
    </row>
    <row r="17575" spans="1:7">
      <c r="A17575" t="s">
        <v>31750</v>
      </c>
      <c r="B17575">
        <v>44</v>
      </c>
      <c r="C17575">
        <v>19</v>
      </c>
      <c r="D17575">
        <v>7</v>
      </c>
      <c r="E17575" t="s">
        <v>711</v>
      </c>
      <c r="G17575" t="e">
        <f>--Blank</f>
        <v>#NAME?</v>
      </c>
    </row>
    <row r="17576" spans="1:7">
      <c r="A17576" t="s">
        <v>31751</v>
      </c>
      <c r="B17576">
        <v>44</v>
      </c>
      <c r="C17576">
        <v>19</v>
      </c>
      <c r="D17576">
        <v>8</v>
      </c>
      <c r="E17576" t="s">
        <v>711</v>
      </c>
      <c r="G17576" t="e">
        <f>--Blank</f>
        <v>#NAME?</v>
      </c>
    </row>
    <row r="17577" spans="1:7">
      <c r="A17577" t="s">
        <v>31752</v>
      </c>
      <c r="B17577">
        <v>44</v>
      </c>
      <c r="C17577">
        <v>19</v>
      </c>
      <c r="D17577">
        <v>9</v>
      </c>
      <c r="E17577" t="s">
        <v>711</v>
      </c>
      <c r="G17577" t="e">
        <f>--Blank</f>
        <v>#NAME?</v>
      </c>
    </row>
    <row r="17578" spans="1:7">
      <c r="A17578" t="s">
        <v>31753</v>
      </c>
      <c r="B17578">
        <v>44</v>
      </c>
      <c r="C17578">
        <v>19</v>
      </c>
      <c r="D17578">
        <v>10</v>
      </c>
      <c r="E17578" t="s">
        <v>711</v>
      </c>
      <c r="G17578" t="e">
        <f>--Blank</f>
        <v>#NAME?</v>
      </c>
    </row>
    <row r="17579" spans="1:7">
      <c r="A17579" t="s">
        <v>31754</v>
      </c>
      <c r="B17579">
        <v>44</v>
      </c>
      <c r="C17579">
        <v>19</v>
      </c>
      <c r="D17579">
        <v>11</v>
      </c>
      <c r="E17579" t="s">
        <v>711</v>
      </c>
      <c r="G17579" t="e">
        <f>--Blank</f>
        <v>#NAME?</v>
      </c>
    </row>
    <row r="17580" spans="1:7">
      <c r="A17580" t="s">
        <v>31755</v>
      </c>
      <c r="B17580">
        <v>44</v>
      </c>
      <c r="C17580">
        <v>19</v>
      </c>
      <c r="D17580">
        <v>12</v>
      </c>
      <c r="E17580" t="s">
        <v>711</v>
      </c>
      <c r="G17580" t="e">
        <f>--Blank</f>
        <v>#NAME?</v>
      </c>
    </row>
    <row r="17581" spans="1:7">
      <c r="A17581" t="s">
        <v>31756</v>
      </c>
      <c r="B17581">
        <v>44</v>
      </c>
      <c r="C17581">
        <v>19</v>
      </c>
      <c r="D17581">
        <v>13</v>
      </c>
      <c r="E17581" t="s">
        <v>711</v>
      </c>
      <c r="G17581" t="e">
        <f>--Blank</f>
        <v>#NAME?</v>
      </c>
    </row>
    <row r="17582" spans="1:7">
      <c r="A17582" t="s">
        <v>31757</v>
      </c>
      <c r="B17582">
        <v>44</v>
      </c>
      <c r="C17582">
        <v>19</v>
      </c>
      <c r="D17582">
        <v>14</v>
      </c>
      <c r="E17582" t="s">
        <v>711</v>
      </c>
      <c r="G17582" t="e">
        <f>--Blank</f>
        <v>#NAME?</v>
      </c>
    </row>
    <row r="17583" spans="1:7">
      <c r="A17583" t="s">
        <v>31758</v>
      </c>
      <c r="B17583">
        <v>44</v>
      </c>
      <c r="C17583">
        <v>19</v>
      </c>
      <c r="D17583">
        <v>15</v>
      </c>
      <c r="E17583" t="s">
        <v>711</v>
      </c>
      <c r="G17583" t="e">
        <f>--Blank</f>
        <v>#NAME?</v>
      </c>
    </row>
    <row r="17584" spans="1:7">
      <c r="A17584" t="s">
        <v>31759</v>
      </c>
      <c r="B17584">
        <v>44</v>
      </c>
      <c r="C17584">
        <v>19</v>
      </c>
      <c r="D17584">
        <v>16</v>
      </c>
      <c r="E17584" t="s">
        <v>711</v>
      </c>
      <c r="G17584" t="e">
        <f>--Blank</f>
        <v>#NAME?</v>
      </c>
    </row>
    <row r="17585" spans="1:7">
      <c r="A17585" t="s">
        <v>31760</v>
      </c>
      <c r="B17585">
        <v>44</v>
      </c>
      <c r="C17585">
        <v>19</v>
      </c>
      <c r="D17585">
        <v>17</v>
      </c>
      <c r="E17585" t="s">
        <v>711</v>
      </c>
      <c r="G17585" t="e">
        <f>--Blank</f>
        <v>#NAME?</v>
      </c>
    </row>
    <row r="17586" spans="1:7">
      <c r="A17586" t="s">
        <v>31761</v>
      </c>
      <c r="B17586">
        <v>44</v>
      </c>
      <c r="C17586">
        <v>19</v>
      </c>
      <c r="D17586">
        <v>18</v>
      </c>
      <c r="E17586" t="s">
        <v>711</v>
      </c>
      <c r="G17586" t="e">
        <f>--Blank</f>
        <v>#NAME?</v>
      </c>
    </row>
    <row r="17587" spans="1:7">
      <c r="A17587" t="s">
        <v>31762</v>
      </c>
      <c r="B17587">
        <v>44</v>
      </c>
      <c r="C17587">
        <v>19</v>
      </c>
      <c r="D17587">
        <v>19</v>
      </c>
      <c r="E17587" t="s">
        <v>711</v>
      </c>
      <c r="G17587" t="e">
        <f>--Blank</f>
        <v>#NAME?</v>
      </c>
    </row>
    <row r="17588" spans="1:7">
      <c r="A17588" t="s">
        <v>31763</v>
      </c>
      <c r="B17588">
        <v>44</v>
      </c>
      <c r="C17588">
        <v>19</v>
      </c>
      <c r="D17588">
        <v>20</v>
      </c>
      <c r="E17588" t="s">
        <v>711</v>
      </c>
      <c r="G17588" t="e">
        <f>--Blank</f>
        <v>#NAME?</v>
      </c>
    </row>
    <row r="17589" spans="1:7">
      <c r="A17589" t="s">
        <v>31764</v>
      </c>
      <c r="B17589">
        <v>44</v>
      </c>
      <c r="C17589">
        <v>20</v>
      </c>
      <c r="D17589">
        <v>1</v>
      </c>
      <c r="E17589" t="s">
        <v>711</v>
      </c>
      <c r="G17589" t="e">
        <f>--Blank</f>
        <v>#NAME?</v>
      </c>
    </row>
    <row r="17590" spans="1:7">
      <c r="A17590" t="s">
        <v>31765</v>
      </c>
      <c r="B17590">
        <v>44</v>
      </c>
      <c r="C17590">
        <v>20</v>
      </c>
      <c r="D17590">
        <v>2</v>
      </c>
      <c r="E17590" t="s">
        <v>711</v>
      </c>
      <c r="G17590" t="e">
        <f>--Blank</f>
        <v>#NAME?</v>
      </c>
    </row>
    <row r="17591" spans="1:7">
      <c r="A17591" t="s">
        <v>31766</v>
      </c>
      <c r="B17591">
        <v>44</v>
      </c>
      <c r="C17591">
        <v>20</v>
      </c>
      <c r="D17591">
        <v>3</v>
      </c>
      <c r="E17591" t="s">
        <v>711</v>
      </c>
      <c r="G17591" t="e">
        <f>--Blank</f>
        <v>#NAME?</v>
      </c>
    </row>
    <row r="17592" spans="1:7">
      <c r="A17592" t="s">
        <v>31767</v>
      </c>
      <c r="B17592">
        <v>44</v>
      </c>
      <c r="C17592">
        <v>20</v>
      </c>
      <c r="D17592">
        <v>4</v>
      </c>
      <c r="E17592" t="s">
        <v>711</v>
      </c>
      <c r="G17592" t="e">
        <f>--Blank</f>
        <v>#NAME?</v>
      </c>
    </row>
    <row r="17593" spans="1:7">
      <c r="A17593" t="s">
        <v>31768</v>
      </c>
      <c r="B17593">
        <v>44</v>
      </c>
      <c r="C17593">
        <v>20</v>
      </c>
      <c r="D17593">
        <v>5</v>
      </c>
      <c r="E17593" t="s">
        <v>711</v>
      </c>
      <c r="G17593" t="e">
        <f>--Blank</f>
        <v>#NAME?</v>
      </c>
    </row>
    <row r="17594" spans="1:7">
      <c r="A17594" t="s">
        <v>31769</v>
      </c>
      <c r="B17594">
        <v>44</v>
      </c>
      <c r="C17594">
        <v>20</v>
      </c>
      <c r="D17594">
        <v>6</v>
      </c>
      <c r="E17594" t="s">
        <v>711</v>
      </c>
      <c r="G17594" t="e">
        <f>--Blank</f>
        <v>#NAME?</v>
      </c>
    </row>
    <row r="17595" spans="1:7">
      <c r="A17595" t="s">
        <v>31770</v>
      </c>
      <c r="B17595">
        <v>44</v>
      </c>
      <c r="C17595">
        <v>20</v>
      </c>
      <c r="D17595">
        <v>7</v>
      </c>
      <c r="E17595" t="s">
        <v>711</v>
      </c>
      <c r="G17595" t="e">
        <f>--Blank</f>
        <v>#NAME?</v>
      </c>
    </row>
    <row r="17596" spans="1:7">
      <c r="A17596" t="s">
        <v>31771</v>
      </c>
      <c r="B17596">
        <v>44</v>
      </c>
      <c r="C17596">
        <v>20</v>
      </c>
      <c r="D17596">
        <v>8</v>
      </c>
      <c r="E17596" t="s">
        <v>711</v>
      </c>
      <c r="G17596" t="e">
        <f>--Blank</f>
        <v>#NAME?</v>
      </c>
    </row>
    <row r="17597" spans="1:7">
      <c r="A17597" t="s">
        <v>31772</v>
      </c>
      <c r="B17597">
        <v>44</v>
      </c>
      <c r="C17597">
        <v>20</v>
      </c>
      <c r="D17597">
        <v>9</v>
      </c>
      <c r="E17597" t="s">
        <v>711</v>
      </c>
      <c r="G17597" t="e">
        <f>--Blank</f>
        <v>#NAME?</v>
      </c>
    </row>
    <row r="17598" spans="1:7">
      <c r="A17598" t="s">
        <v>31773</v>
      </c>
      <c r="B17598">
        <v>44</v>
      </c>
      <c r="C17598">
        <v>20</v>
      </c>
      <c r="D17598">
        <v>10</v>
      </c>
      <c r="E17598" t="s">
        <v>711</v>
      </c>
      <c r="G17598" t="e">
        <f>--Blank</f>
        <v>#NAME?</v>
      </c>
    </row>
    <row r="17599" spans="1:7">
      <c r="A17599" t="s">
        <v>31774</v>
      </c>
      <c r="B17599">
        <v>44</v>
      </c>
      <c r="C17599">
        <v>20</v>
      </c>
      <c r="D17599">
        <v>11</v>
      </c>
      <c r="E17599" t="s">
        <v>711</v>
      </c>
      <c r="G17599" t="e">
        <f>--Blank</f>
        <v>#NAME?</v>
      </c>
    </row>
    <row r="17600" spans="1:7">
      <c r="A17600" t="s">
        <v>31775</v>
      </c>
      <c r="B17600">
        <v>44</v>
      </c>
      <c r="C17600">
        <v>20</v>
      </c>
      <c r="D17600">
        <v>12</v>
      </c>
      <c r="E17600" t="s">
        <v>711</v>
      </c>
      <c r="G17600" t="e">
        <f>--Blank</f>
        <v>#NAME?</v>
      </c>
    </row>
    <row r="17601" spans="1:7">
      <c r="A17601" t="s">
        <v>31776</v>
      </c>
      <c r="B17601">
        <v>44</v>
      </c>
      <c r="C17601">
        <v>20</v>
      </c>
      <c r="D17601">
        <v>13</v>
      </c>
      <c r="E17601" t="s">
        <v>711</v>
      </c>
      <c r="G17601" t="e">
        <f>--Blank</f>
        <v>#NAME?</v>
      </c>
    </row>
    <row r="17602" spans="1:7">
      <c r="A17602" t="s">
        <v>31777</v>
      </c>
      <c r="B17602">
        <v>44</v>
      </c>
      <c r="C17602">
        <v>20</v>
      </c>
      <c r="D17602">
        <v>14</v>
      </c>
      <c r="E17602" t="s">
        <v>711</v>
      </c>
      <c r="G17602" t="e">
        <f>--Blank</f>
        <v>#NAME?</v>
      </c>
    </row>
    <row r="17603" spans="1:7">
      <c r="A17603" t="s">
        <v>31778</v>
      </c>
      <c r="B17603">
        <v>44</v>
      </c>
      <c r="C17603">
        <v>20</v>
      </c>
      <c r="D17603">
        <v>15</v>
      </c>
      <c r="E17603" t="s">
        <v>711</v>
      </c>
      <c r="G17603" t="e">
        <f>--Blank</f>
        <v>#NAME?</v>
      </c>
    </row>
    <row r="17604" spans="1:7">
      <c r="A17604" t="s">
        <v>31779</v>
      </c>
      <c r="B17604">
        <v>44</v>
      </c>
      <c r="C17604">
        <v>20</v>
      </c>
      <c r="D17604">
        <v>16</v>
      </c>
      <c r="E17604" t="s">
        <v>711</v>
      </c>
      <c r="G17604" t="e">
        <f>--Blank</f>
        <v>#NAME?</v>
      </c>
    </row>
    <row r="17605" spans="1:7">
      <c r="A17605" t="s">
        <v>31780</v>
      </c>
      <c r="B17605">
        <v>44</v>
      </c>
      <c r="C17605">
        <v>20</v>
      </c>
      <c r="D17605">
        <v>17</v>
      </c>
      <c r="E17605" t="s">
        <v>711</v>
      </c>
      <c r="G17605" t="e">
        <f>--Blank</f>
        <v>#NAME?</v>
      </c>
    </row>
    <row r="17606" spans="1:7">
      <c r="A17606" t="s">
        <v>31781</v>
      </c>
      <c r="B17606">
        <v>44</v>
      </c>
      <c r="C17606">
        <v>20</v>
      </c>
      <c r="D17606">
        <v>18</v>
      </c>
      <c r="E17606" t="s">
        <v>711</v>
      </c>
      <c r="G17606" t="e">
        <f>--Blank</f>
        <v>#NAME?</v>
      </c>
    </row>
    <row r="17607" spans="1:7">
      <c r="A17607" t="s">
        <v>31782</v>
      </c>
      <c r="B17607">
        <v>44</v>
      </c>
      <c r="C17607">
        <v>20</v>
      </c>
      <c r="D17607">
        <v>19</v>
      </c>
      <c r="E17607" t="s">
        <v>711</v>
      </c>
      <c r="G17607" t="e">
        <f>--Blank</f>
        <v>#NAME?</v>
      </c>
    </row>
    <row r="17608" spans="1:7">
      <c r="A17608" t="s">
        <v>31783</v>
      </c>
      <c r="B17608">
        <v>44</v>
      </c>
      <c r="C17608">
        <v>20</v>
      </c>
      <c r="D17608">
        <v>20</v>
      </c>
      <c r="E17608" t="s">
        <v>711</v>
      </c>
      <c r="G17608" t="e">
        <f>--Blank</f>
        <v>#NAME?</v>
      </c>
    </row>
    <row r="17609" spans="1:7">
      <c r="A17609" t="s">
        <v>31784</v>
      </c>
      <c r="B17609">
        <v>45</v>
      </c>
      <c r="C17609">
        <v>1</v>
      </c>
      <c r="D17609">
        <v>1</v>
      </c>
      <c r="E17609" t="s">
        <v>15</v>
      </c>
      <c r="G17609" t="s">
        <v>16</v>
      </c>
    </row>
    <row r="17610" spans="1:7">
      <c r="A17610" t="s">
        <v>31785</v>
      </c>
      <c r="B17610">
        <v>45</v>
      </c>
      <c r="C17610">
        <v>1</v>
      </c>
      <c r="D17610">
        <v>2</v>
      </c>
      <c r="E17610" t="s">
        <v>15</v>
      </c>
      <c r="G17610" t="s">
        <v>16</v>
      </c>
    </row>
    <row r="17611" spans="1:7">
      <c r="A17611" t="s">
        <v>31786</v>
      </c>
      <c r="B17611">
        <v>45</v>
      </c>
      <c r="C17611">
        <v>1</v>
      </c>
      <c r="D17611">
        <v>3</v>
      </c>
      <c r="E17611" t="s">
        <v>19</v>
      </c>
      <c r="G17611" t="s">
        <v>20</v>
      </c>
    </row>
    <row r="17612" spans="1:7">
      <c r="A17612" t="s">
        <v>31787</v>
      </c>
      <c r="B17612">
        <v>45</v>
      </c>
      <c r="C17612">
        <v>1</v>
      </c>
      <c r="D17612">
        <v>4</v>
      </c>
      <c r="E17612" t="s">
        <v>19</v>
      </c>
      <c r="G17612" t="s">
        <v>20</v>
      </c>
    </row>
    <row r="17613" spans="1:7">
      <c r="A17613" t="s">
        <v>31788</v>
      </c>
      <c r="B17613">
        <v>45</v>
      </c>
      <c r="C17613">
        <v>1</v>
      </c>
      <c r="D17613">
        <v>5</v>
      </c>
      <c r="E17613" t="s">
        <v>23</v>
      </c>
      <c r="G17613" t="s">
        <v>24</v>
      </c>
    </row>
    <row r="17614" spans="1:7">
      <c r="A17614" t="s">
        <v>31789</v>
      </c>
      <c r="B17614">
        <v>45</v>
      </c>
      <c r="C17614">
        <v>1</v>
      </c>
      <c r="D17614">
        <v>6</v>
      </c>
      <c r="E17614" t="s">
        <v>23</v>
      </c>
      <c r="G17614" t="s">
        <v>24</v>
      </c>
    </row>
    <row r="17615" spans="1:7">
      <c r="A17615" t="s">
        <v>31790</v>
      </c>
      <c r="B17615">
        <v>45</v>
      </c>
      <c r="C17615">
        <v>1</v>
      </c>
      <c r="D17615">
        <v>7</v>
      </c>
      <c r="E17615" t="s">
        <v>27</v>
      </c>
      <c r="G17615" t="s">
        <v>28</v>
      </c>
    </row>
    <row r="17616" spans="1:7">
      <c r="A17616" t="s">
        <v>31791</v>
      </c>
      <c r="B17616">
        <v>45</v>
      </c>
      <c r="C17616">
        <v>1</v>
      </c>
      <c r="D17616">
        <v>8</v>
      </c>
      <c r="E17616" t="s">
        <v>27</v>
      </c>
      <c r="G17616" t="s">
        <v>28</v>
      </c>
    </row>
    <row r="17617" spans="1:7">
      <c r="A17617" t="s">
        <v>31792</v>
      </c>
      <c r="B17617">
        <v>45</v>
      </c>
      <c r="C17617">
        <v>1</v>
      </c>
      <c r="D17617">
        <v>9</v>
      </c>
      <c r="E17617" t="s">
        <v>31</v>
      </c>
      <c r="G17617" t="s">
        <v>32</v>
      </c>
    </row>
    <row r="17618" spans="1:7">
      <c r="A17618" t="s">
        <v>31793</v>
      </c>
      <c r="B17618">
        <v>45</v>
      </c>
      <c r="C17618">
        <v>1</v>
      </c>
      <c r="D17618">
        <v>10</v>
      </c>
      <c r="E17618" t="s">
        <v>31</v>
      </c>
      <c r="G17618" t="s">
        <v>32</v>
      </c>
    </row>
    <row r="17619" spans="1:7">
      <c r="A17619" t="s">
        <v>31794</v>
      </c>
      <c r="B17619">
        <v>45</v>
      </c>
      <c r="C17619">
        <v>1</v>
      </c>
      <c r="D17619">
        <v>11</v>
      </c>
      <c r="E17619" t="s">
        <v>35</v>
      </c>
      <c r="G17619" t="s">
        <v>36</v>
      </c>
    </row>
    <row r="17620" spans="1:7">
      <c r="A17620" t="s">
        <v>31795</v>
      </c>
      <c r="B17620">
        <v>45</v>
      </c>
      <c r="C17620">
        <v>1</v>
      </c>
      <c r="D17620">
        <v>12</v>
      </c>
      <c r="E17620" t="s">
        <v>35</v>
      </c>
      <c r="G17620" t="s">
        <v>36</v>
      </c>
    </row>
    <row r="17621" spans="1:7">
      <c r="A17621" t="s">
        <v>31796</v>
      </c>
      <c r="B17621">
        <v>45</v>
      </c>
      <c r="C17621">
        <v>1</v>
      </c>
      <c r="D17621">
        <v>13</v>
      </c>
      <c r="E17621" t="s">
        <v>39</v>
      </c>
      <c r="G17621" t="s">
        <v>40</v>
      </c>
    </row>
    <row r="17622" spans="1:7">
      <c r="A17622" t="s">
        <v>31797</v>
      </c>
      <c r="B17622">
        <v>45</v>
      </c>
      <c r="C17622">
        <v>1</v>
      </c>
      <c r="D17622">
        <v>14</v>
      </c>
      <c r="E17622" t="s">
        <v>39</v>
      </c>
      <c r="G17622" t="s">
        <v>40</v>
      </c>
    </row>
    <row r="17623" spans="1:7">
      <c r="A17623" t="s">
        <v>31798</v>
      </c>
      <c r="B17623">
        <v>45</v>
      </c>
      <c r="C17623">
        <v>1</v>
      </c>
      <c r="D17623">
        <v>15</v>
      </c>
      <c r="E17623" t="s">
        <v>43</v>
      </c>
      <c r="G17623" t="s">
        <v>44</v>
      </c>
    </row>
    <row r="17624" spans="1:7">
      <c r="A17624" t="s">
        <v>31799</v>
      </c>
      <c r="B17624">
        <v>45</v>
      </c>
      <c r="C17624">
        <v>1</v>
      </c>
      <c r="D17624">
        <v>16</v>
      </c>
      <c r="E17624" t="s">
        <v>43</v>
      </c>
      <c r="G17624" t="s">
        <v>44</v>
      </c>
    </row>
    <row r="17625" spans="1:7">
      <c r="A17625" t="s">
        <v>31800</v>
      </c>
      <c r="B17625">
        <v>45</v>
      </c>
      <c r="C17625">
        <v>1</v>
      </c>
      <c r="D17625">
        <v>17</v>
      </c>
      <c r="E17625" t="s">
        <v>47</v>
      </c>
      <c r="G17625" t="s">
        <v>48</v>
      </c>
    </row>
    <row r="17626" spans="1:7">
      <c r="A17626" t="s">
        <v>31801</v>
      </c>
      <c r="B17626">
        <v>45</v>
      </c>
      <c r="C17626">
        <v>1</v>
      </c>
      <c r="D17626">
        <v>18</v>
      </c>
      <c r="E17626" t="s">
        <v>47</v>
      </c>
      <c r="G17626" t="s">
        <v>48</v>
      </c>
    </row>
    <row r="17627" spans="1:7">
      <c r="A17627" t="s">
        <v>31802</v>
      </c>
      <c r="B17627">
        <v>45</v>
      </c>
      <c r="C17627">
        <v>1</v>
      </c>
      <c r="D17627">
        <v>19</v>
      </c>
      <c r="E17627" t="s">
        <v>51</v>
      </c>
      <c r="G17627" t="s">
        <v>52</v>
      </c>
    </row>
    <row r="17628" spans="1:7">
      <c r="A17628" t="s">
        <v>31803</v>
      </c>
      <c r="B17628">
        <v>45</v>
      </c>
      <c r="C17628">
        <v>1</v>
      </c>
      <c r="D17628">
        <v>20</v>
      </c>
      <c r="E17628" t="s">
        <v>51</v>
      </c>
      <c r="G17628" t="s">
        <v>52</v>
      </c>
    </row>
    <row r="17629" spans="1:7">
      <c r="A17629" t="s">
        <v>31804</v>
      </c>
      <c r="B17629">
        <v>45</v>
      </c>
      <c r="C17629">
        <v>2</v>
      </c>
      <c r="D17629">
        <v>1</v>
      </c>
      <c r="E17629" t="s">
        <v>55</v>
      </c>
      <c r="G17629" t="s">
        <v>56</v>
      </c>
    </row>
    <row r="17630" spans="1:7">
      <c r="A17630" t="s">
        <v>31805</v>
      </c>
      <c r="B17630">
        <v>45</v>
      </c>
      <c r="C17630">
        <v>2</v>
      </c>
      <c r="D17630">
        <v>2</v>
      </c>
      <c r="E17630" t="s">
        <v>55</v>
      </c>
      <c r="G17630" t="s">
        <v>56</v>
      </c>
    </row>
    <row r="17631" spans="1:7">
      <c r="A17631" t="s">
        <v>31806</v>
      </c>
      <c r="B17631">
        <v>45</v>
      </c>
      <c r="C17631">
        <v>2</v>
      </c>
      <c r="D17631">
        <v>3</v>
      </c>
      <c r="E17631" t="s">
        <v>59</v>
      </c>
      <c r="G17631" t="s">
        <v>60</v>
      </c>
    </row>
    <row r="17632" spans="1:7">
      <c r="A17632" t="s">
        <v>31807</v>
      </c>
      <c r="B17632">
        <v>45</v>
      </c>
      <c r="C17632">
        <v>2</v>
      </c>
      <c r="D17632">
        <v>4</v>
      </c>
      <c r="E17632" t="s">
        <v>59</v>
      </c>
      <c r="G17632" t="s">
        <v>60</v>
      </c>
    </row>
    <row r="17633" spans="1:7">
      <c r="A17633" t="s">
        <v>31808</v>
      </c>
      <c r="B17633">
        <v>45</v>
      </c>
      <c r="C17633">
        <v>2</v>
      </c>
      <c r="D17633">
        <v>5</v>
      </c>
      <c r="E17633" t="s">
        <v>63</v>
      </c>
      <c r="G17633" t="s">
        <v>64</v>
      </c>
    </row>
    <row r="17634" spans="1:7">
      <c r="A17634" t="s">
        <v>31809</v>
      </c>
      <c r="B17634">
        <v>45</v>
      </c>
      <c r="C17634">
        <v>2</v>
      </c>
      <c r="D17634">
        <v>6</v>
      </c>
      <c r="E17634" t="s">
        <v>63</v>
      </c>
      <c r="G17634" t="s">
        <v>64</v>
      </c>
    </row>
    <row r="17635" spans="1:7">
      <c r="A17635" t="s">
        <v>31810</v>
      </c>
      <c r="B17635">
        <v>45</v>
      </c>
      <c r="C17635">
        <v>2</v>
      </c>
      <c r="D17635">
        <v>7</v>
      </c>
      <c r="E17635" t="s">
        <v>67</v>
      </c>
      <c r="G17635" t="s">
        <v>68</v>
      </c>
    </row>
    <row r="17636" spans="1:7">
      <c r="A17636" t="s">
        <v>31811</v>
      </c>
      <c r="B17636">
        <v>45</v>
      </c>
      <c r="C17636">
        <v>2</v>
      </c>
      <c r="D17636">
        <v>8</v>
      </c>
      <c r="E17636" t="s">
        <v>67</v>
      </c>
      <c r="G17636" t="s">
        <v>68</v>
      </c>
    </row>
    <row r="17637" spans="1:7">
      <c r="A17637" t="s">
        <v>31812</v>
      </c>
      <c r="B17637">
        <v>45</v>
      </c>
      <c r="C17637">
        <v>2</v>
      </c>
      <c r="D17637">
        <v>9</v>
      </c>
      <c r="E17637" t="s">
        <v>71</v>
      </c>
      <c r="G17637" t="s">
        <v>72</v>
      </c>
    </row>
    <row r="17638" spans="1:7">
      <c r="A17638" t="s">
        <v>31813</v>
      </c>
      <c r="B17638">
        <v>45</v>
      </c>
      <c r="C17638">
        <v>2</v>
      </c>
      <c r="D17638">
        <v>10</v>
      </c>
      <c r="E17638" t="s">
        <v>71</v>
      </c>
      <c r="G17638" t="s">
        <v>72</v>
      </c>
    </row>
    <row r="17639" spans="1:7">
      <c r="A17639" t="s">
        <v>31814</v>
      </c>
      <c r="B17639">
        <v>45</v>
      </c>
      <c r="C17639">
        <v>2</v>
      </c>
      <c r="D17639">
        <v>11</v>
      </c>
      <c r="E17639" t="s">
        <v>75</v>
      </c>
      <c r="G17639" t="s">
        <v>76</v>
      </c>
    </row>
    <row r="17640" spans="1:7">
      <c r="A17640" t="s">
        <v>31815</v>
      </c>
      <c r="B17640">
        <v>45</v>
      </c>
      <c r="C17640">
        <v>2</v>
      </c>
      <c r="D17640">
        <v>12</v>
      </c>
      <c r="E17640" t="s">
        <v>75</v>
      </c>
      <c r="G17640" t="s">
        <v>76</v>
      </c>
    </row>
    <row r="17641" spans="1:7">
      <c r="A17641" t="s">
        <v>31816</v>
      </c>
      <c r="B17641">
        <v>45</v>
      </c>
      <c r="C17641">
        <v>2</v>
      </c>
      <c r="D17641">
        <v>13</v>
      </c>
      <c r="E17641" t="s">
        <v>31817</v>
      </c>
      <c r="G17641" t="e">
        <f>--Internal_201182</f>
        <v>#NAME?</v>
      </c>
    </row>
    <row r="17642" spans="1:7">
      <c r="A17642" t="s">
        <v>31818</v>
      </c>
      <c r="B17642">
        <v>45</v>
      </c>
      <c r="C17642">
        <v>2</v>
      </c>
      <c r="D17642">
        <v>14</v>
      </c>
      <c r="E17642" t="s">
        <v>31817</v>
      </c>
      <c r="G17642" t="e">
        <f>--Internal_201182</f>
        <v>#NAME?</v>
      </c>
    </row>
    <row r="17643" spans="1:7">
      <c r="A17643" t="s">
        <v>31819</v>
      </c>
      <c r="B17643">
        <v>45</v>
      </c>
      <c r="C17643">
        <v>2</v>
      </c>
      <c r="D17643">
        <v>15</v>
      </c>
      <c r="E17643" t="s">
        <v>31820</v>
      </c>
      <c r="F17643" t="s">
        <v>31821</v>
      </c>
    </row>
    <row r="17644" spans="1:7">
      <c r="A17644" t="s">
        <v>31822</v>
      </c>
      <c r="B17644">
        <v>45</v>
      </c>
      <c r="C17644">
        <v>2</v>
      </c>
      <c r="D17644">
        <v>16</v>
      </c>
      <c r="E17644" t="s">
        <v>31823</v>
      </c>
      <c r="F17644" t="s">
        <v>31821</v>
      </c>
    </row>
    <row r="17645" spans="1:7">
      <c r="A17645" t="s">
        <v>31824</v>
      </c>
      <c r="B17645">
        <v>45</v>
      </c>
      <c r="C17645">
        <v>2</v>
      </c>
      <c r="D17645">
        <v>17</v>
      </c>
      <c r="E17645" t="s">
        <v>31825</v>
      </c>
      <c r="F17645" t="s">
        <v>31826</v>
      </c>
    </row>
    <row r="17646" spans="1:7">
      <c r="A17646" t="s">
        <v>31827</v>
      </c>
      <c r="B17646">
        <v>45</v>
      </c>
      <c r="C17646">
        <v>2</v>
      </c>
      <c r="D17646">
        <v>18</v>
      </c>
      <c r="E17646" t="s">
        <v>31828</v>
      </c>
      <c r="F17646" t="s">
        <v>31826</v>
      </c>
    </row>
    <row r="17647" spans="1:7">
      <c r="A17647" t="s">
        <v>31829</v>
      </c>
      <c r="B17647">
        <v>45</v>
      </c>
      <c r="C17647">
        <v>2</v>
      </c>
      <c r="D17647">
        <v>19</v>
      </c>
      <c r="E17647" t="s">
        <v>31830</v>
      </c>
      <c r="F17647" t="s">
        <v>31831</v>
      </c>
    </row>
    <row r="17648" spans="1:7">
      <c r="A17648" t="s">
        <v>31832</v>
      </c>
      <c r="B17648">
        <v>45</v>
      </c>
      <c r="C17648">
        <v>2</v>
      </c>
      <c r="D17648">
        <v>20</v>
      </c>
      <c r="E17648" t="s">
        <v>31833</v>
      </c>
      <c r="F17648" t="s">
        <v>31831</v>
      </c>
    </row>
    <row r="17649" spans="1:6">
      <c r="A17649" t="s">
        <v>31834</v>
      </c>
      <c r="B17649">
        <v>45</v>
      </c>
      <c r="C17649">
        <v>3</v>
      </c>
      <c r="D17649">
        <v>1</v>
      </c>
      <c r="E17649" t="s">
        <v>31835</v>
      </c>
      <c r="F17649" t="s">
        <v>31836</v>
      </c>
    </row>
    <row r="17650" spans="1:6">
      <c r="A17650" t="s">
        <v>31837</v>
      </c>
      <c r="B17650">
        <v>45</v>
      </c>
      <c r="C17650">
        <v>3</v>
      </c>
      <c r="D17650">
        <v>2</v>
      </c>
      <c r="E17650" t="s">
        <v>31838</v>
      </c>
      <c r="F17650" t="s">
        <v>31836</v>
      </c>
    </row>
    <row r="17651" spans="1:6">
      <c r="A17651" t="s">
        <v>31839</v>
      </c>
      <c r="B17651">
        <v>45</v>
      </c>
      <c r="C17651">
        <v>3</v>
      </c>
      <c r="D17651">
        <v>3</v>
      </c>
      <c r="E17651" t="s">
        <v>31840</v>
      </c>
      <c r="F17651" t="s">
        <v>31841</v>
      </c>
    </row>
    <row r="17652" spans="1:6">
      <c r="A17652" t="s">
        <v>31842</v>
      </c>
      <c r="B17652">
        <v>45</v>
      </c>
      <c r="C17652">
        <v>3</v>
      </c>
      <c r="D17652">
        <v>4</v>
      </c>
      <c r="E17652" t="s">
        <v>31843</v>
      </c>
      <c r="F17652" t="s">
        <v>31841</v>
      </c>
    </row>
    <row r="17653" spans="1:6">
      <c r="A17653" t="s">
        <v>31844</v>
      </c>
      <c r="B17653">
        <v>45</v>
      </c>
      <c r="C17653">
        <v>3</v>
      </c>
      <c r="D17653">
        <v>5</v>
      </c>
      <c r="E17653" t="s">
        <v>31845</v>
      </c>
      <c r="F17653" t="s">
        <v>31846</v>
      </c>
    </row>
    <row r="17654" spans="1:6">
      <c r="A17654" t="s">
        <v>31847</v>
      </c>
      <c r="B17654">
        <v>45</v>
      </c>
      <c r="C17654">
        <v>3</v>
      </c>
      <c r="D17654">
        <v>6</v>
      </c>
      <c r="E17654" t="s">
        <v>31848</v>
      </c>
      <c r="F17654" t="s">
        <v>31846</v>
      </c>
    </row>
    <row r="17655" spans="1:6">
      <c r="A17655" t="s">
        <v>31849</v>
      </c>
      <c r="B17655">
        <v>45</v>
      </c>
      <c r="C17655">
        <v>3</v>
      </c>
      <c r="D17655">
        <v>7</v>
      </c>
      <c r="E17655" t="s">
        <v>31850</v>
      </c>
      <c r="F17655" t="s">
        <v>31851</v>
      </c>
    </row>
    <row r="17656" spans="1:6">
      <c r="A17656" t="s">
        <v>31852</v>
      </c>
      <c r="B17656">
        <v>45</v>
      </c>
      <c r="C17656">
        <v>3</v>
      </c>
      <c r="D17656">
        <v>8</v>
      </c>
      <c r="E17656" t="s">
        <v>31853</v>
      </c>
      <c r="F17656" t="s">
        <v>31851</v>
      </c>
    </row>
    <row r="17657" spans="1:6">
      <c r="A17657" t="s">
        <v>31854</v>
      </c>
      <c r="B17657">
        <v>45</v>
      </c>
      <c r="C17657">
        <v>3</v>
      </c>
      <c r="D17657">
        <v>9</v>
      </c>
      <c r="E17657" t="s">
        <v>31855</v>
      </c>
      <c r="F17657" t="s">
        <v>31856</v>
      </c>
    </row>
    <row r="17658" spans="1:6">
      <c r="A17658" t="s">
        <v>31857</v>
      </c>
      <c r="B17658">
        <v>45</v>
      </c>
      <c r="C17658">
        <v>3</v>
      </c>
      <c r="D17658">
        <v>10</v>
      </c>
      <c r="E17658" t="s">
        <v>31858</v>
      </c>
      <c r="F17658" t="s">
        <v>31856</v>
      </c>
    </row>
    <row r="17659" spans="1:6">
      <c r="A17659" t="s">
        <v>31859</v>
      </c>
      <c r="B17659">
        <v>45</v>
      </c>
      <c r="C17659">
        <v>3</v>
      </c>
      <c r="D17659">
        <v>11</v>
      </c>
      <c r="E17659" t="s">
        <v>31860</v>
      </c>
      <c r="F17659" t="s">
        <v>31861</v>
      </c>
    </row>
    <row r="17660" spans="1:6">
      <c r="A17660" t="s">
        <v>31862</v>
      </c>
      <c r="B17660">
        <v>45</v>
      </c>
      <c r="C17660">
        <v>3</v>
      </c>
      <c r="D17660">
        <v>12</v>
      </c>
      <c r="E17660" t="s">
        <v>31860</v>
      </c>
      <c r="F17660" t="s">
        <v>31861</v>
      </c>
    </row>
    <row r="17661" spans="1:6">
      <c r="A17661" t="s">
        <v>31863</v>
      </c>
      <c r="B17661">
        <v>45</v>
      </c>
      <c r="C17661">
        <v>3</v>
      </c>
      <c r="D17661">
        <v>13</v>
      </c>
      <c r="E17661" t="s">
        <v>31864</v>
      </c>
      <c r="F17661" t="s">
        <v>31865</v>
      </c>
    </row>
    <row r="17662" spans="1:6">
      <c r="A17662" t="s">
        <v>31866</v>
      </c>
      <c r="B17662">
        <v>45</v>
      </c>
      <c r="C17662">
        <v>3</v>
      </c>
      <c r="D17662">
        <v>14</v>
      </c>
      <c r="E17662" t="s">
        <v>31867</v>
      </c>
      <c r="F17662" t="s">
        <v>31865</v>
      </c>
    </row>
    <row r="17663" spans="1:6">
      <c r="A17663" t="s">
        <v>31868</v>
      </c>
      <c r="B17663">
        <v>45</v>
      </c>
      <c r="C17663">
        <v>3</v>
      </c>
      <c r="D17663">
        <v>15</v>
      </c>
      <c r="E17663" t="s">
        <v>31869</v>
      </c>
      <c r="F17663" t="s">
        <v>31870</v>
      </c>
    </row>
    <row r="17664" spans="1:6">
      <c r="A17664" t="s">
        <v>31871</v>
      </c>
      <c r="B17664">
        <v>45</v>
      </c>
      <c r="C17664">
        <v>3</v>
      </c>
      <c r="D17664">
        <v>16</v>
      </c>
      <c r="E17664" t="s">
        <v>31872</v>
      </c>
      <c r="F17664" t="s">
        <v>31870</v>
      </c>
    </row>
    <row r="17665" spans="1:7">
      <c r="A17665" t="s">
        <v>31873</v>
      </c>
      <c r="B17665">
        <v>45</v>
      </c>
      <c r="C17665">
        <v>3</v>
      </c>
      <c r="D17665">
        <v>17</v>
      </c>
      <c r="E17665" t="s">
        <v>31874</v>
      </c>
      <c r="F17665" t="s">
        <v>31875</v>
      </c>
    </row>
    <row r="17666" spans="1:7">
      <c r="A17666" t="s">
        <v>31876</v>
      </c>
      <c r="B17666">
        <v>45</v>
      </c>
      <c r="C17666">
        <v>3</v>
      </c>
      <c r="D17666">
        <v>18</v>
      </c>
      <c r="E17666" t="s">
        <v>31877</v>
      </c>
      <c r="F17666" t="s">
        <v>31875</v>
      </c>
    </row>
    <row r="17667" spans="1:7">
      <c r="A17667" t="s">
        <v>31878</v>
      </c>
      <c r="B17667">
        <v>45</v>
      </c>
      <c r="C17667">
        <v>3</v>
      </c>
      <c r="D17667">
        <v>19</v>
      </c>
      <c r="E17667" t="s">
        <v>31879</v>
      </c>
      <c r="F17667" t="s">
        <v>31880</v>
      </c>
    </row>
    <row r="17668" spans="1:7">
      <c r="A17668" t="s">
        <v>31881</v>
      </c>
      <c r="B17668">
        <v>45</v>
      </c>
      <c r="C17668">
        <v>3</v>
      </c>
      <c r="D17668">
        <v>20</v>
      </c>
      <c r="E17668" t="s">
        <v>31882</v>
      </c>
      <c r="F17668" t="s">
        <v>31880</v>
      </c>
    </row>
    <row r="17669" spans="1:7">
      <c r="A17669" t="s">
        <v>31883</v>
      </c>
      <c r="B17669">
        <v>45</v>
      </c>
      <c r="C17669">
        <v>4</v>
      </c>
      <c r="D17669">
        <v>1</v>
      </c>
      <c r="E17669" t="s">
        <v>31884</v>
      </c>
      <c r="F17669" t="s">
        <v>31885</v>
      </c>
    </row>
    <row r="17670" spans="1:7">
      <c r="A17670" t="s">
        <v>31886</v>
      </c>
      <c r="B17670">
        <v>45</v>
      </c>
      <c r="C17670">
        <v>4</v>
      </c>
      <c r="D17670">
        <v>2</v>
      </c>
      <c r="E17670" t="s">
        <v>31887</v>
      </c>
      <c r="F17670" t="s">
        <v>31885</v>
      </c>
    </row>
    <row r="17671" spans="1:7">
      <c r="A17671" t="s">
        <v>31888</v>
      </c>
      <c r="B17671">
        <v>45</v>
      </c>
      <c r="C17671">
        <v>4</v>
      </c>
      <c r="D17671">
        <v>3</v>
      </c>
      <c r="E17671" t="s">
        <v>31889</v>
      </c>
      <c r="F17671" t="s">
        <v>31890</v>
      </c>
    </row>
    <row r="17672" spans="1:7">
      <c r="A17672" t="s">
        <v>31891</v>
      </c>
      <c r="B17672">
        <v>45</v>
      </c>
      <c r="C17672">
        <v>4</v>
      </c>
      <c r="D17672">
        <v>4</v>
      </c>
      <c r="E17672" t="s">
        <v>31892</v>
      </c>
      <c r="F17672" t="s">
        <v>31890</v>
      </c>
    </row>
    <row r="17673" spans="1:7">
      <c r="A17673" t="s">
        <v>31893</v>
      </c>
      <c r="B17673">
        <v>45</v>
      </c>
      <c r="C17673">
        <v>4</v>
      </c>
      <c r="D17673">
        <v>5</v>
      </c>
      <c r="E17673" t="s">
        <v>31894</v>
      </c>
      <c r="F17673" t="s">
        <v>31895</v>
      </c>
    </row>
    <row r="17674" spans="1:7">
      <c r="A17674" t="s">
        <v>31896</v>
      </c>
      <c r="B17674">
        <v>45</v>
      </c>
      <c r="C17674">
        <v>4</v>
      </c>
      <c r="D17674">
        <v>6</v>
      </c>
      <c r="E17674" t="s">
        <v>31897</v>
      </c>
      <c r="F17674" t="s">
        <v>31895</v>
      </c>
    </row>
    <row r="17675" spans="1:7">
      <c r="A17675" t="s">
        <v>31898</v>
      </c>
      <c r="B17675">
        <v>45</v>
      </c>
      <c r="C17675">
        <v>4</v>
      </c>
      <c r="D17675">
        <v>7</v>
      </c>
      <c r="E17675" t="s">
        <v>31899</v>
      </c>
      <c r="G17675" t="e">
        <f>--Internal_25614</f>
        <v>#NAME?</v>
      </c>
    </row>
    <row r="17676" spans="1:7">
      <c r="A17676" t="s">
        <v>31900</v>
      </c>
      <c r="B17676">
        <v>45</v>
      </c>
      <c r="C17676">
        <v>4</v>
      </c>
      <c r="D17676">
        <v>8</v>
      </c>
      <c r="E17676" t="s">
        <v>31899</v>
      </c>
      <c r="G17676" t="e">
        <f>--Internal_25614</f>
        <v>#NAME?</v>
      </c>
    </row>
    <row r="17677" spans="1:7">
      <c r="A17677" t="s">
        <v>31901</v>
      </c>
      <c r="B17677">
        <v>45</v>
      </c>
      <c r="C17677">
        <v>4</v>
      </c>
      <c r="D17677">
        <v>9</v>
      </c>
      <c r="E17677" t="s">
        <v>31902</v>
      </c>
      <c r="F17677" t="s">
        <v>31903</v>
      </c>
    </row>
    <row r="17678" spans="1:7">
      <c r="A17678" t="s">
        <v>31904</v>
      </c>
      <c r="B17678">
        <v>45</v>
      </c>
      <c r="C17678">
        <v>4</v>
      </c>
      <c r="D17678">
        <v>10</v>
      </c>
      <c r="E17678" t="s">
        <v>31905</v>
      </c>
      <c r="F17678" t="s">
        <v>31903</v>
      </c>
    </row>
    <row r="17679" spans="1:7">
      <c r="A17679" t="s">
        <v>31906</v>
      </c>
      <c r="B17679">
        <v>45</v>
      </c>
      <c r="C17679">
        <v>4</v>
      </c>
      <c r="D17679">
        <v>11</v>
      </c>
      <c r="E17679" t="s">
        <v>31907</v>
      </c>
      <c r="F17679" t="s">
        <v>31908</v>
      </c>
    </row>
    <row r="17680" spans="1:7">
      <c r="A17680" t="s">
        <v>31909</v>
      </c>
      <c r="B17680">
        <v>45</v>
      </c>
      <c r="C17680">
        <v>4</v>
      </c>
      <c r="D17680">
        <v>12</v>
      </c>
      <c r="E17680" t="s">
        <v>31910</v>
      </c>
      <c r="F17680" t="s">
        <v>31908</v>
      </c>
    </row>
    <row r="17681" spans="1:7">
      <c r="A17681" t="s">
        <v>31911</v>
      </c>
      <c r="B17681">
        <v>45</v>
      </c>
      <c r="C17681">
        <v>4</v>
      </c>
      <c r="D17681">
        <v>13</v>
      </c>
      <c r="E17681" t="s">
        <v>31912</v>
      </c>
      <c r="F17681" t="s">
        <v>31913</v>
      </c>
    </row>
    <row r="17682" spans="1:7">
      <c r="A17682" t="s">
        <v>31914</v>
      </c>
      <c r="B17682">
        <v>45</v>
      </c>
      <c r="C17682">
        <v>4</v>
      </c>
      <c r="D17682">
        <v>14</v>
      </c>
      <c r="E17682" t="s">
        <v>31915</v>
      </c>
      <c r="F17682" t="s">
        <v>31913</v>
      </c>
    </row>
    <row r="17683" spans="1:7">
      <c r="A17683" t="s">
        <v>31916</v>
      </c>
      <c r="B17683">
        <v>45</v>
      </c>
      <c r="C17683">
        <v>4</v>
      </c>
      <c r="D17683">
        <v>15</v>
      </c>
      <c r="E17683" t="s">
        <v>31917</v>
      </c>
      <c r="F17683" t="s">
        <v>31918</v>
      </c>
    </row>
    <row r="17684" spans="1:7">
      <c r="A17684" t="s">
        <v>31919</v>
      </c>
      <c r="B17684">
        <v>45</v>
      </c>
      <c r="C17684">
        <v>4</v>
      </c>
      <c r="D17684">
        <v>16</v>
      </c>
      <c r="E17684" t="s">
        <v>31920</v>
      </c>
      <c r="F17684" t="s">
        <v>31918</v>
      </c>
    </row>
    <row r="17685" spans="1:7">
      <c r="A17685" t="s">
        <v>31921</v>
      </c>
      <c r="B17685">
        <v>45</v>
      </c>
      <c r="C17685">
        <v>4</v>
      </c>
      <c r="D17685">
        <v>17</v>
      </c>
      <c r="E17685" t="s">
        <v>31922</v>
      </c>
      <c r="F17685" t="s">
        <v>31923</v>
      </c>
    </row>
    <row r="17686" spans="1:7">
      <c r="A17686" t="s">
        <v>31924</v>
      </c>
      <c r="B17686">
        <v>45</v>
      </c>
      <c r="C17686">
        <v>4</v>
      </c>
      <c r="D17686">
        <v>18</v>
      </c>
      <c r="E17686" t="s">
        <v>31925</v>
      </c>
      <c r="F17686" t="s">
        <v>31923</v>
      </c>
    </row>
    <row r="17687" spans="1:7">
      <c r="A17687" t="s">
        <v>31926</v>
      </c>
      <c r="B17687">
        <v>45</v>
      </c>
      <c r="C17687">
        <v>4</v>
      </c>
      <c r="D17687">
        <v>19</v>
      </c>
      <c r="E17687" t="s">
        <v>31927</v>
      </c>
      <c r="F17687" t="s">
        <v>31928</v>
      </c>
    </row>
    <row r="17688" spans="1:7">
      <c r="A17688" t="s">
        <v>31929</v>
      </c>
      <c r="B17688">
        <v>45</v>
      </c>
      <c r="C17688">
        <v>4</v>
      </c>
      <c r="D17688">
        <v>20</v>
      </c>
      <c r="E17688" t="s">
        <v>31930</v>
      </c>
      <c r="F17688" t="s">
        <v>31928</v>
      </c>
    </row>
    <row r="17689" spans="1:7">
      <c r="A17689" t="s">
        <v>31931</v>
      </c>
      <c r="B17689">
        <v>45</v>
      </c>
      <c r="C17689">
        <v>5</v>
      </c>
      <c r="D17689">
        <v>1</v>
      </c>
      <c r="E17689" t="s">
        <v>31932</v>
      </c>
      <c r="F17689" t="s">
        <v>31933</v>
      </c>
    </row>
    <row r="17690" spans="1:7">
      <c r="A17690" t="s">
        <v>31934</v>
      </c>
      <c r="B17690">
        <v>45</v>
      </c>
      <c r="C17690">
        <v>5</v>
      </c>
      <c r="D17690">
        <v>2</v>
      </c>
      <c r="E17690" t="s">
        <v>31935</v>
      </c>
      <c r="F17690" t="s">
        <v>31933</v>
      </c>
    </row>
    <row r="17691" spans="1:7">
      <c r="A17691" t="s">
        <v>31936</v>
      </c>
      <c r="B17691">
        <v>45</v>
      </c>
      <c r="C17691">
        <v>5</v>
      </c>
      <c r="D17691">
        <v>3</v>
      </c>
      <c r="E17691" t="s">
        <v>31937</v>
      </c>
      <c r="G17691" t="e">
        <f>--Internal_12510</f>
        <v>#NAME?</v>
      </c>
    </row>
    <row r="17692" spans="1:7">
      <c r="A17692" t="s">
        <v>31938</v>
      </c>
      <c r="B17692">
        <v>45</v>
      </c>
      <c r="C17692">
        <v>5</v>
      </c>
      <c r="D17692">
        <v>4</v>
      </c>
      <c r="E17692" t="s">
        <v>31937</v>
      </c>
      <c r="G17692" t="e">
        <f>--Internal_12510</f>
        <v>#NAME?</v>
      </c>
    </row>
    <row r="17693" spans="1:7">
      <c r="A17693" t="s">
        <v>31939</v>
      </c>
      <c r="B17693">
        <v>45</v>
      </c>
      <c r="C17693">
        <v>5</v>
      </c>
      <c r="D17693">
        <v>5</v>
      </c>
      <c r="E17693" t="s">
        <v>31940</v>
      </c>
      <c r="F17693" t="s">
        <v>31941</v>
      </c>
    </row>
    <row r="17694" spans="1:7">
      <c r="A17694" t="s">
        <v>31942</v>
      </c>
      <c r="B17694">
        <v>45</v>
      </c>
      <c r="C17694">
        <v>5</v>
      </c>
      <c r="D17694">
        <v>6</v>
      </c>
      <c r="E17694" t="s">
        <v>31943</v>
      </c>
      <c r="F17694" t="s">
        <v>31941</v>
      </c>
    </row>
    <row r="17695" spans="1:7">
      <c r="A17695" t="s">
        <v>31944</v>
      </c>
      <c r="B17695">
        <v>45</v>
      </c>
      <c r="C17695">
        <v>5</v>
      </c>
      <c r="D17695">
        <v>7</v>
      </c>
      <c r="E17695" t="s">
        <v>31945</v>
      </c>
      <c r="F17695" t="s">
        <v>31946</v>
      </c>
    </row>
    <row r="17696" spans="1:7">
      <c r="A17696" t="s">
        <v>31947</v>
      </c>
      <c r="B17696">
        <v>45</v>
      </c>
      <c r="C17696">
        <v>5</v>
      </c>
      <c r="D17696">
        <v>8</v>
      </c>
      <c r="E17696" t="s">
        <v>31948</v>
      </c>
      <c r="F17696" t="s">
        <v>31946</v>
      </c>
    </row>
    <row r="17697" spans="1:7">
      <c r="A17697" t="s">
        <v>31949</v>
      </c>
      <c r="B17697">
        <v>45</v>
      </c>
      <c r="C17697">
        <v>5</v>
      </c>
      <c r="D17697">
        <v>9</v>
      </c>
      <c r="E17697" t="s">
        <v>31950</v>
      </c>
      <c r="F17697" t="s">
        <v>31951</v>
      </c>
    </row>
    <row r="17698" spans="1:7">
      <c r="A17698" t="s">
        <v>31952</v>
      </c>
      <c r="B17698">
        <v>45</v>
      </c>
      <c r="C17698">
        <v>5</v>
      </c>
      <c r="D17698">
        <v>10</v>
      </c>
      <c r="E17698" t="s">
        <v>31953</v>
      </c>
      <c r="F17698" t="s">
        <v>31951</v>
      </c>
    </row>
    <row r="17699" spans="1:7">
      <c r="A17699" t="s">
        <v>31954</v>
      </c>
      <c r="B17699">
        <v>45</v>
      </c>
      <c r="C17699">
        <v>5</v>
      </c>
      <c r="D17699">
        <v>11</v>
      </c>
      <c r="E17699" t="s">
        <v>31955</v>
      </c>
      <c r="F17699" t="s">
        <v>31956</v>
      </c>
    </row>
    <row r="17700" spans="1:7">
      <c r="A17700" t="s">
        <v>31957</v>
      </c>
      <c r="B17700">
        <v>45</v>
      </c>
      <c r="C17700">
        <v>5</v>
      </c>
      <c r="D17700">
        <v>12</v>
      </c>
      <c r="E17700" t="s">
        <v>31958</v>
      </c>
      <c r="F17700" t="s">
        <v>31956</v>
      </c>
    </row>
    <row r="17701" spans="1:7">
      <c r="A17701" t="s">
        <v>31959</v>
      </c>
      <c r="B17701">
        <v>45</v>
      </c>
      <c r="C17701">
        <v>5</v>
      </c>
      <c r="D17701">
        <v>13</v>
      </c>
      <c r="E17701" t="s">
        <v>31960</v>
      </c>
      <c r="F17701" t="s">
        <v>31961</v>
      </c>
    </row>
    <row r="17702" spans="1:7">
      <c r="A17702" t="s">
        <v>31962</v>
      </c>
      <c r="B17702">
        <v>45</v>
      </c>
      <c r="C17702">
        <v>5</v>
      </c>
      <c r="D17702">
        <v>14</v>
      </c>
      <c r="E17702" t="s">
        <v>31963</v>
      </c>
      <c r="F17702" t="s">
        <v>31961</v>
      </c>
    </row>
    <row r="17703" spans="1:7">
      <c r="A17703" t="s">
        <v>31964</v>
      </c>
      <c r="B17703">
        <v>45</v>
      </c>
      <c r="C17703">
        <v>5</v>
      </c>
      <c r="D17703">
        <v>15</v>
      </c>
      <c r="E17703" t="s">
        <v>31965</v>
      </c>
      <c r="F17703" t="s">
        <v>31966</v>
      </c>
    </row>
    <row r="17704" spans="1:7">
      <c r="A17704" t="s">
        <v>31967</v>
      </c>
      <c r="B17704">
        <v>45</v>
      </c>
      <c r="C17704">
        <v>5</v>
      </c>
      <c r="D17704">
        <v>16</v>
      </c>
      <c r="E17704" t="s">
        <v>31968</v>
      </c>
      <c r="F17704" t="s">
        <v>31966</v>
      </c>
    </row>
    <row r="17705" spans="1:7">
      <c r="A17705" t="s">
        <v>31969</v>
      </c>
      <c r="B17705">
        <v>45</v>
      </c>
      <c r="C17705">
        <v>5</v>
      </c>
      <c r="D17705">
        <v>17</v>
      </c>
      <c r="E17705" t="s">
        <v>31970</v>
      </c>
      <c r="F17705" t="s">
        <v>31971</v>
      </c>
    </row>
    <row r="17706" spans="1:7">
      <c r="A17706" t="s">
        <v>31972</v>
      </c>
      <c r="B17706">
        <v>45</v>
      </c>
      <c r="C17706">
        <v>5</v>
      </c>
      <c r="D17706">
        <v>18</v>
      </c>
      <c r="E17706" t="s">
        <v>31973</v>
      </c>
      <c r="F17706" t="s">
        <v>31971</v>
      </c>
    </row>
    <row r="17707" spans="1:7">
      <c r="A17707" t="s">
        <v>31974</v>
      </c>
      <c r="B17707">
        <v>45</v>
      </c>
      <c r="C17707">
        <v>5</v>
      </c>
      <c r="D17707">
        <v>19</v>
      </c>
      <c r="E17707" t="s">
        <v>31975</v>
      </c>
      <c r="F17707" t="s">
        <v>31976</v>
      </c>
    </row>
    <row r="17708" spans="1:7">
      <c r="A17708" t="s">
        <v>31977</v>
      </c>
      <c r="B17708">
        <v>45</v>
      </c>
      <c r="C17708">
        <v>5</v>
      </c>
      <c r="D17708">
        <v>20</v>
      </c>
      <c r="E17708" t="s">
        <v>31978</v>
      </c>
      <c r="F17708" t="s">
        <v>31976</v>
      </c>
    </row>
    <row r="17709" spans="1:7">
      <c r="A17709" t="s">
        <v>31979</v>
      </c>
      <c r="B17709">
        <v>45</v>
      </c>
      <c r="C17709">
        <v>6</v>
      </c>
      <c r="D17709">
        <v>1</v>
      </c>
      <c r="E17709" t="s">
        <v>31980</v>
      </c>
      <c r="G17709" t="e">
        <f>--Internal_8790</f>
        <v>#NAME?</v>
      </c>
    </row>
    <row r="17710" spans="1:7">
      <c r="A17710" t="s">
        <v>31981</v>
      </c>
      <c r="B17710">
        <v>45</v>
      </c>
      <c r="C17710">
        <v>6</v>
      </c>
      <c r="D17710">
        <v>2</v>
      </c>
      <c r="E17710" t="s">
        <v>31980</v>
      </c>
      <c r="G17710" t="e">
        <f>--Internal_8790</f>
        <v>#NAME?</v>
      </c>
    </row>
    <row r="17711" spans="1:7">
      <c r="A17711" t="s">
        <v>31982</v>
      </c>
      <c r="B17711">
        <v>45</v>
      </c>
      <c r="C17711">
        <v>6</v>
      </c>
      <c r="D17711">
        <v>3</v>
      </c>
      <c r="E17711" t="s">
        <v>31983</v>
      </c>
      <c r="F17711" t="s">
        <v>31984</v>
      </c>
    </row>
    <row r="17712" spans="1:7">
      <c r="A17712" t="s">
        <v>31985</v>
      </c>
      <c r="B17712">
        <v>45</v>
      </c>
      <c r="C17712">
        <v>6</v>
      </c>
      <c r="D17712">
        <v>4</v>
      </c>
      <c r="E17712" t="s">
        <v>31986</v>
      </c>
      <c r="F17712" t="s">
        <v>31984</v>
      </c>
    </row>
    <row r="17713" spans="1:7">
      <c r="A17713" t="s">
        <v>31987</v>
      </c>
      <c r="B17713">
        <v>45</v>
      </c>
      <c r="C17713">
        <v>6</v>
      </c>
      <c r="D17713">
        <v>5</v>
      </c>
      <c r="E17713" t="s">
        <v>31988</v>
      </c>
      <c r="G17713" t="e">
        <f>--Internal_549</f>
        <v>#NAME?</v>
      </c>
    </row>
    <row r="17714" spans="1:7">
      <c r="A17714" t="s">
        <v>31989</v>
      </c>
      <c r="B17714">
        <v>45</v>
      </c>
      <c r="C17714">
        <v>6</v>
      </c>
      <c r="D17714">
        <v>6</v>
      </c>
      <c r="E17714" t="s">
        <v>31988</v>
      </c>
      <c r="G17714" t="e">
        <f>--Internal_549</f>
        <v>#NAME?</v>
      </c>
    </row>
    <row r="17715" spans="1:7">
      <c r="A17715" t="s">
        <v>31990</v>
      </c>
      <c r="B17715">
        <v>45</v>
      </c>
      <c r="C17715">
        <v>6</v>
      </c>
      <c r="D17715">
        <v>7</v>
      </c>
      <c r="E17715" t="s">
        <v>31991</v>
      </c>
      <c r="F17715" t="s">
        <v>31992</v>
      </c>
    </row>
    <row r="17716" spans="1:7">
      <c r="A17716" t="s">
        <v>31993</v>
      </c>
      <c r="B17716">
        <v>45</v>
      </c>
      <c r="C17716">
        <v>6</v>
      </c>
      <c r="D17716">
        <v>8</v>
      </c>
      <c r="E17716" t="s">
        <v>31994</v>
      </c>
      <c r="F17716" t="s">
        <v>31992</v>
      </c>
    </row>
    <row r="17717" spans="1:7">
      <c r="A17717" t="s">
        <v>31995</v>
      </c>
      <c r="B17717">
        <v>45</v>
      </c>
      <c r="C17717">
        <v>6</v>
      </c>
      <c r="D17717">
        <v>9</v>
      </c>
      <c r="E17717" t="s">
        <v>31996</v>
      </c>
      <c r="G17717" t="e">
        <f>--Internal_29388</f>
        <v>#NAME?</v>
      </c>
    </row>
    <row r="17718" spans="1:7">
      <c r="A17718" t="s">
        <v>31997</v>
      </c>
      <c r="B17718">
        <v>45</v>
      </c>
      <c r="C17718">
        <v>6</v>
      </c>
      <c r="D17718">
        <v>10</v>
      </c>
      <c r="E17718" t="s">
        <v>31996</v>
      </c>
      <c r="G17718" t="e">
        <f>--Internal_29388</f>
        <v>#NAME?</v>
      </c>
    </row>
    <row r="17719" spans="1:7">
      <c r="A17719" t="s">
        <v>31998</v>
      </c>
      <c r="B17719">
        <v>45</v>
      </c>
      <c r="C17719">
        <v>6</v>
      </c>
      <c r="D17719">
        <v>11</v>
      </c>
      <c r="E17719" t="s">
        <v>31999</v>
      </c>
      <c r="F17719" t="s">
        <v>32000</v>
      </c>
    </row>
    <row r="17720" spans="1:7">
      <c r="A17720" t="s">
        <v>32001</v>
      </c>
      <c r="B17720">
        <v>45</v>
      </c>
      <c r="C17720">
        <v>6</v>
      </c>
      <c r="D17720">
        <v>12</v>
      </c>
      <c r="E17720" t="s">
        <v>32002</v>
      </c>
      <c r="F17720" t="s">
        <v>32000</v>
      </c>
    </row>
    <row r="17721" spans="1:7">
      <c r="A17721" t="s">
        <v>32003</v>
      </c>
      <c r="B17721">
        <v>45</v>
      </c>
      <c r="C17721">
        <v>6</v>
      </c>
      <c r="D17721">
        <v>13</v>
      </c>
      <c r="E17721" t="s">
        <v>32004</v>
      </c>
      <c r="F17721" t="s">
        <v>32005</v>
      </c>
    </row>
    <row r="17722" spans="1:7">
      <c r="A17722" t="s">
        <v>32006</v>
      </c>
      <c r="B17722">
        <v>45</v>
      </c>
      <c r="C17722">
        <v>6</v>
      </c>
      <c r="D17722">
        <v>14</v>
      </c>
      <c r="E17722" t="s">
        <v>32007</v>
      </c>
      <c r="F17722" t="s">
        <v>32005</v>
      </c>
    </row>
    <row r="17723" spans="1:7">
      <c r="A17723" t="s">
        <v>32008</v>
      </c>
      <c r="B17723">
        <v>45</v>
      </c>
      <c r="C17723">
        <v>6</v>
      </c>
      <c r="D17723">
        <v>15</v>
      </c>
      <c r="E17723" t="s">
        <v>32009</v>
      </c>
      <c r="F17723" t="s">
        <v>32010</v>
      </c>
    </row>
    <row r="17724" spans="1:7">
      <c r="A17724" t="s">
        <v>32011</v>
      </c>
      <c r="B17724">
        <v>45</v>
      </c>
      <c r="C17724">
        <v>6</v>
      </c>
      <c r="D17724">
        <v>16</v>
      </c>
      <c r="E17724" t="s">
        <v>32012</v>
      </c>
      <c r="F17724" t="s">
        <v>32010</v>
      </c>
    </row>
    <row r="17725" spans="1:7">
      <c r="A17725" t="s">
        <v>32013</v>
      </c>
      <c r="B17725">
        <v>45</v>
      </c>
      <c r="C17725">
        <v>6</v>
      </c>
      <c r="D17725">
        <v>17</v>
      </c>
      <c r="E17725" t="s">
        <v>32014</v>
      </c>
      <c r="G17725" t="e">
        <f>--Internal_30325</f>
        <v>#NAME?</v>
      </c>
    </row>
    <row r="17726" spans="1:7">
      <c r="A17726" t="s">
        <v>32015</v>
      </c>
      <c r="B17726">
        <v>45</v>
      </c>
      <c r="C17726">
        <v>6</v>
      </c>
      <c r="D17726">
        <v>18</v>
      </c>
      <c r="E17726" t="s">
        <v>32014</v>
      </c>
      <c r="G17726" t="e">
        <f>--Internal_30325</f>
        <v>#NAME?</v>
      </c>
    </row>
    <row r="17727" spans="1:7">
      <c r="A17727" t="s">
        <v>32016</v>
      </c>
      <c r="B17727">
        <v>45</v>
      </c>
      <c r="C17727">
        <v>6</v>
      </c>
      <c r="D17727">
        <v>19</v>
      </c>
      <c r="E17727" t="s">
        <v>32017</v>
      </c>
      <c r="F17727" t="s">
        <v>32018</v>
      </c>
    </row>
    <row r="17728" spans="1:7">
      <c r="A17728" t="s">
        <v>32019</v>
      </c>
      <c r="B17728">
        <v>45</v>
      </c>
      <c r="C17728">
        <v>6</v>
      </c>
      <c r="D17728">
        <v>20</v>
      </c>
      <c r="E17728" t="s">
        <v>32020</v>
      </c>
      <c r="F17728" t="s">
        <v>32018</v>
      </c>
    </row>
    <row r="17729" spans="1:7">
      <c r="A17729" t="s">
        <v>32021</v>
      </c>
      <c r="B17729">
        <v>45</v>
      </c>
      <c r="C17729">
        <v>7</v>
      </c>
      <c r="D17729">
        <v>1</v>
      </c>
      <c r="E17729" t="s">
        <v>32022</v>
      </c>
      <c r="F17729" t="s">
        <v>32023</v>
      </c>
    </row>
    <row r="17730" spans="1:7">
      <c r="A17730" t="s">
        <v>32024</v>
      </c>
      <c r="B17730">
        <v>45</v>
      </c>
      <c r="C17730">
        <v>7</v>
      </c>
      <c r="D17730">
        <v>2</v>
      </c>
      <c r="E17730" t="s">
        <v>32025</v>
      </c>
      <c r="F17730" t="s">
        <v>32023</v>
      </c>
    </row>
    <row r="17731" spans="1:7">
      <c r="A17731" t="s">
        <v>32026</v>
      </c>
      <c r="B17731">
        <v>45</v>
      </c>
      <c r="C17731">
        <v>7</v>
      </c>
      <c r="D17731">
        <v>3</v>
      </c>
      <c r="E17731" t="s">
        <v>32027</v>
      </c>
      <c r="F17731" t="s">
        <v>32028</v>
      </c>
    </row>
    <row r="17732" spans="1:7">
      <c r="A17732" t="s">
        <v>32029</v>
      </c>
      <c r="B17732">
        <v>45</v>
      </c>
      <c r="C17732">
        <v>7</v>
      </c>
      <c r="D17732">
        <v>4</v>
      </c>
      <c r="E17732" t="s">
        <v>32030</v>
      </c>
      <c r="F17732" t="s">
        <v>32028</v>
      </c>
    </row>
    <row r="17733" spans="1:7">
      <c r="A17733" t="s">
        <v>32031</v>
      </c>
      <c r="B17733">
        <v>45</v>
      </c>
      <c r="C17733">
        <v>7</v>
      </c>
      <c r="D17733">
        <v>5</v>
      </c>
      <c r="E17733" t="s">
        <v>32032</v>
      </c>
      <c r="F17733" t="s">
        <v>32033</v>
      </c>
    </row>
    <row r="17734" spans="1:7">
      <c r="A17734" t="s">
        <v>32034</v>
      </c>
      <c r="B17734">
        <v>45</v>
      </c>
      <c r="C17734">
        <v>7</v>
      </c>
      <c r="D17734">
        <v>6</v>
      </c>
      <c r="E17734" t="s">
        <v>32035</v>
      </c>
      <c r="F17734" t="s">
        <v>32033</v>
      </c>
    </row>
    <row r="17735" spans="1:7">
      <c r="A17735" t="s">
        <v>32036</v>
      </c>
      <c r="B17735">
        <v>45</v>
      </c>
      <c r="C17735">
        <v>7</v>
      </c>
      <c r="D17735">
        <v>7</v>
      </c>
      <c r="E17735" t="s">
        <v>32037</v>
      </c>
      <c r="G17735" t="e">
        <f>--Internal_10142</f>
        <v>#NAME?</v>
      </c>
    </row>
    <row r="17736" spans="1:7">
      <c r="A17736" t="s">
        <v>32038</v>
      </c>
      <c r="B17736">
        <v>45</v>
      </c>
      <c r="C17736">
        <v>7</v>
      </c>
      <c r="D17736">
        <v>8</v>
      </c>
      <c r="E17736" t="s">
        <v>32037</v>
      </c>
      <c r="G17736" t="e">
        <f>--Internal_10142</f>
        <v>#NAME?</v>
      </c>
    </row>
    <row r="17737" spans="1:7">
      <c r="A17737" t="s">
        <v>32039</v>
      </c>
      <c r="B17737">
        <v>45</v>
      </c>
      <c r="C17737">
        <v>7</v>
      </c>
      <c r="D17737">
        <v>9</v>
      </c>
      <c r="E17737" t="s">
        <v>32040</v>
      </c>
      <c r="F17737" t="s">
        <v>32041</v>
      </c>
    </row>
    <row r="17738" spans="1:7">
      <c r="A17738" t="s">
        <v>32042</v>
      </c>
      <c r="B17738">
        <v>45</v>
      </c>
      <c r="C17738">
        <v>7</v>
      </c>
      <c r="D17738">
        <v>10</v>
      </c>
      <c r="E17738" t="s">
        <v>32043</v>
      </c>
      <c r="F17738" t="s">
        <v>32041</v>
      </c>
    </row>
    <row r="17739" spans="1:7">
      <c r="A17739" t="s">
        <v>32044</v>
      </c>
      <c r="B17739">
        <v>45</v>
      </c>
      <c r="C17739">
        <v>7</v>
      </c>
      <c r="D17739">
        <v>11</v>
      </c>
      <c r="E17739" t="s">
        <v>32045</v>
      </c>
      <c r="F17739" t="s">
        <v>32046</v>
      </c>
    </row>
    <row r="17740" spans="1:7">
      <c r="A17740" t="s">
        <v>32047</v>
      </c>
      <c r="B17740">
        <v>45</v>
      </c>
      <c r="C17740">
        <v>7</v>
      </c>
      <c r="D17740">
        <v>12</v>
      </c>
      <c r="E17740" t="s">
        <v>32048</v>
      </c>
      <c r="F17740" t="s">
        <v>32046</v>
      </c>
    </row>
    <row r="17741" spans="1:7">
      <c r="A17741" t="s">
        <v>32049</v>
      </c>
      <c r="B17741">
        <v>45</v>
      </c>
      <c r="C17741">
        <v>7</v>
      </c>
      <c r="D17741">
        <v>13</v>
      </c>
      <c r="E17741" t="s">
        <v>32050</v>
      </c>
      <c r="F17741" t="s">
        <v>32051</v>
      </c>
    </row>
    <row r="17742" spans="1:7">
      <c r="A17742" t="s">
        <v>32052</v>
      </c>
      <c r="B17742">
        <v>45</v>
      </c>
      <c r="C17742">
        <v>7</v>
      </c>
      <c r="D17742">
        <v>14</v>
      </c>
      <c r="E17742" t="s">
        <v>32053</v>
      </c>
      <c r="F17742" t="s">
        <v>32051</v>
      </c>
    </row>
    <row r="17743" spans="1:7">
      <c r="A17743" t="s">
        <v>32054</v>
      </c>
      <c r="B17743">
        <v>45</v>
      </c>
      <c r="C17743">
        <v>7</v>
      </c>
      <c r="D17743">
        <v>15</v>
      </c>
      <c r="E17743" t="s">
        <v>32055</v>
      </c>
      <c r="F17743" t="s">
        <v>32056</v>
      </c>
    </row>
    <row r="17744" spans="1:7">
      <c r="A17744" t="s">
        <v>32057</v>
      </c>
      <c r="B17744">
        <v>45</v>
      </c>
      <c r="C17744">
        <v>7</v>
      </c>
      <c r="D17744">
        <v>16</v>
      </c>
      <c r="E17744" t="s">
        <v>32058</v>
      </c>
      <c r="F17744" t="s">
        <v>32056</v>
      </c>
    </row>
    <row r="17745" spans="1:7">
      <c r="A17745" t="s">
        <v>32059</v>
      </c>
      <c r="B17745">
        <v>45</v>
      </c>
      <c r="C17745">
        <v>7</v>
      </c>
      <c r="D17745">
        <v>17</v>
      </c>
      <c r="E17745" t="s">
        <v>32060</v>
      </c>
      <c r="F17745" t="s">
        <v>32061</v>
      </c>
    </row>
    <row r="17746" spans="1:7">
      <c r="A17746" t="s">
        <v>32062</v>
      </c>
      <c r="B17746">
        <v>45</v>
      </c>
      <c r="C17746">
        <v>7</v>
      </c>
      <c r="D17746">
        <v>18</v>
      </c>
      <c r="E17746" t="s">
        <v>32063</v>
      </c>
      <c r="F17746" t="s">
        <v>32061</v>
      </c>
    </row>
    <row r="17747" spans="1:7">
      <c r="A17747" t="s">
        <v>32064</v>
      </c>
      <c r="B17747">
        <v>45</v>
      </c>
      <c r="C17747">
        <v>7</v>
      </c>
      <c r="D17747">
        <v>19</v>
      </c>
      <c r="E17747" t="s">
        <v>32065</v>
      </c>
      <c r="F17747" t="s">
        <v>32066</v>
      </c>
    </row>
    <row r="17748" spans="1:7">
      <c r="A17748" t="s">
        <v>32067</v>
      </c>
      <c r="B17748">
        <v>45</v>
      </c>
      <c r="C17748">
        <v>7</v>
      </c>
      <c r="D17748">
        <v>20</v>
      </c>
      <c r="E17748" t="s">
        <v>32068</v>
      </c>
      <c r="F17748" t="s">
        <v>32066</v>
      </c>
    </row>
    <row r="17749" spans="1:7">
      <c r="A17749" t="s">
        <v>32069</v>
      </c>
      <c r="B17749">
        <v>45</v>
      </c>
      <c r="C17749">
        <v>8</v>
      </c>
      <c r="D17749">
        <v>1</v>
      </c>
      <c r="E17749" t="s">
        <v>32070</v>
      </c>
      <c r="F17749" t="s">
        <v>32071</v>
      </c>
    </row>
    <row r="17750" spans="1:7">
      <c r="A17750" t="s">
        <v>32072</v>
      </c>
      <c r="B17750">
        <v>45</v>
      </c>
      <c r="C17750">
        <v>8</v>
      </c>
      <c r="D17750">
        <v>2</v>
      </c>
      <c r="E17750" t="s">
        <v>32073</v>
      </c>
      <c r="F17750" t="s">
        <v>32071</v>
      </c>
    </row>
    <row r="17751" spans="1:7">
      <c r="A17751" t="s">
        <v>32074</v>
      </c>
      <c r="B17751">
        <v>45</v>
      </c>
      <c r="C17751">
        <v>8</v>
      </c>
      <c r="D17751">
        <v>3</v>
      </c>
      <c r="E17751" t="s">
        <v>32075</v>
      </c>
      <c r="F17751" t="s">
        <v>32076</v>
      </c>
    </row>
    <row r="17752" spans="1:7">
      <c r="A17752" t="s">
        <v>32077</v>
      </c>
      <c r="B17752">
        <v>45</v>
      </c>
      <c r="C17752">
        <v>8</v>
      </c>
      <c r="D17752">
        <v>4</v>
      </c>
      <c r="E17752" t="s">
        <v>32078</v>
      </c>
      <c r="F17752" t="s">
        <v>32076</v>
      </c>
    </row>
    <row r="17753" spans="1:7">
      <c r="A17753" t="s">
        <v>32079</v>
      </c>
      <c r="B17753">
        <v>45</v>
      </c>
      <c r="C17753">
        <v>8</v>
      </c>
      <c r="D17753">
        <v>5</v>
      </c>
      <c r="E17753" t="s">
        <v>32080</v>
      </c>
      <c r="G17753" t="e">
        <f>--Internal_201225</f>
        <v>#NAME?</v>
      </c>
    </row>
    <row r="17754" spans="1:7">
      <c r="A17754" t="s">
        <v>32081</v>
      </c>
      <c r="B17754">
        <v>45</v>
      </c>
      <c r="C17754">
        <v>8</v>
      </c>
      <c r="D17754">
        <v>6</v>
      </c>
      <c r="E17754" t="s">
        <v>32080</v>
      </c>
      <c r="G17754" t="e">
        <f>--Internal_201225</f>
        <v>#NAME?</v>
      </c>
    </row>
    <row r="17755" spans="1:7">
      <c r="A17755" t="s">
        <v>32082</v>
      </c>
      <c r="B17755">
        <v>45</v>
      </c>
      <c r="C17755">
        <v>8</v>
      </c>
      <c r="D17755">
        <v>7</v>
      </c>
      <c r="E17755" t="s">
        <v>32083</v>
      </c>
      <c r="F17755" t="s">
        <v>32084</v>
      </c>
    </row>
    <row r="17756" spans="1:7">
      <c r="A17756" t="s">
        <v>32085</v>
      </c>
      <c r="B17756">
        <v>45</v>
      </c>
      <c r="C17756">
        <v>8</v>
      </c>
      <c r="D17756">
        <v>8</v>
      </c>
      <c r="E17756" t="s">
        <v>32086</v>
      </c>
      <c r="F17756" t="s">
        <v>32084</v>
      </c>
    </row>
    <row r="17757" spans="1:7">
      <c r="A17757" t="s">
        <v>32087</v>
      </c>
      <c r="B17757">
        <v>45</v>
      </c>
      <c r="C17757">
        <v>8</v>
      </c>
      <c r="D17757">
        <v>9</v>
      </c>
      <c r="E17757" t="s">
        <v>32088</v>
      </c>
      <c r="F17757" t="s">
        <v>32089</v>
      </c>
    </row>
    <row r="17758" spans="1:7">
      <c r="A17758" t="s">
        <v>32090</v>
      </c>
      <c r="B17758">
        <v>45</v>
      </c>
      <c r="C17758">
        <v>8</v>
      </c>
      <c r="D17758">
        <v>10</v>
      </c>
      <c r="E17758" t="s">
        <v>32091</v>
      </c>
      <c r="F17758" t="s">
        <v>32089</v>
      </c>
    </row>
    <row r="17759" spans="1:7">
      <c r="A17759" t="s">
        <v>32092</v>
      </c>
      <c r="B17759">
        <v>45</v>
      </c>
      <c r="C17759">
        <v>8</v>
      </c>
      <c r="D17759">
        <v>11</v>
      </c>
      <c r="E17759" t="s">
        <v>32093</v>
      </c>
      <c r="F17759" t="s">
        <v>32094</v>
      </c>
    </row>
    <row r="17760" spans="1:7">
      <c r="A17760" t="s">
        <v>32095</v>
      </c>
      <c r="B17760">
        <v>45</v>
      </c>
      <c r="C17760">
        <v>8</v>
      </c>
      <c r="D17760">
        <v>12</v>
      </c>
      <c r="E17760" t="s">
        <v>32096</v>
      </c>
      <c r="F17760" t="s">
        <v>32094</v>
      </c>
    </row>
    <row r="17761" spans="1:6">
      <c r="A17761" t="s">
        <v>32097</v>
      </c>
      <c r="B17761">
        <v>45</v>
      </c>
      <c r="C17761">
        <v>8</v>
      </c>
      <c r="D17761">
        <v>13</v>
      </c>
      <c r="E17761" t="s">
        <v>32098</v>
      </c>
      <c r="F17761" t="s">
        <v>32099</v>
      </c>
    </row>
    <row r="17762" spans="1:6">
      <c r="A17762" t="s">
        <v>32100</v>
      </c>
      <c r="B17762">
        <v>45</v>
      </c>
      <c r="C17762">
        <v>8</v>
      </c>
      <c r="D17762">
        <v>14</v>
      </c>
      <c r="E17762" t="s">
        <v>32101</v>
      </c>
      <c r="F17762" t="s">
        <v>32099</v>
      </c>
    </row>
    <row r="17763" spans="1:6">
      <c r="A17763" t="s">
        <v>32102</v>
      </c>
      <c r="B17763">
        <v>45</v>
      </c>
      <c r="C17763">
        <v>8</v>
      </c>
      <c r="D17763">
        <v>15</v>
      </c>
      <c r="E17763" t="s">
        <v>32103</v>
      </c>
      <c r="F17763" t="s">
        <v>32104</v>
      </c>
    </row>
    <row r="17764" spans="1:6">
      <c r="A17764" t="s">
        <v>32105</v>
      </c>
      <c r="B17764">
        <v>45</v>
      </c>
      <c r="C17764">
        <v>8</v>
      </c>
      <c r="D17764">
        <v>16</v>
      </c>
      <c r="E17764" t="s">
        <v>32106</v>
      </c>
      <c r="F17764" t="s">
        <v>32104</v>
      </c>
    </row>
    <row r="17765" spans="1:6">
      <c r="A17765" t="s">
        <v>32107</v>
      </c>
      <c r="B17765">
        <v>45</v>
      </c>
      <c r="C17765">
        <v>8</v>
      </c>
      <c r="D17765">
        <v>17</v>
      </c>
      <c r="E17765" t="s">
        <v>32108</v>
      </c>
      <c r="F17765" t="s">
        <v>32109</v>
      </c>
    </row>
    <row r="17766" spans="1:6">
      <c r="A17766" t="s">
        <v>32110</v>
      </c>
      <c r="B17766">
        <v>45</v>
      </c>
      <c r="C17766">
        <v>8</v>
      </c>
      <c r="D17766">
        <v>18</v>
      </c>
      <c r="E17766" t="s">
        <v>32111</v>
      </c>
      <c r="F17766" t="s">
        <v>32109</v>
      </c>
    </row>
    <row r="17767" spans="1:6">
      <c r="A17767" t="s">
        <v>32112</v>
      </c>
      <c r="B17767">
        <v>45</v>
      </c>
      <c r="C17767">
        <v>8</v>
      </c>
      <c r="D17767">
        <v>19</v>
      </c>
      <c r="E17767" t="s">
        <v>32113</v>
      </c>
      <c r="F17767" t="s">
        <v>32114</v>
      </c>
    </row>
    <row r="17768" spans="1:6">
      <c r="A17768" t="s">
        <v>32115</v>
      </c>
      <c r="B17768">
        <v>45</v>
      </c>
      <c r="C17768">
        <v>8</v>
      </c>
      <c r="D17768">
        <v>20</v>
      </c>
      <c r="E17768" t="s">
        <v>32116</v>
      </c>
      <c r="F17768" t="s">
        <v>32114</v>
      </c>
    </row>
    <row r="17769" spans="1:6">
      <c r="A17769" t="s">
        <v>32117</v>
      </c>
      <c r="B17769">
        <v>45</v>
      </c>
      <c r="C17769">
        <v>9</v>
      </c>
      <c r="D17769">
        <v>1</v>
      </c>
      <c r="E17769" t="s">
        <v>32118</v>
      </c>
      <c r="F17769" t="s">
        <v>32119</v>
      </c>
    </row>
    <row r="17770" spans="1:6">
      <c r="A17770" t="s">
        <v>32120</v>
      </c>
      <c r="B17770">
        <v>45</v>
      </c>
      <c r="C17770">
        <v>9</v>
      </c>
      <c r="D17770">
        <v>2</v>
      </c>
      <c r="E17770" t="s">
        <v>32121</v>
      </c>
      <c r="F17770" t="s">
        <v>32119</v>
      </c>
    </row>
    <row r="17771" spans="1:6">
      <c r="A17771" t="s">
        <v>32122</v>
      </c>
      <c r="B17771">
        <v>45</v>
      </c>
      <c r="C17771">
        <v>9</v>
      </c>
      <c r="D17771">
        <v>3</v>
      </c>
      <c r="E17771" t="s">
        <v>32123</v>
      </c>
      <c r="F17771" t="s">
        <v>32124</v>
      </c>
    </row>
    <row r="17772" spans="1:6">
      <c r="A17772" t="s">
        <v>32125</v>
      </c>
      <c r="B17772">
        <v>45</v>
      </c>
      <c r="C17772">
        <v>9</v>
      </c>
      <c r="D17772">
        <v>4</v>
      </c>
      <c r="E17772" t="s">
        <v>32126</v>
      </c>
      <c r="F17772" t="s">
        <v>32124</v>
      </c>
    </row>
    <row r="17773" spans="1:6">
      <c r="A17773" t="s">
        <v>32127</v>
      </c>
      <c r="B17773">
        <v>45</v>
      </c>
      <c r="C17773">
        <v>9</v>
      </c>
      <c r="D17773">
        <v>5</v>
      </c>
      <c r="E17773" t="s">
        <v>32128</v>
      </c>
      <c r="F17773" t="s">
        <v>32129</v>
      </c>
    </row>
    <row r="17774" spans="1:6">
      <c r="A17774" t="s">
        <v>32130</v>
      </c>
      <c r="B17774">
        <v>45</v>
      </c>
      <c r="C17774">
        <v>9</v>
      </c>
      <c r="D17774">
        <v>6</v>
      </c>
      <c r="E17774" t="s">
        <v>32131</v>
      </c>
      <c r="F17774" t="s">
        <v>32129</v>
      </c>
    </row>
    <row r="17775" spans="1:6">
      <c r="A17775" t="s">
        <v>32132</v>
      </c>
      <c r="B17775">
        <v>45</v>
      </c>
      <c r="C17775">
        <v>9</v>
      </c>
      <c r="D17775">
        <v>7</v>
      </c>
      <c r="E17775" t="s">
        <v>32133</v>
      </c>
      <c r="F17775" t="s">
        <v>32134</v>
      </c>
    </row>
    <row r="17776" spans="1:6">
      <c r="A17776" t="s">
        <v>32135</v>
      </c>
      <c r="B17776">
        <v>45</v>
      </c>
      <c r="C17776">
        <v>9</v>
      </c>
      <c r="D17776">
        <v>8</v>
      </c>
      <c r="E17776" t="s">
        <v>32136</v>
      </c>
      <c r="F17776" t="s">
        <v>32134</v>
      </c>
    </row>
    <row r="17777" spans="1:6">
      <c r="A17777" t="s">
        <v>32137</v>
      </c>
      <c r="B17777">
        <v>45</v>
      </c>
      <c r="C17777">
        <v>9</v>
      </c>
      <c r="D17777">
        <v>9</v>
      </c>
      <c r="E17777" t="s">
        <v>32138</v>
      </c>
      <c r="F17777" t="s">
        <v>32139</v>
      </c>
    </row>
    <row r="17778" spans="1:6">
      <c r="A17778" t="s">
        <v>32140</v>
      </c>
      <c r="B17778">
        <v>45</v>
      </c>
      <c r="C17778">
        <v>9</v>
      </c>
      <c r="D17778">
        <v>10</v>
      </c>
      <c r="E17778" t="s">
        <v>32141</v>
      </c>
      <c r="F17778" t="s">
        <v>32139</v>
      </c>
    </row>
    <row r="17779" spans="1:6">
      <c r="A17779" t="s">
        <v>32142</v>
      </c>
      <c r="B17779">
        <v>45</v>
      </c>
      <c r="C17779">
        <v>9</v>
      </c>
      <c r="D17779">
        <v>11</v>
      </c>
      <c r="E17779" t="s">
        <v>32143</v>
      </c>
      <c r="F17779" t="s">
        <v>32144</v>
      </c>
    </row>
    <row r="17780" spans="1:6">
      <c r="A17780" t="s">
        <v>32145</v>
      </c>
      <c r="B17780">
        <v>45</v>
      </c>
      <c r="C17780">
        <v>9</v>
      </c>
      <c r="D17780">
        <v>12</v>
      </c>
      <c r="E17780" t="s">
        <v>32146</v>
      </c>
      <c r="F17780" t="s">
        <v>32144</v>
      </c>
    </row>
    <row r="17781" spans="1:6">
      <c r="A17781" t="s">
        <v>32147</v>
      </c>
      <c r="B17781">
        <v>45</v>
      </c>
      <c r="C17781">
        <v>9</v>
      </c>
      <c r="D17781">
        <v>13</v>
      </c>
      <c r="E17781" t="s">
        <v>32148</v>
      </c>
      <c r="F17781" t="s">
        <v>32149</v>
      </c>
    </row>
    <row r="17782" spans="1:6">
      <c r="A17782" t="s">
        <v>32150</v>
      </c>
      <c r="B17782">
        <v>45</v>
      </c>
      <c r="C17782">
        <v>9</v>
      </c>
      <c r="D17782">
        <v>14</v>
      </c>
      <c r="E17782" t="s">
        <v>32151</v>
      </c>
      <c r="F17782" t="s">
        <v>32149</v>
      </c>
    </row>
    <row r="17783" spans="1:6">
      <c r="A17783" t="s">
        <v>32152</v>
      </c>
      <c r="B17783">
        <v>45</v>
      </c>
      <c r="C17783">
        <v>9</v>
      </c>
      <c r="D17783">
        <v>15</v>
      </c>
      <c r="E17783" t="s">
        <v>32153</v>
      </c>
      <c r="F17783" t="s">
        <v>32154</v>
      </c>
    </row>
    <row r="17784" spans="1:6">
      <c r="A17784" t="s">
        <v>32155</v>
      </c>
      <c r="B17784">
        <v>45</v>
      </c>
      <c r="C17784">
        <v>9</v>
      </c>
      <c r="D17784">
        <v>16</v>
      </c>
      <c r="E17784" t="s">
        <v>32156</v>
      </c>
      <c r="F17784" t="s">
        <v>32154</v>
      </c>
    </row>
    <row r="17785" spans="1:6">
      <c r="A17785" t="s">
        <v>32157</v>
      </c>
      <c r="B17785">
        <v>45</v>
      </c>
      <c r="C17785">
        <v>9</v>
      </c>
      <c r="D17785">
        <v>17</v>
      </c>
      <c r="E17785" t="s">
        <v>32158</v>
      </c>
      <c r="F17785" t="s">
        <v>32159</v>
      </c>
    </row>
    <row r="17786" spans="1:6">
      <c r="A17786" t="s">
        <v>32160</v>
      </c>
      <c r="B17786">
        <v>45</v>
      </c>
      <c r="C17786">
        <v>9</v>
      </c>
      <c r="D17786">
        <v>18</v>
      </c>
      <c r="E17786" t="s">
        <v>32161</v>
      </c>
      <c r="F17786" t="s">
        <v>32159</v>
      </c>
    </row>
    <row r="17787" spans="1:6">
      <c r="A17787" t="s">
        <v>32162</v>
      </c>
      <c r="B17787">
        <v>45</v>
      </c>
      <c r="C17787">
        <v>9</v>
      </c>
      <c r="D17787">
        <v>19</v>
      </c>
      <c r="E17787" t="s">
        <v>32163</v>
      </c>
      <c r="F17787" t="s">
        <v>32164</v>
      </c>
    </row>
    <row r="17788" spans="1:6">
      <c r="A17788" t="s">
        <v>32165</v>
      </c>
      <c r="B17788">
        <v>45</v>
      </c>
      <c r="C17788">
        <v>9</v>
      </c>
      <c r="D17788">
        <v>20</v>
      </c>
      <c r="E17788" t="s">
        <v>32166</v>
      </c>
      <c r="F17788" t="s">
        <v>32164</v>
      </c>
    </row>
    <row r="17789" spans="1:6">
      <c r="A17789" t="s">
        <v>32167</v>
      </c>
      <c r="B17789">
        <v>45</v>
      </c>
      <c r="C17789">
        <v>10</v>
      </c>
      <c r="D17789">
        <v>1</v>
      </c>
      <c r="E17789" t="s">
        <v>32168</v>
      </c>
      <c r="F17789" t="s">
        <v>32169</v>
      </c>
    </row>
    <row r="17790" spans="1:6">
      <c r="A17790" t="s">
        <v>32170</v>
      </c>
      <c r="B17790">
        <v>45</v>
      </c>
      <c r="C17790">
        <v>10</v>
      </c>
      <c r="D17790">
        <v>2</v>
      </c>
      <c r="E17790" t="s">
        <v>32171</v>
      </c>
      <c r="F17790" t="s">
        <v>32169</v>
      </c>
    </row>
    <row r="17791" spans="1:6">
      <c r="A17791" t="s">
        <v>32172</v>
      </c>
      <c r="B17791">
        <v>45</v>
      </c>
      <c r="C17791">
        <v>10</v>
      </c>
      <c r="D17791">
        <v>3</v>
      </c>
      <c r="E17791" t="s">
        <v>32173</v>
      </c>
      <c r="F17791" t="s">
        <v>32174</v>
      </c>
    </row>
    <row r="17792" spans="1:6">
      <c r="A17792" t="s">
        <v>32175</v>
      </c>
      <c r="B17792">
        <v>45</v>
      </c>
      <c r="C17792">
        <v>10</v>
      </c>
      <c r="D17792">
        <v>4</v>
      </c>
      <c r="E17792" t="s">
        <v>32176</v>
      </c>
      <c r="F17792" t="s">
        <v>32174</v>
      </c>
    </row>
    <row r="17793" spans="1:6">
      <c r="A17793" t="s">
        <v>32177</v>
      </c>
      <c r="B17793">
        <v>45</v>
      </c>
      <c r="C17793">
        <v>10</v>
      </c>
      <c r="D17793">
        <v>5</v>
      </c>
      <c r="E17793" t="s">
        <v>32178</v>
      </c>
      <c r="F17793" t="s">
        <v>32179</v>
      </c>
    </row>
    <row r="17794" spans="1:6">
      <c r="A17794" t="s">
        <v>32180</v>
      </c>
      <c r="B17794">
        <v>45</v>
      </c>
      <c r="C17794">
        <v>10</v>
      </c>
      <c r="D17794">
        <v>6</v>
      </c>
      <c r="E17794" t="s">
        <v>32181</v>
      </c>
      <c r="F17794" t="s">
        <v>32179</v>
      </c>
    </row>
    <row r="17795" spans="1:6">
      <c r="A17795" t="s">
        <v>32182</v>
      </c>
      <c r="B17795">
        <v>45</v>
      </c>
      <c r="C17795">
        <v>10</v>
      </c>
      <c r="D17795">
        <v>7</v>
      </c>
      <c r="E17795" t="s">
        <v>32183</v>
      </c>
      <c r="F17795" t="s">
        <v>32184</v>
      </c>
    </row>
    <row r="17796" spans="1:6">
      <c r="A17796" t="s">
        <v>32185</v>
      </c>
      <c r="B17796">
        <v>45</v>
      </c>
      <c r="C17796">
        <v>10</v>
      </c>
      <c r="D17796">
        <v>8</v>
      </c>
      <c r="E17796" t="s">
        <v>32186</v>
      </c>
      <c r="F17796" t="s">
        <v>32184</v>
      </c>
    </row>
    <row r="17797" spans="1:6">
      <c r="A17797" t="s">
        <v>32187</v>
      </c>
      <c r="B17797">
        <v>45</v>
      </c>
      <c r="C17797">
        <v>10</v>
      </c>
      <c r="D17797">
        <v>9</v>
      </c>
      <c r="E17797" t="s">
        <v>32188</v>
      </c>
      <c r="F17797" t="s">
        <v>32189</v>
      </c>
    </row>
    <row r="17798" spans="1:6">
      <c r="A17798" t="s">
        <v>32190</v>
      </c>
      <c r="B17798">
        <v>45</v>
      </c>
      <c r="C17798">
        <v>10</v>
      </c>
      <c r="D17798">
        <v>10</v>
      </c>
      <c r="E17798" t="s">
        <v>32191</v>
      </c>
      <c r="F17798" t="s">
        <v>32189</v>
      </c>
    </row>
    <row r="17799" spans="1:6">
      <c r="A17799" t="s">
        <v>32192</v>
      </c>
      <c r="B17799">
        <v>45</v>
      </c>
      <c r="C17799">
        <v>10</v>
      </c>
      <c r="D17799">
        <v>11</v>
      </c>
      <c r="E17799" t="s">
        <v>32193</v>
      </c>
      <c r="F17799" t="s">
        <v>32194</v>
      </c>
    </row>
    <row r="17800" spans="1:6">
      <c r="A17800" t="s">
        <v>32195</v>
      </c>
      <c r="B17800">
        <v>45</v>
      </c>
      <c r="C17800">
        <v>10</v>
      </c>
      <c r="D17800">
        <v>12</v>
      </c>
      <c r="E17800" t="s">
        <v>32196</v>
      </c>
      <c r="F17800" t="s">
        <v>32194</v>
      </c>
    </row>
    <row r="17801" spans="1:6">
      <c r="A17801" t="s">
        <v>32197</v>
      </c>
      <c r="B17801">
        <v>45</v>
      </c>
      <c r="C17801">
        <v>10</v>
      </c>
      <c r="D17801">
        <v>13</v>
      </c>
      <c r="E17801" t="s">
        <v>32198</v>
      </c>
      <c r="F17801" t="s">
        <v>32199</v>
      </c>
    </row>
    <row r="17802" spans="1:6">
      <c r="A17802" t="s">
        <v>32200</v>
      </c>
      <c r="B17802">
        <v>45</v>
      </c>
      <c r="C17802">
        <v>10</v>
      </c>
      <c r="D17802">
        <v>14</v>
      </c>
      <c r="E17802" t="s">
        <v>32201</v>
      </c>
      <c r="F17802" t="s">
        <v>32199</v>
      </c>
    </row>
    <row r="17803" spans="1:6">
      <c r="A17803" t="s">
        <v>32202</v>
      </c>
      <c r="B17803">
        <v>45</v>
      </c>
      <c r="C17803">
        <v>10</v>
      </c>
      <c r="D17803">
        <v>15</v>
      </c>
      <c r="E17803" t="s">
        <v>32203</v>
      </c>
      <c r="F17803" t="s">
        <v>32204</v>
      </c>
    </row>
    <row r="17804" spans="1:6">
      <c r="A17804" t="s">
        <v>32205</v>
      </c>
      <c r="B17804">
        <v>45</v>
      </c>
      <c r="C17804">
        <v>10</v>
      </c>
      <c r="D17804">
        <v>16</v>
      </c>
      <c r="E17804" t="s">
        <v>32206</v>
      </c>
      <c r="F17804" t="s">
        <v>32204</v>
      </c>
    </row>
    <row r="17805" spans="1:6">
      <c r="A17805" t="s">
        <v>32207</v>
      </c>
      <c r="B17805">
        <v>45</v>
      </c>
      <c r="C17805">
        <v>10</v>
      </c>
      <c r="D17805">
        <v>17</v>
      </c>
      <c r="E17805" t="s">
        <v>32208</v>
      </c>
      <c r="F17805" t="s">
        <v>32209</v>
      </c>
    </row>
    <row r="17806" spans="1:6">
      <c r="A17806" t="s">
        <v>32210</v>
      </c>
      <c r="B17806">
        <v>45</v>
      </c>
      <c r="C17806">
        <v>10</v>
      </c>
      <c r="D17806">
        <v>18</v>
      </c>
      <c r="E17806" t="s">
        <v>32211</v>
      </c>
      <c r="F17806" t="s">
        <v>32209</v>
      </c>
    </row>
    <row r="17807" spans="1:6">
      <c r="A17807" t="s">
        <v>32212</v>
      </c>
      <c r="B17807">
        <v>45</v>
      </c>
      <c r="C17807">
        <v>10</v>
      </c>
      <c r="D17807">
        <v>19</v>
      </c>
      <c r="E17807" t="s">
        <v>32213</v>
      </c>
      <c r="F17807" t="s">
        <v>32214</v>
      </c>
    </row>
    <row r="17808" spans="1:6">
      <c r="A17808" t="s">
        <v>32215</v>
      </c>
      <c r="B17808">
        <v>45</v>
      </c>
      <c r="C17808">
        <v>10</v>
      </c>
      <c r="D17808">
        <v>20</v>
      </c>
      <c r="E17808" t="s">
        <v>32216</v>
      </c>
      <c r="F17808" t="s">
        <v>32214</v>
      </c>
    </row>
    <row r="17809" spans="1:6">
      <c r="A17809" t="s">
        <v>32217</v>
      </c>
      <c r="B17809">
        <v>45</v>
      </c>
      <c r="C17809">
        <v>11</v>
      </c>
      <c r="D17809">
        <v>1</v>
      </c>
      <c r="E17809" t="s">
        <v>32218</v>
      </c>
      <c r="F17809" t="s">
        <v>32219</v>
      </c>
    </row>
    <row r="17810" spans="1:6">
      <c r="A17810" t="s">
        <v>32220</v>
      </c>
      <c r="B17810">
        <v>45</v>
      </c>
      <c r="C17810">
        <v>11</v>
      </c>
      <c r="D17810">
        <v>2</v>
      </c>
      <c r="E17810" t="s">
        <v>32218</v>
      </c>
      <c r="F17810" t="s">
        <v>32219</v>
      </c>
    </row>
    <row r="17811" spans="1:6">
      <c r="A17811" t="s">
        <v>32221</v>
      </c>
      <c r="B17811">
        <v>45</v>
      </c>
      <c r="C17811">
        <v>11</v>
      </c>
      <c r="D17811">
        <v>3</v>
      </c>
      <c r="E17811" t="s">
        <v>32222</v>
      </c>
      <c r="F17811" t="s">
        <v>32223</v>
      </c>
    </row>
    <row r="17812" spans="1:6">
      <c r="A17812" t="s">
        <v>32224</v>
      </c>
      <c r="B17812">
        <v>45</v>
      </c>
      <c r="C17812">
        <v>11</v>
      </c>
      <c r="D17812">
        <v>4</v>
      </c>
      <c r="E17812" t="s">
        <v>32225</v>
      </c>
      <c r="F17812" t="s">
        <v>32223</v>
      </c>
    </row>
    <row r="17813" spans="1:6">
      <c r="A17813" t="s">
        <v>32226</v>
      </c>
      <c r="B17813">
        <v>45</v>
      </c>
      <c r="C17813">
        <v>11</v>
      </c>
      <c r="D17813">
        <v>5</v>
      </c>
      <c r="E17813" t="s">
        <v>32227</v>
      </c>
      <c r="F17813" t="s">
        <v>32228</v>
      </c>
    </row>
    <row r="17814" spans="1:6">
      <c r="A17814" t="s">
        <v>32229</v>
      </c>
      <c r="B17814">
        <v>45</v>
      </c>
      <c r="C17814">
        <v>11</v>
      </c>
      <c r="D17814">
        <v>6</v>
      </c>
      <c r="E17814" t="s">
        <v>32230</v>
      </c>
      <c r="F17814" t="s">
        <v>32228</v>
      </c>
    </row>
    <row r="17815" spans="1:6">
      <c r="A17815" t="s">
        <v>32231</v>
      </c>
      <c r="B17815">
        <v>45</v>
      </c>
      <c r="C17815">
        <v>11</v>
      </c>
      <c r="D17815">
        <v>7</v>
      </c>
      <c r="E17815" t="s">
        <v>32232</v>
      </c>
      <c r="F17815" t="s">
        <v>32233</v>
      </c>
    </row>
    <row r="17816" spans="1:6">
      <c r="A17816" t="s">
        <v>32234</v>
      </c>
      <c r="B17816">
        <v>45</v>
      </c>
      <c r="C17816">
        <v>11</v>
      </c>
      <c r="D17816">
        <v>8</v>
      </c>
      <c r="E17816" t="s">
        <v>32235</v>
      </c>
      <c r="F17816" t="s">
        <v>32233</v>
      </c>
    </row>
    <row r="17817" spans="1:6">
      <c r="A17817" t="s">
        <v>32236</v>
      </c>
      <c r="B17817">
        <v>45</v>
      </c>
      <c r="C17817">
        <v>11</v>
      </c>
      <c r="D17817">
        <v>9</v>
      </c>
      <c r="E17817" t="s">
        <v>32237</v>
      </c>
      <c r="F17817" t="s">
        <v>32238</v>
      </c>
    </row>
    <row r="17818" spans="1:6">
      <c r="A17818" t="s">
        <v>32239</v>
      </c>
      <c r="B17818">
        <v>45</v>
      </c>
      <c r="C17818">
        <v>11</v>
      </c>
      <c r="D17818">
        <v>10</v>
      </c>
      <c r="E17818" t="s">
        <v>32240</v>
      </c>
      <c r="F17818" t="s">
        <v>32238</v>
      </c>
    </row>
    <row r="17819" spans="1:6">
      <c r="A17819" t="s">
        <v>32241</v>
      </c>
      <c r="B17819">
        <v>45</v>
      </c>
      <c r="C17819">
        <v>11</v>
      </c>
      <c r="D17819">
        <v>11</v>
      </c>
      <c r="E17819" t="s">
        <v>32242</v>
      </c>
      <c r="F17819" t="s">
        <v>32243</v>
      </c>
    </row>
    <row r="17820" spans="1:6">
      <c r="A17820" t="s">
        <v>32244</v>
      </c>
      <c r="B17820">
        <v>45</v>
      </c>
      <c r="C17820">
        <v>11</v>
      </c>
      <c r="D17820">
        <v>12</v>
      </c>
      <c r="E17820" t="s">
        <v>32245</v>
      </c>
      <c r="F17820" t="s">
        <v>32243</v>
      </c>
    </row>
    <row r="17821" spans="1:6">
      <c r="A17821" t="s">
        <v>32246</v>
      </c>
      <c r="B17821">
        <v>45</v>
      </c>
      <c r="C17821">
        <v>11</v>
      </c>
      <c r="D17821">
        <v>13</v>
      </c>
      <c r="E17821" t="s">
        <v>32247</v>
      </c>
      <c r="F17821" t="s">
        <v>32248</v>
      </c>
    </row>
    <row r="17822" spans="1:6">
      <c r="A17822" t="s">
        <v>32249</v>
      </c>
      <c r="B17822">
        <v>45</v>
      </c>
      <c r="C17822">
        <v>11</v>
      </c>
      <c r="D17822">
        <v>14</v>
      </c>
      <c r="E17822" t="s">
        <v>32250</v>
      </c>
      <c r="F17822" t="s">
        <v>32248</v>
      </c>
    </row>
    <row r="17823" spans="1:6">
      <c r="A17823" t="s">
        <v>32251</v>
      </c>
      <c r="B17823">
        <v>45</v>
      </c>
      <c r="C17823">
        <v>11</v>
      </c>
      <c r="D17823">
        <v>15</v>
      </c>
      <c r="E17823" t="s">
        <v>32252</v>
      </c>
      <c r="F17823" t="s">
        <v>32253</v>
      </c>
    </row>
    <row r="17824" spans="1:6">
      <c r="A17824" t="s">
        <v>32254</v>
      </c>
      <c r="B17824">
        <v>45</v>
      </c>
      <c r="C17824">
        <v>11</v>
      </c>
      <c r="D17824">
        <v>16</v>
      </c>
      <c r="E17824" t="s">
        <v>32255</v>
      </c>
      <c r="F17824" t="s">
        <v>32253</v>
      </c>
    </row>
    <row r="17825" spans="1:6">
      <c r="A17825" t="s">
        <v>32256</v>
      </c>
      <c r="B17825">
        <v>45</v>
      </c>
      <c r="C17825">
        <v>11</v>
      </c>
      <c r="D17825">
        <v>17</v>
      </c>
      <c r="E17825" t="s">
        <v>32257</v>
      </c>
      <c r="F17825" t="s">
        <v>32258</v>
      </c>
    </row>
    <row r="17826" spans="1:6">
      <c r="A17826" t="s">
        <v>32259</v>
      </c>
      <c r="B17826">
        <v>45</v>
      </c>
      <c r="C17826">
        <v>11</v>
      </c>
      <c r="D17826">
        <v>18</v>
      </c>
      <c r="E17826" t="s">
        <v>32257</v>
      </c>
      <c r="F17826" t="s">
        <v>32258</v>
      </c>
    </row>
    <row r="17827" spans="1:6">
      <c r="A17827" t="s">
        <v>32260</v>
      </c>
      <c r="B17827">
        <v>45</v>
      </c>
      <c r="C17827">
        <v>11</v>
      </c>
      <c r="D17827">
        <v>19</v>
      </c>
      <c r="E17827" t="s">
        <v>32261</v>
      </c>
      <c r="F17827" t="s">
        <v>32262</v>
      </c>
    </row>
    <row r="17828" spans="1:6">
      <c r="A17828" t="s">
        <v>32263</v>
      </c>
      <c r="B17828">
        <v>45</v>
      </c>
      <c r="C17828">
        <v>11</v>
      </c>
      <c r="D17828">
        <v>20</v>
      </c>
      <c r="E17828" t="s">
        <v>32264</v>
      </c>
      <c r="F17828" t="s">
        <v>32262</v>
      </c>
    </row>
    <row r="17829" spans="1:6">
      <c r="A17829" t="s">
        <v>32265</v>
      </c>
      <c r="B17829">
        <v>45</v>
      </c>
      <c r="C17829">
        <v>12</v>
      </c>
      <c r="D17829">
        <v>1</v>
      </c>
      <c r="E17829" t="s">
        <v>32266</v>
      </c>
      <c r="F17829" t="s">
        <v>32267</v>
      </c>
    </row>
    <row r="17830" spans="1:6">
      <c r="A17830" t="s">
        <v>32268</v>
      </c>
      <c r="B17830">
        <v>45</v>
      </c>
      <c r="C17830">
        <v>12</v>
      </c>
      <c r="D17830">
        <v>2</v>
      </c>
      <c r="E17830" t="s">
        <v>32269</v>
      </c>
      <c r="F17830" t="s">
        <v>32267</v>
      </c>
    </row>
    <row r="17831" spans="1:6">
      <c r="A17831" t="s">
        <v>32270</v>
      </c>
      <c r="B17831">
        <v>45</v>
      </c>
      <c r="C17831">
        <v>12</v>
      </c>
      <c r="D17831">
        <v>3</v>
      </c>
      <c r="E17831" t="s">
        <v>32271</v>
      </c>
      <c r="F17831" t="s">
        <v>32272</v>
      </c>
    </row>
    <row r="17832" spans="1:6">
      <c r="A17832" t="s">
        <v>32273</v>
      </c>
      <c r="B17832">
        <v>45</v>
      </c>
      <c r="C17832">
        <v>12</v>
      </c>
      <c r="D17832">
        <v>4</v>
      </c>
      <c r="E17832" t="s">
        <v>32274</v>
      </c>
      <c r="F17832" t="s">
        <v>32272</v>
      </c>
    </row>
    <row r="17833" spans="1:6">
      <c r="A17833" t="s">
        <v>32275</v>
      </c>
      <c r="B17833">
        <v>45</v>
      </c>
      <c r="C17833">
        <v>12</v>
      </c>
      <c r="D17833">
        <v>5</v>
      </c>
      <c r="E17833" t="s">
        <v>32276</v>
      </c>
      <c r="F17833" t="s">
        <v>32277</v>
      </c>
    </row>
    <row r="17834" spans="1:6">
      <c r="A17834" t="s">
        <v>32278</v>
      </c>
      <c r="B17834">
        <v>45</v>
      </c>
      <c r="C17834">
        <v>12</v>
      </c>
      <c r="D17834">
        <v>6</v>
      </c>
      <c r="E17834" t="s">
        <v>32276</v>
      </c>
      <c r="F17834" t="s">
        <v>32277</v>
      </c>
    </row>
    <row r="17835" spans="1:6">
      <c r="A17835" t="s">
        <v>32279</v>
      </c>
      <c r="B17835">
        <v>45</v>
      </c>
      <c r="C17835">
        <v>12</v>
      </c>
      <c r="D17835">
        <v>7</v>
      </c>
      <c r="E17835" t="s">
        <v>32280</v>
      </c>
      <c r="F17835" t="s">
        <v>32281</v>
      </c>
    </row>
    <row r="17836" spans="1:6">
      <c r="A17836" t="s">
        <v>32282</v>
      </c>
      <c r="B17836">
        <v>45</v>
      </c>
      <c r="C17836">
        <v>12</v>
      </c>
      <c r="D17836">
        <v>8</v>
      </c>
      <c r="E17836" t="s">
        <v>32283</v>
      </c>
      <c r="F17836" t="s">
        <v>32281</v>
      </c>
    </row>
    <row r="17837" spans="1:6">
      <c r="A17837" t="s">
        <v>32284</v>
      </c>
      <c r="B17837">
        <v>45</v>
      </c>
      <c r="C17837">
        <v>12</v>
      </c>
      <c r="D17837">
        <v>9</v>
      </c>
      <c r="E17837" t="s">
        <v>32285</v>
      </c>
      <c r="F17837" t="s">
        <v>32286</v>
      </c>
    </row>
    <row r="17838" spans="1:6">
      <c r="A17838" t="s">
        <v>32287</v>
      </c>
      <c r="B17838">
        <v>45</v>
      </c>
      <c r="C17838">
        <v>12</v>
      </c>
      <c r="D17838">
        <v>10</v>
      </c>
      <c r="E17838" t="s">
        <v>32288</v>
      </c>
      <c r="F17838" t="s">
        <v>32286</v>
      </c>
    </row>
    <row r="17839" spans="1:6">
      <c r="A17839" t="s">
        <v>32289</v>
      </c>
      <c r="B17839">
        <v>45</v>
      </c>
      <c r="C17839">
        <v>12</v>
      </c>
      <c r="D17839">
        <v>11</v>
      </c>
      <c r="E17839" t="s">
        <v>32290</v>
      </c>
      <c r="F17839" t="s">
        <v>32291</v>
      </c>
    </row>
    <row r="17840" spans="1:6">
      <c r="A17840" t="s">
        <v>32292</v>
      </c>
      <c r="B17840">
        <v>45</v>
      </c>
      <c r="C17840">
        <v>12</v>
      </c>
      <c r="D17840">
        <v>12</v>
      </c>
      <c r="E17840" t="s">
        <v>32293</v>
      </c>
      <c r="F17840" t="s">
        <v>32291</v>
      </c>
    </row>
    <row r="17841" spans="1:6">
      <c r="A17841" t="s">
        <v>32294</v>
      </c>
      <c r="B17841">
        <v>45</v>
      </c>
      <c r="C17841">
        <v>12</v>
      </c>
      <c r="D17841">
        <v>13</v>
      </c>
      <c r="E17841" t="s">
        <v>32295</v>
      </c>
      <c r="F17841" t="s">
        <v>32296</v>
      </c>
    </row>
    <row r="17842" spans="1:6">
      <c r="A17842" t="s">
        <v>32297</v>
      </c>
      <c r="B17842">
        <v>45</v>
      </c>
      <c r="C17842">
        <v>12</v>
      </c>
      <c r="D17842">
        <v>14</v>
      </c>
      <c r="E17842" t="s">
        <v>32298</v>
      </c>
      <c r="F17842" t="s">
        <v>32296</v>
      </c>
    </row>
    <row r="17843" spans="1:6">
      <c r="A17843" t="s">
        <v>32299</v>
      </c>
      <c r="B17843">
        <v>45</v>
      </c>
      <c r="C17843">
        <v>12</v>
      </c>
      <c r="D17843">
        <v>15</v>
      </c>
      <c r="E17843" t="s">
        <v>32300</v>
      </c>
      <c r="F17843" t="s">
        <v>32301</v>
      </c>
    </row>
    <row r="17844" spans="1:6">
      <c r="A17844" t="s">
        <v>32302</v>
      </c>
      <c r="B17844">
        <v>45</v>
      </c>
      <c r="C17844">
        <v>12</v>
      </c>
      <c r="D17844">
        <v>16</v>
      </c>
      <c r="E17844" t="s">
        <v>32303</v>
      </c>
      <c r="F17844" t="s">
        <v>32301</v>
      </c>
    </row>
    <row r="17845" spans="1:6">
      <c r="A17845" t="s">
        <v>32304</v>
      </c>
      <c r="B17845">
        <v>45</v>
      </c>
      <c r="C17845">
        <v>12</v>
      </c>
      <c r="D17845">
        <v>17</v>
      </c>
      <c r="E17845" t="s">
        <v>32305</v>
      </c>
      <c r="F17845" t="s">
        <v>32306</v>
      </c>
    </row>
    <row r="17846" spans="1:6">
      <c r="A17846" t="s">
        <v>32307</v>
      </c>
      <c r="B17846">
        <v>45</v>
      </c>
      <c r="C17846">
        <v>12</v>
      </c>
      <c r="D17846">
        <v>18</v>
      </c>
      <c r="E17846" t="s">
        <v>32308</v>
      </c>
      <c r="F17846" t="s">
        <v>32306</v>
      </c>
    </row>
    <row r="17847" spans="1:6">
      <c r="A17847" t="s">
        <v>32309</v>
      </c>
      <c r="B17847">
        <v>45</v>
      </c>
      <c r="C17847">
        <v>12</v>
      </c>
      <c r="D17847">
        <v>19</v>
      </c>
      <c r="E17847" t="s">
        <v>32310</v>
      </c>
      <c r="F17847" t="s">
        <v>32311</v>
      </c>
    </row>
    <row r="17848" spans="1:6">
      <c r="A17848" t="s">
        <v>32312</v>
      </c>
      <c r="B17848">
        <v>45</v>
      </c>
      <c r="C17848">
        <v>12</v>
      </c>
      <c r="D17848">
        <v>20</v>
      </c>
      <c r="E17848" t="s">
        <v>32313</v>
      </c>
      <c r="F17848" t="s">
        <v>32311</v>
      </c>
    </row>
    <row r="17849" spans="1:6">
      <c r="A17849" t="s">
        <v>32314</v>
      </c>
      <c r="B17849">
        <v>45</v>
      </c>
      <c r="C17849">
        <v>13</v>
      </c>
      <c r="D17849">
        <v>1</v>
      </c>
      <c r="E17849" t="s">
        <v>32315</v>
      </c>
      <c r="F17849" t="s">
        <v>32316</v>
      </c>
    </row>
    <row r="17850" spans="1:6">
      <c r="A17850" t="s">
        <v>32317</v>
      </c>
      <c r="B17850">
        <v>45</v>
      </c>
      <c r="C17850">
        <v>13</v>
      </c>
      <c r="D17850">
        <v>2</v>
      </c>
      <c r="E17850" t="s">
        <v>32318</v>
      </c>
      <c r="F17850" t="s">
        <v>32316</v>
      </c>
    </row>
    <row r="17851" spans="1:6">
      <c r="A17851" t="s">
        <v>32319</v>
      </c>
      <c r="B17851">
        <v>45</v>
      </c>
      <c r="C17851">
        <v>13</v>
      </c>
      <c r="D17851">
        <v>3</v>
      </c>
      <c r="E17851" t="s">
        <v>32320</v>
      </c>
      <c r="F17851" t="s">
        <v>32321</v>
      </c>
    </row>
    <row r="17852" spans="1:6">
      <c r="A17852" t="s">
        <v>32322</v>
      </c>
      <c r="B17852">
        <v>45</v>
      </c>
      <c r="C17852">
        <v>13</v>
      </c>
      <c r="D17852">
        <v>4</v>
      </c>
      <c r="E17852" t="s">
        <v>32323</v>
      </c>
      <c r="F17852" t="s">
        <v>32321</v>
      </c>
    </row>
    <row r="17853" spans="1:6">
      <c r="A17853" t="s">
        <v>32324</v>
      </c>
      <c r="B17853">
        <v>45</v>
      </c>
      <c r="C17853">
        <v>13</v>
      </c>
      <c r="D17853">
        <v>5</v>
      </c>
      <c r="E17853" t="s">
        <v>32325</v>
      </c>
      <c r="F17853" t="s">
        <v>32326</v>
      </c>
    </row>
    <row r="17854" spans="1:6">
      <c r="A17854" t="s">
        <v>32327</v>
      </c>
      <c r="B17854">
        <v>45</v>
      </c>
      <c r="C17854">
        <v>13</v>
      </c>
      <c r="D17854">
        <v>6</v>
      </c>
      <c r="E17854" t="s">
        <v>32328</v>
      </c>
      <c r="F17854" t="s">
        <v>32326</v>
      </c>
    </row>
    <row r="17855" spans="1:6">
      <c r="A17855" t="s">
        <v>32329</v>
      </c>
      <c r="B17855">
        <v>45</v>
      </c>
      <c r="C17855">
        <v>13</v>
      </c>
      <c r="D17855">
        <v>7</v>
      </c>
      <c r="E17855" t="s">
        <v>32330</v>
      </c>
      <c r="F17855" t="s">
        <v>32331</v>
      </c>
    </row>
    <row r="17856" spans="1:6">
      <c r="A17856" t="s">
        <v>32332</v>
      </c>
      <c r="B17856">
        <v>45</v>
      </c>
      <c r="C17856">
        <v>13</v>
      </c>
      <c r="D17856">
        <v>8</v>
      </c>
      <c r="E17856" t="s">
        <v>32333</v>
      </c>
      <c r="F17856" t="s">
        <v>32331</v>
      </c>
    </row>
    <row r="17857" spans="1:6">
      <c r="A17857" t="s">
        <v>32334</v>
      </c>
      <c r="B17857">
        <v>45</v>
      </c>
      <c r="C17857">
        <v>13</v>
      </c>
      <c r="D17857">
        <v>9</v>
      </c>
      <c r="E17857" t="s">
        <v>32335</v>
      </c>
      <c r="F17857" t="s">
        <v>32336</v>
      </c>
    </row>
    <row r="17858" spans="1:6">
      <c r="A17858" t="s">
        <v>32337</v>
      </c>
      <c r="B17858">
        <v>45</v>
      </c>
      <c r="C17858">
        <v>13</v>
      </c>
      <c r="D17858">
        <v>10</v>
      </c>
      <c r="E17858" t="s">
        <v>32338</v>
      </c>
      <c r="F17858" t="s">
        <v>32336</v>
      </c>
    </row>
    <row r="17859" spans="1:6">
      <c r="A17859" t="s">
        <v>32339</v>
      </c>
      <c r="B17859">
        <v>45</v>
      </c>
      <c r="C17859">
        <v>13</v>
      </c>
      <c r="D17859">
        <v>11</v>
      </c>
      <c r="E17859" t="s">
        <v>32340</v>
      </c>
      <c r="F17859" t="s">
        <v>32341</v>
      </c>
    </row>
    <row r="17860" spans="1:6">
      <c r="A17860" t="s">
        <v>32342</v>
      </c>
      <c r="B17860">
        <v>45</v>
      </c>
      <c r="C17860">
        <v>13</v>
      </c>
      <c r="D17860">
        <v>12</v>
      </c>
      <c r="E17860" t="s">
        <v>32343</v>
      </c>
      <c r="F17860" t="s">
        <v>32341</v>
      </c>
    </row>
    <row r="17861" spans="1:6">
      <c r="A17861" t="s">
        <v>32344</v>
      </c>
      <c r="B17861">
        <v>45</v>
      </c>
      <c r="C17861">
        <v>13</v>
      </c>
      <c r="D17861">
        <v>13</v>
      </c>
      <c r="E17861" t="s">
        <v>32345</v>
      </c>
      <c r="F17861" t="s">
        <v>32346</v>
      </c>
    </row>
    <row r="17862" spans="1:6">
      <c r="A17862" t="s">
        <v>32347</v>
      </c>
      <c r="B17862">
        <v>45</v>
      </c>
      <c r="C17862">
        <v>13</v>
      </c>
      <c r="D17862">
        <v>14</v>
      </c>
      <c r="E17862" t="s">
        <v>32348</v>
      </c>
      <c r="F17862" t="s">
        <v>32346</v>
      </c>
    </row>
    <row r="17863" spans="1:6">
      <c r="A17863" t="s">
        <v>32349</v>
      </c>
      <c r="B17863">
        <v>45</v>
      </c>
      <c r="C17863">
        <v>13</v>
      </c>
      <c r="D17863">
        <v>15</v>
      </c>
      <c r="E17863" t="s">
        <v>32350</v>
      </c>
      <c r="F17863" t="s">
        <v>32351</v>
      </c>
    </row>
    <row r="17864" spans="1:6">
      <c r="A17864" t="s">
        <v>32352</v>
      </c>
      <c r="B17864">
        <v>45</v>
      </c>
      <c r="C17864">
        <v>13</v>
      </c>
      <c r="D17864">
        <v>16</v>
      </c>
      <c r="E17864" t="s">
        <v>32353</v>
      </c>
      <c r="F17864" t="s">
        <v>32351</v>
      </c>
    </row>
    <row r="17865" spans="1:6">
      <c r="A17865" t="s">
        <v>32354</v>
      </c>
      <c r="B17865">
        <v>45</v>
      </c>
      <c r="C17865">
        <v>13</v>
      </c>
      <c r="D17865">
        <v>17</v>
      </c>
      <c r="E17865" t="s">
        <v>32355</v>
      </c>
      <c r="F17865" t="s">
        <v>32356</v>
      </c>
    </row>
    <row r="17866" spans="1:6">
      <c r="A17866" t="s">
        <v>32357</v>
      </c>
      <c r="B17866">
        <v>45</v>
      </c>
      <c r="C17866">
        <v>13</v>
      </c>
      <c r="D17866">
        <v>18</v>
      </c>
      <c r="E17866" t="s">
        <v>32358</v>
      </c>
      <c r="F17866" t="s">
        <v>32356</v>
      </c>
    </row>
    <row r="17867" spans="1:6">
      <c r="A17867" t="s">
        <v>32359</v>
      </c>
      <c r="B17867">
        <v>45</v>
      </c>
      <c r="C17867">
        <v>13</v>
      </c>
      <c r="D17867">
        <v>19</v>
      </c>
      <c r="E17867" t="s">
        <v>32360</v>
      </c>
      <c r="F17867" t="s">
        <v>32361</v>
      </c>
    </row>
    <row r="17868" spans="1:6">
      <c r="A17868" t="s">
        <v>32362</v>
      </c>
      <c r="B17868">
        <v>45</v>
      </c>
      <c r="C17868">
        <v>13</v>
      </c>
      <c r="D17868">
        <v>20</v>
      </c>
      <c r="E17868" t="s">
        <v>32363</v>
      </c>
      <c r="F17868" t="s">
        <v>32361</v>
      </c>
    </row>
    <row r="17869" spans="1:6">
      <c r="A17869" t="s">
        <v>32364</v>
      </c>
      <c r="B17869">
        <v>45</v>
      </c>
      <c r="C17869">
        <v>14</v>
      </c>
      <c r="D17869">
        <v>1</v>
      </c>
      <c r="E17869" t="s">
        <v>32365</v>
      </c>
      <c r="F17869" t="s">
        <v>1922</v>
      </c>
    </row>
    <row r="17870" spans="1:6">
      <c r="A17870" t="s">
        <v>32366</v>
      </c>
      <c r="B17870">
        <v>45</v>
      </c>
      <c r="C17870">
        <v>14</v>
      </c>
      <c r="D17870">
        <v>2</v>
      </c>
      <c r="E17870" t="s">
        <v>32367</v>
      </c>
      <c r="F17870" t="s">
        <v>1922</v>
      </c>
    </row>
    <row r="17871" spans="1:6">
      <c r="A17871" t="s">
        <v>32368</v>
      </c>
      <c r="B17871">
        <v>45</v>
      </c>
      <c r="C17871">
        <v>14</v>
      </c>
      <c r="D17871">
        <v>3</v>
      </c>
      <c r="E17871" t="s">
        <v>32369</v>
      </c>
      <c r="F17871" t="s">
        <v>32370</v>
      </c>
    </row>
    <row r="17872" spans="1:6">
      <c r="A17872" t="s">
        <v>32371</v>
      </c>
      <c r="B17872">
        <v>45</v>
      </c>
      <c r="C17872">
        <v>14</v>
      </c>
      <c r="D17872">
        <v>4</v>
      </c>
      <c r="E17872" t="s">
        <v>32372</v>
      </c>
      <c r="F17872" t="s">
        <v>32370</v>
      </c>
    </row>
    <row r="17873" spans="1:7">
      <c r="A17873" t="s">
        <v>32373</v>
      </c>
      <c r="B17873">
        <v>45</v>
      </c>
      <c r="C17873">
        <v>14</v>
      </c>
      <c r="D17873">
        <v>5</v>
      </c>
      <c r="E17873" t="s">
        <v>32374</v>
      </c>
      <c r="F17873" t="s">
        <v>32375</v>
      </c>
    </row>
    <row r="17874" spans="1:7">
      <c r="A17874" t="s">
        <v>32376</v>
      </c>
      <c r="B17874">
        <v>45</v>
      </c>
      <c r="C17874">
        <v>14</v>
      </c>
      <c r="D17874">
        <v>6</v>
      </c>
      <c r="E17874" t="s">
        <v>32377</v>
      </c>
      <c r="F17874" t="s">
        <v>32375</v>
      </c>
    </row>
    <row r="17875" spans="1:7">
      <c r="A17875" t="s">
        <v>32378</v>
      </c>
      <c r="B17875">
        <v>45</v>
      </c>
      <c r="C17875">
        <v>14</v>
      </c>
      <c r="D17875">
        <v>7</v>
      </c>
      <c r="E17875" t="s">
        <v>32379</v>
      </c>
      <c r="F17875" t="s">
        <v>32380</v>
      </c>
    </row>
    <row r="17876" spans="1:7">
      <c r="A17876" t="s">
        <v>32381</v>
      </c>
      <c r="B17876">
        <v>45</v>
      </c>
      <c r="C17876">
        <v>14</v>
      </c>
      <c r="D17876">
        <v>8</v>
      </c>
      <c r="E17876" t="s">
        <v>32382</v>
      </c>
      <c r="F17876" t="s">
        <v>32380</v>
      </c>
    </row>
    <row r="17877" spans="1:7">
      <c r="A17877" t="s">
        <v>32383</v>
      </c>
      <c r="B17877">
        <v>45</v>
      </c>
      <c r="C17877">
        <v>14</v>
      </c>
      <c r="D17877">
        <v>9</v>
      </c>
      <c r="E17877" t="s">
        <v>32384</v>
      </c>
      <c r="F17877" t="s">
        <v>32385</v>
      </c>
    </row>
    <row r="17878" spans="1:7">
      <c r="A17878" t="s">
        <v>32386</v>
      </c>
      <c r="B17878">
        <v>45</v>
      </c>
      <c r="C17878">
        <v>14</v>
      </c>
      <c r="D17878">
        <v>10</v>
      </c>
      <c r="E17878" t="s">
        <v>32387</v>
      </c>
      <c r="F17878" t="s">
        <v>32385</v>
      </c>
    </row>
    <row r="17879" spans="1:7">
      <c r="A17879" t="s">
        <v>32388</v>
      </c>
      <c r="B17879">
        <v>45</v>
      </c>
      <c r="C17879">
        <v>14</v>
      </c>
      <c r="D17879">
        <v>11</v>
      </c>
      <c r="E17879" t="s">
        <v>32389</v>
      </c>
      <c r="F17879" t="s">
        <v>32390</v>
      </c>
    </row>
    <row r="17880" spans="1:7">
      <c r="A17880" t="s">
        <v>32391</v>
      </c>
      <c r="B17880">
        <v>45</v>
      </c>
      <c r="C17880">
        <v>14</v>
      </c>
      <c r="D17880">
        <v>12</v>
      </c>
      <c r="E17880" t="s">
        <v>32392</v>
      </c>
      <c r="F17880" t="s">
        <v>32390</v>
      </c>
    </row>
    <row r="17881" spans="1:7">
      <c r="A17881" t="s">
        <v>32393</v>
      </c>
      <c r="B17881">
        <v>45</v>
      </c>
      <c r="C17881">
        <v>14</v>
      </c>
      <c r="D17881">
        <v>13</v>
      </c>
      <c r="E17881" t="s">
        <v>15</v>
      </c>
      <c r="G17881" t="s">
        <v>16</v>
      </c>
    </row>
    <row r="17882" spans="1:7">
      <c r="A17882" t="s">
        <v>32394</v>
      </c>
      <c r="B17882">
        <v>45</v>
      </c>
      <c r="C17882">
        <v>14</v>
      </c>
      <c r="D17882">
        <v>14</v>
      </c>
      <c r="E17882" t="s">
        <v>15</v>
      </c>
      <c r="G17882" t="s">
        <v>16</v>
      </c>
    </row>
    <row r="17883" spans="1:7">
      <c r="A17883" t="s">
        <v>32395</v>
      </c>
      <c r="B17883">
        <v>45</v>
      </c>
      <c r="C17883">
        <v>14</v>
      </c>
      <c r="D17883">
        <v>15</v>
      </c>
      <c r="E17883" t="s">
        <v>660</v>
      </c>
      <c r="G17883" t="s">
        <v>661</v>
      </c>
    </row>
    <row r="17884" spans="1:7">
      <c r="A17884" t="s">
        <v>32396</v>
      </c>
      <c r="B17884">
        <v>45</v>
      </c>
      <c r="C17884">
        <v>14</v>
      </c>
      <c r="D17884">
        <v>16</v>
      </c>
      <c r="E17884" t="s">
        <v>660</v>
      </c>
      <c r="G17884" t="s">
        <v>661</v>
      </c>
    </row>
    <row r="17885" spans="1:7">
      <c r="A17885" t="s">
        <v>32397</v>
      </c>
      <c r="B17885">
        <v>45</v>
      </c>
      <c r="C17885">
        <v>14</v>
      </c>
      <c r="D17885">
        <v>17</v>
      </c>
      <c r="E17885" t="s">
        <v>664</v>
      </c>
      <c r="G17885" t="s">
        <v>665</v>
      </c>
    </row>
    <row r="17886" spans="1:7">
      <c r="A17886" t="s">
        <v>32398</v>
      </c>
      <c r="B17886">
        <v>45</v>
      </c>
      <c r="C17886">
        <v>14</v>
      </c>
      <c r="D17886">
        <v>18</v>
      </c>
      <c r="E17886" t="s">
        <v>664</v>
      </c>
      <c r="G17886" t="s">
        <v>665</v>
      </c>
    </row>
    <row r="17887" spans="1:7">
      <c r="A17887" t="s">
        <v>32399</v>
      </c>
      <c r="B17887">
        <v>45</v>
      </c>
      <c r="C17887">
        <v>14</v>
      </c>
      <c r="D17887">
        <v>19</v>
      </c>
      <c r="E17887" t="s">
        <v>668</v>
      </c>
      <c r="G17887" t="s">
        <v>669</v>
      </c>
    </row>
    <row r="17888" spans="1:7">
      <c r="A17888" t="s">
        <v>32400</v>
      </c>
      <c r="B17888">
        <v>45</v>
      </c>
      <c r="C17888">
        <v>14</v>
      </c>
      <c r="D17888">
        <v>20</v>
      </c>
      <c r="E17888" t="s">
        <v>668</v>
      </c>
      <c r="G17888" t="s">
        <v>669</v>
      </c>
    </row>
    <row r="17889" spans="1:7">
      <c r="A17889" t="s">
        <v>32401</v>
      </c>
      <c r="B17889">
        <v>45</v>
      </c>
      <c r="C17889">
        <v>15</v>
      </c>
      <c r="D17889">
        <v>1</v>
      </c>
      <c r="E17889" t="s">
        <v>672</v>
      </c>
      <c r="G17889" t="e">
        <f>--Buffer</f>
        <v>#NAME?</v>
      </c>
    </row>
    <row r="17890" spans="1:7">
      <c r="A17890" t="s">
        <v>32402</v>
      </c>
      <c r="B17890">
        <v>45</v>
      </c>
      <c r="C17890">
        <v>15</v>
      </c>
      <c r="D17890">
        <v>2</v>
      </c>
      <c r="E17890" t="s">
        <v>672</v>
      </c>
      <c r="G17890" t="e">
        <f>--Buffer</f>
        <v>#NAME?</v>
      </c>
    </row>
    <row r="17891" spans="1:7">
      <c r="A17891" t="s">
        <v>32403</v>
      </c>
      <c r="B17891">
        <v>45</v>
      </c>
      <c r="C17891">
        <v>15</v>
      </c>
      <c r="D17891">
        <v>3</v>
      </c>
      <c r="E17891" t="s">
        <v>675</v>
      </c>
      <c r="G17891" t="s">
        <v>676</v>
      </c>
    </row>
    <row r="17892" spans="1:7">
      <c r="A17892" t="s">
        <v>32404</v>
      </c>
      <c r="B17892">
        <v>45</v>
      </c>
      <c r="C17892">
        <v>15</v>
      </c>
      <c r="D17892">
        <v>4</v>
      </c>
      <c r="E17892" t="s">
        <v>675</v>
      </c>
      <c r="G17892" t="s">
        <v>676</v>
      </c>
    </row>
    <row r="17893" spans="1:7">
      <c r="A17893" t="s">
        <v>32405</v>
      </c>
      <c r="B17893">
        <v>45</v>
      </c>
      <c r="C17893">
        <v>15</v>
      </c>
      <c r="D17893">
        <v>5</v>
      </c>
      <c r="E17893" t="s">
        <v>679</v>
      </c>
      <c r="G17893" t="s">
        <v>680</v>
      </c>
    </row>
    <row r="17894" spans="1:7">
      <c r="A17894" t="s">
        <v>32406</v>
      </c>
      <c r="B17894">
        <v>45</v>
      </c>
      <c r="C17894">
        <v>15</v>
      </c>
      <c r="D17894">
        <v>6</v>
      </c>
      <c r="E17894" t="s">
        <v>679</v>
      </c>
      <c r="G17894" t="s">
        <v>680</v>
      </c>
    </row>
    <row r="17895" spans="1:7">
      <c r="A17895" t="s">
        <v>32407</v>
      </c>
      <c r="B17895">
        <v>45</v>
      </c>
      <c r="C17895">
        <v>15</v>
      </c>
      <c r="D17895">
        <v>7</v>
      </c>
      <c r="E17895" t="s">
        <v>683</v>
      </c>
      <c r="G17895" t="s">
        <v>684</v>
      </c>
    </row>
    <row r="17896" spans="1:7">
      <c r="A17896" t="s">
        <v>32408</v>
      </c>
      <c r="B17896">
        <v>45</v>
      </c>
      <c r="C17896">
        <v>15</v>
      </c>
      <c r="D17896">
        <v>8</v>
      </c>
      <c r="E17896" t="s">
        <v>683</v>
      </c>
      <c r="G17896" t="s">
        <v>684</v>
      </c>
    </row>
    <row r="17897" spans="1:7">
      <c r="A17897" t="s">
        <v>32409</v>
      </c>
      <c r="B17897">
        <v>45</v>
      </c>
      <c r="C17897">
        <v>15</v>
      </c>
      <c r="D17897">
        <v>9</v>
      </c>
      <c r="E17897" t="s">
        <v>672</v>
      </c>
      <c r="G17897" t="e">
        <f>--Buffer</f>
        <v>#NAME?</v>
      </c>
    </row>
    <row r="17898" spans="1:7">
      <c r="A17898" t="s">
        <v>32410</v>
      </c>
      <c r="B17898">
        <v>45</v>
      </c>
      <c r="C17898">
        <v>15</v>
      </c>
      <c r="D17898">
        <v>10</v>
      </c>
      <c r="E17898" t="s">
        <v>672</v>
      </c>
      <c r="G17898" t="e">
        <f>--Buffer</f>
        <v>#NAME?</v>
      </c>
    </row>
    <row r="17899" spans="1:7">
      <c r="A17899" t="s">
        <v>32411</v>
      </c>
      <c r="B17899">
        <v>45</v>
      </c>
      <c r="C17899">
        <v>15</v>
      </c>
      <c r="D17899">
        <v>11</v>
      </c>
      <c r="E17899" t="s">
        <v>672</v>
      </c>
      <c r="G17899" t="e">
        <f>--Buffer</f>
        <v>#NAME?</v>
      </c>
    </row>
    <row r="17900" spans="1:7">
      <c r="A17900" t="s">
        <v>32412</v>
      </c>
      <c r="B17900">
        <v>45</v>
      </c>
      <c r="C17900">
        <v>15</v>
      </c>
      <c r="D17900">
        <v>12</v>
      </c>
      <c r="E17900" t="s">
        <v>672</v>
      </c>
      <c r="G17900" t="e">
        <f>--Buffer</f>
        <v>#NAME?</v>
      </c>
    </row>
    <row r="17901" spans="1:7">
      <c r="A17901" t="s">
        <v>32413</v>
      </c>
      <c r="B17901">
        <v>45</v>
      </c>
      <c r="C17901">
        <v>15</v>
      </c>
      <c r="D17901">
        <v>13</v>
      </c>
      <c r="E17901" t="s">
        <v>672</v>
      </c>
      <c r="G17901" t="e">
        <f>--Buffer</f>
        <v>#NAME?</v>
      </c>
    </row>
    <row r="17902" spans="1:7">
      <c r="A17902" t="s">
        <v>32414</v>
      </c>
      <c r="B17902">
        <v>45</v>
      </c>
      <c r="C17902">
        <v>15</v>
      </c>
      <c r="D17902">
        <v>14</v>
      </c>
      <c r="E17902" t="s">
        <v>672</v>
      </c>
      <c r="G17902" t="e">
        <f>--Buffer</f>
        <v>#NAME?</v>
      </c>
    </row>
    <row r="17903" spans="1:7">
      <c r="A17903" t="s">
        <v>32415</v>
      </c>
      <c r="B17903">
        <v>45</v>
      </c>
      <c r="C17903">
        <v>15</v>
      </c>
      <c r="D17903">
        <v>15</v>
      </c>
      <c r="E17903" t="s">
        <v>672</v>
      </c>
      <c r="G17903" t="e">
        <f>--Buffer</f>
        <v>#NAME?</v>
      </c>
    </row>
    <row r="17904" spans="1:7">
      <c r="A17904" t="s">
        <v>32416</v>
      </c>
      <c r="B17904">
        <v>45</v>
      </c>
      <c r="C17904">
        <v>15</v>
      </c>
      <c r="D17904">
        <v>16</v>
      </c>
      <c r="E17904" t="s">
        <v>672</v>
      </c>
      <c r="G17904" t="e">
        <f>--Buffer</f>
        <v>#NAME?</v>
      </c>
    </row>
    <row r="17905" spans="1:7">
      <c r="A17905" t="s">
        <v>32417</v>
      </c>
      <c r="B17905">
        <v>45</v>
      </c>
      <c r="C17905">
        <v>15</v>
      </c>
      <c r="D17905">
        <v>17</v>
      </c>
      <c r="E17905" t="s">
        <v>695</v>
      </c>
      <c r="G17905" t="s">
        <v>696</v>
      </c>
    </row>
    <row r="17906" spans="1:7">
      <c r="A17906" t="s">
        <v>32418</v>
      </c>
      <c r="B17906">
        <v>45</v>
      </c>
      <c r="C17906">
        <v>15</v>
      </c>
      <c r="D17906">
        <v>18</v>
      </c>
      <c r="E17906" t="s">
        <v>695</v>
      </c>
      <c r="G17906" t="s">
        <v>696</v>
      </c>
    </row>
    <row r="17907" spans="1:7">
      <c r="A17907" t="s">
        <v>32419</v>
      </c>
      <c r="B17907">
        <v>45</v>
      </c>
      <c r="C17907">
        <v>15</v>
      </c>
      <c r="D17907">
        <v>19</v>
      </c>
      <c r="E17907" t="s">
        <v>699</v>
      </c>
      <c r="G17907" t="s">
        <v>700</v>
      </c>
    </row>
    <row r="17908" spans="1:7">
      <c r="A17908" t="s">
        <v>32420</v>
      </c>
      <c r="B17908">
        <v>45</v>
      </c>
      <c r="C17908">
        <v>15</v>
      </c>
      <c r="D17908">
        <v>20</v>
      </c>
      <c r="E17908" t="s">
        <v>699</v>
      </c>
      <c r="G17908" t="s">
        <v>700</v>
      </c>
    </row>
    <row r="17909" spans="1:7">
      <c r="A17909" t="s">
        <v>32421</v>
      </c>
      <c r="B17909">
        <v>45</v>
      </c>
      <c r="C17909">
        <v>16</v>
      </c>
      <c r="D17909">
        <v>1</v>
      </c>
      <c r="E17909" t="s">
        <v>703</v>
      </c>
      <c r="G17909" t="s">
        <v>704</v>
      </c>
    </row>
    <row r="17910" spans="1:7">
      <c r="A17910" t="s">
        <v>32422</v>
      </c>
      <c r="B17910">
        <v>45</v>
      </c>
      <c r="C17910">
        <v>16</v>
      </c>
      <c r="D17910">
        <v>2</v>
      </c>
      <c r="E17910" t="s">
        <v>703</v>
      </c>
      <c r="G17910" t="s">
        <v>704</v>
      </c>
    </row>
    <row r="17911" spans="1:7">
      <c r="A17911" t="s">
        <v>32423</v>
      </c>
      <c r="B17911">
        <v>45</v>
      </c>
      <c r="C17911">
        <v>16</v>
      </c>
      <c r="D17911">
        <v>3</v>
      </c>
      <c r="E17911" t="s">
        <v>707</v>
      </c>
      <c r="G17911" t="s">
        <v>708</v>
      </c>
    </row>
    <row r="17912" spans="1:7">
      <c r="A17912" t="s">
        <v>32424</v>
      </c>
      <c r="B17912">
        <v>45</v>
      </c>
      <c r="C17912">
        <v>16</v>
      </c>
      <c r="D17912">
        <v>4</v>
      </c>
      <c r="E17912" t="s">
        <v>707</v>
      </c>
      <c r="G17912" t="s">
        <v>708</v>
      </c>
    </row>
    <row r="17913" spans="1:7">
      <c r="A17913" t="s">
        <v>32425</v>
      </c>
      <c r="B17913">
        <v>45</v>
      </c>
      <c r="C17913">
        <v>16</v>
      </c>
      <c r="D17913">
        <v>5</v>
      </c>
      <c r="E17913" t="s">
        <v>711</v>
      </c>
      <c r="G17913" t="e">
        <f>--Blank</f>
        <v>#NAME?</v>
      </c>
    </row>
    <row r="17914" spans="1:7">
      <c r="A17914" t="s">
        <v>32426</v>
      </c>
      <c r="B17914">
        <v>45</v>
      </c>
      <c r="C17914">
        <v>16</v>
      </c>
      <c r="D17914">
        <v>6</v>
      </c>
      <c r="E17914" t="s">
        <v>711</v>
      </c>
      <c r="G17914" t="e">
        <f>--Blank</f>
        <v>#NAME?</v>
      </c>
    </row>
    <row r="17915" spans="1:7">
      <c r="A17915" t="s">
        <v>32427</v>
      </c>
      <c r="B17915">
        <v>45</v>
      </c>
      <c r="C17915">
        <v>16</v>
      </c>
      <c r="D17915">
        <v>7</v>
      </c>
      <c r="E17915" t="s">
        <v>711</v>
      </c>
      <c r="G17915" t="e">
        <f>--Blank</f>
        <v>#NAME?</v>
      </c>
    </row>
    <row r="17916" spans="1:7">
      <c r="A17916" t="s">
        <v>32428</v>
      </c>
      <c r="B17916">
        <v>45</v>
      </c>
      <c r="C17916">
        <v>16</v>
      </c>
      <c r="D17916">
        <v>8</v>
      </c>
      <c r="E17916" t="s">
        <v>711</v>
      </c>
      <c r="G17916" t="e">
        <f>--Blank</f>
        <v>#NAME?</v>
      </c>
    </row>
    <row r="17917" spans="1:7">
      <c r="A17917" t="s">
        <v>32429</v>
      </c>
      <c r="B17917">
        <v>45</v>
      </c>
      <c r="C17917">
        <v>16</v>
      </c>
      <c r="D17917">
        <v>9</v>
      </c>
      <c r="E17917" t="s">
        <v>711</v>
      </c>
      <c r="G17917" t="e">
        <f>--Blank</f>
        <v>#NAME?</v>
      </c>
    </row>
    <row r="17918" spans="1:7">
      <c r="A17918" t="s">
        <v>32430</v>
      </c>
      <c r="B17918">
        <v>45</v>
      </c>
      <c r="C17918">
        <v>16</v>
      </c>
      <c r="D17918">
        <v>10</v>
      </c>
      <c r="E17918" t="s">
        <v>711</v>
      </c>
      <c r="G17918" t="e">
        <f>--Blank</f>
        <v>#NAME?</v>
      </c>
    </row>
    <row r="17919" spans="1:7">
      <c r="A17919" t="s">
        <v>32431</v>
      </c>
      <c r="B17919">
        <v>45</v>
      </c>
      <c r="C17919">
        <v>16</v>
      </c>
      <c r="D17919">
        <v>11</v>
      </c>
      <c r="E17919" t="s">
        <v>711</v>
      </c>
      <c r="G17919" t="e">
        <f>--Blank</f>
        <v>#NAME?</v>
      </c>
    </row>
    <row r="17920" spans="1:7">
      <c r="A17920" t="s">
        <v>32432</v>
      </c>
      <c r="B17920">
        <v>45</v>
      </c>
      <c r="C17920">
        <v>16</v>
      </c>
      <c r="D17920">
        <v>12</v>
      </c>
      <c r="E17920" t="s">
        <v>711</v>
      </c>
      <c r="G17920" t="e">
        <f>--Blank</f>
        <v>#NAME?</v>
      </c>
    </row>
    <row r="17921" spans="1:7">
      <c r="A17921" t="s">
        <v>32433</v>
      </c>
      <c r="B17921">
        <v>45</v>
      </c>
      <c r="C17921">
        <v>16</v>
      </c>
      <c r="D17921">
        <v>13</v>
      </c>
      <c r="E17921" t="s">
        <v>711</v>
      </c>
      <c r="G17921" t="e">
        <f>--Blank</f>
        <v>#NAME?</v>
      </c>
    </row>
    <row r="17922" spans="1:7">
      <c r="A17922" t="s">
        <v>32434</v>
      </c>
      <c r="B17922">
        <v>45</v>
      </c>
      <c r="C17922">
        <v>16</v>
      </c>
      <c r="D17922">
        <v>14</v>
      </c>
      <c r="E17922" t="s">
        <v>711</v>
      </c>
      <c r="G17922" t="e">
        <f>--Blank</f>
        <v>#NAME?</v>
      </c>
    </row>
    <row r="17923" spans="1:7">
      <c r="A17923" t="s">
        <v>32435</v>
      </c>
      <c r="B17923">
        <v>45</v>
      </c>
      <c r="C17923">
        <v>16</v>
      </c>
      <c r="D17923">
        <v>15</v>
      </c>
      <c r="E17923" t="s">
        <v>711</v>
      </c>
      <c r="G17923" t="e">
        <f>--Blank</f>
        <v>#NAME?</v>
      </c>
    </row>
    <row r="17924" spans="1:7">
      <c r="A17924" t="s">
        <v>32436</v>
      </c>
      <c r="B17924">
        <v>45</v>
      </c>
      <c r="C17924">
        <v>16</v>
      </c>
      <c r="D17924">
        <v>16</v>
      </c>
      <c r="E17924" t="s">
        <v>711</v>
      </c>
      <c r="G17924" t="e">
        <f>--Blank</f>
        <v>#NAME?</v>
      </c>
    </row>
    <row r="17925" spans="1:7">
      <c r="A17925" t="s">
        <v>32437</v>
      </c>
      <c r="B17925">
        <v>45</v>
      </c>
      <c r="C17925">
        <v>16</v>
      </c>
      <c r="D17925">
        <v>17</v>
      </c>
      <c r="E17925" t="s">
        <v>711</v>
      </c>
      <c r="G17925" t="e">
        <f>--Blank</f>
        <v>#NAME?</v>
      </c>
    </row>
    <row r="17926" spans="1:7">
      <c r="A17926" t="s">
        <v>32438</v>
      </c>
      <c r="B17926">
        <v>45</v>
      </c>
      <c r="C17926">
        <v>16</v>
      </c>
      <c r="D17926">
        <v>18</v>
      </c>
      <c r="E17926" t="s">
        <v>711</v>
      </c>
      <c r="G17926" t="e">
        <f>--Blank</f>
        <v>#NAME?</v>
      </c>
    </row>
    <row r="17927" spans="1:7">
      <c r="A17927" t="s">
        <v>32439</v>
      </c>
      <c r="B17927">
        <v>45</v>
      </c>
      <c r="C17927">
        <v>16</v>
      </c>
      <c r="D17927">
        <v>19</v>
      </c>
      <c r="E17927" t="s">
        <v>711</v>
      </c>
      <c r="G17927" t="e">
        <f>--Blank</f>
        <v>#NAME?</v>
      </c>
    </row>
    <row r="17928" spans="1:7">
      <c r="A17928" t="s">
        <v>32440</v>
      </c>
      <c r="B17928">
        <v>45</v>
      </c>
      <c r="C17928">
        <v>16</v>
      </c>
      <c r="D17928">
        <v>20</v>
      </c>
      <c r="E17928" t="s">
        <v>711</v>
      </c>
      <c r="G17928" t="e">
        <f>--Blank</f>
        <v>#NAME?</v>
      </c>
    </row>
    <row r="17929" spans="1:7">
      <c r="A17929" t="s">
        <v>32441</v>
      </c>
      <c r="B17929">
        <v>45</v>
      </c>
      <c r="C17929">
        <v>17</v>
      </c>
      <c r="D17929">
        <v>1</v>
      </c>
      <c r="E17929" t="s">
        <v>711</v>
      </c>
      <c r="G17929" t="e">
        <f>--Blank</f>
        <v>#NAME?</v>
      </c>
    </row>
    <row r="17930" spans="1:7">
      <c r="A17930" t="s">
        <v>32442</v>
      </c>
      <c r="B17930">
        <v>45</v>
      </c>
      <c r="C17930">
        <v>17</v>
      </c>
      <c r="D17930">
        <v>2</v>
      </c>
      <c r="E17930" t="s">
        <v>711</v>
      </c>
      <c r="G17930" t="e">
        <f>--Blank</f>
        <v>#NAME?</v>
      </c>
    </row>
    <row r="17931" spans="1:7">
      <c r="A17931" t="s">
        <v>32443</v>
      </c>
      <c r="B17931">
        <v>45</v>
      </c>
      <c r="C17931">
        <v>17</v>
      </c>
      <c r="D17931">
        <v>3</v>
      </c>
      <c r="E17931" t="s">
        <v>711</v>
      </c>
      <c r="G17931" t="e">
        <f>--Blank</f>
        <v>#NAME?</v>
      </c>
    </row>
    <row r="17932" spans="1:7">
      <c r="A17932" t="s">
        <v>32444</v>
      </c>
      <c r="B17932">
        <v>45</v>
      </c>
      <c r="C17932">
        <v>17</v>
      </c>
      <c r="D17932">
        <v>4</v>
      </c>
      <c r="E17932" t="s">
        <v>711</v>
      </c>
      <c r="G17932" t="e">
        <f>--Blank</f>
        <v>#NAME?</v>
      </c>
    </row>
    <row r="17933" spans="1:7">
      <c r="A17933" t="s">
        <v>32445</v>
      </c>
      <c r="B17933">
        <v>45</v>
      </c>
      <c r="C17933">
        <v>17</v>
      </c>
      <c r="D17933">
        <v>5</v>
      </c>
      <c r="E17933" t="s">
        <v>711</v>
      </c>
      <c r="G17933" t="e">
        <f>--Blank</f>
        <v>#NAME?</v>
      </c>
    </row>
    <row r="17934" spans="1:7">
      <c r="A17934" t="s">
        <v>32446</v>
      </c>
      <c r="B17934">
        <v>45</v>
      </c>
      <c r="C17934">
        <v>17</v>
      </c>
      <c r="D17934">
        <v>6</v>
      </c>
      <c r="E17934" t="s">
        <v>711</v>
      </c>
      <c r="G17934" t="e">
        <f>--Blank</f>
        <v>#NAME?</v>
      </c>
    </row>
    <row r="17935" spans="1:7">
      <c r="A17935" t="s">
        <v>32447</v>
      </c>
      <c r="B17935">
        <v>45</v>
      </c>
      <c r="C17935">
        <v>17</v>
      </c>
      <c r="D17935">
        <v>7</v>
      </c>
      <c r="E17935" t="s">
        <v>711</v>
      </c>
      <c r="G17935" t="e">
        <f>--Blank</f>
        <v>#NAME?</v>
      </c>
    </row>
    <row r="17936" spans="1:7">
      <c r="A17936" t="s">
        <v>32448</v>
      </c>
      <c r="B17936">
        <v>45</v>
      </c>
      <c r="C17936">
        <v>17</v>
      </c>
      <c r="D17936">
        <v>8</v>
      </c>
      <c r="E17936" t="s">
        <v>711</v>
      </c>
      <c r="G17936" t="e">
        <f>--Blank</f>
        <v>#NAME?</v>
      </c>
    </row>
    <row r="17937" spans="1:7">
      <c r="A17937" t="s">
        <v>32449</v>
      </c>
      <c r="B17937">
        <v>45</v>
      </c>
      <c r="C17937">
        <v>17</v>
      </c>
      <c r="D17937">
        <v>9</v>
      </c>
      <c r="E17937" t="s">
        <v>711</v>
      </c>
      <c r="G17937" t="e">
        <f>--Blank</f>
        <v>#NAME?</v>
      </c>
    </row>
    <row r="17938" spans="1:7">
      <c r="A17938" t="s">
        <v>32450</v>
      </c>
      <c r="B17938">
        <v>45</v>
      </c>
      <c r="C17938">
        <v>17</v>
      </c>
      <c r="D17938">
        <v>10</v>
      </c>
      <c r="E17938" t="s">
        <v>711</v>
      </c>
      <c r="G17938" t="e">
        <f>--Blank</f>
        <v>#NAME?</v>
      </c>
    </row>
    <row r="17939" spans="1:7">
      <c r="A17939" t="s">
        <v>32451</v>
      </c>
      <c r="B17939">
        <v>45</v>
      </c>
      <c r="C17939">
        <v>17</v>
      </c>
      <c r="D17939">
        <v>11</v>
      </c>
      <c r="E17939" t="s">
        <v>711</v>
      </c>
      <c r="G17939" t="e">
        <f>--Blank</f>
        <v>#NAME?</v>
      </c>
    </row>
    <row r="17940" spans="1:7">
      <c r="A17940" t="s">
        <v>32452</v>
      </c>
      <c r="B17940">
        <v>45</v>
      </c>
      <c r="C17940">
        <v>17</v>
      </c>
      <c r="D17940">
        <v>12</v>
      </c>
      <c r="E17940" t="s">
        <v>711</v>
      </c>
      <c r="G17940" t="e">
        <f>--Blank</f>
        <v>#NAME?</v>
      </c>
    </row>
    <row r="17941" spans="1:7">
      <c r="A17941" t="s">
        <v>32453</v>
      </c>
      <c r="B17941">
        <v>45</v>
      </c>
      <c r="C17941">
        <v>17</v>
      </c>
      <c r="D17941">
        <v>13</v>
      </c>
      <c r="E17941" t="s">
        <v>711</v>
      </c>
      <c r="G17941" t="e">
        <f>--Blank</f>
        <v>#NAME?</v>
      </c>
    </row>
    <row r="17942" spans="1:7">
      <c r="A17942" t="s">
        <v>32454</v>
      </c>
      <c r="B17942">
        <v>45</v>
      </c>
      <c r="C17942">
        <v>17</v>
      </c>
      <c r="D17942">
        <v>14</v>
      </c>
      <c r="E17942" t="s">
        <v>711</v>
      </c>
      <c r="G17942" t="e">
        <f>--Blank</f>
        <v>#NAME?</v>
      </c>
    </row>
    <row r="17943" spans="1:7">
      <c r="A17943" t="s">
        <v>32455</v>
      </c>
      <c r="B17943">
        <v>45</v>
      </c>
      <c r="C17943">
        <v>17</v>
      </c>
      <c r="D17943">
        <v>15</v>
      </c>
      <c r="E17943" t="s">
        <v>711</v>
      </c>
      <c r="G17943" t="e">
        <f>--Blank</f>
        <v>#NAME?</v>
      </c>
    </row>
    <row r="17944" spans="1:7">
      <c r="A17944" t="s">
        <v>32456</v>
      </c>
      <c r="B17944">
        <v>45</v>
      </c>
      <c r="C17944">
        <v>17</v>
      </c>
      <c r="D17944">
        <v>16</v>
      </c>
      <c r="E17944" t="s">
        <v>711</v>
      </c>
      <c r="G17944" t="e">
        <f>--Blank</f>
        <v>#NAME?</v>
      </c>
    </row>
    <row r="17945" spans="1:7">
      <c r="A17945" t="s">
        <v>32457</v>
      </c>
      <c r="B17945">
        <v>45</v>
      </c>
      <c r="C17945">
        <v>17</v>
      </c>
      <c r="D17945">
        <v>17</v>
      </c>
      <c r="E17945" t="s">
        <v>711</v>
      </c>
      <c r="G17945" t="e">
        <f>--Blank</f>
        <v>#NAME?</v>
      </c>
    </row>
    <row r="17946" spans="1:7">
      <c r="A17946" t="s">
        <v>32458</v>
      </c>
      <c r="B17946">
        <v>45</v>
      </c>
      <c r="C17946">
        <v>17</v>
      </c>
      <c r="D17946">
        <v>18</v>
      </c>
      <c r="E17946" t="s">
        <v>711</v>
      </c>
      <c r="G17946" t="e">
        <f>--Blank</f>
        <v>#NAME?</v>
      </c>
    </row>
    <row r="17947" spans="1:7">
      <c r="A17947" t="s">
        <v>32459</v>
      </c>
      <c r="B17947">
        <v>45</v>
      </c>
      <c r="C17947">
        <v>17</v>
      </c>
      <c r="D17947">
        <v>19</v>
      </c>
      <c r="E17947" t="s">
        <v>711</v>
      </c>
      <c r="G17947" t="e">
        <f>--Blank</f>
        <v>#NAME?</v>
      </c>
    </row>
    <row r="17948" spans="1:7">
      <c r="A17948" t="s">
        <v>32460</v>
      </c>
      <c r="B17948">
        <v>45</v>
      </c>
      <c r="C17948">
        <v>17</v>
      </c>
      <c r="D17948">
        <v>20</v>
      </c>
      <c r="E17948" t="s">
        <v>711</v>
      </c>
      <c r="G17948" t="e">
        <f>--Blank</f>
        <v>#NAME?</v>
      </c>
    </row>
    <row r="17949" spans="1:7">
      <c r="A17949" t="s">
        <v>32461</v>
      </c>
      <c r="B17949">
        <v>45</v>
      </c>
      <c r="C17949">
        <v>18</v>
      </c>
      <c r="D17949">
        <v>1</v>
      </c>
      <c r="E17949" t="s">
        <v>711</v>
      </c>
      <c r="G17949" t="e">
        <f>--Blank</f>
        <v>#NAME?</v>
      </c>
    </row>
    <row r="17950" spans="1:7">
      <c r="A17950" t="s">
        <v>32462</v>
      </c>
      <c r="B17950">
        <v>45</v>
      </c>
      <c r="C17950">
        <v>18</v>
      </c>
      <c r="D17950">
        <v>2</v>
      </c>
      <c r="E17950" t="s">
        <v>711</v>
      </c>
      <c r="G17950" t="e">
        <f>--Blank</f>
        <v>#NAME?</v>
      </c>
    </row>
    <row r="17951" spans="1:7">
      <c r="A17951" t="s">
        <v>32463</v>
      </c>
      <c r="B17951">
        <v>45</v>
      </c>
      <c r="C17951">
        <v>18</v>
      </c>
      <c r="D17951">
        <v>3</v>
      </c>
      <c r="E17951" t="s">
        <v>711</v>
      </c>
      <c r="G17951" t="e">
        <f>--Blank</f>
        <v>#NAME?</v>
      </c>
    </row>
    <row r="17952" spans="1:7">
      <c r="A17952" t="s">
        <v>32464</v>
      </c>
      <c r="B17952">
        <v>45</v>
      </c>
      <c r="C17952">
        <v>18</v>
      </c>
      <c r="D17952">
        <v>4</v>
      </c>
      <c r="E17952" t="s">
        <v>711</v>
      </c>
      <c r="G17952" t="e">
        <f>--Blank</f>
        <v>#NAME?</v>
      </c>
    </row>
    <row r="17953" spans="1:7">
      <c r="A17953" t="s">
        <v>32465</v>
      </c>
      <c r="B17953">
        <v>45</v>
      </c>
      <c r="C17953">
        <v>18</v>
      </c>
      <c r="D17953">
        <v>5</v>
      </c>
      <c r="E17953" t="s">
        <v>711</v>
      </c>
      <c r="G17953" t="e">
        <f>--Blank</f>
        <v>#NAME?</v>
      </c>
    </row>
    <row r="17954" spans="1:7">
      <c r="A17954" t="s">
        <v>32466</v>
      </c>
      <c r="B17954">
        <v>45</v>
      </c>
      <c r="C17954">
        <v>18</v>
      </c>
      <c r="D17954">
        <v>6</v>
      </c>
      <c r="E17954" t="s">
        <v>711</v>
      </c>
      <c r="G17954" t="e">
        <f>--Blank</f>
        <v>#NAME?</v>
      </c>
    </row>
    <row r="17955" spans="1:7">
      <c r="A17955" t="s">
        <v>32467</v>
      </c>
      <c r="B17955">
        <v>45</v>
      </c>
      <c r="C17955">
        <v>18</v>
      </c>
      <c r="D17955">
        <v>7</v>
      </c>
      <c r="E17955" t="s">
        <v>711</v>
      </c>
      <c r="G17955" t="e">
        <f>--Blank</f>
        <v>#NAME?</v>
      </c>
    </row>
    <row r="17956" spans="1:7">
      <c r="A17956" t="s">
        <v>32468</v>
      </c>
      <c r="B17956">
        <v>45</v>
      </c>
      <c r="C17956">
        <v>18</v>
      </c>
      <c r="D17956">
        <v>8</v>
      </c>
      <c r="E17956" t="s">
        <v>711</v>
      </c>
      <c r="G17956" t="e">
        <f>--Blank</f>
        <v>#NAME?</v>
      </c>
    </row>
    <row r="17957" spans="1:7">
      <c r="A17957" t="s">
        <v>32469</v>
      </c>
      <c r="B17957">
        <v>45</v>
      </c>
      <c r="C17957">
        <v>18</v>
      </c>
      <c r="D17957">
        <v>9</v>
      </c>
      <c r="E17957" t="s">
        <v>711</v>
      </c>
      <c r="G17957" t="e">
        <f>--Blank</f>
        <v>#NAME?</v>
      </c>
    </row>
    <row r="17958" spans="1:7">
      <c r="A17958" t="s">
        <v>32470</v>
      </c>
      <c r="B17958">
        <v>45</v>
      </c>
      <c r="C17958">
        <v>18</v>
      </c>
      <c r="D17958">
        <v>10</v>
      </c>
      <c r="E17958" t="s">
        <v>711</v>
      </c>
      <c r="G17958" t="e">
        <f>--Blank</f>
        <v>#NAME?</v>
      </c>
    </row>
    <row r="17959" spans="1:7">
      <c r="A17959" t="s">
        <v>32471</v>
      </c>
      <c r="B17959">
        <v>45</v>
      </c>
      <c r="C17959">
        <v>18</v>
      </c>
      <c r="D17959">
        <v>11</v>
      </c>
      <c r="E17959" t="s">
        <v>711</v>
      </c>
      <c r="G17959" t="e">
        <f>--Blank</f>
        <v>#NAME?</v>
      </c>
    </row>
    <row r="17960" spans="1:7">
      <c r="A17960" t="s">
        <v>32472</v>
      </c>
      <c r="B17960">
        <v>45</v>
      </c>
      <c r="C17960">
        <v>18</v>
      </c>
      <c r="D17960">
        <v>12</v>
      </c>
      <c r="E17960" t="s">
        <v>711</v>
      </c>
      <c r="G17960" t="e">
        <f>--Blank</f>
        <v>#NAME?</v>
      </c>
    </row>
    <row r="17961" spans="1:7">
      <c r="A17961" t="s">
        <v>32473</v>
      </c>
      <c r="B17961">
        <v>45</v>
      </c>
      <c r="C17961">
        <v>18</v>
      </c>
      <c r="D17961">
        <v>13</v>
      </c>
      <c r="E17961" t="s">
        <v>711</v>
      </c>
      <c r="G17961" t="e">
        <f>--Blank</f>
        <v>#NAME?</v>
      </c>
    </row>
    <row r="17962" spans="1:7">
      <c r="A17962" t="s">
        <v>32474</v>
      </c>
      <c r="B17962">
        <v>45</v>
      </c>
      <c r="C17962">
        <v>18</v>
      </c>
      <c r="D17962">
        <v>14</v>
      </c>
      <c r="E17962" t="s">
        <v>711</v>
      </c>
      <c r="G17962" t="e">
        <f>--Blank</f>
        <v>#NAME?</v>
      </c>
    </row>
    <row r="17963" spans="1:7">
      <c r="A17963" t="s">
        <v>32475</v>
      </c>
      <c r="B17963">
        <v>45</v>
      </c>
      <c r="C17963">
        <v>18</v>
      </c>
      <c r="D17963">
        <v>15</v>
      </c>
      <c r="E17963" t="s">
        <v>711</v>
      </c>
      <c r="G17963" t="e">
        <f>--Blank</f>
        <v>#NAME?</v>
      </c>
    </row>
    <row r="17964" spans="1:7">
      <c r="A17964" t="s">
        <v>32476</v>
      </c>
      <c r="B17964">
        <v>45</v>
      </c>
      <c r="C17964">
        <v>18</v>
      </c>
      <c r="D17964">
        <v>16</v>
      </c>
      <c r="E17964" t="s">
        <v>711</v>
      </c>
      <c r="G17964" t="e">
        <f>--Blank</f>
        <v>#NAME?</v>
      </c>
    </row>
    <row r="17965" spans="1:7">
      <c r="A17965" t="s">
        <v>32477</v>
      </c>
      <c r="B17965">
        <v>45</v>
      </c>
      <c r="C17965">
        <v>18</v>
      </c>
      <c r="D17965">
        <v>17</v>
      </c>
      <c r="E17965" t="s">
        <v>711</v>
      </c>
      <c r="G17965" t="e">
        <f>--Blank</f>
        <v>#NAME?</v>
      </c>
    </row>
    <row r="17966" spans="1:7">
      <c r="A17966" t="s">
        <v>32478</v>
      </c>
      <c r="B17966">
        <v>45</v>
      </c>
      <c r="C17966">
        <v>18</v>
      </c>
      <c r="D17966">
        <v>18</v>
      </c>
      <c r="E17966" t="s">
        <v>711</v>
      </c>
      <c r="G17966" t="e">
        <f>--Blank</f>
        <v>#NAME?</v>
      </c>
    </row>
    <row r="17967" spans="1:7">
      <c r="A17967" t="s">
        <v>32479</v>
      </c>
      <c r="B17967">
        <v>45</v>
      </c>
      <c r="C17967">
        <v>18</v>
      </c>
      <c r="D17967">
        <v>19</v>
      </c>
      <c r="E17967" t="s">
        <v>711</v>
      </c>
      <c r="G17967" t="e">
        <f>--Blank</f>
        <v>#NAME?</v>
      </c>
    </row>
    <row r="17968" spans="1:7">
      <c r="A17968" t="s">
        <v>32480</v>
      </c>
      <c r="B17968">
        <v>45</v>
      </c>
      <c r="C17968">
        <v>18</v>
      </c>
      <c r="D17968">
        <v>20</v>
      </c>
      <c r="E17968" t="s">
        <v>711</v>
      </c>
      <c r="G17968" t="e">
        <f>--Blank</f>
        <v>#NAME?</v>
      </c>
    </row>
    <row r="17969" spans="1:7">
      <c r="A17969" t="s">
        <v>32481</v>
      </c>
      <c r="B17969">
        <v>45</v>
      </c>
      <c r="C17969">
        <v>19</v>
      </c>
      <c r="D17969">
        <v>1</v>
      </c>
      <c r="E17969" t="s">
        <v>711</v>
      </c>
      <c r="G17969" t="e">
        <f>--Blank</f>
        <v>#NAME?</v>
      </c>
    </row>
    <row r="17970" spans="1:7">
      <c r="A17970" t="s">
        <v>32482</v>
      </c>
      <c r="B17970">
        <v>45</v>
      </c>
      <c r="C17970">
        <v>19</v>
      </c>
      <c r="D17970">
        <v>2</v>
      </c>
      <c r="E17970" t="s">
        <v>711</v>
      </c>
      <c r="G17970" t="e">
        <f>--Blank</f>
        <v>#NAME?</v>
      </c>
    </row>
    <row r="17971" spans="1:7">
      <c r="A17971" t="s">
        <v>32483</v>
      </c>
      <c r="B17971">
        <v>45</v>
      </c>
      <c r="C17971">
        <v>19</v>
      </c>
      <c r="D17971">
        <v>3</v>
      </c>
      <c r="E17971" t="s">
        <v>711</v>
      </c>
      <c r="G17971" t="e">
        <f>--Blank</f>
        <v>#NAME?</v>
      </c>
    </row>
    <row r="17972" spans="1:7">
      <c r="A17972" t="s">
        <v>32484</v>
      </c>
      <c r="B17972">
        <v>45</v>
      </c>
      <c r="C17972">
        <v>19</v>
      </c>
      <c r="D17972">
        <v>4</v>
      </c>
      <c r="E17972" t="s">
        <v>711</v>
      </c>
      <c r="G17972" t="e">
        <f>--Blank</f>
        <v>#NAME?</v>
      </c>
    </row>
    <row r="17973" spans="1:7">
      <c r="A17973" t="s">
        <v>32485</v>
      </c>
      <c r="B17973">
        <v>45</v>
      </c>
      <c r="C17973">
        <v>19</v>
      </c>
      <c r="D17973">
        <v>5</v>
      </c>
      <c r="E17973" t="s">
        <v>711</v>
      </c>
      <c r="G17973" t="e">
        <f>--Blank</f>
        <v>#NAME?</v>
      </c>
    </row>
    <row r="17974" spans="1:7">
      <c r="A17974" t="s">
        <v>32486</v>
      </c>
      <c r="B17974">
        <v>45</v>
      </c>
      <c r="C17974">
        <v>19</v>
      </c>
      <c r="D17974">
        <v>6</v>
      </c>
      <c r="E17974" t="s">
        <v>711</v>
      </c>
      <c r="G17974" t="e">
        <f>--Blank</f>
        <v>#NAME?</v>
      </c>
    </row>
    <row r="17975" spans="1:7">
      <c r="A17975" t="s">
        <v>32487</v>
      </c>
      <c r="B17975">
        <v>45</v>
      </c>
      <c r="C17975">
        <v>19</v>
      </c>
      <c r="D17975">
        <v>7</v>
      </c>
      <c r="E17975" t="s">
        <v>711</v>
      </c>
      <c r="G17975" t="e">
        <f>--Blank</f>
        <v>#NAME?</v>
      </c>
    </row>
    <row r="17976" spans="1:7">
      <c r="A17976" t="s">
        <v>32488</v>
      </c>
      <c r="B17976">
        <v>45</v>
      </c>
      <c r="C17976">
        <v>19</v>
      </c>
      <c r="D17976">
        <v>8</v>
      </c>
      <c r="E17976" t="s">
        <v>711</v>
      </c>
      <c r="G17976" t="e">
        <f>--Blank</f>
        <v>#NAME?</v>
      </c>
    </row>
    <row r="17977" spans="1:7">
      <c r="A17977" t="s">
        <v>32489</v>
      </c>
      <c r="B17977">
        <v>45</v>
      </c>
      <c r="C17977">
        <v>19</v>
      </c>
      <c r="D17977">
        <v>9</v>
      </c>
      <c r="E17977" t="s">
        <v>711</v>
      </c>
      <c r="G17977" t="e">
        <f>--Blank</f>
        <v>#NAME?</v>
      </c>
    </row>
    <row r="17978" spans="1:7">
      <c r="A17978" t="s">
        <v>32490</v>
      </c>
      <c r="B17978">
        <v>45</v>
      </c>
      <c r="C17978">
        <v>19</v>
      </c>
      <c r="D17978">
        <v>10</v>
      </c>
      <c r="E17978" t="s">
        <v>711</v>
      </c>
      <c r="G17978" t="e">
        <f>--Blank</f>
        <v>#NAME?</v>
      </c>
    </row>
    <row r="17979" spans="1:7">
      <c r="A17979" t="s">
        <v>32491</v>
      </c>
      <c r="B17979">
        <v>45</v>
      </c>
      <c r="C17979">
        <v>19</v>
      </c>
      <c r="D17979">
        <v>11</v>
      </c>
      <c r="E17979" t="s">
        <v>711</v>
      </c>
      <c r="G17979" t="e">
        <f>--Blank</f>
        <v>#NAME?</v>
      </c>
    </row>
    <row r="17980" spans="1:7">
      <c r="A17980" t="s">
        <v>32492</v>
      </c>
      <c r="B17980">
        <v>45</v>
      </c>
      <c r="C17980">
        <v>19</v>
      </c>
      <c r="D17980">
        <v>12</v>
      </c>
      <c r="E17980" t="s">
        <v>711</v>
      </c>
      <c r="G17980" t="e">
        <f>--Blank</f>
        <v>#NAME?</v>
      </c>
    </row>
    <row r="17981" spans="1:7">
      <c r="A17981" t="s">
        <v>32493</v>
      </c>
      <c r="B17981">
        <v>45</v>
      </c>
      <c r="C17981">
        <v>19</v>
      </c>
      <c r="D17981">
        <v>13</v>
      </c>
      <c r="E17981" t="s">
        <v>711</v>
      </c>
      <c r="G17981" t="e">
        <f>--Blank</f>
        <v>#NAME?</v>
      </c>
    </row>
    <row r="17982" spans="1:7">
      <c r="A17982" t="s">
        <v>32494</v>
      </c>
      <c r="B17982">
        <v>45</v>
      </c>
      <c r="C17982">
        <v>19</v>
      </c>
      <c r="D17982">
        <v>14</v>
      </c>
      <c r="E17982" t="s">
        <v>711</v>
      </c>
      <c r="G17982" t="e">
        <f>--Blank</f>
        <v>#NAME?</v>
      </c>
    </row>
    <row r="17983" spans="1:7">
      <c r="A17983" t="s">
        <v>32495</v>
      </c>
      <c r="B17983">
        <v>45</v>
      </c>
      <c r="C17983">
        <v>19</v>
      </c>
      <c r="D17983">
        <v>15</v>
      </c>
      <c r="E17983" t="s">
        <v>711</v>
      </c>
      <c r="G17983" t="e">
        <f>--Blank</f>
        <v>#NAME?</v>
      </c>
    </row>
    <row r="17984" spans="1:7">
      <c r="A17984" t="s">
        <v>32496</v>
      </c>
      <c r="B17984">
        <v>45</v>
      </c>
      <c r="C17984">
        <v>19</v>
      </c>
      <c r="D17984">
        <v>16</v>
      </c>
      <c r="E17984" t="s">
        <v>711</v>
      </c>
      <c r="G17984" t="e">
        <f>--Blank</f>
        <v>#NAME?</v>
      </c>
    </row>
    <row r="17985" spans="1:7">
      <c r="A17985" t="s">
        <v>32497</v>
      </c>
      <c r="B17985">
        <v>45</v>
      </c>
      <c r="C17985">
        <v>19</v>
      </c>
      <c r="D17985">
        <v>17</v>
      </c>
      <c r="E17985" t="s">
        <v>711</v>
      </c>
      <c r="G17985" t="e">
        <f>--Blank</f>
        <v>#NAME?</v>
      </c>
    </row>
    <row r="17986" spans="1:7">
      <c r="A17986" t="s">
        <v>32498</v>
      </c>
      <c r="B17986">
        <v>45</v>
      </c>
      <c r="C17986">
        <v>19</v>
      </c>
      <c r="D17986">
        <v>18</v>
      </c>
      <c r="E17986" t="s">
        <v>711</v>
      </c>
      <c r="G17986" t="e">
        <f>--Blank</f>
        <v>#NAME?</v>
      </c>
    </row>
    <row r="17987" spans="1:7">
      <c r="A17987" t="s">
        <v>32499</v>
      </c>
      <c r="B17987">
        <v>45</v>
      </c>
      <c r="C17987">
        <v>19</v>
      </c>
      <c r="D17987">
        <v>19</v>
      </c>
      <c r="E17987" t="s">
        <v>711</v>
      </c>
      <c r="G17987" t="e">
        <f>--Blank</f>
        <v>#NAME?</v>
      </c>
    </row>
    <row r="17988" spans="1:7">
      <c r="A17988" t="s">
        <v>32500</v>
      </c>
      <c r="B17988">
        <v>45</v>
      </c>
      <c r="C17988">
        <v>19</v>
      </c>
      <c r="D17988">
        <v>20</v>
      </c>
      <c r="E17988" t="s">
        <v>711</v>
      </c>
      <c r="G17988" t="e">
        <f>--Blank</f>
        <v>#NAME?</v>
      </c>
    </row>
    <row r="17989" spans="1:7">
      <c r="A17989" t="s">
        <v>32501</v>
      </c>
      <c r="B17989">
        <v>45</v>
      </c>
      <c r="C17989">
        <v>20</v>
      </c>
      <c r="D17989">
        <v>1</v>
      </c>
      <c r="E17989" t="s">
        <v>711</v>
      </c>
      <c r="G17989" t="e">
        <f>--Blank</f>
        <v>#NAME?</v>
      </c>
    </row>
    <row r="17990" spans="1:7">
      <c r="A17990" t="s">
        <v>32502</v>
      </c>
      <c r="B17990">
        <v>45</v>
      </c>
      <c r="C17990">
        <v>20</v>
      </c>
      <c r="D17990">
        <v>2</v>
      </c>
      <c r="E17990" t="s">
        <v>711</v>
      </c>
      <c r="G17990" t="e">
        <f>--Blank</f>
        <v>#NAME?</v>
      </c>
    </row>
    <row r="17991" spans="1:7">
      <c r="A17991" t="s">
        <v>32503</v>
      </c>
      <c r="B17991">
        <v>45</v>
      </c>
      <c r="C17991">
        <v>20</v>
      </c>
      <c r="D17991">
        <v>3</v>
      </c>
      <c r="E17991" t="s">
        <v>711</v>
      </c>
      <c r="G17991" t="e">
        <f>--Blank</f>
        <v>#NAME?</v>
      </c>
    </row>
    <row r="17992" spans="1:7">
      <c r="A17992" t="s">
        <v>32504</v>
      </c>
      <c r="B17992">
        <v>45</v>
      </c>
      <c r="C17992">
        <v>20</v>
      </c>
      <c r="D17992">
        <v>4</v>
      </c>
      <c r="E17992" t="s">
        <v>711</v>
      </c>
      <c r="G17992" t="e">
        <f>--Blank</f>
        <v>#NAME?</v>
      </c>
    </row>
    <row r="17993" spans="1:7">
      <c r="A17993" t="s">
        <v>32505</v>
      </c>
      <c r="B17993">
        <v>45</v>
      </c>
      <c r="C17993">
        <v>20</v>
      </c>
      <c r="D17993">
        <v>5</v>
      </c>
      <c r="E17993" t="s">
        <v>711</v>
      </c>
      <c r="G17993" t="e">
        <f>--Blank</f>
        <v>#NAME?</v>
      </c>
    </row>
    <row r="17994" spans="1:7">
      <c r="A17994" t="s">
        <v>32506</v>
      </c>
      <c r="B17994">
        <v>45</v>
      </c>
      <c r="C17994">
        <v>20</v>
      </c>
      <c r="D17994">
        <v>6</v>
      </c>
      <c r="E17994" t="s">
        <v>711</v>
      </c>
      <c r="G17994" t="e">
        <f>--Blank</f>
        <v>#NAME?</v>
      </c>
    </row>
    <row r="17995" spans="1:7">
      <c r="A17995" t="s">
        <v>32507</v>
      </c>
      <c r="B17995">
        <v>45</v>
      </c>
      <c r="C17995">
        <v>20</v>
      </c>
      <c r="D17995">
        <v>7</v>
      </c>
      <c r="E17995" t="s">
        <v>711</v>
      </c>
      <c r="G17995" t="e">
        <f>--Blank</f>
        <v>#NAME?</v>
      </c>
    </row>
    <row r="17996" spans="1:7">
      <c r="A17996" t="s">
        <v>32508</v>
      </c>
      <c r="B17996">
        <v>45</v>
      </c>
      <c r="C17996">
        <v>20</v>
      </c>
      <c r="D17996">
        <v>8</v>
      </c>
      <c r="E17996" t="s">
        <v>711</v>
      </c>
      <c r="G17996" t="e">
        <f>--Blank</f>
        <v>#NAME?</v>
      </c>
    </row>
    <row r="17997" spans="1:7">
      <c r="A17997" t="s">
        <v>32509</v>
      </c>
      <c r="B17997">
        <v>45</v>
      </c>
      <c r="C17997">
        <v>20</v>
      </c>
      <c r="D17997">
        <v>9</v>
      </c>
      <c r="E17997" t="s">
        <v>711</v>
      </c>
      <c r="G17997" t="e">
        <f>--Blank</f>
        <v>#NAME?</v>
      </c>
    </row>
    <row r="17998" spans="1:7">
      <c r="A17998" t="s">
        <v>32510</v>
      </c>
      <c r="B17998">
        <v>45</v>
      </c>
      <c r="C17998">
        <v>20</v>
      </c>
      <c r="D17998">
        <v>10</v>
      </c>
      <c r="E17998" t="s">
        <v>711</v>
      </c>
      <c r="G17998" t="e">
        <f>--Blank</f>
        <v>#NAME?</v>
      </c>
    </row>
    <row r="17999" spans="1:7">
      <c r="A17999" t="s">
        <v>32511</v>
      </c>
      <c r="B17999">
        <v>45</v>
      </c>
      <c r="C17999">
        <v>20</v>
      </c>
      <c r="D17999">
        <v>11</v>
      </c>
      <c r="E17999" t="s">
        <v>711</v>
      </c>
      <c r="G17999" t="e">
        <f>--Blank</f>
        <v>#NAME?</v>
      </c>
    </row>
    <row r="18000" spans="1:7">
      <c r="A18000" t="s">
        <v>32512</v>
      </c>
      <c r="B18000">
        <v>45</v>
      </c>
      <c r="C18000">
        <v>20</v>
      </c>
      <c r="D18000">
        <v>12</v>
      </c>
      <c r="E18000" t="s">
        <v>711</v>
      </c>
      <c r="G18000" t="e">
        <f>--Blank</f>
        <v>#NAME?</v>
      </c>
    </row>
    <row r="18001" spans="1:7">
      <c r="A18001" t="s">
        <v>32513</v>
      </c>
      <c r="B18001">
        <v>45</v>
      </c>
      <c r="C18001">
        <v>20</v>
      </c>
      <c r="D18001">
        <v>13</v>
      </c>
      <c r="E18001" t="s">
        <v>711</v>
      </c>
      <c r="G18001" t="e">
        <f>--Blank</f>
        <v>#NAME?</v>
      </c>
    </row>
    <row r="18002" spans="1:7">
      <c r="A18002" t="s">
        <v>32514</v>
      </c>
      <c r="B18002">
        <v>45</v>
      </c>
      <c r="C18002">
        <v>20</v>
      </c>
      <c r="D18002">
        <v>14</v>
      </c>
      <c r="E18002" t="s">
        <v>711</v>
      </c>
      <c r="G18002" t="e">
        <f>--Blank</f>
        <v>#NAME?</v>
      </c>
    </row>
    <row r="18003" spans="1:7">
      <c r="A18003" t="s">
        <v>32515</v>
      </c>
      <c r="B18003">
        <v>45</v>
      </c>
      <c r="C18003">
        <v>20</v>
      </c>
      <c r="D18003">
        <v>15</v>
      </c>
      <c r="E18003" t="s">
        <v>711</v>
      </c>
      <c r="G18003" t="e">
        <f>--Blank</f>
        <v>#NAME?</v>
      </c>
    </row>
    <row r="18004" spans="1:7">
      <c r="A18004" t="s">
        <v>32516</v>
      </c>
      <c r="B18004">
        <v>45</v>
      </c>
      <c r="C18004">
        <v>20</v>
      </c>
      <c r="D18004">
        <v>16</v>
      </c>
      <c r="E18004" t="s">
        <v>711</v>
      </c>
      <c r="G18004" t="e">
        <f>--Blank</f>
        <v>#NAME?</v>
      </c>
    </row>
    <row r="18005" spans="1:7">
      <c r="A18005" t="s">
        <v>32517</v>
      </c>
      <c r="B18005">
        <v>45</v>
      </c>
      <c r="C18005">
        <v>20</v>
      </c>
      <c r="D18005">
        <v>17</v>
      </c>
      <c r="E18005" t="s">
        <v>711</v>
      </c>
      <c r="G18005" t="e">
        <f>--Blank</f>
        <v>#NAME?</v>
      </c>
    </row>
    <row r="18006" spans="1:7">
      <c r="A18006" t="s">
        <v>32518</v>
      </c>
      <c r="B18006">
        <v>45</v>
      </c>
      <c r="C18006">
        <v>20</v>
      </c>
      <c r="D18006">
        <v>18</v>
      </c>
      <c r="E18006" t="s">
        <v>711</v>
      </c>
      <c r="G18006" t="e">
        <f>--Blank</f>
        <v>#NAME?</v>
      </c>
    </row>
    <row r="18007" spans="1:7">
      <c r="A18007" t="s">
        <v>32519</v>
      </c>
      <c r="B18007">
        <v>45</v>
      </c>
      <c r="C18007">
        <v>20</v>
      </c>
      <c r="D18007">
        <v>19</v>
      </c>
      <c r="E18007" t="s">
        <v>711</v>
      </c>
      <c r="G18007" t="e">
        <f>--Blank</f>
        <v>#NAME?</v>
      </c>
    </row>
    <row r="18008" spans="1:7">
      <c r="A18008" t="s">
        <v>32520</v>
      </c>
      <c r="B18008">
        <v>45</v>
      </c>
      <c r="C18008">
        <v>20</v>
      </c>
      <c r="D18008">
        <v>20</v>
      </c>
      <c r="E18008" t="s">
        <v>711</v>
      </c>
      <c r="G18008" t="e">
        <f>--Blank</f>
        <v>#NAME?</v>
      </c>
    </row>
    <row r="18009" spans="1:7">
      <c r="A18009" t="s">
        <v>32521</v>
      </c>
      <c r="B18009">
        <v>46</v>
      </c>
      <c r="C18009">
        <v>1</v>
      </c>
      <c r="D18009">
        <v>1</v>
      </c>
      <c r="E18009" t="s">
        <v>15</v>
      </c>
      <c r="G18009" t="s">
        <v>16</v>
      </c>
    </row>
    <row r="18010" spans="1:7">
      <c r="A18010" t="s">
        <v>32522</v>
      </c>
      <c r="B18010">
        <v>46</v>
      </c>
      <c r="C18010">
        <v>1</v>
      </c>
      <c r="D18010">
        <v>2</v>
      </c>
      <c r="E18010" t="s">
        <v>15</v>
      </c>
      <c r="G18010" t="s">
        <v>16</v>
      </c>
    </row>
    <row r="18011" spans="1:7">
      <c r="A18011" t="s">
        <v>32523</v>
      </c>
      <c r="B18011">
        <v>46</v>
      </c>
      <c r="C18011">
        <v>1</v>
      </c>
      <c r="D18011">
        <v>3</v>
      </c>
      <c r="E18011" t="s">
        <v>19</v>
      </c>
      <c r="G18011" t="s">
        <v>20</v>
      </c>
    </row>
    <row r="18012" spans="1:7">
      <c r="A18012" t="s">
        <v>32524</v>
      </c>
      <c r="B18012">
        <v>46</v>
      </c>
      <c r="C18012">
        <v>1</v>
      </c>
      <c r="D18012">
        <v>4</v>
      </c>
      <c r="E18012" t="s">
        <v>19</v>
      </c>
      <c r="G18012" t="s">
        <v>20</v>
      </c>
    </row>
    <row r="18013" spans="1:7">
      <c r="A18013" t="s">
        <v>32525</v>
      </c>
      <c r="B18013">
        <v>46</v>
      </c>
      <c r="C18013">
        <v>1</v>
      </c>
      <c r="D18013">
        <v>5</v>
      </c>
      <c r="E18013" t="s">
        <v>23</v>
      </c>
      <c r="G18013" t="s">
        <v>24</v>
      </c>
    </row>
    <row r="18014" spans="1:7">
      <c r="A18014" t="s">
        <v>32526</v>
      </c>
      <c r="B18014">
        <v>46</v>
      </c>
      <c r="C18014">
        <v>1</v>
      </c>
      <c r="D18014">
        <v>6</v>
      </c>
      <c r="E18014" t="s">
        <v>23</v>
      </c>
      <c r="G18014" t="s">
        <v>24</v>
      </c>
    </row>
    <row r="18015" spans="1:7">
      <c r="A18015" t="s">
        <v>32527</v>
      </c>
      <c r="B18015">
        <v>46</v>
      </c>
      <c r="C18015">
        <v>1</v>
      </c>
      <c r="D18015">
        <v>7</v>
      </c>
      <c r="E18015" t="s">
        <v>27</v>
      </c>
      <c r="G18015" t="s">
        <v>28</v>
      </c>
    </row>
    <row r="18016" spans="1:7">
      <c r="A18016" t="s">
        <v>32528</v>
      </c>
      <c r="B18016">
        <v>46</v>
      </c>
      <c r="C18016">
        <v>1</v>
      </c>
      <c r="D18016">
        <v>8</v>
      </c>
      <c r="E18016" t="s">
        <v>27</v>
      </c>
      <c r="G18016" t="s">
        <v>28</v>
      </c>
    </row>
    <row r="18017" spans="1:7">
      <c r="A18017" t="s">
        <v>32529</v>
      </c>
      <c r="B18017">
        <v>46</v>
      </c>
      <c r="C18017">
        <v>1</v>
      </c>
      <c r="D18017">
        <v>9</v>
      </c>
      <c r="E18017" t="s">
        <v>31</v>
      </c>
      <c r="G18017" t="s">
        <v>32</v>
      </c>
    </row>
    <row r="18018" spans="1:7">
      <c r="A18018" t="s">
        <v>32530</v>
      </c>
      <c r="B18018">
        <v>46</v>
      </c>
      <c r="C18018">
        <v>1</v>
      </c>
      <c r="D18018">
        <v>10</v>
      </c>
      <c r="E18018" t="s">
        <v>31</v>
      </c>
      <c r="G18018" t="s">
        <v>32</v>
      </c>
    </row>
    <row r="18019" spans="1:7">
      <c r="A18019" t="s">
        <v>32531</v>
      </c>
      <c r="B18019">
        <v>46</v>
      </c>
      <c r="C18019">
        <v>1</v>
      </c>
      <c r="D18019">
        <v>11</v>
      </c>
      <c r="E18019" t="s">
        <v>35</v>
      </c>
      <c r="G18019" t="s">
        <v>36</v>
      </c>
    </row>
    <row r="18020" spans="1:7">
      <c r="A18020" t="s">
        <v>32532</v>
      </c>
      <c r="B18020">
        <v>46</v>
      </c>
      <c r="C18020">
        <v>1</v>
      </c>
      <c r="D18020">
        <v>12</v>
      </c>
      <c r="E18020" t="s">
        <v>35</v>
      </c>
      <c r="G18020" t="s">
        <v>36</v>
      </c>
    </row>
    <row r="18021" spans="1:7">
      <c r="A18021" t="s">
        <v>32533</v>
      </c>
      <c r="B18021">
        <v>46</v>
      </c>
      <c r="C18021">
        <v>1</v>
      </c>
      <c r="D18021">
        <v>13</v>
      </c>
      <c r="E18021" t="s">
        <v>39</v>
      </c>
      <c r="G18021" t="s">
        <v>40</v>
      </c>
    </row>
    <row r="18022" spans="1:7">
      <c r="A18022" t="s">
        <v>32534</v>
      </c>
      <c r="B18022">
        <v>46</v>
      </c>
      <c r="C18022">
        <v>1</v>
      </c>
      <c r="D18022">
        <v>14</v>
      </c>
      <c r="E18022" t="s">
        <v>39</v>
      </c>
      <c r="G18022" t="s">
        <v>40</v>
      </c>
    </row>
    <row r="18023" spans="1:7">
      <c r="A18023" t="s">
        <v>32535</v>
      </c>
      <c r="B18023">
        <v>46</v>
      </c>
      <c r="C18023">
        <v>1</v>
      </c>
      <c r="D18023">
        <v>15</v>
      </c>
      <c r="E18023" t="s">
        <v>43</v>
      </c>
      <c r="G18023" t="s">
        <v>44</v>
      </c>
    </row>
    <row r="18024" spans="1:7">
      <c r="A18024" t="s">
        <v>32536</v>
      </c>
      <c r="B18024">
        <v>46</v>
      </c>
      <c r="C18024">
        <v>1</v>
      </c>
      <c r="D18024">
        <v>16</v>
      </c>
      <c r="E18024" t="s">
        <v>43</v>
      </c>
      <c r="G18024" t="s">
        <v>44</v>
      </c>
    </row>
    <row r="18025" spans="1:7">
      <c r="A18025" t="s">
        <v>32537</v>
      </c>
      <c r="B18025">
        <v>46</v>
      </c>
      <c r="C18025">
        <v>1</v>
      </c>
      <c r="D18025">
        <v>17</v>
      </c>
      <c r="E18025" t="s">
        <v>47</v>
      </c>
      <c r="G18025" t="s">
        <v>48</v>
      </c>
    </row>
    <row r="18026" spans="1:7">
      <c r="A18026" t="s">
        <v>32538</v>
      </c>
      <c r="B18026">
        <v>46</v>
      </c>
      <c r="C18026">
        <v>1</v>
      </c>
      <c r="D18026">
        <v>18</v>
      </c>
      <c r="E18026" t="s">
        <v>47</v>
      </c>
      <c r="G18026" t="s">
        <v>48</v>
      </c>
    </row>
    <row r="18027" spans="1:7">
      <c r="A18027" t="s">
        <v>32539</v>
      </c>
      <c r="B18027">
        <v>46</v>
      </c>
      <c r="C18027">
        <v>1</v>
      </c>
      <c r="D18027">
        <v>19</v>
      </c>
      <c r="E18027" t="s">
        <v>51</v>
      </c>
      <c r="G18027" t="s">
        <v>52</v>
      </c>
    </row>
    <row r="18028" spans="1:7">
      <c r="A18028" t="s">
        <v>32540</v>
      </c>
      <c r="B18028">
        <v>46</v>
      </c>
      <c r="C18028">
        <v>1</v>
      </c>
      <c r="D18028">
        <v>20</v>
      </c>
      <c r="E18028" t="s">
        <v>51</v>
      </c>
      <c r="G18028" t="s">
        <v>52</v>
      </c>
    </row>
    <row r="18029" spans="1:7">
      <c r="A18029" t="s">
        <v>32541</v>
      </c>
      <c r="B18029">
        <v>46</v>
      </c>
      <c r="C18029">
        <v>2</v>
      </c>
      <c r="D18029">
        <v>1</v>
      </c>
      <c r="E18029" t="s">
        <v>55</v>
      </c>
      <c r="G18029" t="s">
        <v>56</v>
      </c>
    </row>
    <row r="18030" spans="1:7">
      <c r="A18030" t="s">
        <v>32542</v>
      </c>
      <c r="B18030">
        <v>46</v>
      </c>
      <c r="C18030">
        <v>2</v>
      </c>
      <c r="D18030">
        <v>2</v>
      </c>
      <c r="E18030" t="s">
        <v>55</v>
      </c>
      <c r="G18030" t="s">
        <v>56</v>
      </c>
    </row>
    <row r="18031" spans="1:7">
      <c r="A18031" t="s">
        <v>32543</v>
      </c>
      <c r="B18031">
        <v>46</v>
      </c>
      <c r="C18031">
        <v>2</v>
      </c>
      <c r="D18031">
        <v>3</v>
      </c>
      <c r="E18031" t="s">
        <v>59</v>
      </c>
      <c r="G18031" t="s">
        <v>60</v>
      </c>
    </row>
    <row r="18032" spans="1:7">
      <c r="A18032" t="s">
        <v>32544</v>
      </c>
      <c r="B18032">
        <v>46</v>
      </c>
      <c r="C18032">
        <v>2</v>
      </c>
      <c r="D18032">
        <v>4</v>
      </c>
      <c r="E18032" t="s">
        <v>59</v>
      </c>
      <c r="G18032" t="s">
        <v>60</v>
      </c>
    </row>
    <row r="18033" spans="1:7">
      <c r="A18033" t="s">
        <v>32545</v>
      </c>
      <c r="B18033">
        <v>46</v>
      </c>
      <c r="C18033">
        <v>2</v>
      </c>
      <c r="D18033">
        <v>5</v>
      </c>
      <c r="E18033" t="s">
        <v>63</v>
      </c>
      <c r="G18033" t="s">
        <v>64</v>
      </c>
    </row>
    <row r="18034" spans="1:7">
      <c r="A18034" t="s">
        <v>32546</v>
      </c>
      <c r="B18034">
        <v>46</v>
      </c>
      <c r="C18034">
        <v>2</v>
      </c>
      <c r="D18034">
        <v>6</v>
      </c>
      <c r="E18034" t="s">
        <v>63</v>
      </c>
      <c r="G18034" t="s">
        <v>64</v>
      </c>
    </row>
    <row r="18035" spans="1:7">
      <c r="A18035" t="s">
        <v>32547</v>
      </c>
      <c r="B18035">
        <v>46</v>
      </c>
      <c r="C18035">
        <v>2</v>
      </c>
      <c r="D18035">
        <v>7</v>
      </c>
      <c r="E18035" t="s">
        <v>67</v>
      </c>
      <c r="G18035" t="s">
        <v>68</v>
      </c>
    </row>
    <row r="18036" spans="1:7">
      <c r="A18036" t="s">
        <v>32548</v>
      </c>
      <c r="B18036">
        <v>46</v>
      </c>
      <c r="C18036">
        <v>2</v>
      </c>
      <c r="D18036">
        <v>8</v>
      </c>
      <c r="E18036" t="s">
        <v>67</v>
      </c>
      <c r="G18036" t="s">
        <v>68</v>
      </c>
    </row>
    <row r="18037" spans="1:7">
      <c r="A18037" t="s">
        <v>32549</v>
      </c>
      <c r="B18037">
        <v>46</v>
      </c>
      <c r="C18037">
        <v>2</v>
      </c>
      <c r="D18037">
        <v>9</v>
      </c>
      <c r="E18037" t="s">
        <v>71</v>
      </c>
      <c r="G18037" t="s">
        <v>72</v>
      </c>
    </row>
    <row r="18038" spans="1:7">
      <c r="A18038" t="s">
        <v>32550</v>
      </c>
      <c r="B18038">
        <v>46</v>
      </c>
      <c r="C18038">
        <v>2</v>
      </c>
      <c r="D18038">
        <v>10</v>
      </c>
      <c r="E18038" t="s">
        <v>71</v>
      </c>
      <c r="G18038" t="s">
        <v>72</v>
      </c>
    </row>
    <row r="18039" spans="1:7">
      <c r="A18039" t="s">
        <v>32551</v>
      </c>
      <c r="B18039">
        <v>46</v>
      </c>
      <c r="C18039">
        <v>2</v>
      </c>
      <c r="D18039">
        <v>11</v>
      </c>
      <c r="E18039" t="s">
        <v>75</v>
      </c>
      <c r="G18039" t="s">
        <v>76</v>
      </c>
    </row>
    <row r="18040" spans="1:7">
      <c r="A18040" t="s">
        <v>32552</v>
      </c>
      <c r="B18040">
        <v>46</v>
      </c>
      <c r="C18040">
        <v>2</v>
      </c>
      <c r="D18040">
        <v>12</v>
      </c>
      <c r="E18040" t="s">
        <v>75</v>
      </c>
      <c r="G18040" t="s">
        <v>76</v>
      </c>
    </row>
    <row r="18041" spans="1:7">
      <c r="A18041" t="s">
        <v>32553</v>
      </c>
      <c r="B18041">
        <v>46</v>
      </c>
      <c r="C18041">
        <v>2</v>
      </c>
      <c r="D18041">
        <v>13</v>
      </c>
      <c r="E18041" t="s">
        <v>32554</v>
      </c>
      <c r="F18041" t="s">
        <v>32555</v>
      </c>
    </row>
    <row r="18042" spans="1:7">
      <c r="A18042" t="s">
        <v>32556</v>
      </c>
      <c r="B18042">
        <v>46</v>
      </c>
      <c r="C18042">
        <v>2</v>
      </c>
      <c r="D18042">
        <v>14</v>
      </c>
      <c r="E18042" t="s">
        <v>32557</v>
      </c>
      <c r="F18042" t="s">
        <v>32555</v>
      </c>
    </row>
    <row r="18043" spans="1:7">
      <c r="A18043" t="s">
        <v>32558</v>
      </c>
      <c r="B18043">
        <v>46</v>
      </c>
      <c r="C18043">
        <v>2</v>
      </c>
      <c r="D18043">
        <v>15</v>
      </c>
      <c r="E18043" t="s">
        <v>32559</v>
      </c>
      <c r="F18043" t="s">
        <v>32560</v>
      </c>
    </row>
    <row r="18044" spans="1:7">
      <c r="A18044" t="s">
        <v>32561</v>
      </c>
      <c r="B18044">
        <v>46</v>
      </c>
      <c r="C18044">
        <v>2</v>
      </c>
      <c r="D18044">
        <v>16</v>
      </c>
      <c r="E18044" t="s">
        <v>32562</v>
      </c>
      <c r="F18044" t="s">
        <v>32560</v>
      </c>
    </row>
    <row r="18045" spans="1:7">
      <c r="A18045" t="s">
        <v>32563</v>
      </c>
      <c r="B18045">
        <v>46</v>
      </c>
      <c r="C18045">
        <v>2</v>
      </c>
      <c r="D18045">
        <v>17</v>
      </c>
      <c r="E18045" t="s">
        <v>32564</v>
      </c>
      <c r="F18045" t="s">
        <v>32565</v>
      </c>
    </row>
    <row r="18046" spans="1:7">
      <c r="A18046" t="s">
        <v>32566</v>
      </c>
      <c r="B18046">
        <v>46</v>
      </c>
      <c r="C18046">
        <v>2</v>
      </c>
      <c r="D18046">
        <v>18</v>
      </c>
      <c r="E18046" t="s">
        <v>32567</v>
      </c>
      <c r="F18046" t="s">
        <v>32565</v>
      </c>
    </row>
    <row r="18047" spans="1:7">
      <c r="A18047" t="s">
        <v>32568</v>
      </c>
      <c r="B18047">
        <v>46</v>
      </c>
      <c r="C18047">
        <v>2</v>
      </c>
      <c r="D18047">
        <v>19</v>
      </c>
      <c r="E18047" t="s">
        <v>32569</v>
      </c>
      <c r="F18047" t="s">
        <v>32570</v>
      </c>
    </row>
    <row r="18048" spans="1:7">
      <c r="A18048" t="s">
        <v>32571</v>
      </c>
      <c r="B18048">
        <v>46</v>
      </c>
      <c r="C18048">
        <v>2</v>
      </c>
      <c r="D18048">
        <v>20</v>
      </c>
      <c r="E18048" t="s">
        <v>32572</v>
      </c>
      <c r="F18048" t="s">
        <v>32570</v>
      </c>
    </row>
    <row r="18049" spans="1:7">
      <c r="A18049" t="s">
        <v>32573</v>
      </c>
      <c r="B18049">
        <v>46</v>
      </c>
      <c r="C18049">
        <v>3</v>
      </c>
      <c r="D18049">
        <v>1</v>
      </c>
      <c r="E18049" t="s">
        <v>32574</v>
      </c>
      <c r="F18049" t="s">
        <v>32575</v>
      </c>
    </row>
    <row r="18050" spans="1:7">
      <c r="A18050" t="s">
        <v>32576</v>
      </c>
      <c r="B18050">
        <v>46</v>
      </c>
      <c r="C18050">
        <v>3</v>
      </c>
      <c r="D18050">
        <v>2</v>
      </c>
      <c r="E18050" t="s">
        <v>32577</v>
      </c>
      <c r="F18050" t="s">
        <v>32575</v>
      </c>
    </row>
    <row r="18051" spans="1:7">
      <c r="A18051" t="s">
        <v>32578</v>
      </c>
      <c r="B18051">
        <v>46</v>
      </c>
      <c r="C18051">
        <v>3</v>
      </c>
      <c r="D18051">
        <v>3</v>
      </c>
      <c r="E18051" t="s">
        <v>32579</v>
      </c>
      <c r="F18051" t="s">
        <v>32580</v>
      </c>
    </row>
    <row r="18052" spans="1:7">
      <c r="A18052" t="s">
        <v>32581</v>
      </c>
      <c r="B18052">
        <v>46</v>
      </c>
      <c r="C18052">
        <v>3</v>
      </c>
      <c r="D18052">
        <v>4</v>
      </c>
      <c r="E18052" t="s">
        <v>32582</v>
      </c>
      <c r="F18052" t="s">
        <v>32580</v>
      </c>
    </row>
    <row r="18053" spans="1:7">
      <c r="A18053" t="s">
        <v>32583</v>
      </c>
      <c r="B18053">
        <v>46</v>
      </c>
      <c r="C18053">
        <v>3</v>
      </c>
      <c r="D18053">
        <v>5</v>
      </c>
      <c r="E18053" t="s">
        <v>32584</v>
      </c>
      <c r="F18053" t="s">
        <v>32585</v>
      </c>
    </row>
    <row r="18054" spans="1:7">
      <c r="A18054" t="s">
        <v>32586</v>
      </c>
      <c r="B18054">
        <v>46</v>
      </c>
      <c r="C18054">
        <v>3</v>
      </c>
      <c r="D18054">
        <v>6</v>
      </c>
      <c r="E18054" t="s">
        <v>32587</v>
      </c>
      <c r="F18054" t="s">
        <v>32585</v>
      </c>
    </row>
    <row r="18055" spans="1:7">
      <c r="A18055" t="s">
        <v>32588</v>
      </c>
      <c r="B18055">
        <v>46</v>
      </c>
      <c r="C18055">
        <v>3</v>
      </c>
      <c r="D18055">
        <v>7</v>
      </c>
      <c r="E18055" t="s">
        <v>32589</v>
      </c>
      <c r="F18055" t="s">
        <v>32590</v>
      </c>
    </row>
    <row r="18056" spans="1:7">
      <c r="A18056" t="s">
        <v>32591</v>
      </c>
      <c r="B18056">
        <v>46</v>
      </c>
      <c r="C18056">
        <v>3</v>
      </c>
      <c r="D18056">
        <v>8</v>
      </c>
      <c r="E18056" t="s">
        <v>32592</v>
      </c>
      <c r="F18056" t="s">
        <v>32590</v>
      </c>
    </row>
    <row r="18057" spans="1:7">
      <c r="A18057" t="s">
        <v>32593</v>
      </c>
      <c r="B18057">
        <v>46</v>
      </c>
      <c r="C18057">
        <v>3</v>
      </c>
      <c r="D18057">
        <v>9</v>
      </c>
      <c r="E18057" t="s">
        <v>32594</v>
      </c>
      <c r="F18057" t="s">
        <v>32595</v>
      </c>
    </row>
    <row r="18058" spans="1:7">
      <c r="A18058" t="s">
        <v>32596</v>
      </c>
      <c r="B18058">
        <v>46</v>
      </c>
      <c r="C18058">
        <v>3</v>
      </c>
      <c r="D18058">
        <v>10</v>
      </c>
      <c r="E18058" t="s">
        <v>32597</v>
      </c>
      <c r="F18058" t="s">
        <v>32595</v>
      </c>
    </row>
    <row r="18059" spans="1:7">
      <c r="A18059" t="s">
        <v>32598</v>
      </c>
      <c r="B18059">
        <v>46</v>
      </c>
      <c r="C18059">
        <v>3</v>
      </c>
      <c r="D18059">
        <v>11</v>
      </c>
      <c r="E18059" t="s">
        <v>32599</v>
      </c>
      <c r="F18059" t="s">
        <v>32600</v>
      </c>
    </row>
    <row r="18060" spans="1:7">
      <c r="A18060" t="s">
        <v>32601</v>
      </c>
      <c r="B18060">
        <v>46</v>
      </c>
      <c r="C18060">
        <v>3</v>
      </c>
      <c r="D18060">
        <v>12</v>
      </c>
      <c r="E18060" t="s">
        <v>32602</v>
      </c>
      <c r="F18060" t="s">
        <v>32600</v>
      </c>
    </row>
    <row r="18061" spans="1:7">
      <c r="A18061" t="s">
        <v>32603</v>
      </c>
      <c r="B18061">
        <v>46</v>
      </c>
      <c r="C18061">
        <v>3</v>
      </c>
      <c r="D18061">
        <v>13</v>
      </c>
      <c r="E18061" t="s">
        <v>32604</v>
      </c>
      <c r="G18061" t="e">
        <f>--Internal_5086</f>
        <v>#NAME?</v>
      </c>
    </row>
    <row r="18062" spans="1:7">
      <c r="A18062" t="s">
        <v>32605</v>
      </c>
      <c r="B18062">
        <v>46</v>
      </c>
      <c r="C18062">
        <v>3</v>
      </c>
      <c r="D18062">
        <v>14</v>
      </c>
      <c r="E18062" t="s">
        <v>32604</v>
      </c>
      <c r="G18062" t="e">
        <f>--Internal_5086</f>
        <v>#NAME?</v>
      </c>
    </row>
    <row r="18063" spans="1:7">
      <c r="A18063" t="s">
        <v>32606</v>
      </c>
      <c r="B18063">
        <v>46</v>
      </c>
      <c r="C18063">
        <v>3</v>
      </c>
      <c r="D18063">
        <v>15</v>
      </c>
      <c r="E18063" t="s">
        <v>32607</v>
      </c>
      <c r="F18063" t="s">
        <v>32608</v>
      </c>
    </row>
    <row r="18064" spans="1:7">
      <c r="A18064" t="s">
        <v>32609</v>
      </c>
      <c r="B18064">
        <v>46</v>
      </c>
      <c r="C18064">
        <v>3</v>
      </c>
      <c r="D18064">
        <v>16</v>
      </c>
      <c r="E18064" t="s">
        <v>32610</v>
      </c>
      <c r="F18064" t="s">
        <v>32608</v>
      </c>
    </row>
    <row r="18065" spans="1:7">
      <c r="A18065" t="s">
        <v>32611</v>
      </c>
      <c r="B18065">
        <v>46</v>
      </c>
      <c r="C18065">
        <v>3</v>
      </c>
      <c r="D18065">
        <v>17</v>
      </c>
      <c r="E18065" t="s">
        <v>32612</v>
      </c>
      <c r="G18065" t="e">
        <f>--Internal_969</f>
        <v>#NAME?</v>
      </c>
    </row>
    <row r="18066" spans="1:7">
      <c r="A18066" t="s">
        <v>32613</v>
      </c>
      <c r="B18066">
        <v>46</v>
      </c>
      <c r="C18066">
        <v>3</v>
      </c>
      <c r="D18066">
        <v>18</v>
      </c>
      <c r="E18066" t="s">
        <v>32612</v>
      </c>
      <c r="G18066" t="e">
        <f>--Internal_969</f>
        <v>#NAME?</v>
      </c>
    </row>
    <row r="18067" spans="1:7">
      <c r="A18067" t="s">
        <v>32614</v>
      </c>
      <c r="B18067">
        <v>46</v>
      </c>
      <c r="C18067">
        <v>3</v>
      </c>
      <c r="D18067">
        <v>19</v>
      </c>
      <c r="E18067" t="s">
        <v>28286</v>
      </c>
      <c r="G18067" t="e">
        <f>--Internal_18065</f>
        <v>#NAME?</v>
      </c>
    </row>
    <row r="18068" spans="1:7">
      <c r="A18068" t="s">
        <v>32615</v>
      </c>
      <c r="B18068">
        <v>46</v>
      </c>
      <c r="C18068">
        <v>3</v>
      </c>
      <c r="D18068">
        <v>20</v>
      </c>
      <c r="E18068" t="s">
        <v>28286</v>
      </c>
      <c r="G18068" t="e">
        <f>--Internal_18065</f>
        <v>#NAME?</v>
      </c>
    </row>
    <row r="18069" spans="1:7">
      <c r="A18069" t="s">
        <v>32616</v>
      </c>
      <c r="B18069">
        <v>46</v>
      </c>
      <c r="C18069">
        <v>4</v>
      </c>
      <c r="D18069">
        <v>1</v>
      </c>
      <c r="E18069" t="s">
        <v>32617</v>
      </c>
      <c r="F18069" t="s">
        <v>32618</v>
      </c>
    </row>
    <row r="18070" spans="1:7">
      <c r="A18070" t="s">
        <v>32619</v>
      </c>
      <c r="B18070">
        <v>46</v>
      </c>
      <c r="C18070">
        <v>4</v>
      </c>
      <c r="D18070">
        <v>2</v>
      </c>
      <c r="E18070" t="s">
        <v>32620</v>
      </c>
      <c r="F18070" t="s">
        <v>32618</v>
      </c>
    </row>
    <row r="18071" spans="1:7">
      <c r="A18071" t="s">
        <v>32621</v>
      </c>
      <c r="B18071">
        <v>46</v>
      </c>
      <c r="C18071">
        <v>4</v>
      </c>
      <c r="D18071">
        <v>3</v>
      </c>
      <c r="E18071" t="s">
        <v>32622</v>
      </c>
      <c r="G18071" t="e">
        <f>--Internal_4713</f>
        <v>#NAME?</v>
      </c>
    </row>
    <row r="18072" spans="1:7">
      <c r="A18072" t="s">
        <v>32623</v>
      </c>
      <c r="B18072">
        <v>46</v>
      </c>
      <c r="C18072">
        <v>4</v>
      </c>
      <c r="D18072">
        <v>4</v>
      </c>
      <c r="E18072" t="s">
        <v>32622</v>
      </c>
      <c r="G18072" t="e">
        <f>--Internal_4713</f>
        <v>#NAME?</v>
      </c>
    </row>
    <row r="18073" spans="1:7">
      <c r="A18073" t="s">
        <v>32624</v>
      </c>
      <c r="B18073">
        <v>46</v>
      </c>
      <c r="C18073">
        <v>4</v>
      </c>
      <c r="D18073">
        <v>5</v>
      </c>
      <c r="E18073" t="s">
        <v>6644</v>
      </c>
      <c r="G18073" t="e">
        <f>--Internal_201234</f>
        <v>#NAME?</v>
      </c>
    </row>
    <row r="18074" spans="1:7">
      <c r="A18074" t="s">
        <v>32625</v>
      </c>
      <c r="B18074">
        <v>46</v>
      </c>
      <c r="C18074">
        <v>4</v>
      </c>
      <c r="D18074">
        <v>6</v>
      </c>
      <c r="E18074" t="s">
        <v>6644</v>
      </c>
      <c r="G18074" t="e">
        <f>--Internal_201234</f>
        <v>#NAME?</v>
      </c>
    </row>
    <row r="18075" spans="1:7">
      <c r="A18075" t="s">
        <v>32626</v>
      </c>
      <c r="B18075">
        <v>46</v>
      </c>
      <c r="C18075">
        <v>4</v>
      </c>
      <c r="D18075">
        <v>7</v>
      </c>
      <c r="E18075" t="s">
        <v>32627</v>
      </c>
      <c r="F18075" t="s">
        <v>32628</v>
      </c>
    </row>
    <row r="18076" spans="1:7">
      <c r="A18076" t="s">
        <v>32629</v>
      </c>
      <c r="B18076">
        <v>46</v>
      </c>
      <c r="C18076">
        <v>4</v>
      </c>
      <c r="D18076">
        <v>8</v>
      </c>
      <c r="E18076" t="s">
        <v>32630</v>
      </c>
      <c r="F18076" t="s">
        <v>32628</v>
      </c>
    </row>
    <row r="18077" spans="1:7">
      <c r="A18077" t="s">
        <v>32631</v>
      </c>
      <c r="B18077">
        <v>46</v>
      </c>
      <c r="C18077">
        <v>4</v>
      </c>
      <c r="D18077">
        <v>9</v>
      </c>
      <c r="E18077" t="s">
        <v>32632</v>
      </c>
      <c r="F18077" t="s">
        <v>32633</v>
      </c>
    </row>
    <row r="18078" spans="1:7">
      <c r="A18078" t="s">
        <v>32634</v>
      </c>
      <c r="B18078">
        <v>46</v>
      </c>
      <c r="C18078">
        <v>4</v>
      </c>
      <c r="D18078">
        <v>10</v>
      </c>
      <c r="E18078" t="s">
        <v>32635</v>
      </c>
      <c r="F18078" t="s">
        <v>32633</v>
      </c>
    </row>
    <row r="18079" spans="1:7">
      <c r="A18079" t="s">
        <v>32636</v>
      </c>
      <c r="B18079">
        <v>46</v>
      </c>
      <c r="C18079">
        <v>4</v>
      </c>
      <c r="D18079">
        <v>11</v>
      </c>
      <c r="E18079" t="s">
        <v>32637</v>
      </c>
      <c r="F18079" t="s">
        <v>32638</v>
      </c>
    </row>
    <row r="18080" spans="1:7">
      <c r="A18080" t="s">
        <v>32639</v>
      </c>
      <c r="B18080">
        <v>46</v>
      </c>
      <c r="C18080">
        <v>4</v>
      </c>
      <c r="D18080">
        <v>12</v>
      </c>
      <c r="E18080" t="s">
        <v>32640</v>
      </c>
      <c r="F18080" t="s">
        <v>32638</v>
      </c>
    </row>
    <row r="18081" spans="1:7">
      <c r="A18081" t="s">
        <v>32641</v>
      </c>
      <c r="B18081">
        <v>46</v>
      </c>
      <c r="C18081">
        <v>4</v>
      </c>
      <c r="D18081">
        <v>13</v>
      </c>
      <c r="E18081" t="s">
        <v>32642</v>
      </c>
      <c r="F18081" t="s">
        <v>32643</v>
      </c>
    </row>
    <row r="18082" spans="1:7">
      <c r="A18082" t="s">
        <v>32644</v>
      </c>
      <c r="B18082">
        <v>46</v>
      </c>
      <c r="C18082">
        <v>4</v>
      </c>
      <c r="D18082">
        <v>14</v>
      </c>
      <c r="E18082" t="s">
        <v>32645</v>
      </c>
      <c r="F18082" t="s">
        <v>32643</v>
      </c>
    </row>
    <row r="18083" spans="1:7">
      <c r="A18083" t="s">
        <v>32646</v>
      </c>
      <c r="B18083">
        <v>46</v>
      </c>
      <c r="C18083">
        <v>4</v>
      </c>
      <c r="D18083">
        <v>15</v>
      </c>
      <c r="E18083" t="s">
        <v>32647</v>
      </c>
      <c r="F18083" t="s">
        <v>32648</v>
      </c>
    </row>
    <row r="18084" spans="1:7">
      <c r="A18084" t="s">
        <v>32649</v>
      </c>
      <c r="B18084">
        <v>46</v>
      </c>
      <c r="C18084">
        <v>4</v>
      </c>
      <c r="D18084">
        <v>16</v>
      </c>
      <c r="E18084" t="s">
        <v>32650</v>
      </c>
      <c r="F18084" t="s">
        <v>32648</v>
      </c>
    </row>
    <row r="18085" spans="1:7">
      <c r="A18085" t="s">
        <v>32651</v>
      </c>
      <c r="B18085">
        <v>46</v>
      </c>
      <c r="C18085">
        <v>4</v>
      </c>
      <c r="D18085">
        <v>17</v>
      </c>
      <c r="E18085" t="s">
        <v>32652</v>
      </c>
      <c r="G18085" t="e">
        <f>--Internal_201050</f>
        <v>#NAME?</v>
      </c>
    </row>
    <row r="18086" spans="1:7">
      <c r="A18086" t="s">
        <v>32653</v>
      </c>
      <c r="B18086">
        <v>46</v>
      </c>
      <c r="C18086">
        <v>4</v>
      </c>
      <c r="D18086">
        <v>18</v>
      </c>
      <c r="E18086" t="s">
        <v>32652</v>
      </c>
      <c r="G18086" t="e">
        <f>--Internal_201050</f>
        <v>#NAME?</v>
      </c>
    </row>
    <row r="18087" spans="1:7">
      <c r="A18087" t="s">
        <v>32654</v>
      </c>
      <c r="B18087">
        <v>46</v>
      </c>
      <c r="C18087">
        <v>4</v>
      </c>
      <c r="D18087">
        <v>19</v>
      </c>
      <c r="E18087" t="s">
        <v>32655</v>
      </c>
      <c r="G18087" t="e">
        <f>--Internal_3176</f>
        <v>#NAME?</v>
      </c>
    </row>
    <row r="18088" spans="1:7">
      <c r="A18088" t="s">
        <v>32656</v>
      </c>
      <c r="B18088">
        <v>46</v>
      </c>
      <c r="C18088">
        <v>4</v>
      </c>
      <c r="D18088">
        <v>20</v>
      </c>
      <c r="E18088" t="s">
        <v>32655</v>
      </c>
      <c r="G18088" t="e">
        <f>--Internal_3176</f>
        <v>#NAME?</v>
      </c>
    </row>
    <row r="18089" spans="1:7">
      <c r="A18089" t="s">
        <v>32657</v>
      </c>
      <c r="B18089">
        <v>46</v>
      </c>
      <c r="C18089">
        <v>5</v>
      </c>
      <c r="D18089">
        <v>1</v>
      </c>
      <c r="E18089" t="s">
        <v>32658</v>
      </c>
      <c r="F18089" t="s">
        <v>32659</v>
      </c>
    </row>
    <row r="18090" spans="1:7">
      <c r="A18090" t="s">
        <v>32660</v>
      </c>
      <c r="B18090">
        <v>46</v>
      </c>
      <c r="C18090">
        <v>5</v>
      </c>
      <c r="D18090">
        <v>2</v>
      </c>
      <c r="E18090" t="s">
        <v>32661</v>
      </c>
      <c r="F18090" t="s">
        <v>32659</v>
      </c>
    </row>
    <row r="18091" spans="1:7">
      <c r="A18091" t="s">
        <v>32662</v>
      </c>
      <c r="B18091">
        <v>46</v>
      </c>
      <c r="C18091">
        <v>5</v>
      </c>
      <c r="D18091">
        <v>3</v>
      </c>
      <c r="E18091" t="s">
        <v>32663</v>
      </c>
      <c r="F18091" t="s">
        <v>32664</v>
      </c>
    </row>
    <row r="18092" spans="1:7">
      <c r="A18092" t="s">
        <v>32665</v>
      </c>
      <c r="B18092">
        <v>46</v>
      </c>
      <c r="C18092">
        <v>5</v>
      </c>
      <c r="D18092">
        <v>4</v>
      </c>
      <c r="E18092" t="s">
        <v>32666</v>
      </c>
      <c r="F18092" t="s">
        <v>32664</v>
      </c>
    </row>
    <row r="18093" spans="1:7">
      <c r="A18093" t="s">
        <v>32667</v>
      </c>
      <c r="B18093">
        <v>46</v>
      </c>
      <c r="C18093">
        <v>5</v>
      </c>
      <c r="D18093">
        <v>5</v>
      </c>
      <c r="E18093" t="s">
        <v>32668</v>
      </c>
      <c r="F18093" t="s">
        <v>32669</v>
      </c>
    </row>
    <row r="18094" spans="1:7">
      <c r="A18094" t="s">
        <v>32670</v>
      </c>
      <c r="B18094">
        <v>46</v>
      </c>
      <c r="C18094">
        <v>5</v>
      </c>
      <c r="D18094">
        <v>6</v>
      </c>
      <c r="E18094" t="s">
        <v>32671</v>
      </c>
      <c r="F18094" t="s">
        <v>32669</v>
      </c>
    </row>
    <row r="18095" spans="1:7">
      <c r="A18095" t="s">
        <v>32672</v>
      </c>
      <c r="B18095">
        <v>46</v>
      </c>
      <c r="C18095">
        <v>5</v>
      </c>
      <c r="D18095">
        <v>7</v>
      </c>
      <c r="E18095" t="s">
        <v>32673</v>
      </c>
      <c r="F18095" t="s">
        <v>32674</v>
      </c>
    </row>
    <row r="18096" spans="1:7">
      <c r="A18096" t="s">
        <v>32675</v>
      </c>
      <c r="B18096">
        <v>46</v>
      </c>
      <c r="C18096">
        <v>5</v>
      </c>
      <c r="D18096">
        <v>8</v>
      </c>
      <c r="E18096" t="s">
        <v>32676</v>
      </c>
      <c r="F18096" t="s">
        <v>32674</v>
      </c>
    </row>
    <row r="18097" spans="1:7">
      <c r="A18097" t="s">
        <v>32677</v>
      </c>
      <c r="B18097">
        <v>46</v>
      </c>
      <c r="C18097">
        <v>5</v>
      </c>
      <c r="D18097">
        <v>9</v>
      </c>
      <c r="E18097" t="s">
        <v>32678</v>
      </c>
      <c r="F18097" t="s">
        <v>32679</v>
      </c>
    </row>
    <row r="18098" spans="1:7">
      <c r="A18098" t="s">
        <v>32680</v>
      </c>
      <c r="B18098">
        <v>46</v>
      </c>
      <c r="C18098">
        <v>5</v>
      </c>
      <c r="D18098">
        <v>10</v>
      </c>
      <c r="E18098" t="s">
        <v>32681</v>
      </c>
      <c r="F18098" t="s">
        <v>32679</v>
      </c>
    </row>
    <row r="18099" spans="1:7">
      <c r="A18099" t="s">
        <v>32682</v>
      </c>
      <c r="B18099">
        <v>46</v>
      </c>
      <c r="C18099">
        <v>5</v>
      </c>
      <c r="D18099">
        <v>11</v>
      </c>
      <c r="E18099" t="s">
        <v>32683</v>
      </c>
      <c r="G18099" t="e">
        <f>--Internal_18207</f>
        <v>#NAME?</v>
      </c>
    </row>
    <row r="18100" spans="1:7">
      <c r="A18100" t="s">
        <v>32684</v>
      </c>
      <c r="B18100">
        <v>46</v>
      </c>
      <c r="C18100">
        <v>5</v>
      </c>
      <c r="D18100">
        <v>12</v>
      </c>
      <c r="E18100" t="s">
        <v>32683</v>
      </c>
      <c r="G18100" t="e">
        <f>--Internal_18207</f>
        <v>#NAME?</v>
      </c>
    </row>
    <row r="18101" spans="1:7">
      <c r="A18101" t="s">
        <v>32685</v>
      </c>
      <c r="B18101">
        <v>46</v>
      </c>
      <c r="C18101">
        <v>5</v>
      </c>
      <c r="D18101">
        <v>13</v>
      </c>
      <c r="E18101" t="s">
        <v>32686</v>
      </c>
      <c r="F18101" t="s">
        <v>32687</v>
      </c>
    </row>
    <row r="18102" spans="1:7">
      <c r="A18102" t="s">
        <v>32688</v>
      </c>
      <c r="B18102">
        <v>46</v>
      </c>
      <c r="C18102">
        <v>5</v>
      </c>
      <c r="D18102">
        <v>14</v>
      </c>
      <c r="E18102" t="s">
        <v>32689</v>
      </c>
      <c r="F18102" t="s">
        <v>32687</v>
      </c>
    </row>
    <row r="18103" spans="1:7">
      <c r="A18103" t="s">
        <v>32690</v>
      </c>
      <c r="B18103">
        <v>46</v>
      </c>
      <c r="C18103">
        <v>5</v>
      </c>
      <c r="D18103">
        <v>15</v>
      </c>
      <c r="E18103" t="s">
        <v>32691</v>
      </c>
      <c r="F18103" t="s">
        <v>32692</v>
      </c>
    </row>
    <row r="18104" spans="1:7">
      <c r="A18104" t="s">
        <v>32693</v>
      </c>
      <c r="B18104">
        <v>46</v>
      </c>
      <c r="C18104">
        <v>5</v>
      </c>
      <c r="D18104">
        <v>16</v>
      </c>
      <c r="E18104" t="s">
        <v>32694</v>
      </c>
      <c r="F18104" t="s">
        <v>32692</v>
      </c>
    </row>
    <row r="18105" spans="1:7">
      <c r="A18105" t="s">
        <v>32695</v>
      </c>
      <c r="B18105">
        <v>46</v>
      </c>
      <c r="C18105">
        <v>5</v>
      </c>
      <c r="D18105">
        <v>17</v>
      </c>
      <c r="E18105" t="s">
        <v>32696</v>
      </c>
      <c r="F18105" t="s">
        <v>32697</v>
      </c>
    </row>
    <row r="18106" spans="1:7">
      <c r="A18106" t="s">
        <v>32698</v>
      </c>
      <c r="B18106">
        <v>46</v>
      </c>
      <c r="C18106">
        <v>5</v>
      </c>
      <c r="D18106">
        <v>18</v>
      </c>
      <c r="E18106" t="s">
        <v>32699</v>
      </c>
      <c r="F18106" t="s">
        <v>32697</v>
      </c>
    </row>
    <row r="18107" spans="1:7">
      <c r="A18107" t="s">
        <v>32700</v>
      </c>
      <c r="B18107">
        <v>46</v>
      </c>
      <c r="C18107">
        <v>5</v>
      </c>
      <c r="D18107">
        <v>19</v>
      </c>
      <c r="E18107" t="s">
        <v>32701</v>
      </c>
      <c r="F18107" t="s">
        <v>32702</v>
      </c>
    </row>
    <row r="18108" spans="1:7">
      <c r="A18108" t="s">
        <v>32703</v>
      </c>
      <c r="B18108">
        <v>46</v>
      </c>
      <c r="C18108">
        <v>5</v>
      </c>
      <c r="D18108">
        <v>20</v>
      </c>
      <c r="E18108" t="s">
        <v>32704</v>
      </c>
      <c r="F18108" t="s">
        <v>32702</v>
      </c>
    </row>
    <row r="18109" spans="1:7">
      <c r="A18109" t="s">
        <v>32705</v>
      </c>
      <c r="B18109">
        <v>46</v>
      </c>
      <c r="C18109">
        <v>6</v>
      </c>
      <c r="D18109">
        <v>1</v>
      </c>
      <c r="E18109" t="s">
        <v>591</v>
      </c>
      <c r="G18109" t="e">
        <f>--Empty</f>
        <v>#NAME?</v>
      </c>
    </row>
    <row r="18110" spans="1:7">
      <c r="A18110" t="s">
        <v>32706</v>
      </c>
      <c r="B18110">
        <v>46</v>
      </c>
      <c r="C18110">
        <v>6</v>
      </c>
      <c r="D18110">
        <v>2</v>
      </c>
      <c r="E18110" t="s">
        <v>591</v>
      </c>
      <c r="G18110" t="e">
        <f>--Empty</f>
        <v>#NAME?</v>
      </c>
    </row>
    <row r="18111" spans="1:7">
      <c r="A18111" t="s">
        <v>32707</v>
      </c>
      <c r="B18111">
        <v>46</v>
      </c>
      <c r="C18111">
        <v>6</v>
      </c>
      <c r="D18111">
        <v>3</v>
      </c>
      <c r="E18111" t="s">
        <v>591</v>
      </c>
      <c r="G18111" t="e">
        <f>--Empty</f>
        <v>#NAME?</v>
      </c>
    </row>
    <row r="18112" spans="1:7">
      <c r="A18112" t="s">
        <v>32708</v>
      </c>
      <c r="B18112">
        <v>46</v>
      </c>
      <c r="C18112">
        <v>6</v>
      </c>
      <c r="D18112">
        <v>4</v>
      </c>
      <c r="E18112" t="s">
        <v>591</v>
      </c>
      <c r="G18112" t="e">
        <f>--Empty</f>
        <v>#NAME?</v>
      </c>
    </row>
    <row r="18113" spans="1:7">
      <c r="A18113" t="s">
        <v>32709</v>
      </c>
      <c r="B18113">
        <v>46</v>
      </c>
      <c r="C18113">
        <v>6</v>
      </c>
      <c r="D18113">
        <v>5</v>
      </c>
      <c r="E18113" t="s">
        <v>32710</v>
      </c>
      <c r="F18113" t="s">
        <v>32711</v>
      </c>
    </row>
    <row r="18114" spans="1:7">
      <c r="A18114" t="s">
        <v>32712</v>
      </c>
      <c r="B18114">
        <v>46</v>
      </c>
      <c r="C18114">
        <v>6</v>
      </c>
      <c r="D18114">
        <v>6</v>
      </c>
      <c r="E18114" t="s">
        <v>32713</v>
      </c>
      <c r="F18114" t="s">
        <v>32711</v>
      </c>
    </row>
    <row r="18115" spans="1:7">
      <c r="A18115" t="s">
        <v>32714</v>
      </c>
      <c r="B18115">
        <v>46</v>
      </c>
      <c r="C18115">
        <v>6</v>
      </c>
      <c r="D18115">
        <v>7</v>
      </c>
      <c r="E18115" t="s">
        <v>32715</v>
      </c>
      <c r="F18115" t="s">
        <v>32716</v>
      </c>
    </row>
    <row r="18116" spans="1:7">
      <c r="A18116" t="s">
        <v>32717</v>
      </c>
      <c r="B18116">
        <v>46</v>
      </c>
      <c r="C18116">
        <v>6</v>
      </c>
      <c r="D18116">
        <v>8</v>
      </c>
      <c r="E18116" t="s">
        <v>32718</v>
      </c>
      <c r="F18116" t="s">
        <v>32716</v>
      </c>
    </row>
    <row r="18117" spans="1:7">
      <c r="A18117" t="s">
        <v>32719</v>
      </c>
      <c r="B18117">
        <v>46</v>
      </c>
      <c r="C18117">
        <v>6</v>
      </c>
      <c r="D18117">
        <v>9</v>
      </c>
      <c r="E18117" t="s">
        <v>591</v>
      </c>
      <c r="G18117" t="e">
        <f>--Empty</f>
        <v>#NAME?</v>
      </c>
    </row>
    <row r="18118" spans="1:7">
      <c r="A18118" t="s">
        <v>32720</v>
      </c>
      <c r="B18118">
        <v>46</v>
      </c>
      <c r="C18118">
        <v>6</v>
      </c>
      <c r="D18118">
        <v>10</v>
      </c>
      <c r="E18118" t="s">
        <v>591</v>
      </c>
      <c r="G18118" t="e">
        <f>--Empty</f>
        <v>#NAME?</v>
      </c>
    </row>
    <row r="18119" spans="1:7">
      <c r="A18119" t="s">
        <v>32721</v>
      </c>
      <c r="B18119">
        <v>46</v>
      </c>
      <c r="C18119">
        <v>6</v>
      </c>
      <c r="D18119">
        <v>11</v>
      </c>
      <c r="E18119" t="s">
        <v>591</v>
      </c>
      <c r="G18119" t="e">
        <f>--Empty</f>
        <v>#NAME?</v>
      </c>
    </row>
    <row r="18120" spans="1:7">
      <c r="A18120" t="s">
        <v>32722</v>
      </c>
      <c r="B18120">
        <v>46</v>
      </c>
      <c r="C18120">
        <v>6</v>
      </c>
      <c r="D18120">
        <v>12</v>
      </c>
      <c r="E18120" t="s">
        <v>591</v>
      </c>
      <c r="G18120" t="e">
        <f>--Empty</f>
        <v>#NAME?</v>
      </c>
    </row>
    <row r="18121" spans="1:7">
      <c r="A18121" t="s">
        <v>32723</v>
      </c>
      <c r="B18121">
        <v>46</v>
      </c>
      <c r="C18121">
        <v>6</v>
      </c>
      <c r="D18121">
        <v>13</v>
      </c>
      <c r="E18121" t="s">
        <v>32724</v>
      </c>
      <c r="F18121" t="s">
        <v>32725</v>
      </c>
    </row>
    <row r="18122" spans="1:7">
      <c r="A18122" t="s">
        <v>32726</v>
      </c>
      <c r="B18122">
        <v>46</v>
      </c>
      <c r="C18122">
        <v>6</v>
      </c>
      <c r="D18122">
        <v>14</v>
      </c>
      <c r="E18122" t="s">
        <v>32727</v>
      </c>
      <c r="F18122" t="s">
        <v>32725</v>
      </c>
    </row>
    <row r="18123" spans="1:7">
      <c r="A18123" t="s">
        <v>32728</v>
      </c>
      <c r="B18123">
        <v>46</v>
      </c>
      <c r="C18123">
        <v>6</v>
      </c>
      <c r="D18123">
        <v>15</v>
      </c>
      <c r="E18123" t="s">
        <v>32729</v>
      </c>
      <c r="F18123" t="s">
        <v>32730</v>
      </c>
    </row>
    <row r="18124" spans="1:7">
      <c r="A18124" t="s">
        <v>32731</v>
      </c>
      <c r="B18124">
        <v>46</v>
      </c>
      <c r="C18124">
        <v>6</v>
      </c>
      <c r="D18124">
        <v>16</v>
      </c>
      <c r="E18124" t="s">
        <v>32732</v>
      </c>
      <c r="F18124" t="s">
        <v>32730</v>
      </c>
    </row>
    <row r="18125" spans="1:7">
      <c r="A18125" t="s">
        <v>32733</v>
      </c>
      <c r="B18125">
        <v>46</v>
      </c>
      <c r="C18125">
        <v>6</v>
      </c>
      <c r="D18125">
        <v>17</v>
      </c>
      <c r="E18125" t="s">
        <v>32734</v>
      </c>
      <c r="F18125" t="s">
        <v>32735</v>
      </c>
    </row>
    <row r="18126" spans="1:7">
      <c r="A18126" t="s">
        <v>32736</v>
      </c>
      <c r="B18126">
        <v>46</v>
      </c>
      <c r="C18126">
        <v>6</v>
      </c>
      <c r="D18126">
        <v>18</v>
      </c>
      <c r="E18126" t="s">
        <v>32737</v>
      </c>
      <c r="F18126" t="s">
        <v>32735</v>
      </c>
    </row>
    <row r="18127" spans="1:7">
      <c r="A18127" t="s">
        <v>32738</v>
      </c>
      <c r="B18127">
        <v>46</v>
      </c>
      <c r="C18127">
        <v>6</v>
      </c>
      <c r="D18127">
        <v>19</v>
      </c>
      <c r="E18127" t="s">
        <v>32739</v>
      </c>
      <c r="F18127" t="s">
        <v>32740</v>
      </c>
    </row>
    <row r="18128" spans="1:7">
      <c r="A18128" t="s">
        <v>32741</v>
      </c>
      <c r="B18128">
        <v>46</v>
      </c>
      <c r="C18128">
        <v>6</v>
      </c>
      <c r="D18128">
        <v>20</v>
      </c>
      <c r="E18128" t="s">
        <v>32742</v>
      </c>
      <c r="F18128" t="s">
        <v>32740</v>
      </c>
    </row>
    <row r="18129" spans="1:6">
      <c r="A18129" t="s">
        <v>32743</v>
      </c>
      <c r="B18129">
        <v>46</v>
      </c>
      <c r="C18129">
        <v>7</v>
      </c>
      <c r="D18129">
        <v>1</v>
      </c>
      <c r="E18129" t="s">
        <v>32744</v>
      </c>
      <c r="F18129" t="s">
        <v>32745</v>
      </c>
    </row>
    <row r="18130" spans="1:6">
      <c r="A18130" t="s">
        <v>32746</v>
      </c>
      <c r="B18130">
        <v>46</v>
      </c>
      <c r="C18130">
        <v>7</v>
      </c>
      <c r="D18130">
        <v>2</v>
      </c>
      <c r="E18130" t="s">
        <v>32747</v>
      </c>
      <c r="F18130" t="s">
        <v>32745</v>
      </c>
    </row>
    <row r="18131" spans="1:6">
      <c r="A18131" t="s">
        <v>32748</v>
      </c>
      <c r="B18131">
        <v>46</v>
      </c>
      <c r="C18131">
        <v>7</v>
      </c>
      <c r="D18131">
        <v>3</v>
      </c>
      <c r="E18131" t="s">
        <v>32749</v>
      </c>
      <c r="F18131" t="s">
        <v>32750</v>
      </c>
    </row>
    <row r="18132" spans="1:6">
      <c r="A18132" t="s">
        <v>32751</v>
      </c>
      <c r="B18132">
        <v>46</v>
      </c>
      <c r="C18132">
        <v>7</v>
      </c>
      <c r="D18132">
        <v>4</v>
      </c>
      <c r="E18132" t="s">
        <v>32752</v>
      </c>
      <c r="F18132" t="s">
        <v>32750</v>
      </c>
    </row>
    <row r="18133" spans="1:6">
      <c r="A18133" t="s">
        <v>32753</v>
      </c>
      <c r="B18133">
        <v>46</v>
      </c>
      <c r="C18133">
        <v>7</v>
      </c>
      <c r="D18133">
        <v>5</v>
      </c>
      <c r="E18133" t="s">
        <v>32754</v>
      </c>
      <c r="F18133" t="s">
        <v>32755</v>
      </c>
    </row>
    <row r="18134" spans="1:6">
      <c r="A18134" t="s">
        <v>32756</v>
      </c>
      <c r="B18134">
        <v>46</v>
      </c>
      <c r="C18134">
        <v>7</v>
      </c>
      <c r="D18134">
        <v>6</v>
      </c>
      <c r="E18134" t="s">
        <v>32757</v>
      </c>
      <c r="F18134" t="s">
        <v>32755</v>
      </c>
    </row>
    <row r="18135" spans="1:6">
      <c r="A18135" t="s">
        <v>32758</v>
      </c>
      <c r="B18135">
        <v>46</v>
      </c>
      <c r="C18135">
        <v>7</v>
      </c>
      <c r="D18135">
        <v>7</v>
      </c>
      <c r="E18135" t="s">
        <v>32759</v>
      </c>
      <c r="F18135" t="s">
        <v>32760</v>
      </c>
    </row>
    <row r="18136" spans="1:6">
      <c r="A18136" t="s">
        <v>32761</v>
      </c>
      <c r="B18136">
        <v>46</v>
      </c>
      <c r="C18136">
        <v>7</v>
      </c>
      <c r="D18136">
        <v>8</v>
      </c>
      <c r="E18136" t="s">
        <v>32762</v>
      </c>
      <c r="F18136" t="s">
        <v>32760</v>
      </c>
    </row>
    <row r="18137" spans="1:6">
      <c r="A18137" t="s">
        <v>32763</v>
      </c>
      <c r="B18137">
        <v>46</v>
      </c>
      <c r="C18137">
        <v>7</v>
      </c>
      <c r="D18137">
        <v>9</v>
      </c>
      <c r="E18137" t="s">
        <v>32764</v>
      </c>
      <c r="F18137" t="s">
        <v>32765</v>
      </c>
    </row>
    <row r="18138" spans="1:6">
      <c r="A18138" t="s">
        <v>32766</v>
      </c>
      <c r="B18138">
        <v>46</v>
      </c>
      <c r="C18138">
        <v>7</v>
      </c>
      <c r="D18138">
        <v>10</v>
      </c>
      <c r="E18138" t="s">
        <v>32767</v>
      </c>
      <c r="F18138" t="s">
        <v>32765</v>
      </c>
    </row>
    <row r="18139" spans="1:6">
      <c r="A18139" t="s">
        <v>32768</v>
      </c>
      <c r="B18139">
        <v>46</v>
      </c>
      <c r="C18139">
        <v>7</v>
      </c>
      <c r="D18139">
        <v>11</v>
      </c>
      <c r="E18139" t="s">
        <v>32769</v>
      </c>
      <c r="F18139" t="s">
        <v>32770</v>
      </c>
    </row>
    <row r="18140" spans="1:6">
      <c r="A18140" t="s">
        <v>32771</v>
      </c>
      <c r="B18140">
        <v>46</v>
      </c>
      <c r="C18140">
        <v>7</v>
      </c>
      <c r="D18140">
        <v>12</v>
      </c>
      <c r="E18140" t="s">
        <v>32772</v>
      </c>
      <c r="F18140" t="s">
        <v>32770</v>
      </c>
    </row>
    <row r="18141" spans="1:6">
      <c r="A18141" t="s">
        <v>32773</v>
      </c>
      <c r="B18141">
        <v>46</v>
      </c>
      <c r="C18141">
        <v>7</v>
      </c>
      <c r="D18141">
        <v>13</v>
      </c>
      <c r="E18141" t="s">
        <v>32774</v>
      </c>
      <c r="F18141" t="s">
        <v>32775</v>
      </c>
    </row>
    <row r="18142" spans="1:6">
      <c r="A18142" t="s">
        <v>32776</v>
      </c>
      <c r="B18142">
        <v>46</v>
      </c>
      <c r="C18142">
        <v>7</v>
      </c>
      <c r="D18142">
        <v>14</v>
      </c>
      <c r="E18142" t="s">
        <v>32777</v>
      </c>
      <c r="F18142" t="s">
        <v>32775</v>
      </c>
    </row>
    <row r="18143" spans="1:6">
      <c r="A18143" t="s">
        <v>32778</v>
      </c>
      <c r="B18143">
        <v>46</v>
      </c>
      <c r="C18143">
        <v>7</v>
      </c>
      <c r="D18143">
        <v>15</v>
      </c>
      <c r="E18143" t="s">
        <v>32779</v>
      </c>
      <c r="F18143" t="s">
        <v>32780</v>
      </c>
    </row>
    <row r="18144" spans="1:6">
      <c r="A18144" t="s">
        <v>32781</v>
      </c>
      <c r="B18144">
        <v>46</v>
      </c>
      <c r="C18144">
        <v>7</v>
      </c>
      <c r="D18144">
        <v>16</v>
      </c>
      <c r="E18144" t="s">
        <v>32782</v>
      </c>
      <c r="F18144" t="s">
        <v>32780</v>
      </c>
    </row>
    <row r="18145" spans="1:7">
      <c r="A18145" t="s">
        <v>32783</v>
      </c>
      <c r="B18145">
        <v>46</v>
      </c>
      <c r="C18145">
        <v>7</v>
      </c>
      <c r="D18145">
        <v>17</v>
      </c>
      <c r="E18145" t="s">
        <v>32784</v>
      </c>
      <c r="G18145" t="e">
        <f>--Internal_30173</f>
        <v>#NAME?</v>
      </c>
    </row>
    <row r="18146" spans="1:7">
      <c r="A18146" t="s">
        <v>32785</v>
      </c>
      <c r="B18146">
        <v>46</v>
      </c>
      <c r="C18146">
        <v>7</v>
      </c>
      <c r="D18146">
        <v>18</v>
      </c>
      <c r="E18146" t="s">
        <v>32784</v>
      </c>
      <c r="G18146" t="e">
        <f>--Internal_30173</f>
        <v>#NAME?</v>
      </c>
    </row>
    <row r="18147" spans="1:7">
      <c r="A18147" t="s">
        <v>32786</v>
      </c>
      <c r="B18147">
        <v>46</v>
      </c>
      <c r="C18147">
        <v>7</v>
      </c>
      <c r="D18147">
        <v>19</v>
      </c>
      <c r="E18147" t="s">
        <v>32787</v>
      </c>
      <c r="F18147" t="s">
        <v>32788</v>
      </c>
    </row>
    <row r="18148" spans="1:7">
      <c r="A18148" t="s">
        <v>32789</v>
      </c>
      <c r="B18148">
        <v>46</v>
      </c>
      <c r="C18148">
        <v>7</v>
      </c>
      <c r="D18148">
        <v>20</v>
      </c>
      <c r="E18148" t="s">
        <v>32790</v>
      </c>
      <c r="F18148" t="s">
        <v>32788</v>
      </c>
    </row>
    <row r="18149" spans="1:7">
      <c r="A18149" t="s">
        <v>32791</v>
      </c>
      <c r="B18149">
        <v>46</v>
      </c>
      <c r="C18149">
        <v>8</v>
      </c>
      <c r="D18149">
        <v>1</v>
      </c>
      <c r="E18149" t="s">
        <v>32792</v>
      </c>
      <c r="F18149" t="s">
        <v>32793</v>
      </c>
    </row>
    <row r="18150" spans="1:7">
      <c r="A18150" t="s">
        <v>32794</v>
      </c>
      <c r="B18150">
        <v>46</v>
      </c>
      <c r="C18150">
        <v>8</v>
      </c>
      <c r="D18150">
        <v>2</v>
      </c>
      <c r="E18150" t="s">
        <v>32795</v>
      </c>
      <c r="F18150" t="s">
        <v>32793</v>
      </c>
    </row>
    <row r="18151" spans="1:7">
      <c r="A18151" t="s">
        <v>32796</v>
      </c>
      <c r="B18151">
        <v>46</v>
      </c>
      <c r="C18151">
        <v>8</v>
      </c>
      <c r="D18151">
        <v>3</v>
      </c>
      <c r="E18151" t="s">
        <v>32797</v>
      </c>
      <c r="F18151" t="s">
        <v>32798</v>
      </c>
    </row>
    <row r="18152" spans="1:7">
      <c r="A18152" t="s">
        <v>32799</v>
      </c>
      <c r="B18152">
        <v>46</v>
      </c>
      <c r="C18152">
        <v>8</v>
      </c>
      <c r="D18152">
        <v>4</v>
      </c>
      <c r="E18152" t="s">
        <v>32800</v>
      </c>
      <c r="F18152" t="s">
        <v>32798</v>
      </c>
    </row>
    <row r="18153" spans="1:7">
      <c r="A18153" t="s">
        <v>32801</v>
      </c>
      <c r="B18153">
        <v>46</v>
      </c>
      <c r="C18153">
        <v>8</v>
      </c>
      <c r="D18153">
        <v>5</v>
      </c>
      <c r="E18153" t="s">
        <v>32802</v>
      </c>
      <c r="G18153" t="e">
        <f>--Internal_327640</f>
        <v>#NAME?</v>
      </c>
    </row>
    <row r="18154" spans="1:7">
      <c r="A18154" t="s">
        <v>32803</v>
      </c>
      <c r="B18154">
        <v>46</v>
      </c>
      <c r="C18154">
        <v>8</v>
      </c>
      <c r="D18154">
        <v>6</v>
      </c>
      <c r="E18154" t="s">
        <v>32802</v>
      </c>
      <c r="G18154" t="e">
        <f>--Internal_327640</f>
        <v>#NAME?</v>
      </c>
    </row>
    <row r="18155" spans="1:7">
      <c r="A18155" t="s">
        <v>32804</v>
      </c>
      <c r="B18155">
        <v>46</v>
      </c>
      <c r="C18155">
        <v>8</v>
      </c>
      <c r="D18155">
        <v>7</v>
      </c>
      <c r="E18155" t="s">
        <v>32805</v>
      </c>
      <c r="G18155" t="e">
        <f>--Internal_327909</f>
        <v>#NAME?</v>
      </c>
    </row>
    <row r="18156" spans="1:7">
      <c r="A18156" t="s">
        <v>32806</v>
      </c>
      <c r="B18156">
        <v>46</v>
      </c>
      <c r="C18156">
        <v>8</v>
      </c>
      <c r="D18156">
        <v>8</v>
      </c>
      <c r="E18156" t="s">
        <v>32805</v>
      </c>
      <c r="G18156" t="e">
        <f>--Internal_327909</f>
        <v>#NAME?</v>
      </c>
    </row>
    <row r="18157" spans="1:7">
      <c r="A18157" t="s">
        <v>32807</v>
      </c>
      <c r="B18157">
        <v>46</v>
      </c>
      <c r="C18157">
        <v>8</v>
      </c>
      <c r="D18157">
        <v>9</v>
      </c>
      <c r="E18157" t="s">
        <v>32808</v>
      </c>
      <c r="F18157" t="s">
        <v>32809</v>
      </c>
    </row>
    <row r="18158" spans="1:7">
      <c r="A18158" t="s">
        <v>32810</v>
      </c>
      <c r="B18158">
        <v>46</v>
      </c>
      <c r="C18158">
        <v>8</v>
      </c>
      <c r="D18158">
        <v>10</v>
      </c>
      <c r="E18158" t="s">
        <v>32811</v>
      </c>
      <c r="F18158" t="s">
        <v>32809</v>
      </c>
    </row>
    <row r="18159" spans="1:7">
      <c r="A18159" t="s">
        <v>32812</v>
      </c>
      <c r="B18159">
        <v>46</v>
      </c>
      <c r="C18159">
        <v>8</v>
      </c>
      <c r="D18159">
        <v>11</v>
      </c>
      <c r="E18159" t="s">
        <v>32813</v>
      </c>
      <c r="F18159" t="s">
        <v>32814</v>
      </c>
    </row>
    <row r="18160" spans="1:7">
      <c r="A18160" t="s">
        <v>32815</v>
      </c>
      <c r="B18160">
        <v>46</v>
      </c>
      <c r="C18160">
        <v>8</v>
      </c>
      <c r="D18160">
        <v>12</v>
      </c>
      <c r="E18160" t="s">
        <v>32816</v>
      </c>
      <c r="F18160" t="s">
        <v>32814</v>
      </c>
    </row>
    <row r="18161" spans="1:7">
      <c r="A18161" t="s">
        <v>32817</v>
      </c>
      <c r="B18161">
        <v>46</v>
      </c>
      <c r="C18161">
        <v>8</v>
      </c>
      <c r="D18161">
        <v>13</v>
      </c>
      <c r="E18161" t="s">
        <v>32818</v>
      </c>
      <c r="G18161" t="e">
        <f>--Internal_3238</f>
        <v>#NAME?</v>
      </c>
    </row>
    <row r="18162" spans="1:7">
      <c r="A18162" t="s">
        <v>32819</v>
      </c>
      <c r="B18162">
        <v>46</v>
      </c>
      <c r="C18162">
        <v>8</v>
      </c>
      <c r="D18162">
        <v>14</v>
      </c>
      <c r="E18162" t="s">
        <v>32818</v>
      </c>
      <c r="G18162" t="e">
        <f>--Internal_3238</f>
        <v>#NAME?</v>
      </c>
    </row>
    <row r="18163" spans="1:7">
      <c r="A18163" t="s">
        <v>32820</v>
      </c>
      <c r="B18163">
        <v>46</v>
      </c>
      <c r="C18163">
        <v>8</v>
      </c>
      <c r="D18163">
        <v>15</v>
      </c>
      <c r="E18163" t="s">
        <v>32821</v>
      </c>
      <c r="F18163" t="s">
        <v>32822</v>
      </c>
    </row>
    <row r="18164" spans="1:7">
      <c r="A18164" t="s">
        <v>32823</v>
      </c>
      <c r="B18164">
        <v>46</v>
      </c>
      <c r="C18164">
        <v>8</v>
      </c>
      <c r="D18164">
        <v>16</v>
      </c>
      <c r="E18164" t="s">
        <v>32824</v>
      </c>
      <c r="F18164" t="s">
        <v>32822</v>
      </c>
    </row>
    <row r="18165" spans="1:7">
      <c r="A18165" t="s">
        <v>32825</v>
      </c>
      <c r="B18165">
        <v>46</v>
      </c>
      <c r="C18165">
        <v>8</v>
      </c>
      <c r="D18165">
        <v>17</v>
      </c>
      <c r="E18165" t="s">
        <v>32826</v>
      </c>
      <c r="F18165" t="s">
        <v>32827</v>
      </c>
    </row>
    <row r="18166" spans="1:7">
      <c r="A18166" t="s">
        <v>32828</v>
      </c>
      <c r="B18166">
        <v>46</v>
      </c>
      <c r="C18166">
        <v>8</v>
      </c>
      <c r="D18166">
        <v>18</v>
      </c>
      <c r="E18166" t="s">
        <v>32829</v>
      </c>
      <c r="F18166" t="s">
        <v>32827</v>
      </c>
    </row>
    <row r="18167" spans="1:7">
      <c r="A18167" t="s">
        <v>32830</v>
      </c>
      <c r="B18167">
        <v>46</v>
      </c>
      <c r="C18167">
        <v>8</v>
      </c>
      <c r="D18167">
        <v>19</v>
      </c>
      <c r="E18167" t="s">
        <v>32831</v>
      </c>
      <c r="F18167" t="s">
        <v>32832</v>
      </c>
    </row>
    <row r="18168" spans="1:7">
      <c r="A18168" t="s">
        <v>32833</v>
      </c>
      <c r="B18168">
        <v>46</v>
      </c>
      <c r="C18168">
        <v>8</v>
      </c>
      <c r="D18168">
        <v>20</v>
      </c>
      <c r="E18168" t="s">
        <v>32834</v>
      </c>
      <c r="F18168" t="s">
        <v>32832</v>
      </c>
    </row>
    <row r="18169" spans="1:7">
      <c r="A18169" t="s">
        <v>32835</v>
      </c>
      <c r="B18169">
        <v>46</v>
      </c>
      <c r="C18169">
        <v>9</v>
      </c>
      <c r="D18169">
        <v>1</v>
      </c>
      <c r="E18169" t="s">
        <v>32836</v>
      </c>
      <c r="F18169" t="s">
        <v>32837</v>
      </c>
    </row>
    <row r="18170" spans="1:7">
      <c r="A18170" t="s">
        <v>32838</v>
      </c>
      <c r="B18170">
        <v>46</v>
      </c>
      <c r="C18170">
        <v>9</v>
      </c>
      <c r="D18170">
        <v>2</v>
      </c>
      <c r="E18170" t="s">
        <v>32839</v>
      </c>
      <c r="F18170" t="s">
        <v>32837</v>
      </c>
    </row>
    <row r="18171" spans="1:7">
      <c r="A18171" t="s">
        <v>32840</v>
      </c>
      <c r="B18171">
        <v>46</v>
      </c>
      <c r="C18171">
        <v>9</v>
      </c>
      <c r="D18171">
        <v>3</v>
      </c>
      <c r="E18171" t="s">
        <v>32841</v>
      </c>
      <c r="F18171" t="s">
        <v>32842</v>
      </c>
    </row>
    <row r="18172" spans="1:7">
      <c r="A18172" t="s">
        <v>32843</v>
      </c>
      <c r="B18172">
        <v>46</v>
      </c>
      <c r="C18172">
        <v>9</v>
      </c>
      <c r="D18172">
        <v>4</v>
      </c>
      <c r="E18172" t="s">
        <v>32844</v>
      </c>
      <c r="F18172" t="s">
        <v>32842</v>
      </c>
    </row>
    <row r="18173" spans="1:7">
      <c r="A18173" t="s">
        <v>32845</v>
      </c>
      <c r="B18173">
        <v>46</v>
      </c>
      <c r="C18173">
        <v>9</v>
      </c>
      <c r="D18173">
        <v>5</v>
      </c>
      <c r="E18173" t="s">
        <v>32846</v>
      </c>
      <c r="F18173" t="s">
        <v>32847</v>
      </c>
    </row>
    <row r="18174" spans="1:7">
      <c r="A18174" t="s">
        <v>32848</v>
      </c>
      <c r="B18174">
        <v>46</v>
      </c>
      <c r="C18174">
        <v>9</v>
      </c>
      <c r="D18174">
        <v>6</v>
      </c>
      <c r="E18174" t="s">
        <v>32849</v>
      </c>
      <c r="F18174" t="s">
        <v>32847</v>
      </c>
    </row>
    <row r="18175" spans="1:7">
      <c r="A18175" t="s">
        <v>32850</v>
      </c>
      <c r="B18175">
        <v>46</v>
      </c>
      <c r="C18175">
        <v>9</v>
      </c>
      <c r="D18175">
        <v>7</v>
      </c>
      <c r="E18175" t="s">
        <v>32851</v>
      </c>
      <c r="F18175" t="s">
        <v>32852</v>
      </c>
    </row>
    <row r="18176" spans="1:7">
      <c r="A18176" t="s">
        <v>32853</v>
      </c>
      <c r="B18176">
        <v>46</v>
      </c>
      <c r="C18176">
        <v>9</v>
      </c>
      <c r="D18176">
        <v>8</v>
      </c>
      <c r="E18176" t="s">
        <v>32854</v>
      </c>
      <c r="F18176" t="s">
        <v>32852</v>
      </c>
    </row>
    <row r="18177" spans="1:6">
      <c r="A18177" t="s">
        <v>32855</v>
      </c>
      <c r="B18177">
        <v>46</v>
      </c>
      <c r="C18177">
        <v>9</v>
      </c>
      <c r="D18177">
        <v>9</v>
      </c>
      <c r="E18177" t="s">
        <v>32856</v>
      </c>
      <c r="F18177" t="s">
        <v>32857</v>
      </c>
    </row>
    <row r="18178" spans="1:6">
      <c r="A18178" t="s">
        <v>32858</v>
      </c>
      <c r="B18178">
        <v>46</v>
      </c>
      <c r="C18178">
        <v>9</v>
      </c>
      <c r="D18178">
        <v>10</v>
      </c>
      <c r="E18178" t="s">
        <v>32859</v>
      </c>
      <c r="F18178" t="s">
        <v>32857</v>
      </c>
    </row>
    <row r="18179" spans="1:6">
      <c r="A18179" t="s">
        <v>32860</v>
      </c>
      <c r="B18179">
        <v>46</v>
      </c>
      <c r="C18179">
        <v>9</v>
      </c>
      <c r="D18179">
        <v>11</v>
      </c>
      <c r="E18179" t="s">
        <v>32861</v>
      </c>
      <c r="F18179" t="s">
        <v>32862</v>
      </c>
    </row>
    <row r="18180" spans="1:6">
      <c r="A18180" t="s">
        <v>32863</v>
      </c>
      <c r="B18180">
        <v>46</v>
      </c>
      <c r="C18180">
        <v>9</v>
      </c>
      <c r="D18180">
        <v>12</v>
      </c>
      <c r="E18180" t="s">
        <v>32864</v>
      </c>
      <c r="F18180" t="s">
        <v>32862</v>
      </c>
    </row>
    <row r="18181" spans="1:6">
      <c r="A18181" t="s">
        <v>32865</v>
      </c>
      <c r="B18181">
        <v>46</v>
      </c>
      <c r="C18181">
        <v>9</v>
      </c>
      <c r="D18181">
        <v>13</v>
      </c>
      <c r="E18181" t="s">
        <v>32866</v>
      </c>
      <c r="F18181" t="s">
        <v>32867</v>
      </c>
    </row>
    <row r="18182" spans="1:6">
      <c r="A18182" t="s">
        <v>32868</v>
      </c>
      <c r="B18182">
        <v>46</v>
      </c>
      <c r="C18182">
        <v>9</v>
      </c>
      <c r="D18182">
        <v>14</v>
      </c>
      <c r="E18182" t="s">
        <v>32869</v>
      </c>
      <c r="F18182" t="s">
        <v>32867</v>
      </c>
    </row>
    <row r="18183" spans="1:6">
      <c r="A18183" t="s">
        <v>32870</v>
      </c>
      <c r="B18183">
        <v>46</v>
      </c>
      <c r="C18183">
        <v>9</v>
      </c>
      <c r="D18183">
        <v>15</v>
      </c>
      <c r="E18183" t="s">
        <v>32871</v>
      </c>
      <c r="F18183" t="s">
        <v>32872</v>
      </c>
    </row>
    <row r="18184" spans="1:6">
      <c r="A18184" t="s">
        <v>32873</v>
      </c>
      <c r="B18184">
        <v>46</v>
      </c>
      <c r="C18184">
        <v>9</v>
      </c>
      <c r="D18184">
        <v>16</v>
      </c>
      <c r="E18184" t="s">
        <v>32874</v>
      </c>
      <c r="F18184" t="s">
        <v>32872</v>
      </c>
    </row>
    <row r="18185" spans="1:6">
      <c r="A18185" t="s">
        <v>32875</v>
      </c>
      <c r="B18185">
        <v>46</v>
      </c>
      <c r="C18185">
        <v>9</v>
      </c>
      <c r="D18185">
        <v>17</v>
      </c>
      <c r="E18185" t="s">
        <v>32876</v>
      </c>
      <c r="F18185" t="s">
        <v>32877</v>
      </c>
    </row>
    <row r="18186" spans="1:6">
      <c r="A18186" t="s">
        <v>32878</v>
      </c>
      <c r="B18186">
        <v>46</v>
      </c>
      <c r="C18186">
        <v>9</v>
      </c>
      <c r="D18186">
        <v>18</v>
      </c>
      <c r="E18186" t="s">
        <v>32879</v>
      </c>
      <c r="F18186" t="s">
        <v>32877</v>
      </c>
    </row>
    <row r="18187" spans="1:6">
      <c r="A18187" t="s">
        <v>32880</v>
      </c>
      <c r="B18187">
        <v>46</v>
      </c>
      <c r="C18187">
        <v>9</v>
      </c>
      <c r="D18187">
        <v>19</v>
      </c>
      <c r="E18187" t="s">
        <v>32881</v>
      </c>
      <c r="F18187" t="s">
        <v>32882</v>
      </c>
    </row>
    <row r="18188" spans="1:6">
      <c r="A18188" t="s">
        <v>32883</v>
      </c>
      <c r="B18188">
        <v>46</v>
      </c>
      <c r="C18188">
        <v>9</v>
      </c>
      <c r="D18188">
        <v>20</v>
      </c>
      <c r="E18188" t="s">
        <v>32884</v>
      </c>
      <c r="F18188" t="s">
        <v>32882</v>
      </c>
    </row>
    <row r="18189" spans="1:6">
      <c r="A18189" t="s">
        <v>32885</v>
      </c>
      <c r="B18189">
        <v>46</v>
      </c>
      <c r="C18189">
        <v>10</v>
      </c>
      <c r="D18189">
        <v>1</v>
      </c>
      <c r="E18189" t="s">
        <v>32886</v>
      </c>
      <c r="F18189" t="s">
        <v>32887</v>
      </c>
    </row>
    <row r="18190" spans="1:6">
      <c r="A18190" t="s">
        <v>32888</v>
      </c>
      <c r="B18190">
        <v>46</v>
      </c>
      <c r="C18190">
        <v>10</v>
      </c>
      <c r="D18190">
        <v>2</v>
      </c>
      <c r="E18190" t="s">
        <v>32889</v>
      </c>
      <c r="F18190" t="s">
        <v>32887</v>
      </c>
    </row>
    <row r="18191" spans="1:6">
      <c r="A18191" t="s">
        <v>32890</v>
      </c>
      <c r="B18191">
        <v>46</v>
      </c>
      <c r="C18191">
        <v>10</v>
      </c>
      <c r="D18191">
        <v>3</v>
      </c>
      <c r="E18191" t="s">
        <v>32891</v>
      </c>
      <c r="F18191" t="s">
        <v>32892</v>
      </c>
    </row>
    <row r="18192" spans="1:6">
      <c r="A18192" t="s">
        <v>32893</v>
      </c>
      <c r="B18192">
        <v>46</v>
      </c>
      <c r="C18192">
        <v>10</v>
      </c>
      <c r="D18192">
        <v>4</v>
      </c>
      <c r="E18192" t="s">
        <v>32894</v>
      </c>
      <c r="F18192" t="s">
        <v>32892</v>
      </c>
    </row>
    <row r="18193" spans="1:6">
      <c r="A18193" t="s">
        <v>32895</v>
      </c>
      <c r="B18193">
        <v>46</v>
      </c>
      <c r="C18193">
        <v>10</v>
      </c>
      <c r="D18193">
        <v>5</v>
      </c>
      <c r="E18193" t="s">
        <v>32896</v>
      </c>
      <c r="F18193" t="s">
        <v>32897</v>
      </c>
    </row>
    <row r="18194" spans="1:6">
      <c r="A18194" t="s">
        <v>32898</v>
      </c>
      <c r="B18194">
        <v>46</v>
      </c>
      <c r="C18194">
        <v>10</v>
      </c>
      <c r="D18194">
        <v>6</v>
      </c>
      <c r="E18194" t="s">
        <v>32899</v>
      </c>
      <c r="F18194" t="s">
        <v>32897</v>
      </c>
    </row>
    <row r="18195" spans="1:6">
      <c r="A18195" t="s">
        <v>32900</v>
      </c>
      <c r="B18195">
        <v>46</v>
      </c>
      <c r="C18195">
        <v>10</v>
      </c>
      <c r="D18195">
        <v>7</v>
      </c>
      <c r="E18195" t="s">
        <v>32901</v>
      </c>
      <c r="F18195" t="s">
        <v>32902</v>
      </c>
    </row>
    <row r="18196" spans="1:6">
      <c r="A18196" t="s">
        <v>32903</v>
      </c>
      <c r="B18196">
        <v>46</v>
      </c>
      <c r="C18196">
        <v>10</v>
      </c>
      <c r="D18196">
        <v>8</v>
      </c>
      <c r="E18196" t="s">
        <v>32904</v>
      </c>
      <c r="F18196" t="s">
        <v>32902</v>
      </c>
    </row>
    <row r="18197" spans="1:6">
      <c r="A18197" t="s">
        <v>32905</v>
      </c>
      <c r="B18197">
        <v>46</v>
      </c>
      <c r="C18197">
        <v>10</v>
      </c>
      <c r="D18197">
        <v>9</v>
      </c>
      <c r="E18197" t="s">
        <v>32906</v>
      </c>
      <c r="F18197" t="s">
        <v>32907</v>
      </c>
    </row>
    <row r="18198" spans="1:6">
      <c r="A18198" t="s">
        <v>32908</v>
      </c>
      <c r="B18198">
        <v>46</v>
      </c>
      <c r="C18198">
        <v>10</v>
      </c>
      <c r="D18198">
        <v>10</v>
      </c>
      <c r="E18198" t="s">
        <v>32909</v>
      </c>
      <c r="F18198" t="s">
        <v>32907</v>
      </c>
    </row>
    <row r="18199" spans="1:6">
      <c r="A18199" t="s">
        <v>32910</v>
      </c>
      <c r="B18199">
        <v>46</v>
      </c>
      <c r="C18199">
        <v>10</v>
      </c>
      <c r="D18199">
        <v>11</v>
      </c>
      <c r="E18199" t="s">
        <v>32911</v>
      </c>
      <c r="F18199" t="s">
        <v>32912</v>
      </c>
    </row>
    <row r="18200" spans="1:6">
      <c r="A18200" t="s">
        <v>32913</v>
      </c>
      <c r="B18200">
        <v>46</v>
      </c>
      <c r="C18200">
        <v>10</v>
      </c>
      <c r="D18200">
        <v>12</v>
      </c>
      <c r="E18200" t="s">
        <v>32914</v>
      </c>
      <c r="F18200" t="s">
        <v>32912</v>
      </c>
    </row>
    <row r="18201" spans="1:6">
      <c r="A18201" t="s">
        <v>32915</v>
      </c>
      <c r="B18201">
        <v>46</v>
      </c>
      <c r="C18201">
        <v>10</v>
      </c>
      <c r="D18201">
        <v>13</v>
      </c>
      <c r="E18201" t="s">
        <v>32916</v>
      </c>
      <c r="F18201" t="s">
        <v>32917</v>
      </c>
    </row>
    <row r="18202" spans="1:6">
      <c r="A18202" t="s">
        <v>32918</v>
      </c>
      <c r="B18202">
        <v>46</v>
      </c>
      <c r="C18202">
        <v>10</v>
      </c>
      <c r="D18202">
        <v>14</v>
      </c>
      <c r="E18202" t="s">
        <v>32919</v>
      </c>
      <c r="F18202" t="s">
        <v>32917</v>
      </c>
    </row>
    <row r="18203" spans="1:6">
      <c r="A18203" t="s">
        <v>32920</v>
      </c>
      <c r="B18203">
        <v>46</v>
      </c>
      <c r="C18203">
        <v>10</v>
      </c>
      <c r="D18203">
        <v>15</v>
      </c>
      <c r="E18203" t="s">
        <v>32921</v>
      </c>
      <c r="F18203" t="s">
        <v>32922</v>
      </c>
    </row>
    <row r="18204" spans="1:6">
      <c r="A18204" t="s">
        <v>32923</v>
      </c>
      <c r="B18204">
        <v>46</v>
      </c>
      <c r="C18204">
        <v>10</v>
      </c>
      <c r="D18204">
        <v>16</v>
      </c>
      <c r="E18204" t="s">
        <v>32924</v>
      </c>
      <c r="F18204" t="s">
        <v>32922</v>
      </c>
    </row>
    <row r="18205" spans="1:6">
      <c r="A18205" t="s">
        <v>32925</v>
      </c>
      <c r="B18205">
        <v>46</v>
      </c>
      <c r="C18205">
        <v>10</v>
      </c>
      <c r="D18205">
        <v>17</v>
      </c>
      <c r="E18205" t="s">
        <v>32926</v>
      </c>
      <c r="F18205" t="s">
        <v>32927</v>
      </c>
    </row>
    <row r="18206" spans="1:6">
      <c r="A18206" t="s">
        <v>32928</v>
      </c>
      <c r="B18206">
        <v>46</v>
      </c>
      <c r="C18206">
        <v>10</v>
      </c>
      <c r="D18206">
        <v>18</v>
      </c>
      <c r="E18206" t="s">
        <v>32929</v>
      </c>
      <c r="F18206" t="s">
        <v>32927</v>
      </c>
    </row>
    <row r="18207" spans="1:6">
      <c r="A18207" t="s">
        <v>32930</v>
      </c>
      <c r="B18207">
        <v>46</v>
      </c>
      <c r="C18207">
        <v>10</v>
      </c>
      <c r="D18207">
        <v>19</v>
      </c>
      <c r="E18207" t="s">
        <v>32931</v>
      </c>
      <c r="F18207" t="s">
        <v>32932</v>
      </c>
    </row>
    <row r="18208" spans="1:6">
      <c r="A18208" t="s">
        <v>32933</v>
      </c>
      <c r="B18208">
        <v>46</v>
      </c>
      <c r="C18208">
        <v>10</v>
      </c>
      <c r="D18208">
        <v>20</v>
      </c>
      <c r="E18208" t="s">
        <v>32934</v>
      </c>
      <c r="F18208" t="s">
        <v>32932</v>
      </c>
    </row>
    <row r="18209" spans="1:6">
      <c r="A18209" t="s">
        <v>32935</v>
      </c>
      <c r="B18209">
        <v>46</v>
      </c>
      <c r="C18209">
        <v>11</v>
      </c>
      <c r="D18209">
        <v>1</v>
      </c>
      <c r="E18209" t="s">
        <v>32936</v>
      </c>
      <c r="F18209" t="s">
        <v>32937</v>
      </c>
    </row>
    <row r="18210" spans="1:6">
      <c r="A18210" t="s">
        <v>32938</v>
      </c>
      <c r="B18210">
        <v>46</v>
      </c>
      <c r="C18210">
        <v>11</v>
      </c>
      <c r="D18210">
        <v>2</v>
      </c>
      <c r="E18210" t="s">
        <v>32939</v>
      </c>
      <c r="F18210" t="s">
        <v>32937</v>
      </c>
    </row>
    <row r="18211" spans="1:6">
      <c r="A18211" t="s">
        <v>32940</v>
      </c>
      <c r="B18211">
        <v>46</v>
      </c>
      <c r="C18211">
        <v>11</v>
      </c>
      <c r="D18211">
        <v>3</v>
      </c>
      <c r="E18211" t="s">
        <v>32941</v>
      </c>
      <c r="F18211" t="s">
        <v>32942</v>
      </c>
    </row>
    <row r="18212" spans="1:6">
      <c r="A18212" t="s">
        <v>32943</v>
      </c>
      <c r="B18212">
        <v>46</v>
      </c>
      <c r="C18212">
        <v>11</v>
      </c>
      <c r="D18212">
        <v>4</v>
      </c>
      <c r="E18212" t="s">
        <v>32944</v>
      </c>
      <c r="F18212" t="s">
        <v>32942</v>
      </c>
    </row>
    <row r="18213" spans="1:6">
      <c r="A18213" t="s">
        <v>32945</v>
      </c>
      <c r="B18213">
        <v>46</v>
      </c>
      <c r="C18213">
        <v>11</v>
      </c>
      <c r="D18213">
        <v>5</v>
      </c>
      <c r="E18213" t="s">
        <v>32946</v>
      </c>
      <c r="F18213" t="s">
        <v>32947</v>
      </c>
    </row>
    <row r="18214" spans="1:6">
      <c r="A18214" t="s">
        <v>32948</v>
      </c>
      <c r="B18214">
        <v>46</v>
      </c>
      <c r="C18214">
        <v>11</v>
      </c>
      <c r="D18214">
        <v>6</v>
      </c>
      <c r="E18214" t="s">
        <v>32949</v>
      </c>
      <c r="F18214" t="s">
        <v>32947</v>
      </c>
    </row>
    <row r="18215" spans="1:6">
      <c r="A18215" t="s">
        <v>32950</v>
      </c>
      <c r="B18215">
        <v>46</v>
      </c>
      <c r="C18215">
        <v>11</v>
      </c>
      <c r="D18215">
        <v>7</v>
      </c>
      <c r="E18215" t="s">
        <v>32951</v>
      </c>
      <c r="F18215" t="s">
        <v>32952</v>
      </c>
    </row>
    <row r="18216" spans="1:6">
      <c r="A18216" t="s">
        <v>32953</v>
      </c>
      <c r="B18216">
        <v>46</v>
      </c>
      <c r="C18216">
        <v>11</v>
      </c>
      <c r="D18216">
        <v>8</v>
      </c>
      <c r="E18216" t="s">
        <v>32954</v>
      </c>
      <c r="F18216" t="s">
        <v>32952</v>
      </c>
    </row>
    <row r="18217" spans="1:6">
      <c r="A18217" t="s">
        <v>32955</v>
      </c>
      <c r="B18217">
        <v>46</v>
      </c>
      <c r="C18217">
        <v>11</v>
      </c>
      <c r="D18217">
        <v>9</v>
      </c>
      <c r="E18217" t="s">
        <v>32956</v>
      </c>
      <c r="F18217" t="s">
        <v>32957</v>
      </c>
    </row>
    <row r="18218" spans="1:6">
      <c r="A18218" t="s">
        <v>32958</v>
      </c>
      <c r="B18218">
        <v>46</v>
      </c>
      <c r="C18218">
        <v>11</v>
      </c>
      <c r="D18218">
        <v>10</v>
      </c>
      <c r="E18218" t="s">
        <v>32959</v>
      </c>
      <c r="F18218" t="s">
        <v>32957</v>
      </c>
    </row>
    <row r="18219" spans="1:6">
      <c r="A18219" t="s">
        <v>32960</v>
      </c>
      <c r="B18219">
        <v>46</v>
      </c>
      <c r="C18219">
        <v>11</v>
      </c>
      <c r="D18219">
        <v>11</v>
      </c>
      <c r="E18219" t="s">
        <v>32961</v>
      </c>
      <c r="F18219" t="s">
        <v>32962</v>
      </c>
    </row>
    <row r="18220" spans="1:6">
      <c r="A18220" t="s">
        <v>32963</v>
      </c>
      <c r="B18220">
        <v>46</v>
      </c>
      <c r="C18220">
        <v>11</v>
      </c>
      <c r="D18220">
        <v>12</v>
      </c>
      <c r="E18220" t="s">
        <v>32964</v>
      </c>
      <c r="F18220" t="s">
        <v>32962</v>
      </c>
    </row>
    <row r="18221" spans="1:6">
      <c r="A18221" t="s">
        <v>32965</v>
      </c>
      <c r="B18221">
        <v>46</v>
      </c>
      <c r="C18221">
        <v>11</v>
      </c>
      <c r="D18221">
        <v>13</v>
      </c>
      <c r="E18221" t="s">
        <v>32966</v>
      </c>
      <c r="F18221" t="s">
        <v>32967</v>
      </c>
    </row>
    <row r="18222" spans="1:6">
      <c r="A18222" t="s">
        <v>32968</v>
      </c>
      <c r="B18222">
        <v>46</v>
      </c>
      <c r="C18222">
        <v>11</v>
      </c>
      <c r="D18222">
        <v>14</v>
      </c>
      <c r="E18222" t="s">
        <v>32969</v>
      </c>
      <c r="F18222" t="s">
        <v>32967</v>
      </c>
    </row>
    <row r="18223" spans="1:6">
      <c r="A18223" t="s">
        <v>32970</v>
      </c>
      <c r="B18223">
        <v>46</v>
      </c>
      <c r="C18223">
        <v>11</v>
      </c>
      <c r="D18223">
        <v>15</v>
      </c>
      <c r="E18223" t="s">
        <v>32971</v>
      </c>
      <c r="F18223" t="s">
        <v>32972</v>
      </c>
    </row>
    <row r="18224" spans="1:6">
      <c r="A18224" t="s">
        <v>32973</v>
      </c>
      <c r="B18224">
        <v>46</v>
      </c>
      <c r="C18224">
        <v>11</v>
      </c>
      <c r="D18224">
        <v>16</v>
      </c>
      <c r="E18224" t="s">
        <v>32974</v>
      </c>
      <c r="F18224" t="s">
        <v>32972</v>
      </c>
    </row>
    <row r="18225" spans="1:6">
      <c r="A18225" t="s">
        <v>32975</v>
      </c>
      <c r="B18225">
        <v>46</v>
      </c>
      <c r="C18225">
        <v>11</v>
      </c>
      <c r="D18225">
        <v>17</v>
      </c>
      <c r="E18225" t="s">
        <v>32976</v>
      </c>
      <c r="F18225" t="s">
        <v>32977</v>
      </c>
    </row>
    <row r="18226" spans="1:6">
      <c r="A18226" t="s">
        <v>32978</v>
      </c>
      <c r="B18226">
        <v>46</v>
      </c>
      <c r="C18226">
        <v>11</v>
      </c>
      <c r="D18226">
        <v>18</v>
      </c>
      <c r="E18226" t="s">
        <v>32979</v>
      </c>
      <c r="F18226" t="s">
        <v>32977</v>
      </c>
    </row>
    <row r="18227" spans="1:6">
      <c r="A18227" t="s">
        <v>32980</v>
      </c>
      <c r="B18227">
        <v>46</v>
      </c>
      <c r="C18227">
        <v>11</v>
      </c>
      <c r="D18227">
        <v>19</v>
      </c>
      <c r="E18227" t="s">
        <v>32981</v>
      </c>
      <c r="F18227" t="s">
        <v>32982</v>
      </c>
    </row>
    <row r="18228" spans="1:6">
      <c r="A18228" t="s">
        <v>32983</v>
      </c>
      <c r="B18228">
        <v>46</v>
      </c>
      <c r="C18228">
        <v>11</v>
      </c>
      <c r="D18228">
        <v>20</v>
      </c>
      <c r="E18228" t="s">
        <v>32984</v>
      </c>
      <c r="F18228" t="s">
        <v>32982</v>
      </c>
    </row>
    <row r="18229" spans="1:6">
      <c r="A18229" t="s">
        <v>32985</v>
      </c>
      <c r="B18229">
        <v>46</v>
      </c>
      <c r="C18229">
        <v>12</v>
      </c>
      <c r="D18229">
        <v>1</v>
      </c>
      <c r="E18229" t="s">
        <v>32986</v>
      </c>
      <c r="F18229" t="s">
        <v>32987</v>
      </c>
    </row>
    <row r="18230" spans="1:6">
      <c r="A18230" t="s">
        <v>32988</v>
      </c>
      <c r="B18230">
        <v>46</v>
      </c>
      <c r="C18230">
        <v>12</v>
      </c>
      <c r="D18230">
        <v>2</v>
      </c>
      <c r="E18230" t="s">
        <v>32989</v>
      </c>
      <c r="F18230" t="s">
        <v>32987</v>
      </c>
    </row>
    <row r="18231" spans="1:6">
      <c r="A18231" t="s">
        <v>32990</v>
      </c>
      <c r="B18231">
        <v>46</v>
      </c>
      <c r="C18231">
        <v>12</v>
      </c>
      <c r="D18231">
        <v>3</v>
      </c>
      <c r="E18231" t="s">
        <v>32991</v>
      </c>
      <c r="F18231" t="s">
        <v>32992</v>
      </c>
    </row>
    <row r="18232" spans="1:6">
      <c r="A18232" t="s">
        <v>32993</v>
      </c>
      <c r="B18232">
        <v>46</v>
      </c>
      <c r="C18232">
        <v>12</v>
      </c>
      <c r="D18232">
        <v>4</v>
      </c>
      <c r="E18232" t="s">
        <v>32994</v>
      </c>
      <c r="F18232" t="s">
        <v>32992</v>
      </c>
    </row>
    <row r="18233" spans="1:6">
      <c r="A18233" t="s">
        <v>32995</v>
      </c>
      <c r="B18233">
        <v>46</v>
      </c>
      <c r="C18233">
        <v>12</v>
      </c>
      <c r="D18233">
        <v>5</v>
      </c>
      <c r="E18233" t="s">
        <v>32996</v>
      </c>
      <c r="F18233" t="s">
        <v>32997</v>
      </c>
    </row>
    <row r="18234" spans="1:6">
      <c r="A18234" t="s">
        <v>32998</v>
      </c>
      <c r="B18234">
        <v>46</v>
      </c>
      <c r="C18234">
        <v>12</v>
      </c>
      <c r="D18234">
        <v>6</v>
      </c>
      <c r="E18234" t="s">
        <v>32999</v>
      </c>
      <c r="F18234" t="s">
        <v>32997</v>
      </c>
    </row>
    <row r="18235" spans="1:6">
      <c r="A18235" t="s">
        <v>33000</v>
      </c>
      <c r="B18235">
        <v>46</v>
      </c>
      <c r="C18235">
        <v>12</v>
      </c>
      <c r="D18235">
        <v>7</v>
      </c>
      <c r="E18235" t="s">
        <v>33001</v>
      </c>
      <c r="F18235" t="s">
        <v>33002</v>
      </c>
    </row>
    <row r="18236" spans="1:6">
      <c r="A18236" t="s">
        <v>33003</v>
      </c>
      <c r="B18236">
        <v>46</v>
      </c>
      <c r="C18236">
        <v>12</v>
      </c>
      <c r="D18236">
        <v>8</v>
      </c>
      <c r="E18236" t="s">
        <v>33004</v>
      </c>
      <c r="F18236" t="s">
        <v>33002</v>
      </c>
    </row>
    <row r="18237" spans="1:6">
      <c r="A18237" t="s">
        <v>33005</v>
      </c>
      <c r="B18237">
        <v>46</v>
      </c>
      <c r="C18237">
        <v>12</v>
      </c>
      <c r="D18237">
        <v>9</v>
      </c>
      <c r="E18237" t="s">
        <v>33006</v>
      </c>
      <c r="F18237" t="s">
        <v>33007</v>
      </c>
    </row>
    <row r="18238" spans="1:6">
      <c r="A18238" t="s">
        <v>33008</v>
      </c>
      <c r="B18238">
        <v>46</v>
      </c>
      <c r="C18238">
        <v>12</v>
      </c>
      <c r="D18238">
        <v>10</v>
      </c>
      <c r="E18238" t="s">
        <v>33009</v>
      </c>
      <c r="F18238" t="s">
        <v>33007</v>
      </c>
    </row>
    <row r="18239" spans="1:6">
      <c r="A18239" t="s">
        <v>33010</v>
      </c>
      <c r="B18239">
        <v>46</v>
      </c>
      <c r="C18239">
        <v>12</v>
      </c>
      <c r="D18239">
        <v>11</v>
      </c>
      <c r="E18239" t="s">
        <v>33011</v>
      </c>
      <c r="F18239" t="s">
        <v>33012</v>
      </c>
    </row>
    <row r="18240" spans="1:6">
      <c r="A18240" t="s">
        <v>33013</v>
      </c>
      <c r="B18240">
        <v>46</v>
      </c>
      <c r="C18240">
        <v>12</v>
      </c>
      <c r="D18240">
        <v>12</v>
      </c>
      <c r="E18240" t="s">
        <v>33014</v>
      </c>
      <c r="F18240" t="s">
        <v>33012</v>
      </c>
    </row>
    <row r="18241" spans="1:7">
      <c r="A18241" t="s">
        <v>33015</v>
      </c>
      <c r="B18241">
        <v>46</v>
      </c>
      <c r="C18241">
        <v>12</v>
      </c>
      <c r="D18241">
        <v>13</v>
      </c>
      <c r="E18241" t="s">
        <v>33016</v>
      </c>
      <c r="F18241" t="s">
        <v>33017</v>
      </c>
    </row>
    <row r="18242" spans="1:7">
      <c r="A18242" t="s">
        <v>33018</v>
      </c>
      <c r="B18242">
        <v>46</v>
      </c>
      <c r="C18242">
        <v>12</v>
      </c>
      <c r="D18242">
        <v>14</v>
      </c>
      <c r="E18242" t="s">
        <v>33019</v>
      </c>
      <c r="F18242" t="s">
        <v>33017</v>
      </c>
    </row>
    <row r="18243" spans="1:7">
      <c r="A18243" t="s">
        <v>33020</v>
      </c>
      <c r="B18243">
        <v>46</v>
      </c>
      <c r="C18243">
        <v>12</v>
      </c>
      <c r="D18243">
        <v>15</v>
      </c>
      <c r="E18243" t="s">
        <v>33021</v>
      </c>
      <c r="F18243" t="s">
        <v>33022</v>
      </c>
    </row>
    <row r="18244" spans="1:7">
      <c r="A18244" t="s">
        <v>33023</v>
      </c>
      <c r="B18244">
        <v>46</v>
      </c>
      <c r="C18244">
        <v>12</v>
      </c>
      <c r="D18244">
        <v>16</v>
      </c>
      <c r="E18244" t="s">
        <v>33024</v>
      </c>
      <c r="F18244" t="s">
        <v>33022</v>
      </c>
    </row>
    <row r="18245" spans="1:7">
      <c r="A18245" t="s">
        <v>33025</v>
      </c>
      <c r="B18245">
        <v>46</v>
      </c>
      <c r="C18245">
        <v>12</v>
      </c>
      <c r="D18245">
        <v>17</v>
      </c>
      <c r="E18245" t="s">
        <v>33026</v>
      </c>
      <c r="F18245" t="s">
        <v>33027</v>
      </c>
    </row>
    <row r="18246" spans="1:7">
      <c r="A18246" t="s">
        <v>33028</v>
      </c>
      <c r="B18246">
        <v>46</v>
      </c>
      <c r="C18246">
        <v>12</v>
      </c>
      <c r="D18246">
        <v>18</v>
      </c>
      <c r="E18246" t="s">
        <v>33029</v>
      </c>
      <c r="F18246" t="s">
        <v>33027</v>
      </c>
    </row>
    <row r="18247" spans="1:7">
      <c r="A18247" t="s">
        <v>33030</v>
      </c>
      <c r="B18247">
        <v>46</v>
      </c>
      <c r="C18247">
        <v>12</v>
      </c>
      <c r="D18247">
        <v>19</v>
      </c>
      <c r="E18247" t="s">
        <v>33031</v>
      </c>
      <c r="F18247" t="s">
        <v>33032</v>
      </c>
    </row>
    <row r="18248" spans="1:7">
      <c r="A18248" t="s">
        <v>33033</v>
      </c>
      <c r="B18248">
        <v>46</v>
      </c>
      <c r="C18248">
        <v>12</v>
      </c>
      <c r="D18248">
        <v>20</v>
      </c>
      <c r="E18248" t="s">
        <v>33034</v>
      </c>
      <c r="F18248" t="s">
        <v>33032</v>
      </c>
    </row>
    <row r="18249" spans="1:7">
      <c r="A18249" t="s">
        <v>33035</v>
      </c>
      <c r="B18249">
        <v>46</v>
      </c>
      <c r="C18249">
        <v>13</v>
      </c>
      <c r="D18249">
        <v>1</v>
      </c>
      <c r="E18249" t="s">
        <v>591</v>
      </c>
      <c r="G18249" t="e">
        <f>--Empty</f>
        <v>#NAME?</v>
      </c>
    </row>
    <row r="18250" spans="1:7">
      <c r="A18250" t="s">
        <v>33036</v>
      </c>
      <c r="B18250">
        <v>46</v>
      </c>
      <c r="C18250">
        <v>13</v>
      </c>
      <c r="D18250">
        <v>2</v>
      </c>
      <c r="E18250" t="s">
        <v>591</v>
      </c>
      <c r="G18250" t="e">
        <f>--Empty</f>
        <v>#NAME?</v>
      </c>
    </row>
    <row r="18251" spans="1:7">
      <c r="A18251" t="s">
        <v>33037</v>
      </c>
      <c r="B18251">
        <v>46</v>
      </c>
      <c r="C18251">
        <v>13</v>
      </c>
      <c r="D18251">
        <v>3</v>
      </c>
      <c r="E18251" t="s">
        <v>591</v>
      </c>
      <c r="G18251" t="e">
        <f>--Empty</f>
        <v>#NAME?</v>
      </c>
    </row>
    <row r="18252" spans="1:7">
      <c r="A18252" t="s">
        <v>33038</v>
      </c>
      <c r="B18252">
        <v>46</v>
      </c>
      <c r="C18252">
        <v>13</v>
      </c>
      <c r="D18252">
        <v>4</v>
      </c>
      <c r="E18252" t="s">
        <v>591</v>
      </c>
      <c r="G18252" t="e">
        <f>--Empty</f>
        <v>#NAME?</v>
      </c>
    </row>
    <row r="18253" spans="1:7">
      <c r="A18253" t="s">
        <v>33039</v>
      </c>
      <c r="B18253">
        <v>46</v>
      </c>
      <c r="C18253">
        <v>13</v>
      </c>
      <c r="D18253">
        <v>5</v>
      </c>
      <c r="E18253" t="s">
        <v>591</v>
      </c>
      <c r="G18253" t="e">
        <f>--Empty</f>
        <v>#NAME?</v>
      </c>
    </row>
    <row r="18254" spans="1:7">
      <c r="A18254" t="s">
        <v>33040</v>
      </c>
      <c r="B18254">
        <v>46</v>
      </c>
      <c r="C18254">
        <v>13</v>
      </c>
      <c r="D18254">
        <v>6</v>
      </c>
      <c r="E18254" t="s">
        <v>591</v>
      </c>
      <c r="G18254" t="e">
        <f>--Empty</f>
        <v>#NAME?</v>
      </c>
    </row>
    <row r="18255" spans="1:7">
      <c r="A18255" t="s">
        <v>33041</v>
      </c>
      <c r="B18255">
        <v>46</v>
      </c>
      <c r="C18255">
        <v>13</v>
      </c>
      <c r="D18255">
        <v>7</v>
      </c>
      <c r="E18255" t="s">
        <v>591</v>
      </c>
      <c r="G18255" t="e">
        <f>--Empty</f>
        <v>#NAME?</v>
      </c>
    </row>
    <row r="18256" spans="1:7">
      <c r="A18256" t="s">
        <v>33042</v>
      </c>
      <c r="B18256">
        <v>46</v>
      </c>
      <c r="C18256">
        <v>13</v>
      </c>
      <c r="D18256">
        <v>8</v>
      </c>
      <c r="E18256" t="s">
        <v>591</v>
      </c>
      <c r="G18256" t="e">
        <f>--Empty</f>
        <v>#NAME?</v>
      </c>
    </row>
    <row r="18257" spans="1:7">
      <c r="A18257" t="s">
        <v>33043</v>
      </c>
      <c r="B18257">
        <v>46</v>
      </c>
      <c r="C18257">
        <v>13</v>
      </c>
      <c r="D18257">
        <v>9</v>
      </c>
      <c r="E18257" t="s">
        <v>33044</v>
      </c>
      <c r="F18257" t="s">
        <v>33045</v>
      </c>
    </row>
    <row r="18258" spans="1:7">
      <c r="A18258" t="s">
        <v>33046</v>
      </c>
      <c r="B18258">
        <v>46</v>
      </c>
      <c r="C18258">
        <v>13</v>
      </c>
      <c r="D18258">
        <v>10</v>
      </c>
      <c r="E18258" t="s">
        <v>33047</v>
      </c>
      <c r="F18258" t="s">
        <v>33045</v>
      </c>
    </row>
    <row r="18259" spans="1:7">
      <c r="A18259" t="s">
        <v>33048</v>
      </c>
      <c r="B18259">
        <v>46</v>
      </c>
      <c r="C18259">
        <v>13</v>
      </c>
      <c r="D18259">
        <v>11</v>
      </c>
      <c r="E18259" t="s">
        <v>33049</v>
      </c>
      <c r="F18259" t="s">
        <v>26642</v>
      </c>
    </row>
    <row r="18260" spans="1:7">
      <c r="A18260" t="s">
        <v>33050</v>
      </c>
      <c r="B18260">
        <v>46</v>
      </c>
      <c r="C18260">
        <v>13</v>
      </c>
      <c r="D18260">
        <v>12</v>
      </c>
      <c r="E18260" t="s">
        <v>33051</v>
      </c>
      <c r="F18260" t="s">
        <v>26642</v>
      </c>
    </row>
    <row r="18261" spans="1:7">
      <c r="A18261" t="s">
        <v>33052</v>
      </c>
      <c r="B18261">
        <v>46</v>
      </c>
      <c r="C18261">
        <v>13</v>
      </c>
      <c r="D18261">
        <v>13</v>
      </c>
      <c r="E18261" t="s">
        <v>33053</v>
      </c>
      <c r="F18261" t="s">
        <v>20828</v>
      </c>
    </row>
    <row r="18262" spans="1:7">
      <c r="A18262" t="s">
        <v>33054</v>
      </c>
      <c r="B18262">
        <v>46</v>
      </c>
      <c r="C18262">
        <v>13</v>
      </c>
      <c r="D18262">
        <v>14</v>
      </c>
      <c r="E18262" t="s">
        <v>33055</v>
      </c>
      <c r="F18262" t="s">
        <v>20828</v>
      </c>
    </row>
    <row r="18263" spans="1:7">
      <c r="A18263" t="s">
        <v>33056</v>
      </c>
      <c r="B18263">
        <v>46</v>
      </c>
      <c r="C18263">
        <v>13</v>
      </c>
      <c r="D18263">
        <v>15</v>
      </c>
      <c r="E18263" t="s">
        <v>33057</v>
      </c>
      <c r="F18263" t="s">
        <v>20843</v>
      </c>
    </row>
    <row r="18264" spans="1:7">
      <c r="A18264" t="s">
        <v>33058</v>
      </c>
      <c r="B18264">
        <v>46</v>
      </c>
      <c r="C18264">
        <v>13</v>
      </c>
      <c r="D18264">
        <v>16</v>
      </c>
      <c r="E18264" t="s">
        <v>33059</v>
      </c>
      <c r="F18264" t="s">
        <v>20843</v>
      </c>
    </row>
    <row r="18265" spans="1:7">
      <c r="A18265" t="s">
        <v>33060</v>
      </c>
      <c r="B18265">
        <v>46</v>
      </c>
      <c r="C18265">
        <v>13</v>
      </c>
      <c r="D18265">
        <v>17</v>
      </c>
      <c r="E18265" t="s">
        <v>591</v>
      </c>
      <c r="G18265" t="e">
        <f>--Empty</f>
        <v>#NAME?</v>
      </c>
    </row>
    <row r="18266" spans="1:7">
      <c r="A18266" t="s">
        <v>33061</v>
      </c>
      <c r="B18266">
        <v>46</v>
      </c>
      <c r="C18266">
        <v>13</v>
      </c>
      <c r="D18266">
        <v>18</v>
      </c>
      <c r="E18266" t="s">
        <v>591</v>
      </c>
      <c r="G18266" t="e">
        <f>--Empty</f>
        <v>#NAME?</v>
      </c>
    </row>
    <row r="18267" spans="1:7">
      <c r="A18267" t="s">
        <v>33062</v>
      </c>
      <c r="B18267">
        <v>46</v>
      </c>
      <c r="C18267">
        <v>13</v>
      </c>
      <c r="D18267">
        <v>19</v>
      </c>
      <c r="E18267" t="s">
        <v>591</v>
      </c>
      <c r="G18267" t="e">
        <f>--Empty</f>
        <v>#NAME?</v>
      </c>
    </row>
    <row r="18268" spans="1:7">
      <c r="A18268" t="s">
        <v>33063</v>
      </c>
      <c r="B18268">
        <v>46</v>
      </c>
      <c r="C18268">
        <v>13</v>
      </c>
      <c r="D18268">
        <v>20</v>
      </c>
      <c r="E18268" t="s">
        <v>591</v>
      </c>
      <c r="G18268" t="e">
        <f>--Empty</f>
        <v>#NAME?</v>
      </c>
    </row>
    <row r="18269" spans="1:7">
      <c r="A18269" t="s">
        <v>33064</v>
      </c>
      <c r="B18269">
        <v>46</v>
      </c>
      <c r="C18269">
        <v>14</v>
      </c>
      <c r="D18269">
        <v>1</v>
      </c>
      <c r="E18269" t="s">
        <v>591</v>
      </c>
      <c r="G18269" t="e">
        <f>--Empty</f>
        <v>#NAME?</v>
      </c>
    </row>
    <row r="18270" spans="1:7">
      <c r="A18270" t="s">
        <v>33065</v>
      </c>
      <c r="B18270">
        <v>46</v>
      </c>
      <c r="C18270">
        <v>14</v>
      </c>
      <c r="D18270">
        <v>2</v>
      </c>
      <c r="E18270" t="s">
        <v>591</v>
      </c>
      <c r="G18270" t="e">
        <f>--Empty</f>
        <v>#NAME?</v>
      </c>
    </row>
    <row r="18271" spans="1:7">
      <c r="A18271" t="s">
        <v>33066</v>
      </c>
      <c r="B18271">
        <v>46</v>
      </c>
      <c r="C18271">
        <v>14</v>
      </c>
      <c r="D18271">
        <v>3</v>
      </c>
      <c r="E18271" t="s">
        <v>591</v>
      </c>
      <c r="G18271" t="e">
        <f>--Empty</f>
        <v>#NAME?</v>
      </c>
    </row>
    <row r="18272" spans="1:7">
      <c r="A18272" t="s">
        <v>33067</v>
      </c>
      <c r="B18272">
        <v>46</v>
      </c>
      <c r="C18272">
        <v>14</v>
      </c>
      <c r="D18272">
        <v>4</v>
      </c>
      <c r="E18272" t="s">
        <v>591</v>
      </c>
      <c r="G18272" t="e">
        <f>--Empty</f>
        <v>#NAME?</v>
      </c>
    </row>
    <row r="18273" spans="1:7">
      <c r="A18273" t="s">
        <v>33068</v>
      </c>
      <c r="B18273">
        <v>46</v>
      </c>
      <c r="C18273">
        <v>14</v>
      </c>
      <c r="D18273">
        <v>5</v>
      </c>
      <c r="E18273" t="s">
        <v>33069</v>
      </c>
      <c r="F18273" t="s">
        <v>22950</v>
      </c>
    </row>
    <row r="18274" spans="1:7">
      <c r="A18274" t="s">
        <v>33070</v>
      </c>
      <c r="B18274">
        <v>46</v>
      </c>
      <c r="C18274">
        <v>14</v>
      </c>
      <c r="D18274">
        <v>6</v>
      </c>
      <c r="E18274" t="s">
        <v>33071</v>
      </c>
      <c r="F18274" t="s">
        <v>22950</v>
      </c>
    </row>
    <row r="18275" spans="1:7">
      <c r="A18275" t="s">
        <v>33072</v>
      </c>
      <c r="B18275">
        <v>46</v>
      </c>
      <c r="C18275">
        <v>14</v>
      </c>
      <c r="D18275">
        <v>7</v>
      </c>
      <c r="E18275" t="s">
        <v>33073</v>
      </c>
      <c r="F18275" t="s">
        <v>33074</v>
      </c>
    </row>
    <row r="18276" spans="1:7">
      <c r="A18276" t="s">
        <v>33075</v>
      </c>
      <c r="B18276">
        <v>46</v>
      </c>
      <c r="C18276">
        <v>14</v>
      </c>
      <c r="D18276">
        <v>8</v>
      </c>
      <c r="E18276" t="s">
        <v>33076</v>
      </c>
      <c r="F18276" t="s">
        <v>33074</v>
      </c>
    </row>
    <row r="18277" spans="1:7">
      <c r="A18277" t="s">
        <v>33077</v>
      </c>
      <c r="B18277">
        <v>46</v>
      </c>
      <c r="C18277">
        <v>14</v>
      </c>
      <c r="D18277">
        <v>9</v>
      </c>
      <c r="E18277" t="s">
        <v>33078</v>
      </c>
      <c r="F18277" t="s">
        <v>33079</v>
      </c>
    </row>
    <row r="18278" spans="1:7">
      <c r="A18278" t="s">
        <v>33080</v>
      </c>
      <c r="B18278">
        <v>46</v>
      </c>
      <c r="C18278">
        <v>14</v>
      </c>
      <c r="D18278">
        <v>10</v>
      </c>
      <c r="E18278" t="s">
        <v>33081</v>
      </c>
      <c r="F18278" t="s">
        <v>33079</v>
      </c>
    </row>
    <row r="18279" spans="1:7">
      <c r="A18279" t="s">
        <v>33082</v>
      </c>
      <c r="B18279">
        <v>46</v>
      </c>
      <c r="C18279">
        <v>14</v>
      </c>
      <c r="D18279">
        <v>11</v>
      </c>
      <c r="E18279" t="s">
        <v>33083</v>
      </c>
      <c r="F18279" t="s">
        <v>33084</v>
      </c>
    </row>
    <row r="18280" spans="1:7">
      <c r="A18280" t="s">
        <v>33085</v>
      </c>
      <c r="B18280">
        <v>46</v>
      </c>
      <c r="C18280">
        <v>14</v>
      </c>
      <c r="D18280">
        <v>12</v>
      </c>
      <c r="E18280" t="s">
        <v>33086</v>
      </c>
      <c r="F18280" t="s">
        <v>33084</v>
      </c>
    </row>
    <row r="18281" spans="1:7">
      <c r="A18281" t="s">
        <v>33087</v>
      </c>
      <c r="B18281">
        <v>46</v>
      </c>
      <c r="C18281">
        <v>14</v>
      </c>
      <c r="D18281">
        <v>13</v>
      </c>
      <c r="E18281" t="s">
        <v>15</v>
      </c>
      <c r="G18281" t="s">
        <v>16</v>
      </c>
    </row>
    <row r="18282" spans="1:7">
      <c r="A18282" t="s">
        <v>33088</v>
      </c>
      <c r="B18282">
        <v>46</v>
      </c>
      <c r="C18282">
        <v>14</v>
      </c>
      <c r="D18282">
        <v>14</v>
      </c>
      <c r="E18282" t="s">
        <v>15</v>
      </c>
      <c r="G18282" t="s">
        <v>16</v>
      </c>
    </row>
    <row r="18283" spans="1:7">
      <c r="A18283" t="s">
        <v>33089</v>
      </c>
      <c r="B18283">
        <v>46</v>
      </c>
      <c r="C18283">
        <v>14</v>
      </c>
      <c r="D18283">
        <v>15</v>
      </c>
      <c r="E18283" t="s">
        <v>660</v>
      </c>
      <c r="G18283" t="s">
        <v>661</v>
      </c>
    </row>
    <row r="18284" spans="1:7">
      <c r="A18284" t="s">
        <v>33090</v>
      </c>
      <c r="B18284">
        <v>46</v>
      </c>
      <c r="C18284">
        <v>14</v>
      </c>
      <c r="D18284">
        <v>16</v>
      </c>
      <c r="E18284" t="s">
        <v>660</v>
      </c>
      <c r="G18284" t="s">
        <v>661</v>
      </c>
    </row>
    <row r="18285" spans="1:7">
      <c r="A18285" t="s">
        <v>33091</v>
      </c>
      <c r="B18285">
        <v>46</v>
      </c>
      <c r="C18285">
        <v>14</v>
      </c>
      <c r="D18285">
        <v>17</v>
      </c>
      <c r="E18285" t="s">
        <v>664</v>
      </c>
      <c r="G18285" t="s">
        <v>665</v>
      </c>
    </row>
    <row r="18286" spans="1:7">
      <c r="A18286" t="s">
        <v>33092</v>
      </c>
      <c r="B18286">
        <v>46</v>
      </c>
      <c r="C18286">
        <v>14</v>
      </c>
      <c r="D18286">
        <v>18</v>
      </c>
      <c r="E18286" t="s">
        <v>664</v>
      </c>
      <c r="G18286" t="s">
        <v>665</v>
      </c>
    </row>
    <row r="18287" spans="1:7">
      <c r="A18287" t="s">
        <v>33093</v>
      </c>
      <c r="B18287">
        <v>46</v>
      </c>
      <c r="C18287">
        <v>14</v>
      </c>
      <c r="D18287">
        <v>19</v>
      </c>
      <c r="E18287" t="s">
        <v>668</v>
      </c>
      <c r="G18287" t="s">
        <v>669</v>
      </c>
    </row>
    <row r="18288" spans="1:7">
      <c r="A18288" t="s">
        <v>33094</v>
      </c>
      <c r="B18288">
        <v>46</v>
      </c>
      <c r="C18288">
        <v>14</v>
      </c>
      <c r="D18288">
        <v>20</v>
      </c>
      <c r="E18288" t="s">
        <v>668</v>
      </c>
      <c r="G18288" t="s">
        <v>669</v>
      </c>
    </row>
    <row r="18289" spans="1:7">
      <c r="A18289" t="s">
        <v>33095</v>
      </c>
      <c r="B18289">
        <v>46</v>
      </c>
      <c r="C18289">
        <v>15</v>
      </c>
      <c r="D18289">
        <v>1</v>
      </c>
      <c r="E18289" t="s">
        <v>672</v>
      </c>
      <c r="G18289" t="e">
        <f>--Buffer</f>
        <v>#NAME?</v>
      </c>
    </row>
    <row r="18290" spans="1:7">
      <c r="A18290" t="s">
        <v>33096</v>
      </c>
      <c r="B18290">
        <v>46</v>
      </c>
      <c r="C18290">
        <v>15</v>
      </c>
      <c r="D18290">
        <v>2</v>
      </c>
      <c r="E18290" t="s">
        <v>672</v>
      </c>
      <c r="G18290" t="e">
        <f>--Buffer</f>
        <v>#NAME?</v>
      </c>
    </row>
    <row r="18291" spans="1:7">
      <c r="A18291" t="s">
        <v>33097</v>
      </c>
      <c r="B18291">
        <v>46</v>
      </c>
      <c r="C18291">
        <v>15</v>
      </c>
      <c r="D18291">
        <v>3</v>
      </c>
      <c r="E18291" t="s">
        <v>675</v>
      </c>
      <c r="G18291" t="s">
        <v>676</v>
      </c>
    </row>
    <row r="18292" spans="1:7">
      <c r="A18292" t="s">
        <v>33098</v>
      </c>
      <c r="B18292">
        <v>46</v>
      </c>
      <c r="C18292">
        <v>15</v>
      </c>
      <c r="D18292">
        <v>4</v>
      </c>
      <c r="E18292" t="s">
        <v>675</v>
      </c>
      <c r="G18292" t="s">
        <v>676</v>
      </c>
    </row>
    <row r="18293" spans="1:7">
      <c r="A18293" t="s">
        <v>33099</v>
      </c>
      <c r="B18293">
        <v>46</v>
      </c>
      <c r="C18293">
        <v>15</v>
      </c>
      <c r="D18293">
        <v>5</v>
      </c>
      <c r="E18293" t="s">
        <v>679</v>
      </c>
      <c r="G18293" t="s">
        <v>680</v>
      </c>
    </row>
    <row r="18294" spans="1:7">
      <c r="A18294" t="s">
        <v>33100</v>
      </c>
      <c r="B18294">
        <v>46</v>
      </c>
      <c r="C18294">
        <v>15</v>
      </c>
      <c r="D18294">
        <v>6</v>
      </c>
      <c r="E18294" t="s">
        <v>679</v>
      </c>
      <c r="G18294" t="s">
        <v>680</v>
      </c>
    </row>
    <row r="18295" spans="1:7">
      <c r="A18295" t="s">
        <v>33101</v>
      </c>
      <c r="B18295">
        <v>46</v>
      </c>
      <c r="C18295">
        <v>15</v>
      </c>
      <c r="D18295">
        <v>7</v>
      </c>
      <c r="E18295" t="s">
        <v>683</v>
      </c>
      <c r="G18295" t="s">
        <v>684</v>
      </c>
    </row>
    <row r="18296" spans="1:7">
      <c r="A18296" t="s">
        <v>33102</v>
      </c>
      <c r="B18296">
        <v>46</v>
      </c>
      <c r="C18296">
        <v>15</v>
      </c>
      <c r="D18296">
        <v>8</v>
      </c>
      <c r="E18296" t="s">
        <v>683</v>
      </c>
      <c r="G18296" t="s">
        <v>684</v>
      </c>
    </row>
    <row r="18297" spans="1:7">
      <c r="A18297" t="s">
        <v>33103</v>
      </c>
      <c r="B18297">
        <v>46</v>
      </c>
      <c r="C18297">
        <v>15</v>
      </c>
      <c r="D18297">
        <v>9</v>
      </c>
      <c r="E18297" t="s">
        <v>672</v>
      </c>
      <c r="G18297" t="e">
        <f>--Buffer</f>
        <v>#NAME?</v>
      </c>
    </row>
    <row r="18298" spans="1:7">
      <c r="A18298" t="s">
        <v>33104</v>
      </c>
      <c r="B18298">
        <v>46</v>
      </c>
      <c r="C18298">
        <v>15</v>
      </c>
      <c r="D18298">
        <v>10</v>
      </c>
      <c r="E18298" t="s">
        <v>672</v>
      </c>
      <c r="G18298" t="e">
        <f>--Buffer</f>
        <v>#NAME?</v>
      </c>
    </row>
    <row r="18299" spans="1:7">
      <c r="A18299" t="s">
        <v>33105</v>
      </c>
      <c r="B18299">
        <v>46</v>
      </c>
      <c r="C18299">
        <v>15</v>
      </c>
      <c r="D18299">
        <v>11</v>
      </c>
      <c r="E18299" t="s">
        <v>672</v>
      </c>
      <c r="G18299" t="e">
        <f>--Buffer</f>
        <v>#NAME?</v>
      </c>
    </row>
    <row r="18300" spans="1:7">
      <c r="A18300" t="s">
        <v>33106</v>
      </c>
      <c r="B18300">
        <v>46</v>
      </c>
      <c r="C18300">
        <v>15</v>
      </c>
      <c r="D18300">
        <v>12</v>
      </c>
      <c r="E18300" t="s">
        <v>672</v>
      </c>
      <c r="G18300" t="e">
        <f>--Buffer</f>
        <v>#NAME?</v>
      </c>
    </row>
    <row r="18301" spans="1:7">
      <c r="A18301" t="s">
        <v>33107</v>
      </c>
      <c r="B18301">
        <v>46</v>
      </c>
      <c r="C18301">
        <v>15</v>
      </c>
      <c r="D18301">
        <v>13</v>
      </c>
      <c r="E18301" t="s">
        <v>672</v>
      </c>
      <c r="G18301" t="e">
        <f>--Buffer</f>
        <v>#NAME?</v>
      </c>
    </row>
    <row r="18302" spans="1:7">
      <c r="A18302" t="s">
        <v>33108</v>
      </c>
      <c r="B18302">
        <v>46</v>
      </c>
      <c r="C18302">
        <v>15</v>
      </c>
      <c r="D18302">
        <v>14</v>
      </c>
      <c r="E18302" t="s">
        <v>672</v>
      </c>
      <c r="G18302" t="e">
        <f>--Buffer</f>
        <v>#NAME?</v>
      </c>
    </row>
    <row r="18303" spans="1:7">
      <c r="A18303" t="s">
        <v>33109</v>
      </c>
      <c r="B18303">
        <v>46</v>
      </c>
      <c r="C18303">
        <v>15</v>
      </c>
      <c r="D18303">
        <v>15</v>
      </c>
      <c r="E18303" t="s">
        <v>672</v>
      </c>
      <c r="G18303" t="e">
        <f>--Buffer</f>
        <v>#NAME?</v>
      </c>
    </row>
    <row r="18304" spans="1:7">
      <c r="A18304" t="s">
        <v>33110</v>
      </c>
      <c r="B18304">
        <v>46</v>
      </c>
      <c r="C18304">
        <v>15</v>
      </c>
      <c r="D18304">
        <v>16</v>
      </c>
      <c r="E18304" t="s">
        <v>672</v>
      </c>
      <c r="G18304" t="e">
        <f>--Buffer</f>
        <v>#NAME?</v>
      </c>
    </row>
    <row r="18305" spans="1:7">
      <c r="A18305" t="s">
        <v>33111</v>
      </c>
      <c r="B18305">
        <v>46</v>
      </c>
      <c r="C18305">
        <v>15</v>
      </c>
      <c r="D18305">
        <v>17</v>
      </c>
      <c r="E18305" t="s">
        <v>695</v>
      </c>
      <c r="G18305" t="s">
        <v>696</v>
      </c>
    </row>
    <row r="18306" spans="1:7">
      <c r="A18306" t="s">
        <v>33112</v>
      </c>
      <c r="B18306">
        <v>46</v>
      </c>
      <c r="C18306">
        <v>15</v>
      </c>
      <c r="D18306">
        <v>18</v>
      </c>
      <c r="E18306" t="s">
        <v>695</v>
      </c>
      <c r="G18306" t="s">
        <v>696</v>
      </c>
    </row>
    <row r="18307" spans="1:7">
      <c r="A18307" t="s">
        <v>33113</v>
      </c>
      <c r="B18307">
        <v>46</v>
      </c>
      <c r="C18307">
        <v>15</v>
      </c>
      <c r="D18307">
        <v>19</v>
      </c>
      <c r="E18307" t="s">
        <v>699</v>
      </c>
      <c r="G18307" t="s">
        <v>700</v>
      </c>
    </row>
    <row r="18308" spans="1:7">
      <c r="A18308" t="s">
        <v>33114</v>
      </c>
      <c r="B18308">
        <v>46</v>
      </c>
      <c r="C18308">
        <v>15</v>
      </c>
      <c r="D18308">
        <v>20</v>
      </c>
      <c r="E18308" t="s">
        <v>699</v>
      </c>
      <c r="G18308" t="s">
        <v>700</v>
      </c>
    </row>
    <row r="18309" spans="1:7">
      <c r="A18309" t="s">
        <v>33115</v>
      </c>
      <c r="B18309">
        <v>46</v>
      </c>
      <c r="C18309">
        <v>16</v>
      </c>
      <c r="D18309">
        <v>1</v>
      </c>
      <c r="E18309" t="s">
        <v>703</v>
      </c>
      <c r="G18309" t="s">
        <v>704</v>
      </c>
    </row>
    <row r="18310" spans="1:7">
      <c r="A18310" t="s">
        <v>33116</v>
      </c>
      <c r="B18310">
        <v>46</v>
      </c>
      <c r="C18310">
        <v>16</v>
      </c>
      <c r="D18310">
        <v>2</v>
      </c>
      <c r="E18310" t="s">
        <v>703</v>
      </c>
      <c r="G18310" t="s">
        <v>704</v>
      </c>
    </row>
    <row r="18311" spans="1:7">
      <c r="A18311" t="s">
        <v>33117</v>
      </c>
      <c r="B18311">
        <v>46</v>
      </c>
      <c r="C18311">
        <v>16</v>
      </c>
      <c r="D18311">
        <v>3</v>
      </c>
      <c r="E18311" t="s">
        <v>707</v>
      </c>
      <c r="G18311" t="s">
        <v>708</v>
      </c>
    </row>
    <row r="18312" spans="1:7">
      <c r="A18312" t="s">
        <v>33118</v>
      </c>
      <c r="B18312">
        <v>46</v>
      </c>
      <c r="C18312">
        <v>16</v>
      </c>
      <c r="D18312">
        <v>4</v>
      </c>
      <c r="E18312" t="s">
        <v>707</v>
      </c>
      <c r="G18312" t="s">
        <v>708</v>
      </c>
    </row>
    <row r="18313" spans="1:7">
      <c r="A18313" t="s">
        <v>33119</v>
      </c>
      <c r="B18313">
        <v>46</v>
      </c>
      <c r="C18313">
        <v>16</v>
      </c>
      <c r="D18313">
        <v>5</v>
      </c>
      <c r="E18313" t="s">
        <v>711</v>
      </c>
      <c r="G18313" t="e">
        <f>--Blank</f>
        <v>#NAME?</v>
      </c>
    </row>
    <row r="18314" spans="1:7">
      <c r="A18314" t="s">
        <v>33120</v>
      </c>
      <c r="B18314">
        <v>46</v>
      </c>
      <c r="C18314">
        <v>16</v>
      </c>
      <c r="D18314">
        <v>6</v>
      </c>
      <c r="E18314" t="s">
        <v>711</v>
      </c>
      <c r="G18314" t="e">
        <f>--Blank</f>
        <v>#NAME?</v>
      </c>
    </row>
    <row r="18315" spans="1:7">
      <c r="A18315" t="s">
        <v>33121</v>
      </c>
      <c r="B18315">
        <v>46</v>
      </c>
      <c r="C18315">
        <v>16</v>
      </c>
      <c r="D18315">
        <v>7</v>
      </c>
      <c r="E18315" t="s">
        <v>711</v>
      </c>
      <c r="G18315" t="e">
        <f>--Blank</f>
        <v>#NAME?</v>
      </c>
    </row>
    <row r="18316" spans="1:7">
      <c r="A18316" t="s">
        <v>33122</v>
      </c>
      <c r="B18316">
        <v>46</v>
      </c>
      <c r="C18316">
        <v>16</v>
      </c>
      <c r="D18316">
        <v>8</v>
      </c>
      <c r="E18316" t="s">
        <v>711</v>
      </c>
      <c r="G18316" t="e">
        <f>--Blank</f>
        <v>#NAME?</v>
      </c>
    </row>
    <row r="18317" spans="1:7">
      <c r="A18317" t="s">
        <v>33123</v>
      </c>
      <c r="B18317">
        <v>46</v>
      </c>
      <c r="C18317">
        <v>16</v>
      </c>
      <c r="D18317">
        <v>9</v>
      </c>
      <c r="E18317" t="s">
        <v>711</v>
      </c>
      <c r="G18317" t="e">
        <f>--Blank</f>
        <v>#NAME?</v>
      </c>
    </row>
    <row r="18318" spans="1:7">
      <c r="A18318" t="s">
        <v>33124</v>
      </c>
      <c r="B18318">
        <v>46</v>
      </c>
      <c r="C18318">
        <v>16</v>
      </c>
      <c r="D18318">
        <v>10</v>
      </c>
      <c r="E18318" t="s">
        <v>711</v>
      </c>
      <c r="G18318" t="e">
        <f>--Blank</f>
        <v>#NAME?</v>
      </c>
    </row>
    <row r="18319" spans="1:7">
      <c r="A18319" t="s">
        <v>33125</v>
      </c>
      <c r="B18319">
        <v>46</v>
      </c>
      <c r="C18319">
        <v>16</v>
      </c>
      <c r="D18319">
        <v>11</v>
      </c>
      <c r="E18319" t="s">
        <v>711</v>
      </c>
      <c r="G18319" t="e">
        <f>--Blank</f>
        <v>#NAME?</v>
      </c>
    </row>
    <row r="18320" spans="1:7">
      <c r="A18320" t="s">
        <v>33126</v>
      </c>
      <c r="B18320">
        <v>46</v>
      </c>
      <c r="C18320">
        <v>16</v>
      </c>
      <c r="D18320">
        <v>12</v>
      </c>
      <c r="E18320" t="s">
        <v>711</v>
      </c>
      <c r="G18320" t="e">
        <f>--Blank</f>
        <v>#NAME?</v>
      </c>
    </row>
    <row r="18321" spans="1:7">
      <c r="A18321" t="s">
        <v>33127</v>
      </c>
      <c r="B18321">
        <v>46</v>
      </c>
      <c r="C18321">
        <v>16</v>
      </c>
      <c r="D18321">
        <v>13</v>
      </c>
      <c r="E18321" t="s">
        <v>711</v>
      </c>
      <c r="G18321" t="e">
        <f>--Blank</f>
        <v>#NAME?</v>
      </c>
    </row>
    <row r="18322" spans="1:7">
      <c r="A18322" t="s">
        <v>33128</v>
      </c>
      <c r="B18322">
        <v>46</v>
      </c>
      <c r="C18322">
        <v>16</v>
      </c>
      <c r="D18322">
        <v>14</v>
      </c>
      <c r="E18322" t="s">
        <v>711</v>
      </c>
      <c r="G18322" t="e">
        <f>--Blank</f>
        <v>#NAME?</v>
      </c>
    </row>
    <row r="18323" spans="1:7">
      <c r="A18323" t="s">
        <v>33129</v>
      </c>
      <c r="B18323">
        <v>46</v>
      </c>
      <c r="C18323">
        <v>16</v>
      </c>
      <c r="D18323">
        <v>15</v>
      </c>
      <c r="E18323" t="s">
        <v>711</v>
      </c>
      <c r="G18323" t="e">
        <f>--Blank</f>
        <v>#NAME?</v>
      </c>
    </row>
    <row r="18324" spans="1:7">
      <c r="A18324" t="s">
        <v>33130</v>
      </c>
      <c r="B18324">
        <v>46</v>
      </c>
      <c r="C18324">
        <v>16</v>
      </c>
      <c r="D18324">
        <v>16</v>
      </c>
      <c r="E18324" t="s">
        <v>711</v>
      </c>
      <c r="G18324" t="e">
        <f>--Blank</f>
        <v>#NAME?</v>
      </c>
    </row>
    <row r="18325" spans="1:7">
      <c r="A18325" t="s">
        <v>33131</v>
      </c>
      <c r="B18325">
        <v>46</v>
      </c>
      <c r="C18325">
        <v>16</v>
      </c>
      <c r="D18325">
        <v>17</v>
      </c>
      <c r="E18325" t="s">
        <v>711</v>
      </c>
      <c r="G18325" t="e">
        <f>--Blank</f>
        <v>#NAME?</v>
      </c>
    </row>
    <row r="18326" spans="1:7">
      <c r="A18326" t="s">
        <v>33132</v>
      </c>
      <c r="B18326">
        <v>46</v>
      </c>
      <c r="C18326">
        <v>16</v>
      </c>
      <c r="D18326">
        <v>18</v>
      </c>
      <c r="E18326" t="s">
        <v>711</v>
      </c>
      <c r="G18326" t="e">
        <f>--Blank</f>
        <v>#NAME?</v>
      </c>
    </row>
    <row r="18327" spans="1:7">
      <c r="A18327" t="s">
        <v>33133</v>
      </c>
      <c r="B18327">
        <v>46</v>
      </c>
      <c r="C18327">
        <v>16</v>
      </c>
      <c r="D18327">
        <v>19</v>
      </c>
      <c r="E18327" t="s">
        <v>711</v>
      </c>
      <c r="G18327" t="e">
        <f>--Blank</f>
        <v>#NAME?</v>
      </c>
    </row>
    <row r="18328" spans="1:7">
      <c r="A18328" t="s">
        <v>33134</v>
      </c>
      <c r="B18328">
        <v>46</v>
      </c>
      <c r="C18328">
        <v>16</v>
      </c>
      <c r="D18328">
        <v>20</v>
      </c>
      <c r="E18328" t="s">
        <v>711</v>
      </c>
      <c r="G18328" t="e">
        <f>--Blank</f>
        <v>#NAME?</v>
      </c>
    </row>
    <row r="18329" spans="1:7">
      <c r="A18329" t="s">
        <v>33135</v>
      </c>
      <c r="B18329">
        <v>46</v>
      </c>
      <c r="C18329">
        <v>17</v>
      </c>
      <c r="D18329">
        <v>1</v>
      </c>
      <c r="E18329" t="s">
        <v>711</v>
      </c>
      <c r="G18329" t="e">
        <f>--Blank</f>
        <v>#NAME?</v>
      </c>
    </row>
    <row r="18330" spans="1:7">
      <c r="A18330" t="s">
        <v>33136</v>
      </c>
      <c r="B18330">
        <v>46</v>
      </c>
      <c r="C18330">
        <v>17</v>
      </c>
      <c r="D18330">
        <v>2</v>
      </c>
      <c r="E18330" t="s">
        <v>711</v>
      </c>
      <c r="G18330" t="e">
        <f>--Blank</f>
        <v>#NAME?</v>
      </c>
    </row>
    <row r="18331" spans="1:7">
      <c r="A18331" t="s">
        <v>33137</v>
      </c>
      <c r="B18331">
        <v>46</v>
      </c>
      <c r="C18331">
        <v>17</v>
      </c>
      <c r="D18331">
        <v>3</v>
      </c>
      <c r="E18331" t="s">
        <v>711</v>
      </c>
      <c r="G18331" t="e">
        <f>--Blank</f>
        <v>#NAME?</v>
      </c>
    </row>
    <row r="18332" spans="1:7">
      <c r="A18332" t="s">
        <v>33138</v>
      </c>
      <c r="B18332">
        <v>46</v>
      </c>
      <c r="C18332">
        <v>17</v>
      </c>
      <c r="D18332">
        <v>4</v>
      </c>
      <c r="E18332" t="s">
        <v>711</v>
      </c>
      <c r="G18332" t="e">
        <f>--Blank</f>
        <v>#NAME?</v>
      </c>
    </row>
    <row r="18333" spans="1:7">
      <c r="A18333" t="s">
        <v>33139</v>
      </c>
      <c r="B18333">
        <v>46</v>
      </c>
      <c r="C18333">
        <v>17</v>
      </c>
      <c r="D18333">
        <v>5</v>
      </c>
      <c r="E18333" t="s">
        <v>711</v>
      </c>
      <c r="G18333" t="e">
        <f>--Blank</f>
        <v>#NAME?</v>
      </c>
    </row>
    <row r="18334" spans="1:7">
      <c r="A18334" t="s">
        <v>33140</v>
      </c>
      <c r="B18334">
        <v>46</v>
      </c>
      <c r="C18334">
        <v>17</v>
      </c>
      <c r="D18334">
        <v>6</v>
      </c>
      <c r="E18334" t="s">
        <v>711</v>
      </c>
      <c r="G18334" t="e">
        <f>--Blank</f>
        <v>#NAME?</v>
      </c>
    </row>
    <row r="18335" spans="1:7">
      <c r="A18335" t="s">
        <v>33141</v>
      </c>
      <c r="B18335">
        <v>46</v>
      </c>
      <c r="C18335">
        <v>17</v>
      </c>
      <c r="D18335">
        <v>7</v>
      </c>
      <c r="E18335" t="s">
        <v>711</v>
      </c>
      <c r="G18335" t="e">
        <f>--Blank</f>
        <v>#NAME?</v>
      </c>
    </row>
    <row r="18336" spans="1:7">
      <c r="A18336" t="s">
        <v>33142</v>
      </c>
      <c r="B18336">
        <v>46</v>
      </c>
      <c r="C18336">
        <v>17</v>
      </c>
      <c r="D18336">
        <v>8</v>
      </c>
      <c r="E18336" t="s">
        <v>711</v>
      </c>
      <c r="G18336" t="e">
        <f>--Blank</f>
        <v>#NAME?</v>
      </c>
    </row>
    <row r="18337" spans="1:7">
      <c r="A18337" t="s">
        <v>33143</v>
      </c>
      <c r="B18337">
        <v>46</v>
      </c>
      <c r="C18337">
        <v>17</v>
      </c>
      <c r="D18337">
        <v>9</v>
      </c>
      <c r="E18337" t="s">
        <v>711</v>
      </c>
      <c r="G18337" t="e">
        <f>--Blank</f>
        <v>#NAME?</v>
      </c>
    </row>
    <row r="18338" spans="1:7">
      <c r="A18338" t="s">
        <v>33144</v>
      </c>
      <c r="B18338">
        <v>46</v>
      </c>
      <c r="C18338">
        <v>17</v>
      </c>
      <c r="D18338">
        <v>10</v>
      </c>
      <c r="E18338" t="s">
        <v>711</v>
      </c>
      <c r="G18338" t="e">
        <f>--Blank</f>
        <v>#NAME?</v>
      </c>
    </row>
    <row r="18339" spans="1:7">
      <c r="A18339" t="s">
        <v>33145</v>
      </c>
      <c r="B18339">
        <v>46</v>
      </c>
      <c r="C18339">
        <v>17</v>
      </c>
      <c r="D18339">
        <v>11</v>
      </c>
      <c r="E18339" t="s">
        <v>711</v>
      </c>
      <c r="G18339" t="e">
        <f>--Blank</f>
        <v>#NAME?</v>
      </c>
    </row>
    <row r="18340" spans="1:7">
      <c r="A18340" t="s">
        <v>33146</v>
      </c>
      <c r="B18340">
        <v>46</v>
      </c>
      <c r="C18340">
        <v>17</v>
      </c>
      <c r="D18340">
        <v>12</v>
      </c>
      <c r="E18340" t="s">
        <v>711</v>
      </c>
      <c r="G18340" t="e">
        <f>--Blank</f>
        <v>#NAME?</v>
      </c>
    </row>
    <row r="18341" spans="1:7">
      <c r="A18341" t="s">
        <v>33147</v>
      </c>
      <c r="B18341">
        <v>46</v>
      </c>
      <c r="C18341">
        <v>17</v>
      </c>
      <c r="D18341">
        <v>13</v>
      </c>
      <c r="E18341" t="s">
        <v>711</v>
      </c>
      <c r="G18341" t="e">
        <f>--Blank</f>
        <v>#NAME?</v>
      </c>
    </row>
    <row r="18342" spans="1:7">
      <c r="A18342" t="s">
        <v>33148</v>
      </c>
      <c r="B18342">
        <v>46</v>
      </c>
      <c r="C18342">
        <v>17</v>
      </c>
      <c r="D18342">
        <v>14</v>
      </c>
      <c r="E18342" t="s">
        <v>711</v>
      </c>
      <c r="G18342" t="e">
        <f>--Blank</f>
        <v>#NAME?</v>
      </c>
    </row>
    <row r="18343" spans="1:7">
      <c r="A18343" t="s">
        <v>33149</v>
      </c>
      <c r="B18343">
        <v>46</v>
      </c>
      <c r="C18343">
        <v>17</v>
      </c>
      <c r="D18343">
        <v>15</v>
      </c>
      <c r="E18343" t="s">
        <v>711</v>
      </c>
      <c r="G18343" t="e">
        <f>--Blank</f>
        <v>#NAME?</v>
      </c>
    </row>
    <row r="18344" spans="1:7">
      <c r="A18344" t="s">
        <v>33150</v>
      </c>
      <c r="B18344">
        <v>46</v>
      </c>
      <c r="C18344">
        <v>17</v>
      </c>
      <c r="D18344">
        <v>16</v>
      </c>
      <c r="E18344" t="s">
        <v>711</v>
      </c>
      <c r="G18344" t="e">
        <f>--Blank</f>
        <v>#NAME?</v>
      </c>
    </row>
    <row r="18345" spans="1:7">
      <c r="A18345" t="s">
        <v>33151</v>
      </c>
      <c r="B18345">
        <v>46</v>
      </c>
      <c r="C18345">
        <v>17</v>
      </c>
      <c r="D18345">
        <v>17</v>
      </c>
      <c r="E18345" t="s">
        <v>711</v>
      </c>
      <c r="G18345" t="e">
        <f>--Blank</f>
        <v>#NAME?</v>
      </c>
    </row>
    <row r="18346" spans="1:7">
      <c r="A18346" t="s">
        <v>33152</v>
      </c>
      <c r="B18346">
        <v>46</v>
      </c>
      <c r="C18346">
        <v>17</v>
      </c>
      <c r="D18346">
        <v>18</v>
      </c>
      <c r="E18346" t="s">
        <v>711</v>
      </c>
      <c r="G18346" t="e">
        <f>--Blank</f>
        <v>#NAME?</v>
      </c>
    </row>
    <row r="18347" spans="1:7">
      <c r="A18347" t="s">
        <v>33153</v>
      </c>
      <c r="B18347">
        <v>46</v>
      </c>
      <c r="C18347">
        <v>17</v>
      </c>
      <c r="D18347">
        <v>19</v>
      </c>
      <c r="E18347" t="s">
        <v>711</v>
      </c>
      <c r="G18347" t="e">
        <f>--Blank</f>
        <v>#NAME?</v>
      </c>
    </row>
    <row r="18348" spans="1:7">
      <c r="A18348" t="s">
        <v>33154</v>
      </c>
      <c r="B18348">
        <v>46</v>
      </c>
      <c r="C18348">
        <v>17</v>
      </c>
      <c r="D18348">
        <v>20</v>
      </c>
      <c r="E18348" t="s">
        <v>711</v>
      </c>
      <c r="G18348" t="e">
        <f>--Blank</f>
        <v>#NAME?</v>
      </c>
    </row>
    <row r="18349" spans="1:7">
      <c r="A18349" t="s">
        <v>33155</v>
      </c>
      <c r="B18349">
        <v>46</v>
      </c>
      <c r="C18349">
        <v>18</v>
      </c>
      <c r="D18349">
        <v>1</v>
      </c>
      <c r="E18349" t="s">
        <v>711</v>
      </c>
      <c r="G18349" t="e">
        <f>--Blank</f>
        <v>#NAME?</v>
      </c>
    </row>
    <row r="18350" spans="1:7">
      <c r="A18350" t="s">
        <v>33156</v>
      </c>
      <c r="B18350">
        <v>46</v>
      </c>
      <c r="C18350">
        <v>18</v>
      </c>
      <c r="D18350">
        <v>2</v>
      </c>
      <c r="E18350" t="s">
        <v>711</v>
      </c>
      <c r="G18350" t="e">
        <f>--Blank</f>
        <v>#NAME?</v>
      </c>
    </row>
    <row r="18351" spans="1:7">
      <c r="A18351" t="s">
        <v>33157</v>
      </c>
      <c r="B18351">
        <v>46</v>
      </c>
      <c r="C18351">
        <v>18</v>
      </c>
      <c r="D18351">
        <v>3</v>
      </c>
      <c r="E18351" t="s">
        <v>711</v>
      </c>
      <c r="G18351" t="e">
        <f>--Blank</f>
        <v>#NAME?</v>
      </c>
    </row>
    <row r="18352" spans="1:7">
      <c r="A18352" t="s">
        <v>33158</v>
      </c>
      <c r="B18352">
        <v>46</v>
      </c>
      <c r="C18352">
        <v>18</v>
      </c>
      <c r="D18352">
        <v>4</v>
      </c>
      <c r="E18352" t="s">
        <v>711</v>
      </c>
      <c r="G18352" t="e">
        <f>--Blank</f>
        <v>#NAME?</v>
      </c>
    </row>
    <row r="18353" spans="1:7">
      <c r="A18353" t="s">
        <v>33159</v>
      </c>
      <c r="B18353">
        <v>46</v>
      </c>
      <c r="C18353">
        <v>18</v>
      </c>
      <c r="D18353">
        <v>5</v>
      </c>
      <c r="E18353" t="s">
        <v>711</v>
      </c>
      <c r="G18353" t="e">
        <f>--Blank</f>
        <v>#NAME?</v>
      </c>
    </row>
    <row r="18354" spans="1:7">
      <c r="A18354" t="s">
        <v>33160</v>
      </c>
      <c r="B18354">
        <v>46</v>
      </c>
      <c r="C18354">
        <v>18</v>
      </c>
      <c r="D18354">
        <v>6</v>
      </c>
      <c r="E18354" t="s">
        <v>711</v>
      </c>
      <c r="G18354" t="e">
        <f>--Blank</f>
        <v>#NAME?</v>
      </c>
    </row>
    <row r="18355" spans="1:7">
      <c r="A18355" t="s">
        <v>33161</v>
      </c>
      <c r="B18355">
        <v>46</v>
      </c>
      <c r="C18355">
        <v>18</v>
      </c>
      <c r="D18355">
        <v>7</v>
      </c>
      <c r="E18355" t="s">
        <v>711</v>
      </c>
      <c r="G18355" t="e">
        <f>--Blank</f>
        <v>#NAME?</v>
      </c>
    </row>
    <row r="18356" spans="1:7">
      <c r="A18356" t="s">
        <v>33162</v>
      </c>
      <c r="B18356">
        <v>46</v>
      </c>
      <c r="C18356">
        <v>18</v>
      </c>
      <c r="D18356">
        <v>8</v>
      </c>
      <c r="E18356" t="s">
        <v>711</v>
      </c>
      <c r="G18356" t="e">
        <f>--Blank</f>
        <v>#NAME?</v>
      </c>
    </row>
    <row r="18357" spans="1:7">
      <c r="A18357" t="s">
        <v>33163</v>
      </c>
      <c r="B18357">
        <v>46</v>
      </c>
      <c r="C18357">
        <v>18</v>
      </c>
      <c r="D18357">
        <v>9</v>
      </c>
      <c r="E18357" t="s">
        <v>711</v>
      </c>
      <c r="G18357" t="e">
        <f>--Blank</f>
        <v>#NAME?</v>
      </c>
    </row>
    <row r="18358" spans="1:7">
      <c r="A18358" t="s">
        <v>33164</v>
      </c>
      <c r="B18358">
        <v>46</v>
      </c>
      <c r="C18358">
        <v>18</v>
      </c>
      <c r="D18358">
        <v>10</v>
      </c>
      <c r="E18358" t="s">
        <v>711</v>
      </c>
      <c r="G18358" t="e">
        <f>--Blank</f>
        <v>#NAME?</v>
      </c>
    </row>
    <row r="18359" spans="1:7">
      <c r="A18359" t="s">
        <v>33165</v>
      </c>
      <c r="B18359">
        <v>46</v>
      </c>
      <c r="C18359">
        <v>18</v>
      </c>
      <c r="D18359">
        <v>11</v>
      </c>
      <c r="E18359" t="s">
        <v>711</v>
      </c>
      <c r="G18359" t="e">
        <f>--Blank</f>
        <v>#NAME?</v>
      </c>
    </row>
    <row r="18360" spans="1:7">
      <c r="A18360" t="s">
        <v>33166</v>
      </c>
      <c r="B18360">
        <v>46</v>
      </c>
      <c r="C18360">
        <v>18</v>
      </c>
      <c r="D18360">
        <v>12</v>
      </c>
      <c r="E18360" t="s">
        <v>711</v>
      </c>
      <c r="G18360" t="e">
        <f>--Blank</f>
        <v>#NAME?</v>
      </c>
    </row>
    <row r="18361" spans="1:7">
      <c r="A18361" t="s">
        <v>33167</v>
      </c>
      <c r="B18361">
        <v>46</v>
      </c>
      <c r="C18361">
        <v>18</v>
      </c>
      <c r="D18361">
        <v>13</v>
      </c>
      <c r="E18361" t="s">
        <v>711</v>
      </c>
      <c r="G18361" t="e">
        <f>--Blank</f>
        <v>#NAME?</v>
      </c>
    </row>
    <row r="18362" spans="1:7">
      <c r="A18362" t="s">
        <v>33168</v>
      </c>
      <c r="B18362">
        <v>46</v>
      </c>
      <c r="C18362">
        <v>18</v>
      </c>
      <c r="D18362">
        <v>14</v>
      </c>
      <c r="E18362" t="s">
        <v>711</v>
      </c>
      <c r="G18362" t="e">
        <f>--Blank</f>
        <v>#NAME?</v>
      </c>
    </row>
    <row r="18363" spans="1:7">
      <c r="A18363" t="s">
        <v>33169</v>
      </c>
      <c r="B18363">
        <v>46</v>
      </c>
      <c r="C18363">
        <v>18</v>
      </c>
      <c r="D18363">
        <v>15</v>
      </c>
      <c r="E18363" t="s">
        <v>711</v>
      </c>
      <c r="G18363" t="e">
        <f>--Blank</f>
        <v>#NAME?</v>
      </c>
    </row>
    <row r="18364" spans="1:7">
      <c r="A18364" t="s">
        <v>33170</v>
      </c>
      <c r="B18364">
        <v>46</v>
      </c>
      <c r="C18364">
        <v>18</v>
      </c>
      <c r="D18364">
        <v>16</v>
      </c>
      <c r="E18364" t="s">
        <v>711</v>
      </c>
      <c r="G18364" t="e">
        <f>--Blank</f>
        <v>#NAME?</v>
      </c>
    </row>
    <row r="18365" spans="1:7">
      <c r="A18365" t="s">
        <v>33171</v>
      </c>
      <c r="B18365">
        <v>46</v>
      </c>
      <c r="C18365">
        <v>18</v>
      </c>
      <c r="D18365">
        <v>17</v>
      </c>
      <c r="E18365" t="s">
        <v>711</v>
      </c>
      <c r="G18365" t="e">
        <f>--Blank</f>
        <v>#NAME?</v>
      </c>
    </row>
    <row r="18366" spans="1:7">
      <c r="A18366" t="s">
        <v>33172</v>
      </c>
      <c r="B18366">
        <v>46</v>
      </c>
      <c r="C18366">
        <v>18</v>
      </c>
      <c r="D18366">
        <v>18</v>
      </c>
      <c r="E18366" t="s">
        <v>711</v>
      </c>
      <c r="G18366" t="e">
        <f>--Blank</f>
        <v>#NAME?</v>
      </c>
    </row>
    <row r="18367" spans="1:7">
      <c r="A18367" t="s">
        <v>33173</v>
      </c>
      <c r="B18367">
        <v>46</v>
      </c>
      <c r="C18367">
        <v>18</v>
      </c>
      <c r="D18367">
        <v>19</v>
      </c>
      <c r="E18367" t="s">
        <v>711</v>
      </c>
      <c r="G18367" t="e">
        <f>--Blank</f>
        <v>#NAME?</v>
      </c>
    </row>
    <row r="18368" spans="1:7">
      <c r="A18368" t="s">
        <v>33174</v>
      </c>
      <c r="B18368">
        <v>46</v>
      </c>
      <c r="C18368">
        <v>18</v>
      </c>
      <c r="D18368">
        <v>20</v>
      </c>
      <c r="E18368" t="s">
        <v>711</v>
      </c>
      <c r="G18368" t="e">
        <f>--Blank</f>
        <v>#NAME?</v>
      </c>
    </row>
    <row r="18369" spans="1:7">
      <c r="A18369" t="s">
        <v>33175</v>
      </c>
      <c r="B18369">
        <v>46</v>
      </c>
      <c r="C18369">
        <v>19</v>
      </c>
      <c r="D18369">
        <v>1</v>
      </c>
      <c r="E18369" t="s">
        <v>711</v>
      </c>
      <c r="G18369" t="e">
        <f>--Blank</f>
        <v>#NAME?</v>
      </c>
    </row>
    <row r="18370" spans="1:7">
      <c r="A18370" t="s">
        <v>33176</v>
      </c>
      <c r="B18370">
        <v>46</v>
      </c>
      <c r="C18370">
        <v>19</v>
      </c>
      <c r="D18370">
        <v>2</v>
      </c>
      <c r="E18370" t="s">
        <v>711</v>
      </c>
      <c r="G18370" t="e">
        <f>--Blank</f>
        <v>#NAME?</v>
      </c>
    </row>
    <row r="18371" spans="1:7">
      <c r="A18371" t="s">
        <v>33177</v>
      </c>
      <c r="B18371">
        <v>46</v>
      </c>
      <c r="C18371">
        <v>19</v>
      </c>
      <c r="D18371">
        <v>3</v>
      </c>
      <c r="E18371" t="s">
        <v>711</v>
      </c>
      <c r="G18371" t="e">
        <f>--Blank</f>
        <v>#NAME?</v>
      </c>
    </row>
    <row r="18372" spans="1:7">
      <c r="A18372" t="s">
        <v>33178</v>
      </c>
      <c r="B18372">
        <v>46</v>
      </c>
      <c r="C18372">
        <v>19</v>
      </c>
      <c r="D18372">
        <v>4</v>
      </c>
      <c r="E18372" t="s">
        <v>711</v>
      </c>
      <c r="G18372" t="e">
        <f>--Blank</f>
        <v>#NAME?</v>
      </c>
    </row>
    <row r="18373" spans="1:7">
      <c r="A18373" t="s">
        <v>33179</v>
      </c>
      <c r="B18373">
        <v>46</v>
      </c>
      <c r="C18373">
        <v>19</v>
      </c>
      <c r="D18373">
        <v>5</v>
      </c>
      <c r="E18373" t="s">
        <v>711</v>
      </c>
      <c r="G18373" t="e">
        <f>--Blank</f>
        <v>#NAME?</v>
      </c>
    </row>
    <row r="18374" spans="1:7">
      <c r="A18374" t="s">
        <v>33180</v>
      </c>
      <c r="B18374">
        <v>46</v>
      </c>
      <c r="C18374">
        <v>19</v>
      </c>
      <c r="D18374">
        <v>6</v>
      </c>
      <c r="E18374" t="s">
        <v>711</v>
      </c>
      <c r="G18374" t="e">
        <f>--Blank</f>
        <v>#NAME?</v>
      </c>
    </row>
    <row r="18375" spans="1:7">
      <c r="A18375" t="s">
        <v>33181</v>
      </c>
      <c r="B18375">
        <v>46</v>
      </c>
      <c r="C18375">
        <v>19</v>
      </c>
      <c r="D18375">
        <v>7</v>
      </c>
      <c r="E18375" t="s">
        <v>711</v>
      </c>
      <c r="G18375" t="e">
        <f>--Blank</f>
        <v>#NAME?</v>
      </c>
    </row>
    <row r="18376" spans="1:7">
      <c r="A18376" t="s">
        <v>33182</v>
      </c>
      <c r="B18376">
        <v>46</v>
      </c>
      <c r="C18376">
        <v>19</v>
      </c>
      <c r="D18376">
        <v>8</v>
      </c>
      <c r="E18376" t="s">
        <v>711</v>
      </c>
      <c r="G18376" t="e">
        <f>--Blank</f>
        <v>#NAME?</v>
      </c>
    </row>
    <row r="18377" spans="1:7">
      <c r="A18377" t="s">
        <v>33183</v>
      </c>
      <c r="B18377">
        <v>46</v>
      </c>
      <c r="C18377">
        <v>19</v>
      </c>
      <c r="D18377">
        <v>9</v>
      </c>
      <c r="E18377" t="s">
        <v>711</v>
      </c>
      <c r="G18377" t="e">
        <f>--Blank</f>
        <v>#NAME?</v>
      </c>
    </row>
    <row r="18378" spans="1:7">
      <c r="A18378" t="s">
        <v>33184</v>
      </c>
      <c r="B18378">
        <v>46</v>
      </c>
      <c r="C18378">
        <v>19</v>
      </c>
      <c r="D18378">
        <v>10</v>
      </c>
      <c r="E18378" t="s">
        <v>711</v>
      </c>
      <c r="G18378" t="e">
        <f>--Blank</f>
        <v>#NAME?</v>
      </c>
    </row>
    <row r="18379" spans="1:7">
      <c r="A18379" t="s">
        <v>33185</v>
      </c>
      <c r="B18379">
        <v>46</v>
      </c>
      <c r="C18379">
        <v>19</v>
      </c>
      <c r="D18379">
        <v>11</v>
      </c>
      <c r="E18379" t="s">
        <v>711</v>
      </c>
      <c r="G18379" t="e">
        <f>--Blank</f>
        <v>#NAME?</v>
      </c>
    </row>
    <row r="18380" spans="1:7">
      <c r="A18380" t="s">
        <v>33186</v>
      </c>
      <c r="B18380">
        <v>46</v>
      </c>
      <c r="C18380">
        <v>19</v>
      </c>
      <c r="D18380">
        <v>12</v>
      </c>
      <c r="E18380" t="s">
        <v>711</v>
      </c>
      <c r="G18380" t="e">
        <f>--Blank</f>
        <v>#NAME?</v>
      </c>
    </row>
    <row r="18381" spans="1:7">
      <c r="A18381" t="s">
        <v>33187</v>
      </c>
      <c r="B18381">
        <v>46</v>
      </c>
      <c r="C18381">
        <v>19</v>
      </c>
      <c r="D18381">
        <v>13</v>
      </c>
      <c r="E18381" t="s">
        <v>711</v>
      </c>
      <c r="G18381" t="e">
        <f>--Blank</f>
        <v>#NAME?</v>
      </c>
    </row>
    <row r="18382" spans="1:7">
      <c r="A18382" t="s">
        <v>33188</v>
      </c>
      <c r="B18382">
        <v>46</v>
      </c>
      <c r="C18382">
        <v>19</v>
      </c>
      <c r="D18382">
        <v>14</v>
      </c>
      <c r="E18382" t="s">
        <v>711</v>
      </c>
      <c r="G18382" t="e">
        <f>--Blank</f>
        <v>#NAME?</v>
      </c>
    </row>
    <row r="18383" spans="1:7">
      <c r="A18383" t="s">
        <v>33189</v>
      </c>
      <c r="B18383">
        <v>46</v>
      </c>
      <c r="C18383">
        <v>19</v>
      </c>
      <c r="D18383">
        <v>15</v>
      </c>
      <c r="E18383" t="s">
        <v>711</v>
      </c>
      <c r="G18383" t="e">
        <f>--Blank</f>
        <v>#NAME?</v>
      </c>
    </row>
    <row r="18384" spans="1:7">
      <c r="A18384" t="s">
        <v>33190</v>
      </c>
      <c r="B18384">
        <v>46</v>
      </c>
      <c r="C18384">
        <v>19</v>
      </c>
      <c r="D18384">
        <v>16</v>
      </c>
      <c r="E18384" t="s">
        <v>711</v>
      </c>
      <c r="G18384" t="e">
        <f>--Blank</f>
        <v>#NAME?</v>
      </c>
    </row>
    <row r="18385" spans="1:7">
      <c r="A18385" t="s">
        <v>33191</v>
      </c>
      <c r="B18385">
        <v>46</v>
      </c>
      <c r="C18385">
        <v>19</v>
      </c>
      <c r="D18385">
        <v>17</v>
      </c>
      <c r="E18385" t="s">
        <v>711</v>
      </c>
      <c r="G18385" t="e">
        <f>--Blank</f>
        <v>#NAME?</v>
      </c>
    </row>
    <row r="18386" spans="1:7">
      <c r="A18386" t="s">
        <v>33192</v>
      </c>
      <c r="B18386">
        <v>46</v>
      </c>
      <c r="C18386">
        <v>19</v>
      </c>
      <c r="D18386">
        <v>18</v>
      </c>
      <c r="E18386" t="s">
        <v>711</v>
      </c>
      <c r="G18386" t="e">
        <f>--Blank</f>
        <v>#NAME?</v>
      </c>
    </row>
    <row r="18387" spans="1:7">
      <c r="A18387" t="s">
        <v>33193</v>
      </c>
      <c r="B18387">
        <v>46</v>
      </c>
      <c r="C18387">
        <v>19</v>
      </c>
      <c r="D18387">
        <v>19</v>
      </c>
      <c r="E18387" t="s">
        <v>711</v>
      </c>
      <c r="G18387" t="e">
        <f>--Blank</f>
        <v>#NAME?</v>
      </c>
    </row>
    <row r="18388" spans="1:7">
      <c r="A18388" t="s">
        <v>33194</v>
      </c>
      <c r="B18388">
        <v>46</v>
      </c>
      <c r="C18388">
        <v>19</v>
      </c>
      <c r="D18388">
        <v>20</v>
      </c>
      <c r="E18388" t="s">
        <v>711</v>
      </c>
      <c r="G18388" t="e">
        <f>--Blank</f>
        <v>#NAME?</v>
      </c>
    </row>
    <row r="18389" spans="1:7">
      <c r="A18389" t="s">
        <v>33195</v>
      </c>
      <c r="B18389">
        <v>46</v>
      </c>
      <c r="C18389">
        <v>20</v>
      </c>
      <c r="D18389">
        <v>1</v>
      </c>
      <c r="E18389" t="s">
        <v>711</v>
      </c>
      <c r="G18389" t="e">
        <f>--Blank</f>
        <v>#NAME?</v>
      </c>
    </row>
    <row r="18390" spans="1:7">
      <c r="A18390" t="s">
        <v>33196</v>
      </c>
      <c r="B18390">
        <v>46</v>
      </c>
      <c r="C18390">
        <v>20</v>
      </c>
      <c r="D18390">
        <v>2</v>
      </c>
      <c r="E18390" t="s">
        <v>711</v>
      </c>
      <c r="G18390" t="e">
        <f>--Blank</f>
        <v>#NAME?</v>
      </c>
    </row>
    <row r="18391" spans="1:7">
      <c r="A18391" t="s">
        <v>33197</v>
      </c>
      <c r="B18391">
        <v>46</v>
      </c>
      <c r="C18391">
        <v>20</v>
      </c>
      <c r="D18391">
        <v>3</v>
      </c>
      <c r="E18391" t="s">
        <v>711</v>
      </c>
      <c r="G18391" t="e">
        <f>--Blank</f>
        <v>#NAME?</v>
      </c>
    </row>
    <row r="18392" spans="1:7">
      <c r="A18392" t="s">
        <v>33198</v>
      </c>
      <c r="B18392">
        <v>46</v>
      </c>
      <c r="C18392">
        <v>20</v>
      </c>
      <c r="D18392">
        <v>4</v>
      </c>
      <c r="E18392" t="s">
        <v>711</v>
      </c>
      <c r="G18392" t="e">
        <f>--Blank</f>
        <v>#NAME?</v>
      </c>
    </row>
    <row r="18393" spans="1:7">
      <c r="A18393" t="s">
        <v>33199</v>
      </c>
      <c r="B18393">
        <v>46</v>
      </c>
      <c r="C18393">
        <v>20</v>
      </c>
      <c r="D18393">
        <v>5</v>
      </c>
      <c r="E18393" t="s">
        <v>711</v>
      </c>
      <c r="G18393" t="e">
        <f>--Blank</f>
        <v>#NAME?</v>
      </c>
    </row>
    <row r="18394" spans="1:7">
      <c r="A18394" t="s">
        <v>33200</v>
      </c>
      <c r="B18394">
        <v>46</v>
      </c>
      <c r="C18394">
        <v>20</v>
      </c>
      <c r="D18394">
        <v>6</v>
      </c>
      <c r="E18394" t="s">
        <v>711</v>
      </c>
      <c r="G18394" t="e">
        <f>--Blank</f>
        <v>#NAME?</v>
      </c>
    </row>
    <row r="18395" spans="1:7">
      <c r="A18395" t="s">
        <v>33201</v>
      </c>
      <c r="B18395">
        <v>46</v>
      </c>
      <c r="C18395">
        <v>20</v>
      </c>
      <c r="D18395">
        <v>7</v>
      </c>
      <c r="E18395" t="s">
        <v>711</v>
      </c>
      <c r="G18395" t="e">
        <f>--Blank</f>
        <v>#NAME?</v>
      </c>
    </row>
    <row r="18396" spans="1:7">
      <c r="A18396" t="s">
        <v>33202</v>
      </c>
      <c r="B18396">
        <v>46</v>
      </c>
      <c r="C18396">
        <v>20</v>
      </c>
      <c r="D18396">
        <v>8</v>
      </c>
      <c r="E18396" t="s">
        <v>711</v>
      </c>
      <c r="G18396" t="e">
        <f>--Blank</f>
        <v>#NAME?</v>
      </c>
    </row>
    <row r="18397" spans="1:7">
      <c r="A18397" t="s">
        <v>33203</v>
      </c>
      <c r="B18397">
        <v>46</v>
      </c>
      <c r="C18397">
        <v>20</v>
      </c>
      <c r="D18397">
        <v>9</v>
      </c>
      <c r="E18397" t="s">
        <v>711</v>
      </c>
      <c r="G18397" t="e">
        <f>--Blank</f>
        <v>#NAME?</v>
      </c>
    </row>
    <row r="18398" spans="1:7">
      <c r="A18398" t="s">
        <v>33204</v>
      </c>
      <c r="B18398">
        <v>46</v>
      </c>
      <c r="C18398">
        <v>20</v>
      </c>
      <c r="D18398">
        <v>10</v>
      </c>
      <c r="E18398" t="s">
        <v>711</v>
      </c>
      <c r="G18398" t="e">
        <f>--Blank</f>
        <v>#NAME?</v>
      </c>
    </row>
    <row r="18399" spans="1:7">
      <c r="A18399" t="s">
        <v>33205</v>
      </c>
      <c r="B18399">
        <v>46</v>
      </c>
      <c r="C18399">
        <v>20</v>
      </c>
      <c r="D18399">
        <v>11</v>
      </c>
      <c r="E18399" t="s">
        <v>711</v>
      </c>
      <c r="G18399" t="e">
        <f>--Blank</f>
        <v>#NAME?</v>
      </c>
    </row>
    <row r="18400" spans="1:7">
      <c r="A18400" t="s">
        <v>33206</v>
      </c>
      <c r="B18400">
        <v>46</v>
      </c>
      <c r="C18400">
        <v>20</v>
      </c>
      <c r="D18400">
        <v>12</v>
      </c>
      <c r="E18400" t="s">
        <v>711</v>
      </c>
      <c r="G18400" t="e">
        <f>--Blank</f>
        <v>#NAME?</v>
      </c>
    </row>
    <row r="18401" spans="1:7">
      <c r="A18401" t="s">
        <v>33207</v>
      </c>
      <c r="B18401">
        <v>46</v>
      </c>
      <c r="C18401">
        <v>20</v>
      </c>
      <c r="D18401">
        <v>13</v>
      </c>
      <c r="E18401" t="s">
        <v>711</v>
      </c>
      <c r="G18401" t="e">
        <f>--Blank</f>
        <v>#NAME?</v>
      </c>
    </row>
    <row r="18402" spans="1:7">
      <c r="A18402" t="s">
        <v>33208</v>
      </c>
      <c r="B18402">
        <v>46</v>
      </c>
      <c r="C18402">
        <v>20</v>
      </c>
      <c r="D18402">
        <v>14</v>
      </c>
      <c r="E18402" t="s">
        <v>711</v>
      </c>
      <c r="G18402" t="e">
        <f>--Blank</f>
        <v>#NAME?</v>
      </c>
    </row>
    <row r="18403" spans="1:7">
      <c r="A18403" t="s">
        <v>33209</v>
      </c>
      <c r="B18403">
        <v>46</v>
      </c>
      <c r="C18403">
        <v>20</v>
      </c>
      <c r="D18403">
        <v>15</v>
      </c>
      <c r="E18403" t="s">
        <v>711</v>
      </c>
      <c r="G18403" t="e">
        <f>--Blank</f>
        <v>#NAME?</v>
      </c>
    </row>
    <row r="18404" spans="1:7">
      <c r="A18404" t="s">
        <v>33210</v>
      </c>
      <c r="B18404">
        <v>46</v>
      </c>
      <c r="C18404">
        <v>20</v>
      </c>
      <c r="D18404">
        <v>16</v>
      </c>
      <c r="E18404" t="s">
        <v>711</v>
      </c>
      <c r="G18404" t="e">
        <f>--Blank</f>
        <v>#NAME?</v>
      </c>
    </row>
    <row r="18405" spans="1:7">
      <c r="A18405" t="s">
        <v>33211</v>
      </c>
      <c r="B18405">
        <v>46</v>
      </c>
      <c r="C18405">
        <v>20</v>
      </c>
      <c r="D18405">
        <v>17</v>
      </c>
      <c r="E18405" t="s">
        <v>711</v>
      </c>
      <c r="G18405" t="e">
        <f>--Blank</f>
        <v>#NAME?</v>
      </c>
    </row>
    <row r="18406" spans="1:7">
      <c r="A18406" t="s">
        <v>33212</v>
      </c>
      <c r="B18406">
        <v>46</v>
      </c>
      <c r="C18406">
        <v>20</v>
      </c>
      <c r="D18406">
        <v>18</v>
      </c>
      <c r="E18406" t="s">
        <v>711</v>
      </c>
      <c r="G18406" t="e">
        <f>--Blank</f>
        <v>#NAME?</v>
      </c>
    </row>
    <row r="18407" spans="1:7">
      <c r="A18407" t="s">
        <v>33213</v>
      </c>
      <c r="B18407">
        <v>46</v>
      </c>
      <c r="C18407">
        <v>20</v>
      </c>
      <c r="D18407">
        <v>19</v>
      </c>
      <c r="E18407" t="s">
        <v>711</v>
      </c>
      <c r="G18407" t="e">
        <f>--Blank</f>
        <v>#NAME?</v>
      </c>
    </row>
    <row r="18408" spans="1:7">
      <c r="A18408" t="s">
        <v>33214</v>
      </c>
      <c r="B18408">
        <v>46</v>
      </c>
      <c r="C18408">
        <v>20</v>
      </c>
      <c r="D18408">
        <v>20</v>
      </c>
      <c r="E18408" t="s">
        <v>711</v>
      </c>
      <c r="G18408" t="e">
        <f>--Blank</f>
        <v>#NAME?</v>
      </c>
    </row>
    <row r="18409" spans="1:7">
      <c r="A18409" t="s">
        <v>33215</v>
      </c>
      <c r="B18409">
        <v>47</v>
      </c>
      <c r="C18409">
        <v>1</v>
      </c>
      <c r="D18409">
        <v>1</v>
      </c>
      <c r="E18409" t="s">
        <v>15</v>
      </c>
      <c r="G18409" t="s">
        <v>16</v>
      </c>
    </row>
    <row r="18410" spans="1:7">
      <c r="A18410" t="s">
        <v>33216</v>
      </c>
      <c r="B18410">
        <v>47</v>
      </c>
      <c r="C18410">
        <v>1</v>
      </c>
      <c r="D18410">
        <v>2</v>
      </c>
      <c r="E18410" t="s">
        <v>15</v>
      </c>
      <c r="G18410" t="s">
        <v>16</v>
      </c>
    </row>
    <row r="18411" spans="1:7">
      <c r="A18411" t="s">
        <v>33217</v>
      </c>
      <c r="B18411">
        <v>47</v>
      </c>
      <c r="C18411">
        <v>1</v>
      </c>
      <c r="D18411">
        <v>3</v>
      </c>
      <c r="E18411" t="s">
        <v>19</v>
      </c>
      <c r="G18411" t="s">
        <v>20</v>
      </c>
    </row>
    <row r="18412" spans="1:7">
      <c r="A18412" t="s">
        <v>33218</v>
      </c>
      <c r="B18412">
        <v>47</v>
      </c>
      <c r="C18412">
        <v>1</v>
      </c>
      <c r="D18412">
        <v>4</v>
      </c>
      <c r="E18412" t="s">
        <v>19</v>
      </c>
      <c r="G18412" t="s">
        <v>20</v>
      </c>
    </row>
    <row r="18413" spans="1:7">
      <c r="A18413" t="s">
        <v>33219</v>
      </c>
      <c r="B18413">
        <v>47</v>
      </c>
      <c r="C18413">
        <v>1</v>
      </c>
      <c r="D18413">
        <v>5</v>
      </c>
      <c r="E18413" t="s">
        <v>23</v>
      </c>
      <c r="G18413" t="s">
        <v>24</v>
      </c>
    </row>
    <row r="18414" spans="1:7">
      <c r="A18414" t="s">
        <v>33220</v>
      </c>
      <c r="B18414">
        <v>47</v>
      </c>
      <c r="C18414">
        <v>1</v>
      </c>
      <c r="D18414">
        <v>6</v>
      </c>
      <c r="E18414" t="s">
        <v>23</v>
      </c>
      <c r="G18414" t="s">
        <v>24</v>
      </c>
    </row>
    <row r="18415" spans="1:7">
      <c r="A18415" t="s">
        <v>33221</v>
      </c>
      <c r="B18415">
        <v>47</v>
      </c>
      <c r="C18415">
        <v>1</v>
      </c>
      <c r="D18415">
        <v>7</v>
      </c>
      <c r="E18415" t="s">
        <v>27</v>
      </c>
      <c r="G18415" t="s">
        <v>28</v>
      </c>
    </row>
    <row r="18416" spans="1:7">
      <c r="A18416" t="s">
        <v>33222</v>
      </c>
      <c r="B18416">
        <v>47</v>
      </c>
      <c r="C18416">
        <v>1</v>
      </c>
      <c r="D18416">
        <v>8</v>
      </c>
      <c r="E18416" t="s">
        <v>27</v>
      </c>
      <c r="G18416" t="s">
        <v>28</v>
      </c>
    </row>
    <row r="18417" spans="1:7">
      <c r="A18417" t="s">
        <v>33223</v>
      </c>
      <c r="B18417">
        <v>47</v>
      </c>
      <c r="C18417">
        <v>1</v>
      </c>
      <c r="D18417">
        <v>9</v>
      </c>
      <c r="E18417" t="s">
        <v>31</v>
      </c>
      <c r="G18417" t="s">
        <v>32</v>
      </c>
    </row>
    <row r="18418" spans="1:7">
      <c r="A18418" t="s">
        <v>33224</v>
      </c>
      <c r="B18418">
        <v>47</v>
      </c>
      <c r="C18418">
        <v>1</v>
      </c>
      <c r="D18418">
        <v>10</v>
      </c>
      <c r="E18418" t="s">
        <v>31</v>
      </c>
      <c r="G18418" t="s">
        <v>32</v>
      </c>
    </row>
    <row r="18419" spans="1:7">
      <c r="A18419" t="s">
        <v>33225</v>
      </c>
      <c r="B18419">
        <v>47</v>
      </c>
      <c r="C18419">
        <v>1</v>
      </c>
      <c r="D18419">
        <v>11</v>
      </c>
      <c r="E18419" t="s">
        <v>35</v>
      </c>
      <c r="G18419" t="s">
        <v>36</v>
      </c>
    </row>
    <row r="18420" spans="1:7">
      <c r="A18420" t="s">
        <v>33226</v>
      </c>
      <c r="B18420">
        <v>47</v>
      </c>
      <c r="C18420">
        <v>1</v>
      </c>
      <c r="D18420">
        <v>12</v>
      </c>
      <c r="E18420" t="s">
        <v>35</v>
      </c>
      <c r="G18420" t="s">
        <v>36</v>
      </c>
    </row>
    <row r="18421" spans="1:7">
      <c r="A18421" t="s">
        <v>33227</v>
      </c>
      <c r="B18421">
        <v>47</v>
      </c>
      <c r="C18421">
        <v>1</v>
      </c>
      <c r="D18421">
        <v>13</v>
      </c>
      <c r="E18421" t="s">
        <v>39</v>
      </c>
      <c r="G18421" t="s">
        <v>40</v>
      </c>
    </row>
    <row r="18422" spans="1:7">
      <c r="A18422" t="s">
        <v>33228</v>
      </c>
      <c r="B18422">
        <v>47</v>
      </c>
      <c r="C18422">
        <v>1</v>
      </c>
      <c r="D18422">
        <v>14</v>
      </c>
      <c r="E18422" t="s">
        <v>39</v>
      </c>
      <c r="G18422" t="s">
        <v>40</v>
      </c>
    </row>
    <row r="18423" spans="1:7">
      <c r="A18423" t="s">
        <v>33229</v>
      </c>
      <c r="B18423">
        <v>47</v>
      </c>
      <c r="C18423">
        <v>1</v>
      </c>
      <c r="D18423">
        <v>15</v>
      </c>
      <c r="E18423" t="s">
        <v>43</v>
      </c>
      <c r="G18423" t="s">
        <v>44</v>
      </c>
    </row>
    <row r="18424" spans="1:7">
      <c r="A18424" t="s">
        <v>33230</v>
      </c>
      <c r="B18424">
        <v>47</v>
      </c>
      <c r="C18424">
        <v>1</v>
      </c>
      <c r="D18424">
        <v>16</v>
      </c>
      <c r="E18424" t="s">
        <v>43</v>
      </c>
      <c r="G18424" t="s">
        <v>44</v>
      </c>
    </row>
    <row r="18425" spans="1:7">
      <c r="A18425" t="s">
        <v>33231</v>
      </c>
      <c r="B18425">
        <v>47</v>
      </c>
      <c r="C18425">
        <v>1</v>
      </c>
      <c r="D18425">
        <v>17</v>
      </c>
      <c r="E18425" t="s">
        <v>47</v>
      </c>
      <c r="G18425" t="s">
        <v>48</v>
      </c>
    </row>
    <row r="18426" spans="1:7">
      <c r="A18426" t="s">
        <v>33232</v>
      </c>
      <c r="B18426">
        <v>47</v>
      </c>
      <c r="C18426">
        <v>1</v>
      </c>
      <c r="D18426">
        <v>18</v>
      </c>
      <c r="E18426" t="s">
        <v>47</v>
      </c>
      <c r="G18426" t="s">
        <v>48</v>
      </c>
    </row>
    <row r="18427" spans="1:7">
      <c r="A18427" t="s">
        <v>33233</v>
      </c>
      <c r="B18427">
        <v>47</v>
      </c>
      <c r="C18427">
        <v>1</v>
      </c>
      <c r="D18427">
        <v>19</v>
      </c>
      <c r="E18427" t="s">
        <v>51</v>
      </c>
      <c r="G18427" t="s">
        <v>52</v>
      </c>
    </row>
    <row r="18428" spans="1:7">
      <c r="A18428" t="s">
        <v>33234</v>
      </c>
      <c r="B18428">
        <v>47</v>
      </c>
      <c r="C18428">
        <v>1</v>
      </c>
      <c r="D18428">
        <v>20</v>
      </c>
      <c r="E18428" t="s">
        <v>51</v>
      </c>
      <c r="G18428" t="s">
        <v>52</v>
      </c>
    </row>
    <row r="18429" spans="1:7">
      <c r="A18429" t="s">
        <v>33235</v>
      </c>
      <c r="B18429">
        <v>47</v>
      </c>
      <c r="C18429">
        <v>2</v>
      </c>
      <c r="D18429">
        <v>1</v>
      </c>
      <c r="E18429" t="s">
        <v>55</v>
      </c>
      <c r="G18429" t="s">
        <v>56</v>
      </c>
    </row>
    <row r="18430" spans="1:7">
      <c r="A18430" t="s">
        <v>33236</v>
      </c>
      <c r="B18430">
        <v>47</v>
      </c>
      <c r="C18430">
        <v>2</v>
      </c>
      <c r="D18430">
        <v>2</v>
      </c>
      <c r="E18430" t="s">
        <v>55</v>
      </c>
      <c r="G18430" t="s">
        <v>56</v>
      </c>
    </row>
    <row r="18431" spans="1:7">
      <c r="A18431" t="s">
        <v>33237</v>
      </c>
      <c r="B18431">
        <v>47</v>
      </c>
      <c r="C18431">
        <v>2</v>
      </c>
      <c r="D18431">
        <v>3</v>
      </c>
      <c r="E18431" t="s">
        <v>59</v>
      </c>
      <c r="G18431" t="s">
        <v>60</v>
      </c>
    </row>
    <row r="18432" spans="1:7">
      <c r="A18432" t="s">
        <v>33238</v>
      </c>
      <c r="B18432">
        <v>47</v>
      </c>
      <c r="C18432">
        <v>2</v>
      </c>
      <c r="D18432">
        <v>4</v>
      </c>
      <c r="E18432" t="s">
        <v>59</v>
      </c>
      <c r="G18432" t="s">
        <v>60</v>
      </c>
    </row>
    <row r="18433" spans="1:7">
      <c r="A18433" t="s">
        <v>33239</v>
      </c>
      <c r="B18433">
        <v>47</v>
      </c>
      <c r="C18433">
        <v>2</v>
      </c>
      <c r="D18433">
        <v>5</v>
      </c>
      <c r="E18433" t="s">
        <v>63</v>
      </c>
      <c r="G18433" t="s">
        <v>64</v>
      </c>
    </row>
    <row r="18434" spans="1:7">
      <c r="A18434" t="s">
        <v>33240</v>
      </c>
      <c r="B18434">
        <v>47</v>
      </c>
      <c r="C18434">
        <v>2</v>
      </c>
      <c r="D18434">
        <v>6</v>
      </c>
      <c r="E18434" t="s">
        <v>63</v>
      </c>
      <c r="G18434" t="s">
        <v>64</v>
      </c>
    </row>
    <row r="18435" spans="1:7">
      <c r="A18435" t="s">
        <v>33241</v>
      </c>
      <c r="B18435">
        <v>47</v>
      </c>
      <c r="C18435">
        <v>2</v>
      </c>
      <c r="D18435">
        <v>7</v>
      </c>
      <c r="E18435" t="s">
        <v>67</v>
      </c>
      <c r="G18435" t="s">
        <v>68</v>
      </c>
    </row>
    <row r="18436" spans="1:7">
      <c r="A18436" t="s">
        <v>33242</v>
      </c>
      <c r="B18436">
        <v>47</v>
      </c>
      <c r="C18436">
        <v>2</v>
      </c>
      <c r="D18436">
        <v>8</v>
      </c>
      <c r="E18436" t="s">
        <v>67</v>
      </c>
      <c r="G18436" t="s">
        <v>68</v>
      </c>
    </row>
    <row r="18437" spans="1:7">
      <c r="A18437" t="s">
        <v>33243</v>
      </c>
      <c r="B18437">
        <v>47</v>
      </c>
      <c r="C18437">
        <v>2</v>
      </c>
      <c r="D18437">
        <v>9</v>
      </c>
      <c r="E18437" t="s">
        <v>71</v>
      </c>
      <c r="G18437" t="s">
        <v>72</v>
      </c>
    </row>
    <row r="18438" spans="1:7">
      <c r="A18438" t="s">
        <v>33244</v>
      </c>
      <c r="B18438">
        <v>47</v>
      </c>
      <c r="C18438">
        <v>2</v>
      </c>
      <c r="D18438">
        <v>10</v>
      </c>
      <c r="E18438" t="s">
        <v>71</v>
      </c>
      <c r="G18438" t="s">
        <v>72</v>
      </c>
    </row>
    <row r="18439" spans="1:7">
      <c r="A18439" t="s">
        <v>33245</v>
      </c>
      <c r="B18439">
        <v>47</v>
      </c>
      <c r="C18439">
        <v>2</v>
      </c>
      <c r="D18439">
        <v>11</v>
      </c>
      <c r="E18439" t="s">
        <v>75</v>
      </c>
      <c r="G18439" t="s">
        <v>76</v>
      </c>
    </row>
    <row r="18440" spans="1:7">
      <c r="A18440" t="s">
        <v>33246</v>
      </c>
      <c r="B18440">
        <v>47</v>
      </c>
      <c r="C18440">
        <v>2</v>
      </c>
      <c r="D18440">
        <v>12</v>
      </c>
      <c r="E18440" t="s">
        <v>75</v>
      </c>
      <c r="G18440" t="s">
        <v>76</v>
      </c>
    </row>
    <row r="18441" spans="1:7">
      <c r="A18441" t="s">
        <v>33247</v>
      </c>
      <c r="B18441">
        <v>47</v>
      </c>
      <c r="C18441">
        <v>2</v>
      </c>
      <c r="D18441">
        <v>13</v>
      </c>
      <c r="E18441" t="s">
        <v>33248</v>
      </c>
      <c r="F18441" t="s">
        <v>33249</v>
      </c>
    </row>
    <row r="18442" spans="1:7">
      <c r="A18442" t="s">
        <v>33250</v>
      </c>
      <c r="B18442">
        <v>47</v>
      </c>
      <c r="C18442">
        <v>2</v>
      </c>
      <c r="D18442">
        <v>14</v>
      </c>
      <c r="E18442" t="s">
        <v>33251</v>
      </c>
      <c r="F18442" t="s">
        <v>33249</v>
      </c>
    </row>
    <row r="18443" spans="1:7">
      <c r="A18443" t="s">
        <v>33252</v>
      </c>
      <c r="B18443">
        <v>47</v>
      </c>
      <c r="C18443">
        <v>2</v>
      </c>
      <c r="D18443">
        <v>15</v>
      </c>
      <c r="E18443" t="s">
        <v>33253</v>
      </c>
      <c r="G18443" t="e">
        <f>--Internal_13450</f>
        <v>#NAME?</v>
      </c>
    </row>
    <row r="18444" spans="1:7">
      <c r="A18444" t="s">
        <v>33254</v>
      </c>
      <c r="B18444">
        <v>47</v>
      </c>
      <c r="C18444">
        <v>2</v>
      </c>
      <c r="D18444">
        <v>16</v>
      </c>
      <c r="E18444" t="s">
        <v>33253</v>
      </c>
      <c r="G18444" t="e">
        <f>--Internal_13450</f>
        <v>#NAME?</v>
      </c>
    </row>
    <row r="18445" spans="1:7">
      <c r="A18445" t="s">
        <v>33255</v>
      </c>
      <c r="B18445">
        <v>47</v>
      </c>
      <c r="C18445">
        <v>2</v>
      </c>
      <c r="D18445">
        <v>17</v>
      </c>
      <c r="E18445" t="s">
        <v>33256</v>
      </c>
      <c r="G18445" t="e">
        <f>--Internal_19911</f>
        <v>#NAME?</v>
      </c>
    </row>
    <row r="18446" spans="1:7">
      <c r="A18446" t="s">
        <v>33257</v>
      </c>
      <c r="B18446">
        <v>47</v>
      </c>
      <c r="C18446">
        <v>2</v>
      </c>
      <c r="D18446">
        <v>18</v>
      </c>
      <c r="E18446" t="s">
        <v>33256</v>
      </c>
      <c r="G18446" t="e">
        <f>--Internal_19911</f>
        <v>#NAME?</v>
      </c>
    </row>
    <row r="18447" spans="1:7">
      <c r="A18447" t="s">
        <v>33258</v>
      </c>
      <c r="B18447">
        <v>47</v>
      </c>
      <c r="C18447">
        <v>2</v>
      </c>
      <c r="D18447">
        <v>19</v>
      </c>
      <c r="E18447" t="s">
        <v>33259</v>
      </c>
      <c r="F18447" t="s">
        <v>33260</v>
      </c>
    </row>
    <row r="18448" spans="1:7">
      <c r="A18448" t="s">
        <v>33261</v>
      </c>
      <c r="B18448">
        <v>47</v>
      </c>
      <c r="C18448">
        <v>2</v>
      </c>
      <c r="D18448">
        <v>20</v>
      </c>
      <c r="E18448" t="s">
        <v>33262</v>
      </c>
      <c r="F18448" t="s">
        <v>33260</v>
      </c>
    </row>
    <row r="18449" spans="1:6">
      <c r="A18449" t="s">
        <v>33263</v>
      </c>
      <c r="B18449">
        <v>47</v>
      </c>
      <c r="C18449">
        <v>3</v>
      </c>
      <c r="D18449">
        <v>1</v>
      </c>
      <c r="E18449" t="s">
        <v>33264</v>
      </c>
      <c r="F18449" t="s">
        <v>33265</v>
      </c>
    </row>
    <row r="18450" spans="1:6">
      <c r="A18450" t="s">
        <v>33266</v>
      </c>
      <c r="B18450">
        <v>47</v>
      </c>
      <c r="C18450">
        <v>3</v>
      </c>
      <c r="D18450">
        <v>2</v>
      </c>
      <c r="E18450" t="s">
        <v>33267</v>
      </c>
      <c r="F18450" t="s">
        <v>33265</v>
      </c>
    </row>
    <row r="18451" spans="1:6">
      <c r="A18451" t="s">
        <v>33268</v>
      </c>
      <c r="B18451">
        <v>47</v>
      </c>
      <c r="C18451">
        <v>3</v>
      </c>
      <c r="D18451">
        <v>3</v>
      </c>
      <c r="E18451" t="s">
        <v>33269</v>
      </c>
      <c r="F18451" t="s">
        <v>33270</v>
      </c>
    </row>
    <row r="18452" spans="1:6">
      <c r="A18452" t="s">
        <v>33271</v>
      </c>
      <c r="B18452">
        <v>47</v>
      </c>
      <c r="C18452">
        <v>3</v>
      </c>
      <c r="D18452">
        <v>4</v>
      </c>
      <c r="E18452" t="s">
        <v>33272</v>
      </c>
      <c r="F18452" t="s">
        <v>33270</v>
      </c>
    </row>
    <row r="18453" spans="1:6">
      <c r="A18453" t="s">
        <v>33273</v>
      </c>
      <c r="B18453">
        <v>47</v>
      </c>
      <c r="C18453">
        <v>3</v>
      </c>
      <c r="D18453">
        <v>5</v>
      </c>
      <c r="E18453" t="s">
        <v>33274</v>
      </c>
      <c r="F18453" t="s">
        <v>33275</v>
      </c>
    </row>
    <row r="18454" spans="1:6">
      <c r="A18454" t="s">
        <v>33276</v>
      </c>
      <c r="B18454">
        <v>47</v>
      </c>
      <c r="C18454">
        <v>3</v>
      </c>
      <c r="D18454">
        <v>6</v>
      </c>
      <c r="E18454" t="s">
        <v>33277</v>
      </c>
      <c r="F18454" t="s">
        <v>33275</v>
      </c>
    </row>
    <row r="18455" spans="1:6">
      <c r="A18455" t="s">
        <v>33278</v>
      </c>
      <c r="B18455">
        <v>47</v>
      </c>
      <c r="C18455">
        <v>3</v>
      </c>
      <c r="D18455">
        <v>7</v>
      </c>
      <c r="E18455" t="s">
        <v>33279</v>
      </c>
      <c r="F18455" t="s">
        <v>33280</v>
      </c>
    </row>
    <row r="18456" spans="1:6">
      <c r="A18456" t="s">
        <v>33281</v>
      </c>
      <c r="B18456">
        <v>47</v>
      </c>
      <c r="C18456">
        <v>3</v>
      </c>
      <c r="D18456">
        <v>8</v>
      </c>
      <c r="E18456" t="s">
        <v>33282</v>
      </c>
      <c r="F18456" t="s">
        <v>33280</v>
      </c>
    </row>
    <row r="18457" spans="1:6">
      <c r="A18457" t="s">
        <v>33283</v>
      </c>
      <c r="B18457">
        <v>47</v>
      </c>
      <c r="C18457">
        <v>3</v>
      </c>
      <c r="D18457">
        <v>9</v>
      </c>
      <c r="E18457" t="s">
        <v>33284</v>
      </c>
      <c r="F18457" t="s">
        <v>33285</v>
      </c>
    </row>
    <row r="18458" spans="1:6">
      <c r="A18458" t="s">
        <v>33286</v>
      </c>
      <c r="B18458">
        <v>47</v>
      </c>
      <c r="C18458">
        <v>3</v>
      </c>
      <c r="D18458">
        <v>10</v>
      </c>
      <c r="E18458" t="s">
        <v>33287</v>
      </c>
      <c r="F18458" t="s">
        <v>33285</v>
      </c>
    </row>
    <row r="18459" spans="1:6">
      <c r="A18459" t="s">
        <v>33288</v>
      </c>
      <c r="B18459">
        <v>47</v>
      </c>
      <c r="C18459">
        <v>3</v>
      </c>
      <c r="D18459">
        <v>11</v>
      </c>
      <c r="E18459" t="s">
        <v>33289</v>
      </c>
      <c r="F18459" t="s">
        <v>33290</v>
      </c>
    </row>
    <row r="18460" spans="1:6">
      <c r="A18460" t="s">
        <v>33291</v>
      </c>
      <c r="B18460">
        <v>47</v>
      </c>
      <c r="C18460">
        <v>3</v>
      </c>
      <c r="D18460">
        <v>12</v>
      </c>
      <c r="E18460" t="s">
        <v>33292</v>
      </c>
      <c r="F18460" t="s">
        <v>33290</v>
      </c>
    </row>
    <row r="18461" spans="1:6">
      <c r="A18461" t="s">
        <v>33293</v>
      </c>
      <c r="B18461">
        <v>47</v>
      </c>
      <c r="C18461">
        <v>3</v>
      </c>
      <c r="D18461">
        <v>13</v>
      </c>
      <c r="E18461" t="s">
        <v>33294</v>
      </c>
      <c r="F18461" t="s">
        <v>33295</v>
      </c>
    </row>
    <row r="18462" spans="1:6">
      <c r="A18462" t="s">
        <v>33296</v>
      </c>
      <c r="B18462">
        <v>47</v>
      </c>
      <c r="C18462">
        <v>3</v>
      </c>
      <c r="D18462">
        <v>14</v>
      </c>
      <c r="E18462" t="s">
        <v>33294</v>
      </c>
      <c r="F18462" t="s">
        <v>33295</v>
      </c>
    </row>
    <row r="18463" spans="1:6">
      <c r="A18463" t="s">
        <v>33297</v>
      </c>
      <c r="B18463">
        <v>47</v>
      </c>
      <c r="C18463">
        <v>3</v>
      </c>
      <c r="D18463">
        <v>15</v>
      </c>
      <c r="E18463" t="s">
        <v>33298</v>
      </c>
      <c r="F18463" t="s">
        <v>33299</v>
      </c>
    </row>
    <row r="18464" spans="1:6">
      <c r="A18464" t="s">
        <v>33300</v>
      </c>
      <c r="B18464">
        <v>47</v>
      </c>
      <c r="C18464">
        <v>3</v>
      </c>
      <c r="D18464">
        <v>16</v>
      </c>
      <c r="E18464" t="s">
        <v>33301</v>
      </c>
      <c r="F18464" t="s">
        <v>33299</v>
      </c>
    </row>
    <row r="18465" spans="1:6">
      <c r="A18465" t="s">
        <v>33302</v>
      </c>
      <c r="B18465">
        <v>47</v>
      </c>
      <c r="C18465">
        <v>3</v>
      </c>
      <c r="D18465">
        <v>17</v>
      </c>
      <c r="E18465" t="s">
        <v>33303</v>
      </c>
      <c r="F18465" t="s">
        <v>33304</v>
      </c>
    </row>
    <row r="18466" spans="1:6">
      <c r="A18466" t="s">
        <v>33305</v>
      </c>
      <c r="B18466">
        <v>47</v>
      </c>
      <c r="C18466">
        <v>3</v>
      </c>
      <c r="D18466">
        <v>18</v>
      </c>
      <c r="E18466" t="s">
        <v>33303</v>
      </c>
      <c r="F18466" t="s">
        <v>33304</v>
      </c>
    </row>
    <row r="18467" spans="1:6">
      <c r="A18467" t="s">
        <v>33306</v>
      </c>
      <c r="B18467">
        <v>47</v>
      </c>
      <c r="C18467">
        <v>3</v>
      </c>
      <c r="D18467">
        <v>19</v>
      </c>
      <c r="E18467" t="s">
        <v>33307</v>
      </c>
      <c r="F18467" t="s">
        <v>33308</v>
      </c>
    </row>
    <row r="18468" spans="1:6">
      <c r="A18468" t="s">
        <v>33309</v>
      </c>
      <c r="B18468">
        <v>47</v>
      </c>
      <c r="C18468">
        <v>3</v>
      </c>
      <c r="D18468">
        <v>20</v>
      </c>
      <c r="E18468" t="s">
        <v>33310</v>
      </c>
      <c r="F18468" t="s">
        <v>33308</v>
      </c>
    </row>
    <row r="18469" spans="1:6">
      <c r="A18469" t="s">
        <v>33311</v>
      </c>
      <c r="B18469">
        <v>47</v>
      </c>
      <c r="C18469">
        <v>4</v>
      </c>
      <c r="D18469">
        <v>1</v>
      </c>
      <c r="E18469" t="s">
        <v>33312</v>
      </c>
      <c r="F18469" t="s">
        <v>33313</v>
      </c>
    </row>
    <row r="18470" spans="1:6">
      <c r="A18470" t="s">
        <v>33314</v>
      </c>
      <c r="B18470">
        <v>47</v>
      </c>
      <c r="C18470">
        <v>4</v>
      </c>
      <c r="D18470">
        <v>2</v>
      </c>
      <c r="E18470" t="s">
        <v>33315</v>
      </c>
      <c r="F18470" t="s">
        <v>33313</v>
      </c>
    </row>
    <row r="18471" spans="1:6">
      <c r="A18471" t="s">
        <v>33316</v>
      </c>
      <c r="B18471">
        <v>47</v>
      </c>
      <c r="C18471">
        <v>4</v>
      </c>
      <c r="D18471">
        <v>3</v>
      </c>
      <c r="E18471" t="s">
        <v>33317</v>
      </c>
      <c r="F18471" t="s">
        <v>33318</v>
      </c>
    </row>
    <row r="18472" spans="1:6">
      <c r="A18472" t="s">
        <v>33319</v>
      </c>
      <c r="B18472">
        <v>47</v>
      </c>
      <c r="C18472">
        <v>4</v>
      </c>
      <c r="D18472">
        <v>4</v>
      </c>
      <c r="E18472" t="s">
        <v>33320</v>
      </c>
      <c r="F18472" t="s">
        <v>33318</v>
      </c>
    </row>
    <row r="18473" spans="1:6">
      <c r="A18473" t="s">
        <v>33321</v>
      </c>
      <c r="B18473">
        <v>47</v>
      </c>
      <c r="C18473">
        <v>4</v>
      </c>
      <c r="D18473">
        <v>5</v>
      </c>
      <c r="E18473" t="s">
        <v>33322</v>
      </c>
      <c r="F18473" t="s">
        <v>33323</v>
      </c>
    </row>
    <row r="18474" spans="1:6">
      <c r="A18474" t="s">
        <v>33324</v>
      </c>
      <c r="B18474">
        <v>47</v>
      </c>
      <c r="C18474">
        <v>4</v>
      </c>
      <c r="D18474">
        <v>6</v>
      </c>
      <c r="E18474" t="s">
        <v>33325</v>
      </c>
      <c r="F18474" t="s">
        <v>33323</v>
      </c>
    </row>
    <row r="18475" spans="1:6">
      <c r="A18475" t="s">
        <v>33326</v>
      </c>
      <c r="B18475">
        <v>47</v>
      </c>
      <c r="C18475">
        <v>4</v>
      </c>
      <c r="D18475">
        <v>7</v>
      </c>
      <c r="E18475" t="s">
        <v>33327</v>
      </c>
      <c r="F18475" t="s">
        <v>33328</v>
      </c>
    </row>
    <row r="18476" spans="1:6">
      <c r="A18476" t="s">
        <v>33329</v>
      </c>
      <c r="B18476">
        <v>47</v>
      </c>
      <c r="C18476">
        <v>4</v>
      </c>
      <c r="D18476">
        <v>8</v>
      </c>
      <c r="E18476" t="s">
        <v>33330</v>
      </c>
      <c r="F18476" t="s">
        <v>33328</v>
      </c>
    </row>
    <row r="18477" spans="1:6">
      <c r="A18477" t="s">
        <v>33331</v>
      </c>
      <c r="B18477">
        <v>47</v>
      </c>
      <c r="C18477">
        <v>4</v>
      </c>
      <c r="D18477">
        <v>9</v>
      </c>
      <c r="E18477" t="s">
        <v>33332</v>
      </c>
      <c r="F18477" t="s">
        <v>33333</v>
      </c>
    </row>
    <row r="18478" spans="1:6">
      <c r="A18478" t="s">
        <v>33334</v>
      </c>
      <c r="B18478">
        <v>47</v>
      </c>
      <c r="C18478">
        <v>4</v>
      </c>
      <c r="D18478">
        <v>10</v>
      </c>
      <c r="E18478" t="s">
        <v>33335</v>
      </c>
      <c r="F18478" t="s">
        <v>33333</v>
      </c>
    </row>
    <row r="18479" spans="1:6">
      <c r="A18479" t="s">
        <v>33336</v>
      </c>
      <c r="B18479">
        <v>47</v>
      </c>
      <c r="C18479">
        <v>4</v>
      </c>
      <c r="D18479">
        <v>11</v>
      </c>
      <c r="E18479" t="s">
        <v>33337</v>
      </c>
      <c r="F18479" t="s">
        <v>33338</v>
      </c>
    </row>
    <row r="18480" spans="1:6">
      <c r="A18480" t="s">
        <v>33339</v>
      </c>
      <c r="B18480">
        <v>47</v>
      </c>
      <c r="C18480">
        <v>4</v>
      </c>
      <c r="D18480">
        <v>12</v>
      </c>
      <c r="E18480" t="s">
        <v>33340</v>
      </c>
      <c r="F18480" t="s">
        <v>33338</v>
      </c>
    </row>
    <row r="18481" spans="1:6">
      <c r="A18481" t="s">
        <v>33341</v>
      </c>
      <c r="B18481">
        <v>47</v>
      </c>
      <c r="C18481">
        <v>4</v>
      </c>
      <c r="D18481">
        <v>13</v>
      </c>
      <c r="E18481" t="s">
        <v>33342</v>
      </c>
      <c r="F18481" t="s">
        <v>33343</v>
      </c>
    </row>
    <row r="18482" spans="1:6">
      <c r="A18482" t="s">
        <v>33344</v>
      </c>
      <c r="B18482">
        <v>47</v>
      </c>
      <c r="C18482">
        <v>4</v>
      </c>
      <c r="D18482">
        <v>14</v>
      </c>
      <c r="E18482" t="s">
        <v>33345</v>
      </c>
      <c r="F18482" t="s">
        <v>33343</v>
      </c>
    </row>
    <row r="18483" spans="1:6">
      <c r="A18483" t="s">
        <v>33346</v>
      </c>
      <c r="B18483">
        <v>47</v>
      </c>
      <c r="C18483">
        <v>4</v>
      </c>
      <c r="D18483">
        <v>15</v>
      </c>
      <c r="E18483" t="s">
        <v>33347</v>
      </c>
      <c r="F18483" t="s">
        <v>33348</v>
      </c>
    </row>
    <row r="18484" spans="1:6">
      <c r="A18484" t="s">
        <v>33349</v>
      </c>
      <c r="B18484">
        <v>47</v>
      </c>
      <c r="C18484">
        <v>4</v>
      </c>
      <c r="D18484">
        <v>16</v>
      </c>
      <c r="E18484" t="s">
        <v>33350</v>
      </c>
      <c r="F18484" t="s">
        <v>33348</v>
      </c>
    </row>
    <row r="18485" spans="1:6">
      <c r="A18485" t="s">
        <v>33351</v>
      </c>
      <c r="B18485">
        <v>47</v>
      </c>
      <c r="C18485">
        <v>4</v>
      </c>
      <c r="D18485">
        <v>17</v>
      </c>
      <c r="E18485" t="s">
        <v>33352</v>
      </c>
      <c r="F18485" t="s">
        <v>33353</v>
      </c>
    </row>
    <row r="18486" spans="1:6">
      <c r="A18486" t="s">
        <v>33354</v>
      </c>
      <c r="B18486">
        <v>47</v>
      </c>
      <c r="C18486">
        <v>4</v>
      </c>
      <c r="D18486">
        <v>18</v>
      </c>
      <c r="E18486" t="s">
        <v>33355</v>
      </c>
      <c r="F18486" t="s">
        <v>33353</v>
      </c>
    </row>
    <row r="18487" spans="1:6">
      <c r="A18487" t="s">
        <v>33356</v>
      </c>
      <c r="B18487">
        <v>47</v>
      </c>
      <c r="C18487">
        <v>4</v>
      </c>
      <c r="D18487">
        <v>19</v>
      </c>
      <c r="E18487" t="s">
        <v>33357</v>
      </c>
      <c r="F18487" t="s">
        <v>33358</v>
      </c>
    </row>
    <row r="18488" spans="1:6">
      <c r="A18488" t="s">
        <v>33359</v>
      </c>
      <c r="B18488">
        <v>47</v>
      </c>
      <c r="C18488">
        <v>4</v>
      </c>
      <c r="D18488">
        <v>20</v>
      </c>
      <c r="E18488" t="s">
        <v>33360</v>
      </c>
      <c r="F18488" t="s">
        <v>33358</v>
      </c>
    </row>
    <row r="18489" spans="1:6">
      <c r="A18489" t="s">
        <v>33361</v>
      </c>
      <c r="B18489">
        <v>47</v>
      </c>
      <c r="C18489">
        <v>5</v>
      </c>
      <c r="D18489">
        <v>1</v>
      </c>
      <c r="E18489" t="s">
        <v>33362</v>
      </c>
      <c r="F18489" t="s">
        <v>33363</v>
      </c>
    </row>
    <row r="18490" spans="1:6">
      <c r="A18490" t="s">
        <v>33364</v>
      </c>
      <c r="B18490">
        <v>47</v>
      </c>
      <c r="C18490">
        <v>5</v>
      </c>
      <c r="D18490">
        <v>2</v>
      </c>
      <c r="E18490" t="s">
        <v>33365</v>
      </c>
      <c r="F18490" t="s">
        <v>33363</v>
      </c>
    </row>
    <row r="18491" spans="1:6">
      <c r="A18491" t="s">
        <v>33366</v>
      </c>
      <c r="B18491">
        <v>47</v>
      </c>
      <c r="C18491">
        <v>5</v>
      </c>
      <c r="D18491">
        <v>3</v>
      </c>
      <c r="E18491" t="s">
        <v>33367</v>
      </c>
      <c r="F18491" t="s">
        <v>33368</v>
      </c>
    </row>
    <row r="18492" spans="1:6">
      <c r="A18492" t="s">
        <v>33369</v>
      </c>
      <c r="B18492">
        <v>47</v>
      </c>
      <c r="C18492">
        <v>5</v>
      </c>
      <c r="D18492">
        <v>4</v>
      </c>
      <c r="E18492" t="s">
        <v>33370</v>
      </c>
      <c r="F18492" t="s">
        <v>33368</v>
      </c>
    </row>
    <row r="18493" spans="1:6">
      <c r="A18493" t="s">
        <v>33371</v>
      </c>
      <c r="B18493">
        <v>47</v>
      </c>
      <c r="C18493">
        <v>5</v>
      </c>
      <c r="D18493">
        <v>5</v>
      </c>
      <c r="E18493" t="s">
        <v>33372</v>
      </c>
      <c r="F18493" t="s">
        <v>33373</v>
      </c>
    </row>
    <row r="18494" spans="1:6">
      <c r="A18494" t="s">
        <v>33374</v>
      </c>
      <c r="B18494">
        <v>47</v>
      </c>
      <c r="C18494">
        <v>5</v>
      </c>
      <c r="D18494">
        <v>6</v>
      </c>
      <c r="E18494" t="s">
        <v>33375</v>
      </c>
      <c r="F18494" t="s">
        <v>33373</v>
      </c>
    </row>
    <row r="18495" spans="1:6">
      <c r="A18495" t="s">
        <v>33376</v>
      </c>
      <c r="B18495">
        <v>47</v>
      </c>
      <c r="C18495">
        <v>5</v>
      </c>
      <c r="D18495">
        <v>7</v>
      </c>
      <c r="E18495" t="s">
        <v>33377</v>
      </c>
      <c r="F18495" t="s">
        <v>33378</v>
      </c>
    </row>
    <row r="18496" spans="1:6">
      <c r="A18496" t="s">
        <v>33379</v>
      </c>
      <c r="B18496">
        <v>47</v>
      </c>
      <c r="C18496">
        <v>5</v>
      </c>
      <c r="D18496">
        <v>8</v>
      </c>
      <c r="E18496" t="s">
        <v>33380</v>
      </c>
      <c r="F18496" t="s">
        <v>33378</v>
      </c>
    </row>
    <row r="18497" spans="1:7">
      <c r="A18497" t="s">
        <v>33381</v>
      </c>
      <c r="B18497">
        <v>47</v>
      </c>
      <c r="C18497">
        <v>5</v>
      </c>
      <c r="D18497">
        <v>9</v>
      </c>
      <c r="E18497" t="s">
        <v>33382</v>
      </c>
      <c r="F18497" t="s">
        <v>33383</v>
      </c>
    </row>
    <row r="18498" spans="1:7">
      <c r="A18498" t="s">
        <v>33384</v>
      </c>
      <c r="B18498">
        <v>47</v>
      </c>
      <c r="C18498">
        <v>5</v>
      </c>
      <c r="D18498">
        <v>10</v>
      </c>
      <c r="E18498" t="s">
        <v>33385</v>
      </c>
      <c r="F18498" t="s">
        <v>33383</v>
      </c>
    </row>
    <row r="18499" spans="1:7">
      <c r="A18499" t="s">
        <v>33386</v>
      </c>
      <c r="B18499">
        <v>47</v>
      </c>
      <c r="C18499">
        <v>5</v>
      </c>
      <c r="D18499">
        <v>11</v>
      </c>
      <c r="E18499" t="s">
        <v>33387</v>
      </c>
      <c r="F18499" t="s">
        <v>33388</v>
      </c>
    </row>
    <row r="18500" spans="1:7">
      <c r="A18500" t="s">
        <v>33389</v>
      </c>
      <c r="B18500">
        <v>47</v>
      </c>
      <c r="C18500">
        <v>5</v>
      </c>
      <c r="D18500">
        <v>12</v>
      </c>
      <c r="E18500" t="s">
        <v>33390</v>
      </c>
      <c r="F18500" t="s">
        <v>33388</v>
      </c>
    </row>
    <row r="18501" spans="1:7">
      <c r="A18501" t="s">
        <v>33391</v>
      </c>
      <c r="B18501">
        <v>47</v>
      </c>
      <c r="C18501">
        <v>5</v>
      </c>
      <c r="D18501">
        <v>13</v>
      </c>
      <c r="E18501" t="s">
        <v>33392</v>
      </c>
      <c r="F18501" t="s">
        <v>33393</v>
      </c>
    </row>
    <row r="18502" spans="1:7">
      <c r="A18502" t="s">
        <v>33394</v>
      </c>
      <c r="B18502">
        <v>47</v>
      </c>
      <c r="C18502">
        <v>5</v>
      </c>
      <c r="D18502">
        <v>14</v>
      </c>
      <c r="E18502" t="s">
        <v>33395</v>
      </c>
      <c r="F18502" t="s">
        <v>33393</v>
      </c>
    </row>
    <row r="18503" spans="1:7">
      <c r="A18503" t="s">
        <v>33396</v>
      </c>
      <c r="B18503">
        <v>47</v>
      </c>
      <c r="C18503">
        <v>5</v>
      </c>
      <c r="D18503">
        <v>15</v>
      </c>
      <c r="E18503" t="s">
        <v>33397</v>
      </c>
      <c r="F18503" t="s">
        <v>33398</v>
      </c>
    </row>
    <row r="18504" spans="1:7">
      <c r="A18504" t="s">
        <v>33399</v>
      </c>
      <c r="B18504">
        <v>47</v>
      </c>
      <c r="C18504">
        <v>5</v>
      </c>
      <c r="D18504">
        <v>16</v>
      </c>
      <c r="E18504" t="s">
        <v>33400</v>
      </c>
      <c r="F18504" t="s">
        <v>33398</v>
      </c>
    </row>
    <row r="18505" spans="1:7">
      <c r="A18505" t="s">
        <v>33401</v>
      </c>
      <c r="B18505">
        <v>47</v>
      </c>
      <c r="C18505">
        <v>5</v>
      </c>
      <c r="D18505">
        <v>17</v>
      </c>
      <c r="E18505" t="s">
        <v>33402</v>
      </c>
      <c r="G18505" t="e">
        <f>--Internal_7340</f>
        <v>#NAME?</v>
      </c>
    </row>
    <row r="18506" spans="1:7">
      <c r="A18506" t="s">
        <v>33403</v>
      </c>
      <c r="B18506">
        <v>47</v>
      </c>
      <c r="C18506">
        <v>5</v>
      </c>
      <c r="D18506">
        <v>18</v>
      </c>
      <c r="E18506" t="s">
        <v>33402</v>
      </c>
      <c r="G18506" t="e">
        <f>--Internal_7340</f>
        <v>#NAME?</v>
      </c>
    </row>
    <row r="18507" spans="1:7">
      <c r="A18507" t="s">
        <v>33404</v>
      </c>
      <c r="B18507">
        <v>47</v>
      </c>
      <c r="C18507">
        <v>5</v>
      </c>
      <c r="D18507">
        <v>19</v>
      </c>
      <c r="E18507" t="s">
        <v>33405</v>
      </c>
      <c r="F18507" t="s">
        <v>33406</v>
      </c>
    </row>
    <row r="18508" spans="1:7">
      <c r="A18508" t="s">
        <v>33407</v>
      </c>
      <c r="B18508">
        <v>47</v>
      </c>
      <c r="C18508">
        <v>5</v>
      </c>
      <c r="D18508">
        <v>20</v>
      </c>
      <c r="E18508" t="s">
        <v>33408</v>
      </c>
      <c r="F18508" t="s">
        <v>33406</v>
      </c>
    </row>
    <row r="18509" spans="1:7">
      <c r="A18509" t="s">
        <v>33409</v>
      </c>
      <c r="B18509">
        <v>47</v>
      </c>
      <c r="C18509">
        <v>6</v>
      </c>
      <c r="D18509">
        <v>1</v>
      </c>
      <c r="E18509" t="s">
        <v>33410</v>
      </c>
      <c r="F18509" t="s">
        <v>33411</v>
      </c>
    </row>
    <row r="18510" spans="1:7">
      <c r="A18510" t="s">
        <v>33412</v>
      </c>
      <c r="B18510">
        <v>47</v>
      </c>
      <c r="C18510">
        <v>6</v>
      </c>
      <c r="D18510">
        <v>2</v>
      </c>
      <c r="E18510" t="s">
        <v>33413</v>
      </c>
      <c r="F18510" t="s">
        <v>33411</v>
      </c>
    </row>
    <row r="18511" spans="1:7">
      <c r="A18511" t="s">
        <v>33414</v>
      </c>
      <c r="B18511">
        <v>47</v>
      </c>
      <c r="C18511">
        <v>6</v>
      </c>
      <c r="D18511">
        <v>3</v>
      </c>
      <c r="E18511" t="s">
        <v>33415</v>
      </c>
      <c r="F18511" t="s">
        <v>33416</v>
      </c>
    </row>
    <row r="18512" spans="1:7">
      <c r="A18512" t="s">
        <v>33417</v>
      </c>
      <c r="B18512">
        <v>47</v>
      </c>
      <c r="C18512">
        <v>6</v>
      </c>
      <c r="D18512">
        <v>4</v>
      </c>
      <c r="E18512" t="s">
        <v>33418</v>
      </c>
      <c r="F18512" t="s">
        <v>33416</v>
      </c>
    </row>
    <row r="18513" spans="1:7">
      <c r="A18513" t="s">
        <v>33419</v>
      </c>
      <c r="B18513">
        <v>47</v>
      </c>
      <c r="C18513">
        <v>6</v>
      </c>
      <c r="D18513">
        <v>5</v>
      </c>
      <c r="E18513" t="s">
        <v>33420</v>
      </c>
      <c r="G18513" t="e">
        <f>--Internal_3838</f>
        <v>#NAME?</v>
      </c>
    </row>
    <row r="18514" spans="1:7">
      <c r="A18514" t="s">
        <v>33421</v>
      </c>
      <c r="B18514">
        <v>47</v>
      </c>
      <c r="C18514">
        <v>6</v>
      </c>
      <c r="D18514">
        <v>6</v>
      </c>
      <c r="E18514" t="s">
        <v>33420</v>
      </c>
      <c r="G18514" t="e">
        <f>--Internal_3838</f>
        <v>#NAME?</v>
      </c>
    </row>
    <row r="18515" spans="1:7">
      <c r="A18515" t="s">
        <v>33422</v>
      </c>
      <c r="B18515">
        <v>47</v>
      </c>
      <c r="C18515">
        <v>6</v>
      </c>
      <c r="D18515">
        <v>7</v>
      </c>
      <c r="E18515" t="s">
        <v>33423</v>
      </c>
      <c r="G18515" t="e">
        <f>--Internal_8370</f>
        <v>#NAME?</v>
      </c>
    </row>
    <row r="18516" spans="1:7">
      <c r="A18516" t="s">
        <v>33424</v>
      </c>
      <c r="B18516">
        <v>47</v>
      </c>
      <c r="C18516">
        <v>6</v>
      </c>
      <c r="D18516">
        <v>8</v>
      </c>
      <c r="E18516" t="s">
        <v>33423</v>
      </c>
      <c r="G18516" t="e">
        <f>--Internal_8370</f>
        <v>#NAME?</v>
      </c>
    </row>
    <row r="18517" spans="1:7">
      <c r="A18517" t="s">
        <v>33425</v>
      </c>
      <c r="B18517">
        <v>47</v>
      </c>
      <c r="C18517">
        <v>6</v>
      </c>
      <c r="D18517">
        <v>9</v>
      </c>
      <c r="E18517" t="s">
        <v>33426</v>
      </c>
      <c r="F18517" t="s">
        <v>33427</v>
      </c>
    </row>
    <row r="18518" spans="1:7">
      <c r="A18518" t="s">
        <v>33428</v>
      </c>
      <c r="B18518">
        <v>47</v>
      </c>
      <c r="C18518">
        <v>6</v>
      </c>
      <c r="D18518">
        <v>10</v>
      </c>
      <c r="E18518" t="s">
        <v>33429</v>
      </c>
      <c r="F18518" t="s">
        <v>33427</v>
      </c>
    </row>
    <row r="18519" spans="1:7">
      <c r="A18519" t="s">
        <v>33430</v>
      </c>
      <c r="B18519">
        <v>47</v>
      </c>
      <c r="C18519">
        <v>6</v>
      </c>
      <c r="D18519">
        <v>11</v>
      </c>
      <c r="E18519" t="s">
        <v>33431</v>
      </c>
      <c r="F18519" t="s">
        <v>33432</v>
      </c>
    </row>
    <row r="18520" spans="1:7">
      <c r="A18520" t="s">
        <v>33433</v>
      </c>
      <c r="B18520">
        <v>47</v>
      </c>
      <c r="C18520">
        <v>6</v>
      </c>
      <c r="D18520">
        <v>12</v>
      </c>
      <c r="E18520" t="s">
        <v>33434</v>
      </c>
      <c r="F18520" t="s">
        <v>33432</v>
      </c>
    </row>
    <row r="18521" spans="1:7">
      <c r="A18521" t="s">
        <v>33435</v>
      </c>
      <c r="B18521">
        <v>47</v>
      </c>
      <c r="C18521">
        <v>6</v>
      </c>
      <c r="D18521">
        <v>13</v>
      </c>
      <c r="E18521" t="s">
        <v>33436</v>
      </c>
      <c r="F18521" t="s">
        <v>33437</v>
      </c>
    </row>
    <row r="18522" spans="1:7">
      <c r="A18522" t="s">
        <v>33438</v>
      </c>
      <c r="B18522">
        <v>47</v>
      </c>
      <c r="C18522">
        <v>6</v>
      </c>
      <c r="D18522">
        <v>14</v>
      </c>
      <c r="E18522" t="s">
        <v>33439</v>
      </c>
      <c r="F18522" t="s">
        <v>33437</v>
      </c>
    </row>
    <row r="18523" spans="1:7">
      <c r="A18523" t="s">
        <v>33440</v>
      </c>
      <c r="B18523">
        <v>47</v>
      </c>
      <c r="C18523">
        <v>6</v>
      </c>
      <c r="D18523">
        <v>15</v>
      </c>
      <c r="E18523" t="s">
        <v>33441</v>
      </c>
      <c r="F18523" t="s">
        <v>33442</v>
      </c>
    </row>
    <row r="18524" spans="1:7">
      <c r="A18524" t="s">
        <v>33443</v>
      </c>
      <c r="B18524">
        <v>47</v>
      </c>
      <c r="C18524">
        <v>6</v>
      </c>
      <c r="D18524">
        <v>16</v>
      </c>
      <c r="E18524" t="s">
        <v>33444</v>
      </c>
      <c r="F18524" t="s">
        <v>33442</v>
      </c>
    </row>
    <row r="18525" spans="1:7">
      <c r="A18525" t="s">
        <v>33445</v>
      </c>
      <c r="B18525">
        <v>47</v>
      </c>
      <c r="C18525">
        <v>6</v>
      </c>
      <c r="D18525">
        <v>17</v>
      </c>
      <c r="E18525" t="s">
        <v>33446</v>
      </c>
      <c r="F18525" t="s">
        <v>33447</v>
      </c>
    </row>
    <row r="18526" spans="1:7">
      <c r="A18526" t="s">
        <v>33448</v>
      </c>
      <c r="B18526">
        <v>47</v>
      </c>
      <c r="C18526">
        <v>6</v>
      </c>
      <c r="D18526">
        <v>18</v>
      </c>
      <c r="E18526" t="s">
        <v>33449</v>
      </c>
      <c r="F18526" t="s">
        <v>33447</v>
      </c>
    </row>
    <row r="18527" spans="1:7">
      <c r="A18527" t="s">
        <v>33450</v>
      </c>
      <c r="B18527">
        <v>47</v>
      </c>
      <c r="C18527">
        <v>6</v>
      </c>
      <c r="D18527">
        <v>19</v>
      </c>
      <c r="E18527" t="s">
        <v>33451</v>
      </c>
      <c r="F18527" t="s">
        <v>33452</v>
      </c>
    </row>
    <row r="18528" spans="1:7">
      <c r="A18528" t="s">
        <v>33453</v>
      </c>
      <c r="B18528">
        <v>47</v>
      </c>
      <c r="C18528">
        <v>6</v>
      </c>
      <c r="D18528">
        <v>20</v>
      </c>
      <c r="E18528" t="s">
        <v>33454</v>
      </c>
      <c r="F18528" t="s">
        <v>33452</v>
      </c>
    </row>
    <row r="18529" spans="1:6">
      <c r="A18529" t="s">
        <v>33455</v>
      </c>
      <c r="B18529">
        <v>47</v>
      </c>
      <c r="C18529">
        <v>7</v>
      </c>
      <c r="D18529">
        <v>1</v>
      </c>
      <c r="E18529" t="s">
        <v>33456</v>
      </c>
      <c r="F18529" t="s">
        <v>33457</v>
      </c>
    </row>
    <row r="18530" spans="1:6">
      <c r="A18530" t="s">
        <v>33458</v>
      </c>
      <c r="B18530">
        <v>47</v>
      </c>
      <c r="C18530">
        <v>7</v>
      </c>
      <c r="D18530">
        <v>2</v>
      </c>
      <c r="E18530" t="s">
        <v>33459</v>
      </c>
      <c r="F18530" t="s">
        <v>33457</v>
      </c>
    </row>
    <row r="18531" spans="1:6">
      <c r="A18531" t="s">
        <v>33460</v>
      </c>
      <c r="B18531">
        <v>47</v>
      </c>
      <c r="C18531">
        <v>7</v>
      </c>
      <c r="D18531">
        <v>3</v>
      </c>
      <c r="E18531" t="s">
        <v>33461</v>
      </c>
      <c r="F18531" t="s">
        <v>33462</v>
      </c>
    </row>
    <row r="18532" spans="1:6">
      <c r="A18532" t="s">
        <v>33463</v>
      </c>
      <c r="B18532">
        <v>47</v>
      </c>
      <c r="C18532">
        <v>7</v>
      </c>
      <c r="D18532">
        <v>4</v>
      </c>
      <c r="E18532" t="s">
        <v>33464</v>
      </c>
      <c r="F18532" t="s">
        <v>33462</v>
      </c>
    </row>
    <row r="18533" spans="1:6">
      <c r="A18533" t="s">
        <v>33465</v>
      </c>
      <c r="B18533">
        <v>47</v>
      </c>
      <c r="C18533">
        <v>7</v>
      </c>
      <c r="D18533">
        <v>5</v>
      </c>
      <c r="E18533" t="s">
        <v>33466</v>
      </c>
      <c r="F18533" t="s">
        <v>33467</v>
      </c>
    </row>
    <row r="18534" spans="1:6">
      <c r="A18534" t="s">
        <v>33468</v>
      </c>
      <c r="B18534">
        <v>47</v>
      </c>
      <c r="C18534">
        <v>7</v>
      </c>
      <c r="D18534">
        <v>6</v>
      </c>
      <c r="E18534" t="s">
        <v>33469</v>
      </c>
      <c r="F18534" t="s">
        <v>33467</v>
      </c>
    </row>
    <row r="18535" spans="1:6">
      <c r="A18535" t="s">
        <v>33470</v>
      </c>
      <c r="B18535">
        <v>47</v>
      </c>
      <c r="C18535">
        <v>7</v>
      </c>
      <c r="D18535">
        <v>7</v>
      </c>
      <c r="E18535" t="s">
        <v>33471</v>
      </c>
      <c r="F18535" t="s">
        <v>33472</v>
      </c>
    </row>
    <row r="18536" spans="1:6">
      <c r="A18536" t="s">
        <v>33473</v>
      </c>
      <c r="B18536">
        <v>47</v>
      </c>
      <c r="C18536">
        <v>7</v>
      </c>
      <c r="D18536">
        <v>8</v>
      </c>
      <c r="E18536" t="s">
        <v>33474</v>
      </c>
      <c r="F18536" t="s">
        <v>33472</v>
      </c>
    </row>
    <row r="18537" spans="1:6">
      <c r="A18537" t="s">
        <v>33475</v>
      </c>
      <c r="B18537">
        <v>47</v>
      </c>
      <c r="C18537">
        <v>7</v>
      </c>
      <c r="D18537">
        <v>9</v>
      </c>
      <c r="E18537" t="s">
        <v>33476</v>
      </c>
      <c r="F18537" t="s">
        <v>33477</v>
      </c>
    </row>
    <row r="18538" spans="1:6">
      <c r="A18538" t="s">
        <v>33478</v>
      </c>
      <c r="B18538">
        <v>47</v>
      </c>
      <c r="C18538">
        <v>7</v>
      </c>
      <c r="D18538">
        <v>10</v>
      </c>
      <c r="E18538" t="s">
        <v>33479</v>
      </c>
      <c r="F18538" t="s">
        <v>33477</v>
      </c>
    </row>
    <row r="18539" spans="1:6">
      <c r="A18539" t="s">
        <v>33480</v>
      </c>
      <c r="B18539">
        <v>47</v>
      </c>
      <c r="C18539">
        <v>7</v>
      </c>
      <c r="D18539">
        <v>11</v>
      </c>
      <c r="E18539" t="s">
        <v>33481</v>
      </c>
      <c r="F18539" t="s">
        <v>33482</v>
      </c>
    </row>
    <row r="18540" spans="1:6">
      <c r="A18540" t="s">
        <v>33483</v>
      </c>
      <c r="B18540">
        <v>47</v>
      </c>
      <c r="C18540">
        <v>7</v>
      </c>
      <c r="D18540">
        <v>12</v>
      </c>
      <c r="E18540" t="s">
        <v>33484</v>
      </c>
      <c r="F18540" t="s">
        <v>33482</v>
      </c>
    </row>
    <row r="18541" spans="1:6">
      <c r="A18541" t="s">
        <v>33485</v>
      </c>
      <c r="B18541">
        <v>47</v>
      </c>
      <c r="C18541">
        <v>7</v>
      </c>
      <c r="D18541">
        <v>13</v>
      </c>
      <c r="E18541" t="s">
        <v>33486</v>
      </c>
      <c r="F18541" t="s">
        <v>33487</v>
      </c>
    </row>
    <row r="18542" spans="1:6">
      <c r="A18542" t="s">
        <v>33488</v>
      </c>
      <c r="B18542">
        <v>47</v>
      </c>
      <c r="C18542">
        <v>7</v>
      </c>
      <c r="D18542">
        <v>14</v>
      </c>
      <c r="E18542" t="s">
        <v>33489</v>
      </c>
      <c r="F18542" t="s">
        <v>33487</v>
      </c>
    </row>
    <row r="18543" spans="1:6">
      <c r="A18543" t="s">
        <v>33490</v>
      </c>
      <c r="B18543">
        <v>47</v>
      </c>
      <c r="C18543">
        <v>7</v>
      </c>
      <c r="D18543">
        <v>15</v>
      </c>
      <c r="E18543" t="s">
        <v>33491</v>
      </c>
      <c r="F18543" t="s">
        <v>33492</v>
      </c>
    </row>
    <row r="18544" spans="1:6">
      <c r="A18544" t="s">
        <v>33493</v>
      </c>
      <c r="B18544">
        <v>47</v>
      </c>
      <c r="C18544">
        <v>7</v>
      </c>
      <c r="D18544">
        <v>16</v>
      </c>
      <c r="E18544" t="s">
        <v>33494</v>
      </c>
      <c r="F18544" t="s">
        <v>33492</v>
      </c>
    </row>
    <row r="18545" spans="1:7">
      <c r="A18545" t="s">
        <v>33495</v>
      </c>
      <c r="B18545">
        <v>47</v>
      </c>
      <c r="C18545">
        <v>7</v>
      </c>
      <c r="D18545">
        <v>17</v>
      </c>
      <c r="E18545" t="s">
        <v>33496</v>
      </c>
      <c r="G18545" t="e">
        <f>--Internal_27160</f>
        <v>#NAME?</v>
      </c>
    </row>
    <row r="18546" spans="1:7">
      <c r="A18546" t="s">
        <v>33497</v>
      </c>
      <c r="B18546">
        <v>47</v>
      </c>
      <c r="C18546">
        <v>7</v>
      </c>
      <c r="D18546">
        <v>18</v>
      </c>
      <c r="E18546" t="s">
        <v>33496</v>
      </c>
      <c r="G18546" t="e">
        <f>--Internal_27160</f>
        <v>#NAME?</v>
      </c>
    </row>
    <row r="18547" spans="1:7">
      <c r="A18547" t="s">
        <v>33498</v>
      </c>
      <c r="B18547">
        <v>47</v>
      </c>
      <c r="C18547">
        <v>7</v>
      </c>
      <c r="D18547">
        <v>19</v>
      </c>
      <c r="E18547" t="s">
        <v>33499</v>
      </c>
      <c r="F18547" t="s">
        <v>33500</v>
      </c>
    </row>
    <row r="18548" spans="1:7">
      <c r="A18548" t="s">
        <v>33501</v>
      </c>
      <c r="B18548">
        <v>47</v>
      </c>
      <c r="C18548">
        <v>7</v>
      </c>
      <c r="D18548">
        <v>20</v>
      </c>
      <c r="E18548" t="s">
        <v>33502</v>
      </c>
      <c r="F18548" t="s">
        <v>33500</v>
      </c>
    </row>
    <row r="18549" spans="1:7">
      <c r="A18549" t="s">
        <v>33503</v>
      </c>
      <c r="B18549">
        <v>47</v>
      </c>
      <c r="C18549">
        <v>8</v>
      </c>
      <c r="D18549">
        <v>1</v>
      </c>
      <c r="E18549" t="s">
        <v>33504</v>
      </c>
      <c r="F18549" t="s">
        <v>33505</v>
      </c>
    </row>
    <row r="18550" spans="1:7">
      <c r="A18550" t="s">
        <v>33506</v>
      </c>
      <c r="B18550">
        <v>47</v>
      </c>
      <c r="C18550">
        <v>8</v>
      </c>
      <c r="D18550">
        <v>2</v>
      </c>
      <c r="E18550" t="s">
        <v>33507</v>
      </c>
      <c r="F18550" t="s">
        <v>33505</v>
      </c>
    </row>
    <row r="18551" spans="1:7">
      <c r="A18551" t="s">
        <v>33508</v>
      </c>
      <c r="B18551">
        <v>47</v>
      </c>
      <c r="C18551">
        <v>8</v>
      </c>
      <c r="D18551">
        <v>3</v>
      </c>
      <c r="E18551" t="s">
        <v>33509</v>
      </c>
      <c r="F18551" t="s">
        <v>33510</v>
      </c>
    </row>
    <row r="18552" spans="1:7">
      <c r="A18552" t="s">
        <v>33511</v>
      </c>
      <c r="B18552">
        <v>47</v>
      </c>
      <c r="C18552">
        <v>8</v>
      </c>
      <c r="D18552">
        <v>4</v>
      </c>
      <c r="E18552" t="s">
        <v>33512</v>
      </c>
      <c r="F18552" t="s">
        <v>33510</v>
      </c>
    </row>
    <row r="18553" spans="1:7">
      <c r="A18553" t="s">
        <v>33513</v>
      </c>
      <c r="B18553">
        <v>47</v>
      </c>
      <c r="C18553">
        <v>8</v>
      </c>
      <c r="D18553">
        <v>5</v>
      </c>
      <c r="E18553" t="s">
        <v>33514</v>
      </c>
      <c r="F18553" t="s">
        <v>33515</v>
      </c>
    </row>
    <row r="18554" spans="1:7">
      <c r="A18554" t="s">
        <v>33516</v>
      </c>
      <c r="B18554">
        <v>47</v>
      </c>
      <c r="C18554">
        <v>8</v>
      </c>
      <c r="D18554">
        <v>6</v>
      </c>
      <c r="E18554" t="s">
        <v>33517</v>
      </c>
      <c r="F18554" t="s">
        <v>33515</v>
      </c>
    </row>
    <row r="18555" spans="1:7">
      <c r="A18555" t="s">
        <v>33518</v>
      </c>
      <c r="B18555">
        <v>47</v>
      </c>
      <c r="C18555">
        <v>8</v>
      </c>
      <c r="D18555">
        <v>7</v>
      </c>
      <c r="E18555" t="s">
        <v>33519</v>
      </c>
      <c r="G18555" t="e">
        <f>--Internal_11114</f>
        <v>#NAME?</v>
      </c>
    </row>
    <row r="18556" spans="1:7">
      <c r="A18556" t="s">
        <v>33520</v>
      </c>
      <c r="B18556">
        <v>47</v>
      </c>
      <c r="C18556">
        <v>8</v>
      </c>
      <c r="D18556">
        <v>8</v>
      </c>
      <c r="E18556" t="s">
        <v>33519</v>
      </c>
      <c r="G18556" t="e">
        <f>--Internal_11114</f>
        <v>#NAME?</v>
      </c>
    </row>
    <row r="18557" spans="1:7">
      <c r="A18557" t="s">
        <v>33521</v>
      </c>
      <c r="B18557">
        <v>47</v>
      </c>
      <c r="C18557">
        <v>8</v>
      </c>
      <c r="D18557">
        <v>9</v>
      </c>
      <c r="E18557" t="s">
        <v>33522</v>
      </c>
      <c r="F18557" t="s">
        <v>33523</v>
      </c>
    </row>
    <row r="18558" spans="1:7">
      <c r="A18558" t="s">
        <v>33524</v>
      </c>
      <c r="B18558">
        <v>47</v>
      </c>
      <c r="C18558">
        <v>8</v>
      </c>
      <c r="D18558">
        <v>10</v>
      </c>
      <c r="E18558" t="s">
        <v>33525</v>
      </c>
      <c r="F18558" t="s">
        <v>33523</v>
      </c>
    </row>
    <row r="18559" spans="1:7">
      <c r="A18559" t="s">
        <v>33526</v>
      </c>
      <c r="B18559">
        <v>47</v>
      </c>
      <c r="C18559">
        <v>8</v>
      </c>
      <c r="D18559">
        <v>11</v>
      </c>
      <c r="E18559" t="s">
        <v>33527</v>
      </c>
      <c r="F18559" t="s">
        <v>33528</v>
      </c>
    </row>
    <row r="18560" spans="1:7">
      <c r="A18560" t="s">
        <v>33529</v>
      </c>
      <c r="B18560">
        <v>47</v>
      </c>
      <c r="C18560">
        <v>8</v>
      </c>
      <c r="D18560">
        <v>12</v>
      </c>
      <c r="E18560" t="s">
        <v>33530</v>
      </c>
      <c r="F18560" t="s">
        <v>33528</v>
      </c>
    </row>
    <row r="18561" spans="1:6">
      <c r="A18561" t="s">
        <v>33531</v>
      </c>
      <c r="B18561">
        <v>47</v>
      </c>
      <c r="C18561">
        <v>8</v>
      </c>
      <c r="D18561">
        <v>13</v>
      </c>
      <c r="E18561" t="s">
        <v>33532</v>
      </c>
      <c r="F18561" t="s">
        <v>33533</v>
      </c>
    </row>
    <row r="18562" spans="1:6">
      <c r="A18562" t="s">
        <v>33534</v>
      </c>
      <c r="B18562">
        <v>47</v>
      </c>
      <c r="C18562">
        <v>8</v>
      </c>
      <c r="D18562">
        <v>14</v>
      </c>
      <c r="E18562" t="s">
        <v>33535</v>
      </c>
      <c r="F18562" t="s">
        <v>33533</v>
      </c>
    </row>
    <row r="18563" spans="1:6">
      <c r="A18563" t="s">
        <v>33536</v>
      </c>
      <c r="B18563">
        <v>47</v>
      </c>
      <c r="C18563">
        <v>8</v>
      </c>
      <c r="D18563">
        <v>15</v>
      </c>
      <c r="E18563" t="s">
        <v>33537</v>
      </c>
      <c r="F18563" t="s">
        <v>33538</v>
      </c>
    </row>
    <row r="18564" spans="1:6">
      <c r="A18564" t="s">
        <v>33539</v>
      </c>
      <c r="B18564">
        <v>47</v>
      </c>
      <c r="C18564">
        <v>8</v>
      </c>
      <c r="D18564">
        <v>16</v>
      </c>
      <c r="E18564" t="s">
        <v>33540</v>
      </c>
      <c r="F18564" t="s">
        <v>33538</v>
      </c>
    </row>
    <row r="18565" spans="1:6">
      <c r="A18565" t="s">
        <v>33541</v>
      </c>
      <c r="B18565">
        <v>47</v>
      </c>
      <c r="C18565">
        <v>8</v>
      </c>
      <c r="D18565">
        <v>17</v>
      </c>
      <c r="E18565" t="s">
        <v>33542</v>
      </c>
      <c r="F18565" t="s">
        <v>33543</v>
      </c>
    </row>
    <row r="18566" spans="1:6">
      <c r="A18566" t="s">
        <v>33544</v>
      </c>
      <c r="B18566">
        <v>47</v>
      </c>
      <c r="C18566">
        <v>8</v>
      </c>
      <c r="D18566">
        <v>18</v>
      </c>
      <c r="E18566" t="s">
        <v>33545</v>
      </c>
      <c r="F18566" t="s">
        <v>33543</v>
      </c>
    </row>
    <row r="18567" spans="1:6">
      <c r="A18567" t="s">
        <v>33546</v>
      </c>
      <c r="B18567">
        <v>47</v>
      </c>
      <c r="C18567">
        <v>8</v>
      </c>
      <c r="D18567">
        <v>19</v>
      </c>
      <c r="E18567" t="s">
        <v>33547</v>
      </c>
      <c r="F18567" t="s">
        <v>33548</v>
      </c>
    </row>
    <row r="18568" spans="1:6">
      <c r="A18568" t="s">
        <v>33549</v>
      </c>
      <c r="B18568">
        <v>47</v>
      </c>
      <c r="C18568">
        <v>8</v>
      </c>
      <c r="D18568">
        <v>20</v>
      </c>
      <c r="E18568" t="s">
        <v>33550</v>
      </c>
      <c r="F18568" t="s">
        <v>33548</v>
      </c>
    </row>
    <row r="18569" spans="1:6">
      <c r="A18569" t="s">
        <v>33551</v>
      </c>
      <c r="B18569">
        <v>47</v>
      </c>
      <c r="C18569">
        <v>9</v>
      </c>
      <c r="D18569">
        <v>1</v>
      </c>
      <c r="E18569" t="s">
        <v>33552</v>
      </c>
      <c r="F18569" t="s">
        <v>33553</v>
      </c>
    </row>
    <row r="18570" spans="1:6">
      <c r="A18570" t="s">
        <v>33554</v>
      </c>
      <c r="B18570">
        <v>47</v>
      </c>
      <c r="C18570">
        <v>9</v>
      </c>
      <c r="D18570">
        <v>2</v>
      </c>
      <c r="E18570" t="s">
        <v>33555</v>
      </c>
      <c r="F18570" t="s">
        <v>33553</v>
      </c>
    </row>
    <row r="18571" spans="1:6">
      <c r="A18571" t="s">
        <v>33556</v>
      </c>
      <c r="B18571">
        <v>47</v>
      </c>
      <c r="C18571">
        <v>9</v>
      </c>
      <c r="D18571">
        <v>3</v>
      </c>
      <c r="E18571" t="s">
        <v>33557</v>
      </c>
      <c r="F18571" t="s">
        <v>33558</v>
      </c>
    </row>
    <row r="18572" spans="1:6">
      <c r="A18572" t="s">
        <v>33559</v>
      </c>
      <c r="B18572">
        <v>47</v>
      </c>
      <c r="C18572">
        <v>9</v>
      </c>
      <c r="D18572">
        <v>4</v>
      </c>
      <c r="E18572" t="s">
        <v>33560</v>
      </c>
      <c r="F18572" t="s">
        <v>33558</v>
      </c>
    </row>
    <row r="18573" spans="1:6">
      <c r="A18573" t="s">
        <v>33561</v>
      </c>
      <c r="B18573">
        <v>47</v>
      </c>
      <c r="C18573">
        <v>9</v>
      </c>
      <c r="D18573">
        <v>5</v>
      </c>
      <c r="E18573" t="s">
        <v>33562</v>
      </c>
      <c r="F18573" t="s">
        <v>33563</v>
      </c>
    </row>
    <row r="18574" spans="1:6">
      <c r="A18574" t="s">
        <v>33564</v>
      </c>
      <c r="B18574">
        <v>47</v>
      </c>
      <c r="C18574">
        <v>9</v>
      </c>
      <c r="D18574">
        <v>6</v>
      </c>
      <c r="E18574" t="s">
        <v>33565</v>
      </c>
      <c r="F18574" t="s">
        <v>33563</v>
      </c>
    </row>
    <row r="18575" spans="1:6">
      <c r="A18575" t="s">
        <v>33566</v>
      </c>
      <c r="B18575">
        <v>47</v>
      </c>
      <c r="C18575">
        <v>9</v>
      </c>
      <c r="D18575">
        <v>7</v>
      </c>
      <c r="E18575" t="s">
        <v>33567</v>
      </c>
      <c r="F18575" t="s">
        <v>33568</v>
      </c>
    </row>
    <row r="18576" spans="1:6">
      <c r="A18576" t="s">
        <v>33569</v>
      </c>
      <c r="B18576">
        <v>47</v>
      </c>
      <c r="C18576">
        <v>9</v>
      </c>
      <c r="D18576">
        <v>8</v>
      </c>
      <c r="E18576" t="s">
        <v>33570</v>
      </c>
      <c r="F18576" t="s">
        <v>33568</v>
      </c>
    </row>
    <row r="18577" spans="1:6">
      <c r="A18577" t="s">
        <v>33571</v>
      </c>
      <c r="B18577">
        <v>47</v>
      </c>
      <c r="C18577">
        <v>9</v>
      </c>
      <c r="D18577">
        <v>9</v>
      </c>
      <c r="E18577" t="s">
        <v>33572</v>
      </c>
      <c r="F18577" t="s">
        <v>33573</v>
      </c>
    </row>
    <row r="18578" spans="1:6">
      <c r="A18578" t="s">
        <v>33574</v>
      </c>
      <c r="B18578">
        <v>47</v>
      </c>
      <c r="C18578">
        <v>9</v>
      </c>
      <c r="D18578">
        <v>10</v>
      </c>
      <c r="E18578" t="s">
        <v>33575</v>
      </c>
      <c r="F18578" t="s">
        <v>33573</v>
      </c>
    </row>
    <row r="18579" spans="1:6">
      <c r="A18579" t="s">
        <v>33576</v>
      </c>
      <c r="B18579">
        <v>47</v>
      </c>
      <c r="C18579">
        <v>9</v>
      </c>
      <c r="D18579">
        <v>11</v>
      </c>
      <c r="E18579" t="s">
        <v>33577</v>
      </c>
      <c r="F18579" t="s">
        <v>33578</v>
      </c>
    </row>
    <row r="18580" spans="1:6">
      <c r="A18580" t="s">
        <v>33579</v>
      </c>
      <c r="B18580">
        <v>47</v>
      </c>
      <c r="C18580">
        <v>9</v>
      </c>
      <c r="D18580">
        <v>12</v>
      </c>
      <c r="E18580" t="s">
        <v>33580</v>
      </c>
      <c r="F18580" t="s">
        <v>33578</v>
      </c>
    </row>
    <row r="18581" spans="1:6">
      <c r="A18581" t="s">
        <v>33581</v>
      </c>
      <c r="B18581">
        <v>47</v>
      </c>
      <c r="C18581">
        <v>9</v>
      </c>
      <c r="D18581">
        <v>13</v>
      </c>
      <c r="E18581" t="s">
        <v>33582</v>
      </c>
      <c r="F18581" t="s">
        <v>33583</v>
      </c>
    </row>
    <row r="18582" spans="1:6">
      <c r="A18582" t="s">
        <v>33584</v>
      </c>
      <c r="B18582">
        <v>47</v>
      </c>
      <c r="C18582">
        <v>9</v>
      </c>
      <c r="D18582">
        <v>14</v>
      </c>
      <c r="E18582" t="s">
        <v>33585</v>
      </c>
      <c r="F18582" t="s">
        <v>33583</v>
      </c>
    </row>
    <row r="18583" spans="1:6">
      <c r="A18583" t="s">
        <v>33586</v>
      </c>
      <c r="B18583">
        <v>47</v>
      </c>
      <c r="C18583">
        <v>9</v>
      </c>
      <c r="D18583">
        <v>15</v>
      </c>
      <c r="E18583" t="s">
        <v>33587</v>
      </c>
      <c r="F18583" t="s">
        <v>33588</v>
      </c>
    </row>
    <row r="18584" spans="1:6">
      <c r="A18584" t="s">
        <v>33589</v>
      </c>
      <c r="B18584">
        <v>47</v>
      </c>
      <c r="C18584">
        <v>9</v>
      </c>
      <c r="D18584">
        <v>16</v>
      </c>
      <c r="E18584" t="s">
        <v>33590</v>
      </c>
      <c r="F18584" t="s">
        <v>33588</v>
      </c>
    </row>
    <row r="18585" spans="1:6">
      <c r="A18585" t="s">
        <v>33591</v>
      </c>
      <c r="B18585">
        <v>47</v>
      </c>
      <c r="C18585">
        <v>9</v>
      </c>
      <c r="D18585">
        <v>17</v>
      </c>
      <c r="E18585" t="s">
        <v>33592</v>
      </c>
      <c r="F18585" t="s">
        <v>33593</v>
      </c>
    </row>
    <row r="18586" spans="1:6">
      <c r="A18586" t="s">
        <v>33594</v>
      </c>
      <c r="B18586">
        <v>47</v>
      </c>
      <c r="C18586">
        <v>9</v>
      </c>
      <c r="D18586">
        <v>18</v>
      </c>
      <c r="E18586" t="s">
        <v>33595</v>
      </c>
      <c r="F18586" t="s">
        <v>33593</v>
      </c>
    </row>
    <row r="18587" spans="1:6">
      <c r="A18587" t="s">
        <v>33596</v>
      </c>
      <c r="B18587">
        <v>47</v>
      </c>
      <c r="C18587">
        <v>9</v>
      </c>
      <c r="D18587">
        <v>19</v>
      </c>
      <c r="E18587" t="s">
        <v>33597</v>
      </c>
      <c r="F18587" t="s">
        <v>33598</v>
      </c>
    </row>
    <row r="18588" spans="1:6">
      <c r="A18588" t="s">
        <v>33599</v>
      </c>
      <c r="B18588">
        <v>47</v>
      </c>
      <c r="C18588">
        <v>9</v>
      </c>
      <c r="D18588">
        <v>20</v>
      </c>
      <c r="E18588" t="s">
        <v>33600</v>
      </c>
      <c r="F18588" t="s">
        <v>33598</v>
      </c>
    </row>
    <row r="18589" spans="1:6">
      <c r="A18589" t="s">
        <v>33601</v>
      </c>
      <c r="B18589">
        <v>47</v>
      </c>
      <c r="C18589">
        <v>10</v>
      </c>
      <c r="D18589">
        <v>1</v>
      </c>
      <c r="E18589" t="s">
        <v>33602</v>
      </c>
      <c r="F18589" t="s">
        <v>33603</v>
      </c>
    </row>
    <row r="18590" spans="1:6">
      <c r="A18590" t="s">
        <v>33604</v>
      </c>
      <c r="B18590">
        <v>47</v>
      </c>
      <c r="C18590">
        <v>10</v>
      </c>
      <c r="D18590">
        <v>2</v>
      </c>
      <c r="E18590" t="s">
        <v>33605</v>
      </c>
      <c r="F18590" t="s">
        <v>33603</v>
      </c>
    </row>
    <row r="18591" spans="1:6">
      <c r="A18591" t="s">
        <v>33606</v>
      </c>
      <c r="B18591">
        <v>47</v>
      </c>
      <c r="C18591">
        <v>10</v>
      </c>
      <c r="D18591">
        <v>3</v>
      </c>
      <c r="E18591" t="s">
        <v>33607</v>
      </c>
      <c r="F18591" t="s">
        <v>33608</v>
      </c>
    </row>
    <row r="18592" spans="1:6">
      <c r="A18592" t="s">
        <v>33609</v>
      </c>
      <c r="B18592">
        <v>47</v>
      </c>
      <c r="C18592">
        <v>10</v>
      </c>
      <c r="D18592">
        <v>4</v>
      </c>
      <c r="E18592" t="s">
        <v>33610</v>
      </c>
      <c r="F18592" t="s">
        <v>33608</v>
      </c>
    </row>
    <row r="18593" spans="1:6">
      <c r="A18593" t="s">
        <v>33611</v>
      </c>
      <c r="B18593">
        <v>47</v>
      </c>
      <c r="C18593">
        <v>10</v>
      </c>
      <c r="D18593">
        <v>5</v>
      </c>
      <c r="E18593" t="s">
        <v>33612</v>
      </c>
      <c r="F18593" t="s">
        <v>33613</v>
      </c>
    </row>
    <row r="18594" spans="1:6">
      <c r="A18594" t="s">
        <v>33614</v>
      </c>
      <c r="B18594">
        <v>47</v>
      </c>
      <c r="C18594">
        <v>10</v>
      </c>
      <c r="D18594">
        <v>6</v>
      </c>
      <c r="E18594" t="s">
        <v>33615</v>
      </c>
      <c r="F18594" t="s">
        <v>33613</v>
      </c>
    </row>
    <row r="18595" spans="1:6">
      <c r="A18595" t="s">
        <v>33616</v>
      </c>
      <c r="B18595">
        <v>47</v>
      </c>
      <c r="C18595">
        <v>10</v>
      </c>
      <c r="D18595">
        <v>7</v>
      </c>
      <c r="E18595" t="s">
        <v>33617</v>
      </c>
      <c r="F18595" t="s">
        <v>33618</v>
      </c>
    </row>
    <row r="18596" spans="1:6">
      <c r="A18596" t="s">
        <v>33619</v>
      </c>
      <c r="B18596">
        <v>47</v>
      </c>
      <c r="C18596">
        <v>10</v>
      </c>
      <c r="D18596">
        <v>8</v>
      </c>
      <c r="E18596" t="s">
        <v>33620</v>
      </c>
      <c r="F18596" t="s">
        <v>33618</v>
      </c>
    </row>
    <row r="18597" spans="1:6">
      <c r="A18597" t="s">
        <v>33621</v>
      </c>
      <c r="B18597">
        <v>47</v>
      </c>
      <c r="C18597">
        <v>10</v>
      </c>
      <c r="D18597">
        <v>9</v>
      </c>
      <c r="E18597" t="s">
        <v>33622</v>
      </c>
      <c r="F18597" t="s">
        <v>33623</v>
      </c>
    </row>
    <row r="18598" spans="1:6">
      <c r="A18598" t="s">
        <v>33624</v>
      </c>
      <c r="B18598">
        <v>47</v>
      </c>
      <c r="C18598">
        <v>10</v>
      </c>
      <c r="D18598">
        <v>10</v>
      </c>
      <c r="E18598" t="s">
        <v>33625</v>
      </c>
      <c r="F18598" t="s">
        <v>33623</v>
      </c>
    </row>
    <row r="18599" spans="1:6">
      <c r="A18599" t="s">
        <v>33626</v>
      </c>
      <c r="B18599">
        <v>47</v>
      </c>
      <c r="C18599">
        <v>10</v>
      </c>
      <c r="D18599">
        <v>11</v>
      </c>
      <c r="E18599" t="s">
        <v>33627</v>
      </c>
      <c r="F18599" t="s">
        <v>33628</v>
      </c>
    </row>
    <row r="18600" spans="1:6">
      <c r="A18600" t="s">
        <v>33629</v>
      </c>
      <c r="B18600">
        <v>47</v>
      </c>
      <c r="C18600">
        <v>10</v>
      </c>
      <c r="D18600">
        <v>12</v>
      </c>
      <c r="E18600" t="s">
        <v>33630</v>
      </c>
      <c r="F18600" t="s">
        <v>33628</v>
      </c>
    </row>
    <row r="18601" spans="1:6">
      <c r="A18601" t="s">
        <v>33631</v>
      </c>
      <c r="B18601">
        <v>47</v>
      </c>
      <c r="C18601">
        <v>10</v>
      </c>
      <c r="D18601">
        <v>13</v>
      </c>
      <c r="E18601" t="s">
        <v>33632</v>
      </c>
      <c r="F18601" t="s">
        <v>33633</v>
      </c>
    </row>
    <row r="18602" spans="1:6">
      <c r="A18602" t="s">
        <v>33634</v>
      </c>
      <c r="B18602">
        <v>47</v>
      </c>
      <c r="C18602">
        <v>10</v>
      </c>
      <c r="D18602">
        <v>14</v>
      </c>
      <c r="E18602" t="s">
        <v>33635</v>
      </c>
      <c r="F18602" t="s">
        <v>33633</v>
      </c>
    </row>
    <row r="18603" spans="1:6">
      <c r="A18603" t="s">
        <v>33636</v>
      </c>
      <c r="B18603">
        <v>47</v>
      </c>
      <c r="C18603">
        <v>10</v>
      </c>
      <c r="D18603">
        <v>15</v>
      </c>
      <c r="E18603" t="s">
        <v>33637</v>
      </c>
      <c r="F18603" t="s">
        <v>33638</v>
      </c>
    </row>
    <row r="18604" spans="1:6">
      <c r="A18604" t="s">
        <v>33639</v>
      </c>
      <c r="B18604">
        <v>47</v>
      </c>
      <c r="C18604">
        <v>10</v>
      </c>
      <c r="D18604">
        <v>16</v>
      </c>
      <c r="E18604" t="s">
        <v>33640</v>
      </c>
      <c r="F18604" t="s">
        <v>33638</v>
      </c>
    </row>
    <row r="18605" spans="1:6">
      <c r="A18605" t="s">
        <v>33641</v>
      </c>
      <c r="B18605">
        <v>47</v>
      </c>
      <c r="C18605">
        <v>10</v>
      </c>
      <c r="D18605">
        <v>17</v>
      </c>
      <c r="E18605" t="s">
        <v>33642</v>
      </c>
      <c r="F18605" t="s">
        <v>33643</v>
      </c>
    </row>
    <row r="18606" spans="1:6">
      <c r="A18606" t="s">
        <v>33644</v>
      </c>
      <c r="B18606">
        <v>47</v>
      </c>
      <c r="C18606">
        <v>10</v>
      </c>
      <c r="D18606">
        <v>18</v>
      </c>
      <c r="E18606" t="s">
        <v>33645</v>
      </c>
      <c r="F18606" t="s">
        <v>33643</v>
      </c>
    </row>
    <row r="18607" spans="1:6">
      <c r="A18607" t="s">
        <v>33646</v>
      </c>
      <c r="B18607">
        <v>47</v>
      </c>
      <c r="C18607">
        <v>10</v>
      </c>
      <c r="D18607">
        <v>19</v>
      </c>
      <c r="E18607" t="s">
        <v>33647</v>
      </c>
      <c r="F18607" t="s">
        <v>33648</v>
      </c>
    </row>
    <row r="18608" spans="1:6">
      <c r="A18608" t="s">
        <v>33649</v>
      </c>
      <c r="B18608">
        <v>47</v>
      </c>
      <c r="C18608">
        <v>10</v>
      </c>
      <c r="D18608">
        <v>20</v>
      </c>
      <c r="E18608" t="s">
        <v>33650</v>
      </c>
      <c r="F18608" t="s">
        <v>33648</v>
      </c>
    </row>
    <row r="18609" spans="1:6">
      <c r="A18609" t="s">
        <v>33651</v>
      </c>
      <c r="B18609">
        <v>47</v>
      </c>
      <c r="C18609">
        <v>11</v>
      </c>
      <c r="D18609">
        <v>1</v>
      </c>
      <c r="E18609" t="s">
        <v>33652</v>
      </c>
      <c r="F18609" t="s">
        <v>33653</v>
      </c>
    </row>
    <row r="18610" spans="1:6">
      <c r="A18610" t="s">
        <v>33654</v>
      </c>
      <c r="B18610">
        <v>47</v>
      </c>
      <c r="C18610">
        <v>11</v>
      </c>
      <c r="D18610">
        <v>2</v>
      </c>
      <c r="E18610" t="s">
        <v>33655</v>
      </c>
      <c r="F18610" t="s">
        <v>33653</v>
      </c>
    </row>
    <row r="18611" spans="1:6">
      <c r="A18611" t="s">
        <v>33656</v>
      </c>
      <c r="B18611">
        <v>47</v>
      </c>
      <c r="C18611">
        <v>11</v>
      </c>
      <c r="D18611">
        <v>3</v>
      </c>
      <c r="E18611" t="s">
        <v>33657</v>
      </c>
      <c r="F18611" t="s">
        <v>33658</v>
      </c>
    </row>
    <row r="18612" spans="1:6">
      <c r="A18612" t="s">
        <v>33659</v>
      </c>
      <c r="B18612">
        <v>47</v>
      </c>
      <c r="C18612">
        <v>11</v>
      </c>
      <c r="D18612">
        <v>4</v>
      </c>
      <c r="E18612" t="s">
        <v>33660</v>
      </c>
      <c r="F18612" t="s">
        <v>33658</v>
      </c>
    </row>
    <row r="18613" spans="1:6">
      <c r="A18613" t="s">
        <v>33661</v>
      </c>
      <c r="B18613">
        <v>47</v>
      </c>
      <c r="C18613">
        <v>11</v>
      </c>
      <c r="D18613">
        <v>5</v>
      </c>
      <c r="E18613" t="s">
        <v>33662</v>
      </c>
      <c r="F18613" t="s">
        <v>33663</v>
      </c>
    </row>
    <row r="18614" spans="1:6">
      <c r="A18614" t="s">
        <v>33664</v>
      </c>
      <c r="B18614">
        <v>47</v>
      </c>
      <c r="C18614">
        <v>11</v>
      </c>
      <c r="D18614">
        <v>6</v>
      </c>
      <c r="E18614" t="s">
        <v>33665</v>
      </c>
      <c r="F18614" t="s">
        <v>33663</v>
      </c>
    </row>
    <row r="18615" spans="1:6">
      <c r="A18615" t="s">
        <v>33666</v>
      </c>
      <c r="B18615">
        <v>47</v>
      </c>
      <c r="C18615">
        <v>11</v>
      </c>
      <c r="D18615">
        <v>7</v>
      </c>
      <c r="E18615" t="s">
        <v>33667</v>
      </c>
      <c r="F18615" t="s">
        <v>33668</v>
      </c>
    </row>
    <row r="18616" spans="1:6">
      <c r="A18616" t="s">
        <v>33669</v>
      </c>
      <c r="B18616">
        <v>47</v>
      </c>
      <c r="C18616">
        <v>11</v>
      </c>
      <c r="D18616">
        <v>8</v>
      </c>
      <c r="E18616" t="s">
        <v>33670</v>
      </c>
      <c r="F18616" t="s">
        <v>33668</v>
      </c>
    </row>
    <row r="18617" spans="1:6">
      <c r="A18617" t="s">
        <v>33671</v>
      </c>
      <c r="B18617">
        <v>47</v>
      </c>
      <c r="C18617">
        <v>11</v>
      </c>
      <c r="D18617">
        <v>9</v>
      </c>
      <c r="E18617" t="s">
        <v>33672</v>
      </c>
      <c r="F18617" t="s">
        <v>33673</v>
      </c>
    </row>
    <row r="18618" spans="1:6">
      <c r="A18618" t="s">
        <v>33674</v>
      </c>
      <c r="B18618">
        <v>47</v>
      </c>
      <c r="C18618">
        <v>11</v>
      </c>
      <c r="D18618">
        <v>10</v>
      </c>
      <c r="E18618" t="s">
        <v>33675</v>
      </c>
      <c r="F18618" t="s">
        <v>33673</v>
      </c>
    </row>
    <row r="18619" spans="1:6">
      <c r="A18619" t="s">
        <v>33676</v>
      </c>
      <c r="B18619">
        <v>47</v>
      </c>
      <c r="C18619">
        <v>11</v>
      </c>
      <c r="D18619">
        <v>11</v>
      </c>
      <c r="E18619" t="s">
        <v>33677</v>
      </c>
      <c r="F18619" t="s">
        <v>33678</v>
      </c>
    </row>
    <row r="18620" spans="1:6">
      <c r="A18620" t="s">
        <v>33679</v>
      </c>
      <c r="B18620">
        <v>47</v>
      </c>
      <c r="C18620">
        <v>11</v>
      </c>
      <c r="D18620">
        <v>12</v>
      </c>
      <c r="E18620" t="s">
        <v>33680</v>
      </c>
      <c r="F18620" t="s">
        <v>33678</v>
      </c>
    </row>
    <row r="18621" spans="1:6">
      <c r="A18621" t="s">
        <v>33681</v>
      </c>
      <c r="B18621">
        <v>47</v>
      </c>
      <c r="C18621">
        <v>11</v>
      </c>
      <c r="D18621">
        <v>13</v>
      </c>
      <c r="E18621" t="s">
        <v>33682</v>
      </c>
      <c r="F18621" t="s">
        <v>33683</v>
      </c>
    </row>
    <row r="18622" spans="1:6">
      <c r="A18622" t="s">
        <v>33684</v>
      </c>
      <c r="B18622">
        <v>47</v>
      </c>
      <c r="C18622">
        <v>11</v>
      </c>
      <c r="D18622">
        <v>14</v>
      </c>
      <c r="E18622" t="s">
        <v>33685</v>
      </c>
      <c r="F18622" t="s">
        <v>33683</v>
      </c>
    </row>
    <row r="18623" spans="1:6">
      <c r="A18623" t="s">
        <v>33686</v>
      </c>
      <c r="B18623">
        <v>47</v>
      </c>
      <c r="C18623">
        <v>11</v>
      </c>
      <c r="D18623">
        <v>15</v>
      </c>
      <c r="E18623" t="s">
        <v>33687</v>
      </c>
      <c r="F18623" t="s">
        <v>33688</v>
      </c>
    </row>
    <row r="18624" spans="1:6">
      <c r="A18624" t="s">
        <v>33689</v>
      </c>
      <c r="B18624">
        <v>47</v>
      </c>
      <c r="C18624">
        <v>11</v>
      </c>
      <c r="D18624">
        <v>16</v>
      </c>
      <c r="E18624" t="s">
        <v>33690</v>
      </c>
      <c r="F18624" t="s">
        <v>33688</v>
      </c>
    </row>
    <row r="18625" spans="1:6">
      <c r="A18625" t="s">
        <v>33691</v>
      </c>
      <c r="B18625">
        <v>47</v>
      </c>
      <c r="C18625">
        <v>11</v>
      </c>
      <c r="D18625">
        <v>17</v>
      </c>
      <c r="E18625" t="s">
        <v>33692</v>
      </c>
      <c r="F18625" t="s">
        <v>33693</v>
      </c>
    </row>
    <row r="18626" spans="1:6">
      <c r="A18626" t="s">
        <v>33694</v>
      </c>
      <c r="B18626">
        <v>47</v>
      </c>
      <c r="C18626">
        <v>11</v>
      </c>
      <c r="D18626">
        <v>18</v>
      </c>
      <c r="E18626" t="s">
        <v>33695</v>
      </c>
      <c r="F18626" t="s">
        <v>33693</v>
      </c>
    </row>
    <row r="18627" spans="1:6">
      <c r="A18627" t="s">
        <v>33696</v>
      </c>
      <c r="B18627">
        <v>47</v>
      </c>
      <c r="C18627">
        <v>11</v>
      </c>
      <c r="D18627">
        <v>19</v>
      </c>
      <c r="E18627" t="s">
        <v>33697</v>
      </c>
      <c r="F18627" t="s">
        <v>33698</v>
      </c>
    </row>
    <row r="18628" spans="1:6">
      <c r="A18628" t="s">
        <v>33699</v>
      </c>
      <c r="B18628">
        <v>47</v>
      </c>
      <c r="C18628">
        <v>11</v>
      </c>
      <c r="D18628">
        <v>20</v>
      </c>
      <c r="E18628" t="s">
        <v>33700</v>
      </c>
      <c r="F18628" t="s">
        <v>33698</v>
      </c>
    </row>
    <row r="18629" spans="1:6">
      <c r="A18629" t="s">
        <v>33701</v>
      </c>
      <c r="B18629">
        <v>47</v>
      </c>
      <c r="C18629">
        <v>12</v>
      </c>
      <c r="D18629">
        <v>1</v>
      </c>
      <c r="E18629" t="s">
        <v>33702</v>
      </c>
      <c r="F18629" t="s">
        <v>33703</v>
      </c>
    </row>
    <row r="18630" spans="1:6">
      <c r="A18630" t="s">
        <v>33704</v>
      </c>
      <c r="B18630">
        <v>47</v>
      </c>
      <c r="C18630">
        <v>12</v>
      </c>
      <c r="D18630">
        <v>2</v>
      </c>
      <c r="E18630" t="s">
        <v>33705</v>
      </c>
      <c r="F18630" t="s">
        <v>33703</v>
      </c>
    </row>
    <row r="18631" spans="1:6">
      <c r="A18631" t="s">
        <v>33706</v>
      </c>
      <c r="B18631">
        <v>47</v>
      </c>
      <c r="C18631">
        <v>12</v>
      </c>
      <c r="D18631">
        <v>3</v>
      </c>
      <c r="E18631" t="s">
        <v>33707</v>
      </c>
      <c r="F18631" t="s">
        <v>33708</v>
      </c>
    </row>
    <row r="18632" spans="1:6">
      <c r="A18632" t="s">
        <v>33709</v>
      </c>
      <c r="B18632">
        <v>47</v>
      </c>
      <c r="C18632">
        <v>12</v>
      </c>
      <c r="D18632">
        <v>4</v>
      </c>
      <c r="E18632" t="s">
        <v>33710</v>
      </c>
      <c r="F18632" t="s">
        <v>33708</v>
      </c>
    </row>
    <row r="18633" spans="1:6">
      <c r="A18633" t="s">
        <v>33711</v>
      </c>
      <c r="B18633">
        <v>47</v>
      </c>
      <c r="C18633">
        <v>12</v>
      </c>
      <c r="D18633">
        <v>5</v>
      </c>
      <c r="E18633" t="s">
        <v>33712</v>
      </c>
      <c r="F18633" t="s">
        <v>33713</v>
      </c>
    </row>
    <row r="18634" spans="1:6">
      <c r="A18634" t="s">
        <v>33714</v>
      </c>
      <c r="B18634">
        <v>47</v>
      </c>
      <c r="C18634">
        <v>12</v>
      </c>
      <c r="D18634">
        <v>6</v>
      </c>
      <c r="E18634" t="s">
        <v>33715</v>
      </c>
      <c r="F18634" t="s">
        <v>33713</v>
      </c>
    </row>
    <row r="18635" spans="1:6">
      <c r="A18635" t="s">
        <v>33716</v>
      </c>
      <c r="B18635">
        <v>47</v>
      </c>
      <c r="C18635">
        <v>12</v>
      </c>
      <c r="D18635">
        <v>7</v>
      </c>
      <c r="E18635" t="s">
        <v>33717</v>
      </c>
      <c r="F18635" t="s">
        <v>33718</v>
      </c>
    </row>
    <row r="18636" spans="1:6">
      <c r="A18636" t="s">
        <v>33719</v>
      </c>
      <c r="B18636">
        <v>47</v>
      </c>
      <c r="C18636">
        <v>12</v>
      </c>
      <c r="D18636">
        <v>8</v>
      </c>
      <c r="E18636" t="s">
        <v>33720</v>
      </c>
      <c r="F18636" t="s">
        <v>33718</v>
      </c>
    </row>
    <row r="18637" spans="1:6">
      <c r="A18637" t="s">
        <v>33721</v>
      </c>
      <c r="B18637">
        <v>47</v>
      </c>
      <c r="C18637">
        <v>12</v>
      </c>
      <c r="D18637">
        <v>9</v>
      </c>
      <c r="E18637" t="s">
        <v>33722</v>
      </c>
      <c r="F18637" t="s">
        <v>33723</v>
      </c>
    </row>
    <row r="18638" spans="1:6">
      <c r="A18638" t="s">
        <v>33724</v>
      </c>
      <c r="B18638">
        <v>47</v>
      </c>
      <c r="C18638">
        <v>12</v>
      </c>
      <c r="D18638">
        <v>10</v>
      </c>
      <c r="E18638" t="s">
        <v>33725</v>
      </c>
      <c r="F18638" t="s">
        <v>33723</v>
      </c>
    </row>
    <row r="18639" spans="1:6">
      <c r="A18639" t="s">
        <v>33726</v>
      </c>
      <c r="B18639">
        <v>47</v>
      </c>
      <c r="C18639">
        <v>12</v>
      </c>
      <c r="D18639">
        <v>11</v>
      </c>
      <c r="E18639" t="s">
        <v>33727</v>
      </c>
      <c r="F18639" t="s">
        <v>33728</v>
      </c>
    </row>
    <row r="18640" spans="1:6">
      <c r="A18640" t="s">
        <v>33729</v>
      </c>
      <c r="B18640">
        <v>47</v>
      </c>
      <c r="C18640">
        <v>12</v>
      </c>
      <c r="D18640">
        <v>12</v>
      </c>
      <c r="E18640" t="s">
        <v>33730</v>
      </c>
      <c r="F18640" t="s">
        <v>33728</v>
      </c>
    </row>
    <row r="18641" spans="1:6">
      <c r="A18641" t="s">
        <v>33731</v>
      </c>
      <c r="B18641">
        <v>47</v>
      </c>
      <c r="C18641">
        <v>12</v>
      </c>
      <c r="D18641">
        <v>13</v>
      </c>
      <c r="E18641" t="s">
        <v>33732</v>
      </c>
      <c r="F18641" t="s">
        <v>33733</v>
      </c>
    </row>
    <row r="18642" spans="1:6">
      <c r="A18642" t="s">
        <v>33734</v>
      </c>
      <c r="B18642">
        <v>47</v>
      </c>
      <c r="C18642">
        <v>12</v>
      </c>
      <c r="D18642">
        <v>14</v>
      </c>
      <c r="E18642" t="s">
        <v>33735</v>
      </c>
      <c r="F18642" t="s">
        <v>33733</v>
      </c>
    </row>
    <row r="18643" spans="1:6">
      <c r="A18643" t="s">
        <v>33736</v>
      </c>
      <c r="B18643">
        <v>47</v>
      </c>
      <c r="C18643">
        <v>12</v>
      </c>
      <c r="D18643">
        <v>15</v>
      </c>
      <c r="E18643" t="s">
        <v>33737</v>
      </c>
      <c r="F18643" t="s">
        <v>33738</v>
      </c>
    </row>
    <row r="18644" spans="1:6">
      <c r="A18644" t="s">
        <v>33739</v>
      </c>
      <c r="B18644">
        <v>47</v>
      </c>
      <c r="C18644">
        <v>12</v>
      </c>
      <c r="D18644">
        <v>16</v>
      </c>
      <c r="E18644" t="s">
        <v>33740</v>
      </c>
      <c r="F18644" t="s">
        <v>33738</v>
      </c>
    </row>
    <row r="18645" spans="1:6">
      <c r="A18645" t="s">
        <v>33741</v>
      </c>
      <c r="B18645">
        <v>47</v>
      </c>
      <c r="C18645">
        <v>12</v>
      </c>
      <c r="D18645">
        <v>17</v>
      </c>
      <c r="E18645" t="s">
        <v>33742</v>
      </c>
      <c r="F18645" t="s">
        <v>33743</v>
      </c>
    </row>
    <row r="18646" spans="1:6">
      <c r="A18646" t="s">
        <v>33744</v>
      </c>
      <c r="B18646">
        <v>47</v>
      </c>
      <c r="C18646">
        <v>12</v>
      </c>
      <c r="D18646">
        <v>18</v>
      </c>
      <c r="E18646" t="s">
        <v>33745</v>
      </c>
      <c r="F18646" t="s">
        <v>33743</v>
      </c>
    </row>
    <row r="18647" spans="1:6">
      <c r="A18647" t="s">
        <v>33746</v>
      </c>
      <c r="B18647">
        <v>47</v>
      </c>
      <c r="C18647">
        <v>12</v>
      </c>
      <c r="D18647">
        <v>19</v>
      </c>
      <c r="E18647" t="s">
        <v>33747</v>
      </c>
      <c r="F18647" t="s">
        <v>33748</v>
      </c>
    </row>
    <row r="18648" spans="1:6">
      <c r="A18648" t="s">
        <v>33749</v>
      </c>
      <c r="B18648">
        <v>47</v>
      </c>
      <c r="C18648">
        <v>12</v>
      </c>
      <c r="D18648">
        <v>20</v>
      </c>
      <c r="E18648" t="s">
        <v>33750</v>
      </c>
      <c r="F18648" t="s">
        <v>33748</v>
      </c>
    </row>
    <row r="18649" spans="1:6">
      <c r="A18649" t="s">
        <v>33751</v>
      </c>
      <c r="B18649">
        <v>47</v>
      </c>
      <c r="C18649">
        <v>13</v>
      </c>
      <c r="D18649">
        <v>1</v>
      </c>
      <c r="E18649" t="s">
        <v>33752</v>
      </c>
      <c r="F18649" t="s">
        <v>33753</v>
      </c>
    </row>
    <row r="18650" spans="1:6">
      <c r="A18650" t="s">
        <v>33754</v>
      </c>
      <c r="B18650">
        <v>47</v>
      </c>
      <c r="C18650">
        <v>13</v>
      </c>
      <c r="D18650">
        <v>2</v>
      </c>
      <c r="E18650" t="s">
        <v>33755</v>
      </c>
      <c r="F18650" t="s">
        <v>33753</v>
      </c>
    </row>
    <row r="18651" spans="1:6">
      <c r="A18651" t="s">
        <v>33756</v>
      </c>
      <c r="B18651">
        <v>47</v>
      </c>
      <c r="C18651">
        <v>13</v>
      </c>
      <c r="D18651">
        <v>3</v>
      </c>
      <c r="E18651" t="s">
        <v>33757</v>
      </c>
      <c r="F18651" t="s">
        <v>33758</v>
      </c>
    </row>
    <row r="18652" spans="1:6">
      <c r="A18652" t="s">
        <v>33759</v>
      </c>
      <c r="B18652">
        <v>47</v>
      </c>
      <c r="C18652">
        <v>13</v>
      </c>
      <c r="D18652">
        <v>4</v>
      </c>
      <c r="E18652" t="s">
        <v>33760</v>
      </c>
      <c r="F18652" t="s">
        <v>33758</v>
      </c>
    </row>
    <row r="18653" spans="1:6">
      <c r="A18653" t="s">
        <v>33761</v>
      </c>
      <c r="B18653">
        <v>47</v>
      </c>
      <c r="C18653">
        <v>13</v>
      </c>
      <c r="D18653">
        <v>5</v>
      </c>
      <c r="E18653" t="s">
        <v>33762</v>
      </c>
      <c r="F18653" t="s">
        <v>33763</v>
      </c>
    </row>
    <row r="18654" spans="1:6">
      <c r="A18654" t="s">
        <v>33764</v>
      </c>
      <c r="B18654">
        <v>47</v>
      </c>
      <c r="C18654">
        <v>13</v>
      </c>
      <c r="D18654">
        <v>6</v>
      </c>
      <c r="E18654" t="s">
        <v>33765</v>
      </c>
      <c r="F18654" t="s">
        <v>33763</v>
      </c>
    </row>
    <row r="18655" spans="1:6">
      <c r="A18655" t="s">
        <v>33766</v>
      </c>
      <c r="B18655">
        <v>47</v>
      </c>
      <c r="C18655">
        <v>13</v>
      </c>
      <c r="D18655">
        <v>7</v>
      </c>
      <c r="E18655" t="s">
        <v>33767</v>
      </c>
      <c r="F18655" t="s">
        <v>33768</v>
      </c>
    </row>
    <row r="18656" spans="1:6">
      <c r="A18656" t="s">
        <v>33769</v>
      </c>
      <c r="B18656">
        <v>47</v>
      </c>
      <c r="C18656">
        <v>13</v>
      </c>
      <c r="D18656">
        <v>8</v>
      </c>
      <c r="E18656" t="s">
        <v>33770</v>
      </c>
      <c r="F18656" t="s">
        <v>33768</v>
      </c>
    </row>
    <row r="18657" spans="1:6">
      <c r="A18657" t="s">
        <v>33771</v>
      </c>
      <c r="B18657">
        <v>47</v>
      </c>
      <c r="C18657">
        <v>13</v>
      </c>
      <c r="D18657">
        <v>9</v>
      </c>
      <c r="E18657" t="s">
        <v>33772</v>
      </c>
      <c r="F18657" t="s">
        <v>33773</v>
      </c>
    </row>
    <row r="18658" spans="1:6">
      <c r="A18658" t="s">
        <v>33774</v>
      </c>
      <c r="B18658">
        <v>47</v>
      </c>
      <c r="C18658">
        <v>13</v>
      </c>
      <c r="D18658">
        <v>10</v>
      </c>
      <c r="E18658" t="s">
        <v>33775</v>
      </c>
      <c r="F18658" t="s">
        <v>33773</v>
      </c>
    </row>
    <row r="18659" spans="1:6">
      <c r="A18659" t="s">
        <v>33776</v>
      </c>
      <c r="B18659">
        <v>47</v>
      </c>
      <c r="C18659">
        <v>13</v>
      </c>
      <c r="D18659">
        <v>11</v>
      </c>
      <c r="E18659" t="s">
        <v>33777</v>
      </c>
      <c r="F18659" t="s">
        <v>33778</v>
      </c>
    </row>
    <row r="18660" spans="1:6">
      <c r="A18660" t="s">
        <v>33779</v>
      </c>
      <c r="B18660">
        <v>47</v>
      </c>
      <c r="C18660">
        <v>13</v>
      </c>
      <c r="D18660">
        <v>12</v>
      </c>
      <c r="E18660" t="s">
        <v>33780</v>
      </c>
      <c r="F18660" t="s">
        <v>33778</v>
      </c>
    </row>
    <row r="18661" spans="1:6">
      <c r="A18661" t="s">
        <v>33781</v>
      </c>
      <c r="B18661">
        <v>47</v>
      </c>
      <c r="C18661">
        <v>13</v>
      </c>
      <c r="D18661">
        <v>13</v>
      </c>
      <c r="E18661" t="s">
        <v>33782</v>
      </c>
      <c r="F18661" t="s">
        <v>33783</v>
      </c>
    </row>
    <row r="18662" spans="1:6">
      <c r="A18662" t="s">
        <v>33784</v>
      </c>
      <c r="B18662">
        <v>47</v>
      </c>
      <c r="C18662">
        <v>13</v>
      </c>
      <c r="D18662">
        <v>14</v>
      </c>
      <c r="E18662" t="s">
        <v>33785</v>
      </c>
      <c r="F18662" t="s">
        <v>33783</v>
      </c>
    </row>
    <row r="18663" spans="1:6">
      <c r="A18663" t="s">
        <v>33786</v>
      </c>
      <c r="B18663">
        <v>47</v>
      </c>
      <c r="C18663">
        <v>13</v>
      </c>
      <c r="D18663">
        <v>15</v>
      </c>
      <c r="E18663" t="s">
        <v>33787</v>
      </c>
      <c r="F18663" t="s">
        <v>33788</v>
      </c>
    </row>
    <row r="18664" spans="1:6">
      <c r="A18664" t="s">
        <v>33789</v>
      </c>
      <c r="B18664">
        <v>47</v>
      </c>
      <c r="C18664">
        <v>13</v>
      </c>
      <c r="D18664">
        <v>16</v>
      </c>
      <c r="E18664" t="s">
        <v>33790</v>
      </c>
      <c r="F18664" t="s">
        <v>33788</v>
      </c>
    </row>
    <row r="18665" spans="1:6">
      <c r="A18665" t="s">
        <v>33791</v>
      </c>
      <c r="B18665">
        <v>47</v>
      </c>
      <c r="C18665">
        <v>13</v>
      </c>
      <c r="D18665">
        <v>17</v>
      </c>
      <c r="E18665" t="s">
        <v>33792</v>
      </c>
      <c r="F18665" t="s">
        <v>33793</v>
      </c>
    </row>
    <row r="18666" spans="1:6">
      <c r="A18666" t="s">
        <v>33794</v>
      </c>
      <c r="B18666">
        <v>47</v>
      </c>
      <c r="C18666">
        <v>13</v>
      </c>
      <c r="D18666">
        <v>18</v>
      </c>
      <c r="E18666" t="s">
        <v>33795</v>
      </c>
      <c r="F18666" t="s">
        <v>33793</v>
      </c>
    </row>
    <row r="18667" spans="1:6">
      <c r="A18667" t="s">
        <v>33796</v>
      </c>
      <c r="B18667">
        <v>47</v>
      </c>
      <c r="C18667">
        <v>13</v>
      </c>
      <c r="D18667">
        <v>19</v>
      </c>
      <c r="E18667" t="s">
        <v>33797</v>
      </c>
      <c r="F18667" t="s">
        <v>22711</v>
      </c>
    </row>
    <row r="18668" spans="1:6">
      <c r="A18668" t="s">
        <v>33798</v>
      </c>
      <c r="B18668">
        <v>47</v>
      </c>
      <c r="C18668">
        <v>13</v>
      </c>
      <c r="D18668">
        <v>20</v>
      </c>
      <c r="E18668" t="s">
        <v>33799</v>
      </c>
      <c r="F18668" t="s">
        <v>22711</v>
      </c>
    </row>
    <row r="18669" spans="1:6">
      <c r="A18669" t="s">
        <v>33800</v>
      </c>
      <c r="B18669">
        <v>47</v>
      </c>
      <c r="C18669">
        <v>14</v>
      </c>
      <c r="D18669">
        <v>1</v>
      </c>
      <c r="E18669" t="s">
        <v>33801</v>
      </c>
      <c r="F18669" t="s">
        <v>33802</v>
      </c>
    </row>
    <row r="18670" spans="1:6">
      <c r="A18670" t="s">
        <v>33803</v>
      </c>
      <c r="B18670">
        <v>47</v>
      </c>
      <c r="C18670">
        <v>14</v>
      </c>
      <c r="D18670">
        <v>2</v>
      </c>
      <c r="E18670" t="s">
        <v>33804</v>
      </c>
      <c r="F18670" t="s">
        <v>33802</v>
      </c>
    </row>
    <row r="18671" spans="1:6">
      <c r="A18671" t="s">
        <v>33805</v>
      </c>
      <c r="B18671">
        <v>47</v>
      </c>
      <c r="C18671">
        <v>14</v>
      </c>
      <c r="D18671">
        <v>3</v>
      </c>
      <c r="E18671" t="s">
        <v>33806</v>
      </c>
      <c r="F18671" t="s">
        <v>33807</v>
      </c>
    </row>
    <row r="18672" spans="1:6">
      <c r="A18672" t="s">
        <v>33808</v>
      </c>
      <c r="B18672">
        <v>47</v>
      </c>
      <c r="C18672">
        <v>14</v>
      </c>
      <c r="D18672">
        <v>4</v>
      </c>
      <c r="E18672" t="s">
        <v>33809</v>
      </c>
      <c r="F18672" t="s">
        <v>33807</v>
      </c>
    </row>
    <row r="18673" spans="1:7">
      <c r="A18673" t="s">
        <v>33810</v>
      </c>
      <c r="B18673">
        <v>47</v>
      </c>
      <c r="C18673">
        <v>14</v>
      </c>
      <c r="D18673">
        <v>5</v>
      </c>
      <c r="E18673" t="s">
        <v>33811</v>
      </c>
      <c r="F18673" t="s">
        <v>33812</v>
      </c>
    </row>
    <row r="18674" spans="1:7">
      <c r="A18674" t="s">
        <v>33813</v>
      </c>
      <c r="B18674">
        <v>47</v>
      </c>
      <c r="C18674">
        <v>14</v>
      </c>
      <c r="D18674">
        <v>6</v>
      </c>
      <c r="E18674" t="s">
        <v>33814</v>
      </c>
      <c r="F18674" t="s">
        <v>33812</v>
      </c>
    </row>
    <row r="18675" spans="1:7">
      <c r="A18675" t="s">
        <v>33815</v>
      </c>
      <c r="B18675">
        <v>47</v>
      </c>
      <c r="C18675">
        <v>14</v>
      </c>
      <c r="D18675">
        <v>7</v>
      </c>
      <c r="E18675" t="s">
        <v>33816</v>
      </c>
      <c r="F18675" t="s">
        <v>33045</v>
      </c>
    </row>
    <row r="18676" spans="1:7">
      <c r="A18676" t="s">
        <v>33817</v>
      </c>
      <c r="B18676">
        <v>47</v>
      </c>
      <c r="C18676">
        <v>14</v>
      </c>
      <c r="D18676">
        <v>8</v>
      </c>
      <c r="E18676" t="s">
        <v>33818</v>
      </c>
      <c r="F18676" t="s">
        <v>33045</v>
      </c>
    </row>
    <row r="18677" spans="1:7">
      <c r="A18677" t="s">
        <v>33819</v>
      </c>
      <c r="B18677">
        <v>47</v>
      </c>
      <c r="C18677">
        <v>14</v>
      </c>
      <c r="D18677">
        <v>9</v>
      </c>
      <c r="E18677" t="s">
        <v>33820</v>
      </c>
      <c r="F18677" t="s">
        <v>33821</v>
      </c>
    </row>
    <row r="18678" spans="1:7">
      <c r="A18678" t="s">
        <v>33822</v>
      </c>
      <c r="B18678">
        <v>47</v>
      </c>
      <c r="C18678">
        <v>14</v>
      </c>
      <c r="D18678">
        <v>10</v>
      </c>
      <c r="E18678" t="s">
        <v>33823</v>
      </c>
      <c r="F18678" t="s">
        <v>33821</v>
      </c>
    </row>
    <row r="18679" spans="1:7">
      <c r="A18679" t="s">
        <v>33824</v>
      </c>
      <c r="B18679">
        <v>47</v>
      </c>
      <c r="C18679">
        <v>14</v>
      </c>
      <c r="D18679">
        <v>11</v>
      </c>
      <c r="E18679" t="s">
        <v>33825</v>
      </c>
      <c r="F18679" t="s">
        <v>33826</v>
      </c>
    </row>
    <row r="18680" spans="1:7">
      <c r="A18680" t="s">
        <v>33827</v>
      </c>
      <c r="B18680">
        <v>47</v>
      </c>
      <c r="C18680">
        <v>14</v>
      </c>
      <c r="D18680">
        <v>12</v>
      </c>
      <c r="E18680" t="s">
        <v>33828</v>
      </c>
      <c r="F18680" t="s">
        <v>33826</v>
      </c>
    </row>
    <row r="18681" spans="1:7">
      <c r="A18681" t="s">
        <v>33829</v>
      </c>
      <c r="B18681">
        <v>47</v>
      </c>
      <c r="C18681">
        <v>14</v>
      </c>
      <c r="D18681">
        <v>13</v>
      </c>
      <c r="E18681" t="s">
        <v>15</v>
      </c>
      <c r="G18681" t="s">
        <v>16</v>
      </c>
    </row>
    <row r="18682" spans="1:7">
      <c r="A18682" t="s">
        <v>33830</v>
      </c>
      <c r="B18682">
        <v>47</v>
      </c>
      <c r="C18682">
        <v>14</v>
      </c>
      <c r="D18682">
        <v>14</v>
      </c>
      <c r="E18682" t="s">
        <v>15</v>
      </c>
      <c r="G18682" t="s">
        <v>16</v>
      </c>
    </row>
    <row r="18683" spans="1:7">
      <c r="A18683" t="s">
        <v>33831</v>
      </c>
      <c r="B18683">
        <v>47</v>
      </c>
      <c r="C18683">
        <v>14</v>
      </c>
      <c r="D18683">
        <v>15</v>
      </c>
      <c r="E18683" t="s">
        <v>660</v>
      </c>
      <c r="G18683" t="s">
        <v>661</v>
      </c>
    </row>
    <row r="18684" spans="1:7">
      <c r="A18684" t="s">
        <v>33832</v>
      </c>
      <c r="B18684">
        <v>47</v>
      </c>
      <c r="C18684">
        <v>14</v>
      </c>
      <c r="D18684">
        <v>16</v>
      </c>
      <c r="E18684" t="s">
        <v>660</v>
      </c>
      <c r="G18684" t="s">
        <v>661</v>
      </c>
    </row>
    <row r="18685" spans="1:7">
      <c r="A18685" t="s">
        <v>33833</v>
      </c>
      <c r="B18685">
        <v>47</v>
      </c>
      <c r="C18685">
        <v>14</v>
      </c>
      <c r="D18685">
        <v>17</v>
      </c>
      <c r="E18685" t="s">
        <v>664</v>
      </c>
      <c r="G18685" t="s">
        <v>665</v>
      </c>
    </row>
    <row r="18686" spans="1:7">
      <c r="A18686" t="s">
        <v>33834</v>
      </c>
      <c r="B18686">
        <v>47</v>
      </c>
      <c r="C18686">
        <v>14</v>
      </c>
      <c r="D18686">
        <v>18</v>
      </c>
      <c r="E18686" t="s">
        <v>664</v>
      </c>
      <c r="G18686" t="s">
        <v>665</v>
      </c>
    </row>
    <row r="18687" spans="1:7">
      <c r="A18687" t="s">
        <v>33835</v>
      </c>
      <c r="B18687">
        <v>47</v>
      </c>
      <c r="C18687">
        <v>14</v>
      </c>
      <c r="D18687">
        <v>19</v>
      </c>
      <c r="E18687" t="s">
        <v>668</v>
      </c>
      <c r="G18687" t="s">
        <v>669</v>
      </c>
    </row>
    <row r="18688" spans="1:7">
      <c r="A18688" t="s">
        <v>33836</v>
      </c>
      <c r="B18688">
        <v>47</v>
      </c>
      <c r="C18688">
        <v>14</v>
      </c>
      <c r="D18688">
        <v>20</v>
      </c>
      <c r="E18688" t="s">
        <v>668</v>
      </c>
      <c r="G18688" t="s">
        <v>669</v>
      </c>
    </row>
    <row r="18689" spans="1:7">
      <c r="A18689" t="s">
        <v>33837</v>
      </c>
      <c r="B18689">
        <v>47</v>
      </c>
      <c r="C18689">
        <v>15</v>
      </c>
      <c r="D18689">
        <v>1</v>
      </c>
      <c r="E18689" t="s">
        <v>672</v>
      </c>
      <c r="G18689" t="e">
        <f>--Buffer</f>
        <v>#NAME?</v>
      </c>
    </row>
    <row r="18690" spans="1:7">
      <c r="A18690" t="s">
        <v>33838</v>
      </c>
      <c r="B18690">
        <v>47</v>
      </c>
      <c r="C18690">
        <v>15</v>
      </c>
      <c r="D18690">
        <v>2</v>
      </c>
      <c r="E18690" t="s">
        <v>672</v>
      </c>
      <c r="G18690" t="e">
        <f>--Buffer</f>
        <v>#NAME?</v>
      </c>
    </row>
    <row r="18691" spans="1:7">
      <c r="A18691" t="s">
        <v>33839</v>
      </c>
      <c r="B18691">
        <v>47</v>
      </c>
      <c r="C18691">
        <v>15</v>
      </c>
      <c r="D18691">
        <v>3</v>
      </c>
      <c r="E18691" t="s">
        <v>675</v>
      </c>
      <c r="G18691" t="s">
        <v>676</v>
      </c>
    </row>
    <row r="18692" spans="1:7">
      <c r="A18692" t="s">
        <v>33840</v>
      </c>
      <c r="B18692">
        <v>47</v>
      </c>
      <c r="C18692">
        <v>15</v>
      </c>
      <c r="D18692">
        <v>4</v>
      </c>
      <c r="E18692" t="s">
        <v>675</v>
      </c>
      <c r="G18692" t="s">
        <v>676</v>
      </c>
    </row>
    <row r="18693" spans="1:7">
      <c r="A18693" t="s">
        <v>33841</v>
      </c>
      <c r="B18693">
        <v>47</v>
      </c>
      <c r="C18693">
        <v>15</v>
      </c>
      <c r="D18693">
        <v>5</v>
      </c>
      <c r="E18693" t="s">
        <v>679</v>
      </c>
      <c r="G18693" t="s">
        <v>680</v>
      </c>
    </row>
    <row r="18694" spans="1:7">
      <c r="A18694" t="s">
        <v>33842</v>
      </c>
      <c r="B18694">
        <v>47</v>
      </c>
      <c r="C18694">
        <v>15</v>
      </c>
      <c r="D18694">
        <v>6</v>
      </c>
      <c r="E18694" t="s">
        <v>679</v>
      </c>
      <c r="G18694" t="s">
        <v>680</v>
      </c>
    </row>
    <row r="18695" spans="1:7">
      <c r="A18695" t="s">
        <v>33843</v>
      </c>
      <c r="B18695">
        <v>47</v>
      </c>
      <c r="C18695">
        <v>15</v>
      </c>
      <c r="D18695">
        <v>7</v>
      </c>
      <c r="E18695" t="s">
        <v>683</v>
      </c>
      <c r="G18695" t="s">
        <v>684</v>
      </c>
    </row>
    <row r="18696" spans="1:7">
      <c r="A18696" t="s">
        <v>33844</v>
      </c>
      <c r="B18696">
        <v>47</v>
      </c>
      <c r="C18696">
        <v>15</v>
      </c>
      <c r="D18696">
        <v>8</v>
      </c>
      <c r="E18696" t="s">
        <v>683</v>
      </c>
      <c r="G18696" t="s">
        <v>684</v>
      </c>
    </row>
    <row r="18697" spans="1:7">
      <c r="A18697" t="s">
        <v>33845</v>
      </c>
      <c r="B18697">
        <v>47</v>
      </c>
      <c r="C18697">
        <v>15</v>
      </c>
      <c r="D18697">
        <v>9</v>
      </c>
      <c r="E18697" t="s">
        <v>672</v>
      </c>
      <c r="G18697" t="e">
        <f>--Buffer</f>
        <v>#NAME?</v>
      </c>
    </row>
    <row r="18698" spans="1:7">
      <c r="A18698" t="s">
        <v>33846</v>
      </c>
      <c r="B18698">
        <v>47</v>
      </c>
      <c r="C18698">
        <v>15</v>
      </c>
      <c r="D18698">
        <v>10</v>
      </c>
      <c r="E18698" t="s">
        <v>672</v>
      </c>
      <c r="G18698" t="e">
        <f>--Buffer</f>
        <v>#NAME?</v>
      </c>
    </row>
    <row r="18699" spans="1:7">
      <c r="A18699" t="s">
        <v>33847</v>
      </c>
      <c r="B18699">
        <v>47</v>
      </c>
      <c r="C18699">
        <v>15</v>
      </c>
      <c r="D18699">
        <v>11</v>
      </c>
      <c r="E18699" t="s">
        <v>672</v>
      </c>
      <c r="G18699" t="e">
        <f>--Buffer</f>
        <v>#NAME?</v>
      </c>
    </row>
    <row r="18700" spans="1:7">
      <c r="A18700" t="s">
        <v>33848</v>
      </c>
      <c r="B18700">
        <v>47</v>
      </c>
      <c r="C18700">
        <v>15</v>
      </c>
      <c r="D18700">
        <v>12</v>
      </c>
      <c r="E18700" t="s">
        <v>672</v>
      </c>
      <c r="G18700" t="e">
        <f>--Buffer</f>
        <v>#NAME?</v>
      </c>
    </row>
    <row r="18701" spans="1:7">
      <c r="A18701" t="s">
        <v>33849</v>
      </c>
      <c r="B18701">
        <v>47</v>
      </c>
      <c r="C18701">
        <v>15</v>
      </c>
      <c r="D18701">
        <v>13</v>
      </c>
      <c r="E18701" t="s">
        <v>672</v>
      </c>
      <c r="G18701" t="e">
        <f>--Buffer</f>
        <v>#NAME?</v>
      </c>
    </row>
    <row r="18702" spans="1:7">
      <c r="A18702" t="s">
        <v>33850</v>
      </c>
      <c r="B18702">
        <v>47</v>
      </c>
      <c r="C18702">
        <v>15</v>
      </c>
      <c r="D18702">
        <v>14</v>
      </c>
      <c r="E18702" t="s">
        <v>672</v>
      </c>
      <c r="G18702" t="e">
        <f>--Buffer</f>
        <v>#NAME?</v>
      </c>
    </row>
    <row r="18703" spans="1:7">
      <c r="A18703" t="s">
        <v>33851</v>
      </c>
      <c r="B18703">
        <v>47</v>
      </c>
      <c r="C18703">
        <v>15</v>
      </c>
      <c r="D18703">
        <v>15</v>
      </c>
      <c r="E18703" t="s">
        <v>672</v>
      </c>
      <c r="G18703" t="e">
        <f>--Buffer</f>
        <v>#NAME?</v>
      </c>
    </row>
    <row r="18704" spans="1:7">
      <c r="A18704" t="s">
        <v>33852</v>
      </c>
      <c r="B18704">
        <v>47</v>
      </c>
      <c r="C18704">
        <v>15</v>
      </c>
      <c r="D18704">
        <v>16</v>
      </c>
      <c r="E18704" t="s">
        <v>672</v>
      </c>
      <c r="G18704" t="e">
        <f>--Buffer</f>
        <v>#NAME?</v>
      </c>
    </row>
    <row r="18705" spans="1:7">
      <c r="A18705" t="s">
        <v>33853</v>
      </c>
      <c r="B18705">
        <v>47</v>
      </c>
      <c r="C18705">
        <v>15</v>
      </c>
      <c r="D18705">
        <v>17</v>
      </c>
      <c r="E18705" t="s">
        <v>695</v>
      </c>
      <c r="G18705" t="s">
        <v>696</v>
      </c>
    </row>
    <row r="18706" spans="1:7">
      <c r="A18706" t="s">
        <v>33854</v>
      </c>
      <c r="B18706">
        <v>47</v>
      </c>
      <c r="C18706">
        <v>15</v>
      </c>
      <c r="D18706">
        <v>18</v>
      </c>
      <c r="E18706" t="s">
        <v>695</v>
      </c>
      <c r="G18706" t="s">
        <v>696</v>
      </c>
    </row>
    <row r="18707" spans="1:7">
      <c r="A18707" t="s">
        <v>33855</v>
      </c>
      <c r="B18707">
        <v>47</v>
      </c>
      <c r="C18707">
        <v>15</v>
      </c>
      <c r="D18707">
        <v>19</v>
      </c>
      <c r="E18707" t="s">
        <v>699</v>
      </c>
      <c r="G18707" t="s">
        <v>700</v>
      </c>
    </row>
    <row r="18708" spans="1:7">
      <c r="A18708" t="s">
        <v>33856</v>
      </c>
      <c r="B18708">
        <v>47</v>
      </c>
      <c r="C18708">
        <v>15</v>
      </c>
      <c r="D18708">
        <v>20</v>
      </c>
      <c r="E18708" t="s">
        <v>699</v>
      </c>
      <c r="G18708" t="s">
        <v>700</v>
      </c>
    </row>
    <row r="18709" spans="1:7">
      <c r="A18709" t="s">
        <v>33857</v>
      </c>
      <c r="B18709">
        <v>47</v>
      </c>
      <c r="C18709">
        <v>16</v>
      </c>
      <c r="D18709">
        <v>1</v>
      </c>
      <c r="E18709" t="s">
        <v>703</v>
      </c>
      <c r="G18709" t="s">
        <v>704</v>
      </c>
    </row>
    <row r="18710" spans="1:7">
      <c r="A18710" t="s">
        <v>33858</v>
      </c>
      <c r="B18710">
        <v>47</v>
      </c>
      <c r="C18710">
        <v>16</v>
      </c>
      <c r="D18710">
        <v>2</v>
      </c>
      <c r="E18710" t="s">
        <v>703</v>
      </c>
      <c r="G18710" t="s">
        <v>704</v>
      </c>
    </row>
    <row r="18711" spans="1:7">
      <c r="A18711" t="s">
        <v>33859</v>
      </c>
      <c r="B18711">
        <v>47</v>
      </c>
      <c r="C18711">
        <v>16</v>
      </c>
      <c r="D18711">
        <v>3</v>
      </c>
      <c r="E18711" t="s">
        <v>707</v>
      </c>
      <c r="G18711" t="s">
        <v>708</v>
      </c>
    </row>
    <row r="18712" spans="1:7">
      <c r="A18712" t="s">
        <v>33860</v>
      </c>
      <c r="B18712">
        <v>47</v>
      </c>
      <c r="C18712">
        <v>16</v>
      </c>
      <c r="D18712">
        <v>4</v>
      </c>
      <c r="E18712" t="s">
        <v>707</v>
      </c>
      <c r="G18712" t="s">
        <v>708</v>
      </c>
    </row>
    <row r="18713" spans="1:7">
      <c r="A18713" t="s">
        <v>33861</v>
      </c>
      <c r="B18713">
        <v>47</v>
      </c>
      <c r="C18713">
        <v>16</v>
      </c>
      <c r="D18713">
        <v>5</v>
      </c>
      <c r="E18713" t="s">
        <v>711</v>
      </c>
      <c r="G18713" t="e">
        <f>--Blank</f>
        <v>#NAME?</v>
      </c>
    </row>
    <row r="18714" spans="1:7">
      <c r="A18714" t="s">
        <v>33862</v>
      </c>
      <c r="B18714">
        <v>47</v>
      </c>
      <c r="C18714">
        <v>16</v>
      </c>
      <c r="D18714">
        <v>6</v>
      </c>
      <c r="E18714" t="s">
        <v>711</v>
      </c>
      <c r="G18714" t="e">
        <f>--Blank</f>
        <v>#NAME?</v>
      </c>
    </row>
    <row r="18715" spans="1:7">
      <c r="A18715" t="s">
        <v>33863</v>
      </c>
      <c r="B18715">
        <v>47</v>
      </c>
      <c r="C18715">
        <v>16</v>
      </c>
      <c r="D18715">
        <v>7</v>
      </c>
      <c r="E18715" t="s">
        <v>711</v>
      </c>
      <c r="G18715" t="e">
        <f>--Blank</f>
        <v>#NAME?</v>
      </c>
    </row>
    <row r="18716" spans="1:7">
      <c r="A18716" t="s">
        <v>33864</v>
      </c>
      <c r="B18716">
        <v>47</v>
      </c>
      <c r="C18716">
        <v>16</v>
      </c>
      <c r="D18716">
        <v>8</v>
      </c>
      <c r="E18716" t="s">
        <v>711</v>
      </c>
      <c r="G18716" t="e">
        <f>--Blank</f>
        <v>#NAME?</v>
      </c>
    </row>
    <row r="18717" spans="1:7">
      <c r="A18717" t="s">
        <v>33865</v>
      </c>
      <c r="B18717">
        <v>47</v>
      </c>
      <c r="C18717">
        <v>16</v>
      </c>
      <c r="D18717">
        <v>9</v>
      </c>
      <c r="E18717" t="s">
        <v>711</v>
      </c>
      <c r="G18717" t="e">
        <f>--Blank</f>
        <v>#NAME?</v>
      </c>
    </row>
    <row r="18718" spans="1:7">
      <c r="A18718" t="s">
        <v>33866</v>
      </c>
      <c r="B18718">
        <v>47</v>
      </c>
      <c r="C18718">
        <v>16</v>
      </c>
      <c r="D18718">
        <v>10</v>
      </c>
      <c r="E18718" t="s">
        <v>711</v>
      </c>
      <c r="G18718" t="e">
        <f>--Blank</f>
        <v>#NAME?</v>
      </c>
    </row>
    <row r="18719" spans="1:7">
      <c r="A18719" t="s">
        <v>33867</v>
      </c>
      <c r="B18719">
        <v>47</v>
      </c>
      <c r="C18719">
        <v>16</v>
      </c>
      <c r="D18719">
        <v>11</v>
      </c>
      <c r="E18719" t="s">
        <v>711</v>
      </c>
      <c r="G18719" t="e">
        <f>--Blank</f>
        <v>#NAME?</v>
      </c>
    </row>
    <row r="18720" spans="1:7">
      <c r="A18720" t="s">
        <v>33868</v>
      </c>
      <c r="B18720">
        <v>47</v>
      </c>
      <c r="C18720">
        <v>16</v>
      </c>
      <c r="D18720">
        <v>12</v>
      </c>
      <c r="E18720" t="s">
        <v>711</v>
      </c>
      <c r="G18720" t="e">
        <f>--Blank</f>
        <v>#NAME?</v>
      </c>
    </row>
    <row r="18721" spans="1:7">
      <c r="A18721" t="s">
        <v>33869</v>
      </c>
      <c r="B18721">
        <v>47</v>
      </c>
      <c r="C18721">
        <v>16</v>
      </c>
      <c r="D18721">
        <v>13</v>
      </c>
      <c r="E18721" t="s">
        <v>711</v>
      </c>
      <c r="G18721" t="e">
        <f>--Blank</f>
        <v>#NAME?</v>
      </c>
    </row>
    <row r="18722" spans="1:7">
      <c r="A18722" t="s">
        <v>33870</v>
      </c>
      <c r="B18722">
        <v>47</v>
      </c>
      <c r="C18722">
        <v>16</v>
      </c>
      <c r="D18722">
        <v>14</v>
      </c>
      <c r="E18722" t="s">
        <v>711</v>
      </c>
      <c r="G18722" t="e">
        <f>--Blank</f>
        <v>#NAME?</v>
      </c>
    </row>
    <row r="18723" spans="1:7">
      <c r="A18723" t="s">
        <v>33871</v>
      </c>
      <c r="B18723">
        <v>47</v>
      </c>
      <c r="C18723">
        <v>16</v>
      </c>
      <c r="D18723">
        <v>15</v>
      </c>
      <c r="E18723" t="s">
        <v>711</v>
      </c>
      <c r="G18723" t="e">
        <f>--Blank</f>
        <v>#NAME?</v>
      </c>
    </row>
    <row r="18724" spans="1:7">
      <c r="A18724" t="s">
        <v>33872</v>
      </c>
      <c r="B18724">
        <v>47</v>
      </c>
      <c r="C18724">
        <v>16</v>
      </c>
      <c r="D18724">
        <v>16</v>
      </c>
      <c r="E18724" t="s">
        <v>711</v>
      </c>
      <c r="G18724" t="e">
        <f>--Blank</f>
        <v>#NAME?</v>
      </c>
    </row>
    <row r="18725" spans="1:7">
      <c r="A18725" t="s">
        <v>33873</v>
      </c>
      <c r="B18725">
        <v>47</v>
      </c>
      <c r="C18725">
        <v>16</v>
      </c>
      <c r="D18725">
        <v>17</v>
      </c>
      <c r="E18725" t="s">
        <v>711</v>
      </c>
      <c r="G18725" t="e">
        <f>--Blank</f>
        <v>#NAME?</v>
      </c>
    </row>
    <row r="18726" spans="1:7">
      <c r="A18726" t="s">
        <v>33874</v>
      </c>
      <c r="B18726">
        <v>47</v>
      </c>
      <c r="C18726">
        <v>16</v>
      </c>
      <c r="D18726">
        <v>18</v>
      </c>
      <c r="E18726" t="s">
        <v>711</v>
      </c>
      <c r="G18726" t="e">
        <f>--Blank</f>
        <v>#NAME?</v>
      </c>
    </row>
    <row r="18727" spans="1:7">
      <c r="A18727" t="s">
        <v>33875</v>
      </c>
      <c r="B18727">
        <v>47</v>
      </c>
      <c r="C18727">
        <v>16</v>
      </c>
      <c r="D18727">
        <v>19</v>
      </c>
      <c r="E18727" t="s">
        <v>711</v>
      </c>
      <c r="G18727" t="e">
        <f>--Blank</f>
        <v>#NAME?</v>
      </c>
    </row>
    <row r="18728" spans="1:7">
      <c r="A18728" t="s">
        <v>33876</v>
      </c>
      <c r="B18728">
        <v>47</v>
      </c>
      <c r="C18728">
        <v>16</v>
      </c>
      <c r="D18728">
        <v>20</v>
      </c>
      <c r="E18728" t="s">
        <v>711</v>
      </c>
      <c r="G18728" t="e">
        <f>--Blank</f>
        <v>#NAME?</v>
      </c>
    </row>
    <row r="18729" spans="1:7">
      <c r="A18729" t="s">
        <v>33877</v>
      </c>
      <c r="B18729">
        <v>47</v>
      </c>
      <c r="C18729">
        <v>17</v>
      </c>
      <c r="D18729">
        <v>1</v>
      </c>
      <c r="E18729" t="s">
        <v>711</v>
      </c>
      <c r="G18729" t="e">
        <f>--Blank</f>
        <v>#NAME?</v>
      </c>
    </row>
    <row r="18730" spans="1:7">
      <c r="A18730" t="s">
        <v>33878</v>
      </c>
      <c r="B18730">
        <v>47</v>
      </c>
      <c r="C18730">
        <v>17</v>
      </c>
      <c r="D18730">
        <v>2</v>
      </c>
      <c r="E18730" t="s">
        <v>711</v>
      </c>
      <c r="G18730" t="e">
        <f>--Blank</f>
        <v>#NAME?</v>
      </c>
    </row>
    <row r="18731" spans="1:7">
      <c r="A18731" t="s">
        <v>33879</v>
      </c>
      <c r="B18731">
        <v>47</v>
      </c>
      <c r="C18731">
        <v>17</v>
      </c>
      <c r="D18731">
        <v>3</v>
      </c>
      <c r="E18731" t="s">
        <v>711</v>
      </c>
      <c r="G18731" t="e">
        <f>--Blank</f>
        <v>#NAME?</v>
      </c>
    </row>
    <row r="18732" spans="1:7">
      <c r="A18732" t="s">
        <v>33880</v>
      </c>
      <c r="B18732">
        <v>47</v>
      </c>
      <c r="C18732">
        <v>17</v>
      </c>
      <c r="D18732">
        <v>4</v>
      </c>
      <c r="E18732" t="s">
        <v>711</v>
      </c>
      <c r="G18732" t="e">
        <f>--Blank</f>
        <v>#NAME?</v>
      </c>
    </row>
    <row r="18733" spans="1:7">
      <c r="A18733" t="s">
        <v>33881</v>
      </c>
      <c r="B18733">
        <v>47</v>
      </c>
      <c r="C18733">
        <v>17</v>
      </c>
      <c r="D18733">
        <v>5</v>
      </c>
      <c r="E18733" t="s">
        <v>711</v>
      </c>
      <c r="G18733" t="e">
        <f>--Blank</f>
        <v>#NAME?</v>
      </c>
    </row>
    <row r="18734" spans="1:7">
      <c r="A18734" t="s">
        <v>33882</v>
      </c>
      <c r="B18734">
        <v>47</v>
      </c>
      <c r="C18734">
        <v>17</v>
      </c>
      <c r="D18734">
        <v>6</v>
      </c>
      <c r="E18734" t="s">
        <v>711</v>
      </c>
      <c r="G18734" t="e">
        <f>--Blank</f>
        <v>#NAME?</v>
      </c>
    </row>
    <row r="18735" spans="1:7">
      <c r="A18735" t="s">
        <v>33883</v>
      </c>
      <c r="B18735">
        <v>47</v>
      </c>
      <c r="C18735">
        <v>17</v>
      </c>
      <c r="D18735">
        <v>7</v>
      </c>
      <c r="E18735" t="s">
        <v>711</v>
      </c>
      <c r="G18735" t="e">
        <f>--Blank</f>
        <v>#NAME?</v>
      </c>
    </row>
    <row r="18736" spans="1:7">
      <c r="A18736" t="s">
        <v>33884</v>
      </c>
      <c r="B18736">
        <v>47</v>
      </c>
      <c r="C18736">
        <v>17</v>
      </c>
      <c r="D18736">
        <v>8</v>
      </c>
      <c r="E18736" t="s">
        <v>711</v>
      </c>
      <c r="G18736" t="e">
        <f>--Blank</f>
        <v>#NAME?</v>
      </c>
    </row>
    <row r="18737" spans="1:7">
      <c r="A18737" t="s">
        <v>33885</v>
      </c>
      <c r="B18737">
        <v>47</v>
      </c>
      <c r="C18737">
        <v>17</v>
      </c>
      <c r="D18737">
        <v>9</v>
      </c>
      <c r="E18737" t="s">
        <v>711</v>
      </c>
      <c r="G18737" t="e">
        <f>--Blank</f>
        <v>#NAME?</v>
      </c>
    </row>
    <row r="18738" spans="1:7">
      <c r="A18738" t="s">
        <v>33886</v>
      </c>
      <c r="B18738">
        <v>47</v>
      </c>
      <c r="C18738">
        <v>17</v>
      </c>
      <c r="D18738">
        <v>10</v>
      </c>
      <c r="E18738" t="s">
        <v>711</v>
      </c>
      <c r="G18738" t="e">
        <f>--Blank</f>
        <v>#NAME?</v>
      </c>
    </row>
    <row r="18739" spans="1:7">
      <c r="A18739" t="s">
        <v>33887</v>
      </c>
      <c r="B18739">
        <v>47</v>
      </c>
      <c r="C18739">
        <v>17</v>
      </c>
      <c r="D18739">
        <v>11</v>
      </c>
      <c r="E18739" t="s">
        <v>711</v>
      </c>
      <c r="G18739" t="e">
        <f>--Blank</f>
        <v>#NAME?</v>
      </c>
    </row>
    <row r="18740" spans="1:7">
      <c r="A18740" t="s">
        <v>33888</v>
      </c>
      <c r="B18740">
        <v>47</v>
      </c>
      <c r="C18740">
        <v>17</v>
      </c>
      <c r="D18740">
        <v>12</v>
      </c>
      <c r="E18740" t="s">
        <v>711</v>
      </c>
      <c r="G18740" t="e">
        <f>--Blank</f>
        <v>#NAME?</v>
      </c>
    </row>
    <row r="18741" spans="1:7">
      <c r="A18741" t="s">
        <v>33889</v>
      </c>
      <c r="B18741">
        <v>47</v>
      </c>
      <c r="C18741">
        <v>17</v>
      </c>
      <c r="D18741">
        <v>13</v>
      </c>
      <c r="E18741" t="s">
        <v>711</v>
      </c>
      <c r="G18741" t="e">
        <f>--Blank</f>
        <v>#NAME?</v>
      </c>
    </row>
    <row r="18742" spans="1:7">
      <c r="A18742" t="s">
        <v>33890</v>
      </c>
      <c r="B18742">
        <v>47</v>
      </c>
      <c r="C18742">
        <v>17</v>
      </c>
      <c r="D18742">
        <v>14</v>
      </c>
      <c r="E18742" t="s">
        <v>711</v>
      </c>
      <c r="G18742" t="e">
        <f>--Blank</f>
        <v>#NAME?</v>
      </c>
    </row>
    <row r="18743" spans="1:7">
      <c r="A18743" t="s">
        <v>33891</v>
      </c>
      <c r="B18743">
        <v>47</v>
      </c>
      <c r="C18743">
        <v>17</v>
      </c>
      <c r="D18743">
        <v>15</v>
      </c>
      <c r="E18743" t="s">
        <v>711</v>
      </c>
      <c r="G18743" t="e">
        <f>--Blank</f>
        <v>#NAME?</v>
      </c>
    </row>
    <row r="18744" spans="1:7">
      <c r="A18744" t="s">
        <v>33892</v>
      </c>
      <c r="B18744">
        <v>47</v>
      </c>
      <c r="C18744">
        <v>17</v>
      </c>
      <c r="D18744">
        <v>16</v>
      </c>
      <c r="E18744" t="s">
        <v>711</v>
      </c>
      <c r="G18744" t="e">
        <f>--Blank</f>
        <v>#NAME?</v>
      </c>
    </row>
    <row r="18745" spans="1:7">
      <c r="A18745" t="s">
        <v>33893</v>
      </c>
      <c r="B18745">
        <v>47</v>
      </c>
      <c r="C18745">
        <v>17</v>
      </c>
      <c r="D18745">
        <v>17</v>
      </c>
      <c r="E18745" t="s">
        <v>711</v>
      </c>
      <c r="G18745" t="e">
        <f>--Blank</f>
        <v>#NAME?</v>
      </c>
    </row>
    <row r="18746" spans="1:7">
      <c r="A18746" t="s">
        <v>33894</v>
      </c>
      <c r="B18746">
        <v>47</v>
      </c>
      <c r="C18746">
        <v>17</v>
      </c>
      <c r="D18746">
        <v>18</v>
      </c>
      <c r="E18746" t="s">
        <v>711</v>
      </c>
      <c r="G18746" t="e">
        <f>--Blank</f>
        <v>#NAME?</v>
      </c>
    </row>
    <row r="18747" spans="1:7">
      <c r="A18747" t="s">
        <v>33895</v>
      </c>
      <c r="B18747">
        <v>47</v>
      </c>
      <c r="C18747">
        <v>17</v>
      </c>
      <c r="D18747">
        <v>19</v>
      </c>
      <c r="E18747" t="s">
        <v>711</v>
      </c>
      <c r="G18747" t="e">
        <f>--Blank</f>
        <v>#NAME?</v>
      </c>
    </row>
    <row r="18748" spans="1:7">
      <c r="A18748" t="s">
        <v>33896</v>
      </c>
      <c r="B18748">
        <v>47</v>
      </c>
      <c r="C18748">
        <v>17</v>
      </c>
      <c r="D18748">
        <v>20</v>
      </c>
      <c r="E18748" t="s">
        <v>711</v>
      </c>
      <c r="G18748" t="e">
        <f>--Blank</f>
        <v>#NAME?</v>
      </c>
    </row>
    <row r="18749" spans="1:7">
      <c r="A18749" t="s">
        <v>33897</v>
      </c>
      <c r="B18749">
        <v>47</v>
      </c>
      <c r="C18749">
        <v>18</v>
      </c>
      <c r="D18749">
        <v>1</v>
      </c>
      <c r="E18749" t="s">
        <v>711</v>
      </c>
      <c r="G18749" t="e">
        <f>--Blank</f>
        <v>#NAME?</v>
      </c>
    </row>
    <row r="18750" spans="1:7">
      <c r="A18750" t="s">
        <v>33898</v>
      </c>
      <c r="B18750">
        <v>47</v>
      </c>
      <c r="C18750">
        <v>18</v>
      </c>
      <c r="D18750">
        <v>2</v>
      </c>
      <c r="E18750" t="s">
        <v>711</v>
      </c>
      <c r="G18750" t="e">
        <f>--Blank</f>
        <v>#NAME?</v>
      </c>
    </row>
    <row r="18751" spans="1:7">
      <c r="A18751" t="s">
        <v>33899</v>
      </c>
      <c r="B18751">
        <v>47</v>
      </c>
      <c r="C18751">
        <v>18</v>
      </c>
      <c r="D18751">
        <v>3</v>
      </c>
      <c r="E18751" t="s">
        <v>711</v>
      </c>
      <c r="G18751" t="e">
        <f>--Blank</f>
        <v>#NAME?</v>
      </c>
    </row>
    <row r="18752" spans="1:7">
      <c r="A18752" t="s">
        <v>33900</v>
      </c>
      <c r="B18752">
        <v>47</v>
      </c>
      <c r="C18752">
        <v>18</v>
      </c>
      <c r="D18752">
        <v>4</v>
      </c>
      <c r="E18752" t="s">
        <v>711</v>
      </c>
      <c r="G18752" t="e">
        <f>--Blank</f>
        <v>#NAME?</v>
      </c>
    </row>
    <row r="18753" spans="1:7">
      <c r="A18753" t="s">
        <v>33901</v>
      </c>
      <c r="B18753">
        <v>47</v>
      </c>
      <c r="C18753">
        <v>18</v>
      </c>
      <c r="D18753">
        <v>5</v>
      </c>
      <c r="E18753" t="s">
        <v>711</v>
      </c>
      <c r="G18753" t="e">
        <f>--Blank</f>
        <v>#NAME?</v>
      </c>
    </row>
    <row r="18754" spans="1:7">
      <c r="A18754" t="s">
        <v>33902</v>
      </c>
      <c r="B18754">
        <v>47</v>
      </c>
      <c r="C18754">
        <v>18</v>
      </c>
      <c r="D18754">
        <v>6</v>
      </c>
      <c r="E18754" t="s">
        <v>711</v>
      </c>
      <c r="G18754" t="e">
        <f>--Blank</f>
        <v>#NAME?</v>
      </c>
    </row>
    <row r="18755" spans="1:7">
      <c r="A18755" t="s">
        <v>33903</v>
      </c>
      <c r="B18755">
        <v>47</v>
      </c>
      <c r="C18755">
        <v>18</v>
      </c>
      <c r="D18755">
        <v>7</v>
      </c>
      <c r="E18755" t="s">
        <v>711</v>
      </c>
      <c r="G18755" t="e">
        <f>--Blank</f>
        <v>#NAME?</v>
      </c>
    </row>
    <row r="18756" spans="1:7">
      <c r="A18756" t="s">
        <v>33904</v>
      </c>
      <c r="B18756">
        <v>47</v>
      </c>
      <c r="C18756">
        <v>18</v>
      </c>
      <c r="D18756">
        <v>8</v>
      </c>
      <c r="E18756" t="s">
        <v>711</v>
      </c>
      <c r="G18756" t="e">
        <f>--Blank</f>
        <v>#NAME?</v>
      </c>
    </row>
    <row r="18757" spans="1:7">
      <c r="A18757" t="s">
        <v>33905</v>
      </c>
      <c r="B18757">
        <v>47</v>
      </c>
      <c r="C18757">
        <v>18</v>
      </c>
      <c r="D18757">
        <v>9</v>
      </c>
      <c r="E18757" t="s">
        <v>711</v>
      </c>
      <c r="G18757" t="e">
        <f>--Blank</f>
        <v>#NAME?</v>
      </c>
    </row>
    <row r="18758" spans="1:7">
      <c r="A18758" t="s">
        <v>33906</v>
      </c>
      <c r="B18758">
        <v>47</v>
      </c>
      <c r="C18758">
        <v>18</v>
      </c>
      <c r="D18758">
        <v>10</v>
      </c>
      <c r="E18758" t="s">
        <v>711</v>
      </c>
      <c r="G18758" t="e">
        <f>--Blank</f>
        <v>#NAME?</v>
      </c>
    </row>
    <row r="18759" spans="1:7">
      <c r="A18759" t="s">
        <v>33907</v>
      </c>
      <c r="B18759">
        <v>47</v>
      </c>
      <c r="C18759">
        <v>18</v>
      </c>
      <c r="D18759">
        <v>11</v>
      </c>
      <c r="E18759" t="s">
        <v>711</v>
      </c>
      <c r="G18759" t="e">
        <f>--Blank</f>
        <v>#NAME?</v>
      </c>
    </row>
    <row r="18760" spans="1:7">
      <c r="A18760" t="s">
        <v>33908</v>
      </c>
      <c r="B18760">
        <v>47</v>
      </c>
      <c r="C18760">
        <v>18</v>
      </c>
      <c r="D18760">
        <v>12</v>
      </c>
      <c r="E18760" t="s">
        <v>711</v>
      </c>
      <c r="G18760" t="e">
        <f>--Blank</f>
        <v>#NAME?</v>
      </c>
    </row>
    <row r="18761" spans="1:7">
      <c r="A18761" t="s">
        <v>33909</v>
      </c>
      <c r="B18761">
        <v>47</v>
      </c>
      <c r="C18761">
        <v>18</v>
      </c>
      <c r="D18761">
        <v>13</v>
      </c>
      <c r="E18761" t="s">
        <v>711</v>
      </c>
      <c r="G18761" t="e">
        <f>--Blank</f>
        <v>#NAME?</v>
      </c>
    </row>
    <row r="18762" spans="1:7">
      <c r="A18762" t="s">
        <v>33910</v>
      </c>
      <c r="B18762">
        <v>47</v>
      </c>
      <c r="C18762">
        <v>18</v>
      </c>
      <c r="D18762">
        <v>14</v>
      </c>
      <c r="E18762" t="s">
        <v>711</v>
      </c>
      <c r="G18762" t="e">
        <f>--Blank</f>
        <v>#NAME?</v>
      </c>
    </row>
    <row r="18763" spans="1:7">
      <c r="A18763" t="s">
        <v>33911</v>
      </c>
      <c r="B18763">
        <v>47</v>
      </c>
      <c r="C18763">
        <v>18</v>
      </c>
      <c r="D18763">
        <v>15</v>
      </c>
      <c r="E18763" t="s">
        <v>711</v>
      </c>
      <c r="G18763" t="e">
        <f>--Blank</f>
        <v>#NAME?</v>
      </c>
    </row>
    <row r="18764" spans="1:7">
      <c r="A18764" t="s">
        <v>33912</v>
      </c>
      <c r="B18764">
        <v>47</v>
      </c>
      <c r="C18764">
        <v>18</v>
      </c>
      <c r="D18764">
        <v>16</v>
      </c>
      <c r="E18764" t="s">
        <v>711</v>
      </c>
      <c r="G18764" t="e">
        <f>--Blank</f>
        <v>#NAME?</v>
      </c>
    </row>
    <row r="18765" spans="1:7">
      <c r="A18765" t="s">
        <v>33913</v>
      </c>
      <c r="B18765">
        <v>47</v>
      </c>
      <c r="C18765">
        <v>18</v>
      </c>
      <c r="D18765">
        <v>17</v>
      </c>
      <c r="E18765" t="s">
        <v>711</v>
      </c>
      <c r="G18765" t="e">
        <f>--Blank</f>
        <v>#NAME?</v>
      </c>
    </row>
    <row r="18766" spans="1:7">
      <c r="A18766" t="s">
        <v>33914</v>
      </c>
      <c r="B18766">
        <v>47</v>
      </c>
      <c r="C18766">
        <v>18</v>
      </c>
      <c r="D18766">
        <v>18</v>
      </c>
      <c r="E18766" t="s">
        <v>711</v>
      </c>
      <c r="G18766" t="e">
        <f>--Blank</f>
        <v>#NAME?</v>
      </c>
    </row>
    <row r="18767" spans="1:7">
      <c r="A18767" t="s">
        <v>33915</v>
      </c>
      <c r="B18767">
        <v>47</v>
      </c>
      <c r="C18767">
        <v>18</v>
      </c>
      <c r="D18767">
        <v>19</v>
      </c>
      <c r="E18767" t="s">
        <v>711</v>
      </c>
      <c r="G18767" t="e">
        <f>--Blank</f>
        <v>#NAME?</v>
      </c>
    </row>
    <row r="18768" spans="1:7">
      <c r="A18768" t="s">
        <v>33916</v>
      </c>
      <c r="B18768">
        <v>47</v>
      </c>
      <c r="C18768">
        <v>18</v>
      </c>
      <c r="D18768">
        <v>20</v>
      </c>
      <c r="E18768" t="s">
        <v>711</v>
      </c>
      <c r="G18768" t="e">
        <f>--Blank</f>
        <v>#NAME?</v>
      </c>
    </row>
    <row r="18769" spans="1:7">
      <c r="A18769" t="s">
        <v>33917</v>
      </c>
      <c r="B18769">
        <v>47</v>
      </c>
      <c r="C18769">
        <v>19</v>
      </c>
      <c r="D18769">
        <v>1</v>
      </c>
      <c r="E18769" t="s">
        <v>711</v>
      </c>
      <c r="G18769" t="e">
        <f>--Blank</f>
        <v>#NAME?</v>
      </c>
    </row>
    <row r="18770" spans="1:7">
      <c r="A18770" t="s">
        <v>33918</v>
      </c>
      <c r="B18770">
        <v>47</v>
      </c>
      <c r="C18770">
        <v>19</v>
      </c>
      <c r="D18770">
        <v>2</v>
      </c>
      <c r="E18770" t="s">
        <v>711</v>
      </c>
      <c r="G18770" t="e">
        <f>--Blank</f>
        <v>#NAME?</v>
      </c>
    </row>
    <row r="18771" spans="1:7">
      <c r="A18771" t="s">
        <v>33919</v>
      </c>
      <c r="B18771">
        <v>47</v>
      </c>
      <c r="C18771">
        <v>19</v>
      </c>
      <c r="D18771">
        <v>3</v>
      </c>
      <c r="E18771" t="s">
        <v>711</v>
      </c>
      <c r="G18771" t="e">
        <f>--Blank</f>
        <v>#NAME?</v>
      </c>
    </row>
    <row r="18772" spans="1:7">
      <c r="A18772" t="s">
        <v>33920</v>
      </c>
      <c r="B18772">
        <v>47</v>
      </c>
      <c r="C18772">
        <v>19</v>
      </c>
      <c r="D18772">
        <v>4</v>
      </c>
      <c r="E18772" t="s">
        <v>711</v>
      </c>
      <c r="G18772" t="e">
        <f>--Blank</f>
        <v>#NAME?</v>
      </c>
    </row>
    <row r="18773" spans="1:7">
      <c r="A18773" t="s">
        <v>33921</v>
      </c>
      <c r="B18773">
        <v>47</v>
      </c>
      <c r="C18773">
        <v>19</v>
      </c>
      <c r="D18773">
        <v>5</v>
      </c>
      <c r="E18773" t="s">
        <v>711</v>
      </c>
      <c r="G18773" t="e">
        <f>--Blank</f>
        <v>#NAME?</v>
      </c>
    </row>
    <row r="18774" spans="1:7">
      <c r="A18774" t="s">
        <v>33922</v>
      </c>
      <c r="B18774">
        <v>47</v>
      </c>
      <c r="C18774">
        <v>19</v>
      </c>
      <c r="D18774">
        <v>6</v>
      </c>
      <c r="E18774" t="s">
        <v>711</v>
      </c>
      <c r="G18774" t="e">
        <f>--Blank</f>
        <v>#NAME?</v>
      </c>
    </row>
    <row r="18775" spans="1:7">
      <c r="A18775" t="s">
        <v>33923</v>
      </c>
      <c r="B18775">
        <v>47</v>
      </c>
      <c r="C18775">
        <v>19</v>
      </c>
      <c r="D18775">
        <v>7</v>
      </c>
      <c r="E18775" t="s">
        <v>711</v>
      </c>
      <c r="G18775" t="e">
        <f>--Blank</f>
        <v>#NAME?</v>
      </c>
    </row>
    <row r="18776" spans="1:7">
      <c r="A18776" t="s">
        <v>33924</v>
      </c>
      <c r="B18776">
        <v>47</v>
      </c>
      <c r="C18776">
        <v>19</v>
      </c>
      <c r="D18776">
        <v>8</v>
      </c>
      <c r="E18776" t="s">
        <v>711</v>
      </c>
      <c r="G18776" t="e">
        <f>--Blank</f>
        <v>#NAME?</v>
      </c>
    </row>
    <row r="18777" spans="1:7">
      <c r="A18777" t="s">
        <v>33925</v>
      </c>
      <c r="B18777">
        <v>47</v>
      </c>
      <c r="C18777">
        <v>19</v>
      </c>
      <c r="D18777">
        <v>9</v>
      </c>
      <c r="E18777" t="s">
        <v>711</v>
      </c>
      <c r="G18777" t="e">
        <f>--Blank</f>
        <v>#NAME?</v>
      </c>
    </row>
    <row r="18778" spans="1:7">
      <c r="A18778" t="s">
        <v>33926</v>
      </c>
      <c r="B18778">
        <v>47</v>
      </c>
      <c r="C18778">
        <v>19</v>
      </c>
      <c r="D18778">
        <v>10</v>
      </c>
      <c r="E18778" t="s">
        <v>711</v>
      </c>
      <c r="G18778" t="e">
        <f>--Blank</f>
        <v>#NAME?</v>
      </c>
    </row>
    <row r="18779" spans="1:7">
      <c r="A18779" t="s">
        <v>33927</v>
      </c>
      <c r="B18779">
        <v>47</v>
      </c>
      <c r="C18779">
        <v>19</v>
      </c>
      <c r="D18779">
        <v>11</v>
      </c>
      <c r="E18779" t="s">
        <v>711</v>
      </c>
      <c r="G18779" t="e">
        <f>--Blank</f>
        <v>#NAME?</v>
      </c>
    </row>
    <row r="18780" spans="1:7">
      <c r="A18780" t="s">
        <v>33928</v>
      </c>
      <c r="B18780">
        <v>47</v>
      </c>
      <c r="C18780">
        <v>19</v>
      </c>
      <c r="D18780">
        <v>12</v>
      </c>
      <c r="E18780" t="s">
        <v>711</v>
      </c>
      <c r="G18780" t="e">
        <f>--Blank</f>
        <v>#NAME?</v>
      </c>
    </row>
    <row r="18781" spans="1:7">
      <c r="A18781" t="s">
        <v>33929</v>
      </c>
      <c r="B18781">
        <v>47</v>
      </c>
      <c r="C18781">
        <v>19</v>
      </c>
      <c r="D18781">
        <v>13</v>
      </c>
      <c r="E18781" t="s">
        <v>711</v>
      </c>
      <c r="G18781" t="e">
        <f>--Blank</f>
        <v>#NAME?</v>
      </c>
    </row>
    <row r="18782" spans="1:7">
      <c r="A18782" t="s">
        <v>33930</v>
      </c>
      <c r="B18782">
        <v>47</v>
      </c>
      <c r="C18782">
        <v>19</v>
      </c>
      <c r="D18782">
        <v>14</v>
      </c>
      <c r="E18782" t="s">
        <v>711</v>
      </c>
      <c r="G18782" t="e">
        <f>--Blank</f>
        <v>#NAME?</v>
      </c>
    </row>
    <row r="18783" spans="1:7">
      <c r="A18783" t="s">
        <v>33931</v>
      </c>
      <c r="B18783">
        <v>47</v>
      </c>
      <c r="C18783">
        <v>19</v>
      </c>
      <c r="D18783">
        <v>15</v>
      </c>
      <c r="E18783" t="s">
        <v>711</v>
      </c>
      <c r="G18783" t="e">
        <f>--Blank</f>
        <v>#NAME?</v>
      </c>
    </row>
    <row r="18784" spans="1:7">
      <c r="A18784" t="s">
        <v>33932</v>
      </c>
      <c r="B18784">
        <v>47</v>
      </c>
      <c r="C18784">
        <v>19</v>
      </c>
      <c r="D18784">
        <v>16</v>
      </c>
      <c r="E18784" t="s">
        <v>711</v>
      </c>
      <c r="G18784" t="e">
        <f>--Blank</f>
        <v>#NAME?</v>
      </c>
    </row>
    <row r="18785" spans="1:7">
      <c r="A18785" t="s">
        <v>33933</v>
      </c>
      <c r="B18785">
        <v>47</v>
      </c>
      <c r="C18785">
        <v>19</v>
      </c>
      <c r="D18785">
        <v>17</v>
      </c>
      <c r="E18785" t="s">
        <v>711</v>
      </c>
      <c r="G18785" t="e">
        <f>--Blank</f>
        <v>#NAME?</v>
      </c>
    </row>
    <row r="18786" spans="1:7">
      <c r="A18786" t="s">
        <v>33934</v>
      </c>
      <c r="B18786">
        <v>47</v>
      </c>
      <c r="C18786">
        <v>19</v>
      </c>
      <c r="D18786">
        <v>18</v>
      </c>
      <c r="E18786" t="s">
        <v>711</v>
      </c>
      <c r="G18786" t="e">
        <f>--Blank</f>
        <v>#NAME?</v>
      </c>
    </row>
    <row r="18787" spans="1:7">
      <c r="A18787" t="s">
        <v>33935</v>
      </c>
      <c r="B18787">
        <v>47</v>
      </c>
      <c r="C18787">
        <v>19</v>
      </c>
      <c r="D18787">
        <v>19</v>
      </c>
      <c r="E18787" t="s">
        <v>711</v>
      </c>
      <c r="G18787" t="e">
        <f>--Blank</f>
        <v>#NAME?</v>
      </c>
    </row>
    <row r="18788" spans="1:7">
      <c r="A18788" t="s">
        <v>33936</v>
      </c>
      <c r="B18788">
        <v>47</v>
      </c>
      <c r="C18788">
        <v>19</v>
      </c>
      <c r="D18788">
        <v>20</v>
      </c>
      <c r="E18788" t="s">
        <v>711</v>
      </c>
      <c r="G18788" t="e">
        <f>--Blank</f>
        <v>#NAME?</v>
      </c>
    </row>
    <row r="18789" spans="1:7">
      <c r="A18789" t="s">
        <v>33937</v>
      </c>
      <c r="B18789">
        <v>47</v>
      </c>
      <c r="C18789">
        <v>20</v>
      </c>
      <c r="D18789">
        <v>1</v>
      </c>
      <c r="E18789" t="s">
        <v>711</v>
      </c>
      <c r="G18789" t="e">
        <f>--Blank</f>
        <v>#NAME?</v>
      </c>
    </row>
    <row r="18790" spans="1:7">
      <c r="A18790" t="s">
        <v>33938</v>
      </c>
      <c r="B18790">
        <v>47</v>
      </c>
      <c r="C18790">
        <v>20</v>
      </c>
      <c r="D18790">
        <v>2</v>
      </c>
      <c r="E18790" t="s">
        <v>711</v>
      </c>
      <c r="G18790" t="e">
        <f>--Blank</f>
        <v>#NAME?</v>
      </c>
    </row>
    <row r="18791" spans="1:7">
      <c r="A18791" t="s">
        <v>33939</v>
      </c>
      <c r="B18791">
        <v>47</v>
      </c>
      <c r="C18791">
        <v>20</v>
      </c>
      <c r="D18791">
        <v>3</v>
      </c>
      <c r="E18791" t="s">
        <v>711</v>
      </c>
      <c r="G18791" t="e">
        <f>--Blank</f>
        <v>#NAME?</v>
      </c>
    </row>
    <row r="18792" spans="1:7">
      <c r="A18792" t="s">
        <v>33940</v>
      </c>
      <c r="B18792">
        <v>47</v>
      </c>
      <c r="C18792">
        <v>20</v>
      </c>
      <c r="D18792">
        <v>4</v>
      </c>
      <c r="E18792" t="s">
        <v>711</v>
      </c>
      <c r="G18792" t="e">
        <f>--Blank</f>
        <v>#NAME?</v>
      </c>
    </row>
    <row r="18793" spans="1:7">
      <c r="A18793" t="s">
        <v>33941</v>
      </c>
      <c r="B18793">
        <v>47</v>
      </c>
      <c r="C18793">
        <v>20</v>
      </c>
      <c r="D18793">
        <v>5</v>
      </c>
      <c r="E18793" t="s">
        <v>711</v>
      </c>
      <c r="G18793" t="e">
        <f>--Blank</f>
        <v>#NAME?</v>
      </c>
    </row>
    <row r="18794" spans="1:7">
      <c r="A18794" t="s">
        <v>33942</v>
      </c>
      <c r="B18794">
        <v>47</v>
      </c>
      <c r="C18794">
        <v>20</v>
      </c>
      <c r="D18794">
        <v>6</v>
      </c>
      <c r="E18794" t="s">
        <v>711</v>
      </c>
      <c r="G18794" t="e">
        <f>--Blank</f>
        <v>#NAME?</v>
      </c>
    </row>
    <row r="18795" spans="1:7">
      <c r="A18795" t="s">
        <v>33943</v>
      </c>
      <c r="B18795">
        <v>47</v>
      </c>
      <c r="C18795">
        <v>20</v>
      </c>
      <c r="D18795">
        <v>7</v>
      </c>
      <c r="E18795" t="s">
        <v>711</v>
      </c>
      <c r="G18795" t="e">
        <f>--Blank</f>
        <v>#NAME?</v>
      </c>
    </row>
    <row r="18796" spans="1:7">
      <c r="A18796" t="s">
        <v>33944</v>
      </c>
      <c r="B18796">
        <v>47</v>
      </c>
      <c r="C18796">
        <v>20</v>
      </c>
      <c r="D18796">
        <v>8</v>
      </c>
      <c r="E18796" t="s">
        <v>711</v>
      </c>
      <c r="G18796" t="e">
        <f>--Blank</f>
        <v>#NAME?</v>
      </c>
    </row>
    <row r="18797" spans="1:7">
      <c r="A18797" t="s">
        <v>33945</v>
      </c>
      <c r="B18797">
        <v>47</v>
      </c>
      <c r="C18797">
        <v>20</v>
      </c>
      <c r="D18797">
        <v>9</v>
      </c>
      <c r="E18797" t="s">
        <v>711</v>
      </c>
      <c r="G18797" t="e">
        <f>--Blank</f>
        <v>#NAME?</v>
      </c>
    </row>
    <row r="18798" spans="1:7">
      <c r="A18798" t="s">
        <v>33946</v>
      </c>
      <c r="B18798">
        <v>47</v>
      </c>
      <c r="C18798">
        <v>20</v>
      </c>
      <c r="D18798">
        <v>10</v>
      </c>
      <c r="E18798" t="s">
        <v>711</v>
      </c>
      <c r="G18798" t="e">
        <f>--Blank</f>
        <v>#NAME?</v>
      </c>
    </row>
    <row r="18799" spans="1:7">
      <c r="A18799" t="s">
        <v>33947</v>
      </c>
      <c r="B18799">
        <v>47</v>
      </c>
      <c r="C18799">
        <v>20</v>
      </c>
      <c r="D18799">
        <v>11</v>
      </c>
      <c r="E18799" t="s">
        <v>711</v>
      </c>
      <c r="G18799" t="e">
        <f>--Blank</f>
        <v>#NAME?</v>
      </c>
    </row>
    <row r="18800" spans="1:7">
      <c r="A18800" t="s">
        <v>33948</v>
      </c>
      <c r="B18800">
        <v>47</v>
      </c>
      <c r="C18800">
        <v>20</v>
      </c>
      <c r="D18800">
        <v>12</v>
      </c>
      <c r="E18800" t="s">
        <v>711</v>
      </c>
      <c r="G18800" t="e">
        <f>--Blank</f>
        <v>#NAME?</v>
      </c>
    </row>
    <row r="18801" spans="1:7">
      <c r="A18801" t="s">
        <v>33949</v>
      </c>
      <c r="B18801">
        <v>47</v>
      </c>
      <c r="C18801">
        <v>20</v>
      </c>
      <c r="D18801">
        <v>13</v>
      </c>
      <c r="E18801" t="s">
        <v>711</v>
      </c>
      <c r="G18801" t="e">
        <f>--Blank</f>
        <v>#NAME?</v>
      </c>
    </row>
    <row r="18802" spans="1:7">
      <c r="A18802" t="s">
        <v>33950</v>
      </c>
      <c r="B18802">
        <v>47</v>
      </c>
      <c r="C18802">
        <v>20</v>
      </c>
      <c r="D18802">
        <v>14</v>
      </c>
      <c r="E18802" t="s">
        <v>711</v>
      </c>
      <c r="G18802" t="e">
        <f>--Blank</f>
        <v>#NAME?</v>
      </c>
    </row>
    <row r="18803" spans="1:7">
      <c r="A18803" t="s">
        <v>33951</v>
      </c>
      <c r="B18803">
        <v>47</v>
      </c>
      <c r="C18803">
        <v>20</v>
      </c>
      <c r="D18803">
        <v>15</v>
      </c>
      <c r="E18803" t="s">
        <v>711</v>
      </c>
      <c r="G18803" t="e">
        <f>--Blank</f>
        <v>#NAME?</v>
      </c>
    </row>
    <row r="18804" spans="1:7">
      <c r="A18804" t="s">
        <v>33952</v>
      </c>
      <c r="B18804">
        <v>47</v>
      </c>
      <c r="C18804">
        <v>20</v>
      </c>
      <c r="D18804">
        <v>16</v>
      </c>
      <c r="E18804" t="s">
        <v>711</v>
      </c>
      <c r="G18804" t="e">
        <f>--Blank</f>
        <v>#NAME?</v>
      </c>
    </row>
    <row r="18805" spans="1:7">
      <c r="A18805" t="s">
        <v>33953</v>
      </c>
      <c r="B18805">
        <v>47</v>
      </c>
      <c r="C18805">
        <v>20</v>
      </c>
      <c r="D18805">
        <v>17</v>
      </c>
      <c r="E18805" t="s">
        <v>711</v>
      </c>
      <c r="G18805" t="e">
        <f>--Blank</f>
        <v>#NAME?</v>
      </c>
    </row>
    <row r="18806" spans="1:7">
      <c r="A18806" t="s">
        <v>33954</v>
      </c>
      <c r="B18806">
        <v>47</v>
      </c>
      <c r="C18806">
        <v>20</v>
      </c>
      <c r="D18806">
        <v>18</v>
      </c>
      <c r="E18806" t="s">
        <v>711</v>
      </c>
      <c r="G18806" t="e">
        <f>--Blank</f>
        <v>#NAME?</v>
      </c>
    </row>
    <row r="18807" spans="1:7">
      <c r="A18807" t="s">
        <v>33955</v>
      </c>
      <c r="B18807">
        <v>47</v>
      </c>
      <c r="C18807">
        <v>20</v>
      </c>
      <c r="D18807">
        <v>19</v>
      </c>
      <c r="E18807" t="s">
        <v>711</v>
      </c>
      <c r="G18807" t="e">
        <f>--Blank</f>
        <v>#NAME?</v>
      </c>
    </row>
    <row r="18808" spans="1:7">
      <c r="A18808" t="s">
        <v>33956</v>
      </c>
      <c r="B18808">
        <v>47</v>
      </c>
      <c r="C18808">
        <v>20</v>
      </c>
      <c r="D18808">
        <v>20</v>
      </c>
      <c r="E18808" t="s">
        <v>711</v>
      </c>
      <c r="G18808" t="e">
        <f>--Blank</f>
        <v>#NAME?</v>
      </c>
    </row>
    <row r="18809" spans="1:7">
      <c r="A18809" t="s">
        <v>33957</v>
      </c>
      <c r="B18809">
        <v>48</v>
      </c>
      <c r="C18809">
        <v>1</v>
      </c>
      <c r="D18809">
        <v>1</v>
      </c>
      <c r="E18809" t="s">
        <v>15</v>
      </c>
      <c r="G18809" t="s">
        <v>16</v>
      </c>
    </row>
    <row r="18810" spans="1:7">
      <c r="A18810" t="s">
        <v>33958</v>
      </c>
      <c r="B18810">
        <v>48</v>
      </c>
      <c r="C18810">
        <v>1</v>
      </c>
      <c r="D18810">
        <v>2</v>
      </c>
      <c r="E18810" t="s">
        <v>15</v>
      </c>
      <c r="G18810" t="s">
        <v>16</v>
      </c>
    </row>
    <row r="18811" spans="1:7">
      <c r="A18811" t="s">
        <v>33959</v>
      </c>
      <c r="B18811">
        <v>48</v>
      </c>
      <c r="C18811">
        <v>1</v>
      </c>
      <c r="D18811">
        <v>3</v>
      </c>
      <c r="E18811" t="s">
        <v>19</v>
      </c>
      <c r="G18811" t="s">
        <v>20</v>
      </c>
    </row>
    <row r="18812" spans="1:7">
      <c r="A18812" t="s">
        <v>33960</v>
      </c>
      <c r="B18812">
        <v>48</v>
      </c>
      <c r="C18812">
        <v>1</v>
      </c>
      <c r="D18812">
        <v>4</v>
      </c>
      <c r="E18812" t="s">
        <v>19</v>
      </c>
      <c r="G18812" t="s">
        <v>20</v>
      </c>
    </row>
    <row r="18813" spans="1:7">
      <c r="A18813" t="s">
        <v>33961</v>
      </c>
      <c r="B18813">
        <v>48</v>
      </c>
      <c r="C18813">
        <v>1</v>
      </c>
      <c r="D18813">
        <v>5</v>
      </c>
      <c r="E18813" t="s">
        <v>23</v>
      </c>
      <c r="G18813" t="s">
        <v>24</v>
      </c>
    </row>
    <row r="18814" spans="1:7">
      <c r="A18814" t="s">
        <v>33962</v>
      </c>
      <c r="B18814">
        <v>48</v>
      </c>
      <c r="C18814">
        <v>1</v>
      </c>
      <c r="D18814">
        <v>6</v>
      </c>
      <c r="E18814" t="s">
        <v>23</v>
      </c>
      <c r="G18814" t="s">
        <v>24</v>
      </c>
    </row>
    <row r="18815" spans="1:7">
      <c r="A18815" t="s">
        <v>33963</v>
      </c>
      <c r="B18815">
        <v>48</v>
      </c>
      <c r="C18815">
        <v>1</v>
      </c>
      <c r="D18815">
        <v>7</v>
      </c>
      <c r="E18815" t="s">
        <v>27</v>
      </c>
      <c r="G18815" t="s">
        <v>28</v>
      </c>
    </row>
    <row r="18816" spans="1:7">
      <c r="A18816" t="s">
        <v>33964</v>
      </c>
      <c r="B18816">
        <v>48</v>
      </c>
      <c r="C18816">
        <v>1</v>
      </c>
      <c r="D18816">
        <v>8</v>
      </c>
      <c r="E18816" t="s">
        <v>27</v>
      </c>
      <c r="G18816" t="s">
        <v>28</v>
      </c>
    </row>
    <row r="18817" spans="1:7">
      <c r="A18817" t="s">
        <v>33965</v>
      </c>
      <c r="B18817">
        <v>48</v>
      </c>
      <c r="C18817">
        <v>1</v>
      </c>
      <c r="D18817">
        <v>9</v>
      </c>
      <c r="E18817" t="s">
        <v>31</v>
      </c>
      <c r="G18817" t="s">
        <v>32</v>
      </c>
    </row>
    <row r="18818" spans="1:7">
      <c r="A18818" t="s">
        <v>33966</v>
      </c>
      <c r="B18818">
        <v>48</v>
      </c>
      <c r="C18818">
        <v>1</v>
      </c>
      <c r="D18818">
        <v>10</v>
      </c>
      <c r="E18818" t="s">
        <v>31</v>
      </c>
      <c r="G18818" t="s">
        <v>32</v>
      </c>
    </row>
    <row r="18819" spans="1:7">
      <c r="A18819" t="s">
        <v>33967</v>
      </c>
      <c r="B18819">
        <v>48</v>
      </c>
      <c r="C18819">
        <v>1</v>
      </c>
      <c r="D18819">
        <v>11</v>
      </c>
      <c r="E18819" t="s">
        <v>35</v>
      </c>
      <c r="G18819" t="s">
        <v>36</v>
      </c>
    </row>
    <row r="18820" spans="1:7">
      <c r="A18820" t="s">
        <v>33968</v>
      </c>
      <c r="B18820">
        <v>48</v>
      </c>
      <c r="C18820">
        <v>1</v>
      </c>
      <c r="D18820">
        <v>12</v>
      </c>
      <c r="E18820" t="s">
        <v>35</v>
      </c>
      <c r="G18820" t="s">
        <v>36</v>
      </c>
    </row>
    <row r="18821" spans="1:7">
      <c r="A18821" t="s">
        <v>33969</v>
      </c>
      <c r="B18821">
        <v>48</v>
      </c>
      <c r="C18821">
        <v>1</v>
      </c>
      <c r="D18821">
        <v>13</v>
      </c>
      <c r="E18821" t="s">
        <v>39</v>
      </c>
      <c r="G18821" t="s">
        <v>40</v>
      </c>
    </row>
    <row r="18822" spans="1:7">
      <c r="A18822" t="s">
        <v>33970</v>
      </c>
      <c r="B18822">
        <v>48</v>
      </c>
      <c r="C18822">
        <v>1</v>
      </c>
      <c r="D18822">
        <v>14</v>
      </c>
      <c r="E18822" t="s">
        <v>39</v>
      </c>
      <c r="G18822" t="s">
        <v>40</v>
      </c>
    </row>
    <row r="18823" spans="1:7">
      <c r="A18823" t="s">
        <v>33971</v>
      </c>
      <c r="B18823">
        <v>48</v>
      </c>
      <c r="C18823">
        <v>1</v>
      </c>
      <c r="D18823">
        <v>15</v>
      </c>
      <c r="E18823" t="s">
        <v>43</v>
      </c>
      <c r="G18823" t="s">
        <v>44</v>
      </c>
    </row>
    <row r="18824" spans="1:7">
      <c r="A18824" t="s">
        <v>33972</v>
      </c>
      <c r="B18824">
        <v>48</v>
      </c>
      <c r="C18824">
        <v>1</v>
      </c>
      <c r="D18824">
        <v>16</v>
      </c>
      <c r="E18824" t="s">
        <v>43</v>
      </c>
      <c r="G18824" t="s">
        <v>44</v>
      </c>
    </row>
    <row r="18825" spans="1:7">
      <c r="A18825" t="s">
        <v>33973</v>
      </c>
      <c r="B18825">
        <v>48</v>
      </c>
      <c r="C18825">
        <v>1</v>
      </c>
      <c r="D18825">
        <v>17</v>
      </c>
      <c r="E18825" t="s">
        <v>47</v>
      </c>
      <c r="G18825" t="s">
        <v>48</v>
      </c>
    </row>
    <row r="18826" spans="1:7">
      <c r="A18826" t="s">
        <v>33974</v>
      </c>
      <c r="B18826">
        <v>48</v>
      </c>
      <c r="C18826">
        <v>1</v>
      </c>
      <c r="D18826">
        <v>18</v>
      </c>
      <c r="E18826" t="s">
        <v>47</v>
      </c>
      <c r="G18826" t="s">
        <v>48</v>
      </c>
    </row>
    <row r="18827" spans="1:7">
      <c r="A18827" t="s">
        <v>33975</v>
      </c>
      <c r="B18827">
        <v>48</v>
      </c>
      <c r="C18827">
        <v>1</v>
      </c>
      <c r="D18827">
        <v>19</v>
      </c>
      <c r="E18827" t="s">
        <v>51</v>
      </c>
      <c r="G18827" t="s">
        <v>52</v>
      </c>
    </row>
    <row r="18828" spans="1:7">
      <c r="A18828" t="s">
        <v>33976</v>
      </c>
      <c r="B18828">
        <v>48</v>
      </c>
      <c r="C18828">
        <v>1</v>
      </c>
      <c r="D18828">
        <v>20</v>
      </c>
      <c r="E18828" t="s">
        <v>51</v>
      </c>
      <c r="G18828" t="s">
        <v>52</v>
      </c>
    </row>
    <row r="18829" spans="1:7">
      <c r="A18829" t="s">
        <v>33977</v>
      </c>
      <c r="B18829">
        <v>48</v>
      </c>
      <c r="C18829">
        <v>2</v>
      </c>
      <c r="D18829">
        <v>1</v>
      </c>
      <c r="E18829" t="s">
        <v>55</v>
      </c>
      <c r="G18829" t="s">
        <v>56</v>
      </c>
    </row>
    <row r="18830" spans="1:7">
      <c r="A18830" t="s">
        <v>33978</v>
      </c>
      <c r="B18830">
        <v>48</v>
      </c>
      <c r="C18830">
        <v>2</v>
      </c>
      <c r="D18830">
        <v>2</v>
      </c>
      <c r="E18830" t="s">
        <v>55</v>
      </c>
      <c r="G18830" t="s">
        <v>56</v>
      </c>
    </row>
    <row r="18831" spans="1:7">
      <c r="A18831" t="s">
        <v>33979</v>
      </c>
      <c r="B18831">
        <v>48</v>
      </c>
      <c r="C18831">
        <v>2</v>
      </c>
      <c r="D18831">
        <v>3</v>
      </c>
      <c r="E18831" t="s">
        <v>59</v>
      </c>
      <c r="G18831" t="s">
        <v>60</v>
      </c>
    </row>
    <row r="18832" spans="1:7">
      <c r="A18832" t="s">
        <v>33980</v>
      </c>
      <c r="B18832">
        <v>48</v>
      </c>
      <c r="C18832">
        <v>2</v>
      </c>
      <c r="D18832">
        <v>4</v>
      </c>
      <c r="E18832" t="s">
        <v>59</v>
      </c>
      <c r="G18832" t="s">
        <v>60</v>
      </c>
    </row>
    <row r="18833" spans="1:7">
      <c r="A18833" t="s">
        <v>33981</v>
      </c>
      <c r="B18833">
        <v>48</v>
      </c>
      <c r="C18833">
        <v>2</v>
      </c>
      <c r="D18833">
        <v>5</v>
      </c>
      <c r="E18833" t="s">
        <v>63</v>
      </c>
      <c r="G18833" t="s">
        <v>64</v>
      </c>
    </row>
    <row r="18834" spans="1:7">
      <c r="A18834" t="s">
        <v>33982</v>
      </c>
      <c r="B18834">
        <v>48</v>
      </c>
      <c r="C18834">
        <v>2</v>
      </c>
      <c r="D18834">
        <v>6</v>
      </c>
      <c r="E18834" t="s">
        <v>63</v>
      </c>
      <c r="G18834" t="s">
        <v>64</v>
      </c>
    </row>
    <row r="18835" spans="1:7">
      <c r="A18835" t="s">
        <v>33983</v>
      </c>
      <c r="B18835">
        <v>48</v>
      </c>
      <c r="C18835">
        <v>2</v>
      </c>
      <c r="D18835">
        <v>7</v>
      </c>
      <c r="E18835" t="s">
        <v>67</v>
      </c>
      <c r="G18835" t="s">
        <v>68</v>
      </c>
    </row>
    <row r="18836" spans="1:7">
      <c r="A18836" t="s">
        <v>33984</v>
      </c>
      <c r="B18836">
        <v>48</v>
      </c>
      <c r="C18836">
        <v>2</v>
      </c>
      <c r="D18836">
        <v>8</v>
      </c>
      <c r="E18836" t="s">
        <v>67</v>
      </c>
      <c r="G18836" t="s">
        <v>68</v>
      </c>
    </row>
    <row r="18837" spans="1:7">
      <c r="A18837" t="s">
        <v>33985</v>
      </c>
      <c r="B18837">
        <v>48</v>
      </c>
      <c r="C18837">
        <v>2</v>
      </c>
      <c r="D18837">
        <v>9</v>
      </c>
      <c r="E18837" t="s">
        <v>71</v>
      </c>
      <c r="G18837" t="s">
        <v>72</v>
      </c>
    </row>
    <row r="18838" spans="1:7">
      <c r="A18838" t="s">
        <v>33986</v>
      </c>
      <c r="B18838">
        <v>48</v>
      </c>
      <c r="C18838">
        <v>2</v>
      </c>
      <c r="D18838">
        <v>10</v>
      </c>
      <c r="E18838" t="s">
        <v>71</v>
      </c>
      <c r="G18838" t="s">
        <v>72</v>
      </c>
    </row>
    <row r="18839" spans="1:7">
      <c r="A18839" t="s">
        <v>33987</v>
      </c>
      <c r="B18839">
        <v>48</v>
      </c>
      <c r="C18839">
        <v>2</v>
      </c>
      <c r="D18839">
        <v>11</v>
      </c>
      <c r="E18839" t="s">
        <v>75</v>
      </c>
      <c r="G18839" t="s">
        <v>76</v>
      </c>
    </row>
    <row r="18840" spans="1:7">
      <c r="A18840" t="s">
        <v>33988</v>
      </c>
      <c r="B18840">
        <v>48</v>
      </c>
      <c r="C18840">
        <v>2</v>
      </c>
      <c r="D18840">
        <v>12</v>
      </c>
      <c r="E18840" t="s">
        <v>75</v>
      </c>
      <c r="G18840" t="s">
        <v>76</v>
      </c>
    </row>
    <row r="18841" spans="1:7">
      <c r="A18841" t="s">
        <v>33989</v>
      </c>
      <c r="B18841">
        <v>48</v>
      </c>
      <c r="C18841">
        <v>2</v>
      </c>
      <c r="D18841">
        <v>13</v>
      </c>
      <c r="E18841" t="s">
        <v>33990</v>
      </c>
      <c r="G18841" t="e">
        <f>--Internal_200951</f>
        <v>#NAME?</v>
      </c>
    </row>
    <row r="18842" spans="1:7">
      <c r="A18842" t="s">
        <v>33991</v>
      </c>
      <c r="B18842">
        <v>48</v>
      </c>
      <c r="C18842">
        <v>2</v>
      </c>
      <c r="D18842">
        <v>14</v>
      </c>
      <c r="E18842" t="s">
        <v>33990</v>
      </c>
      <c r="G18842" t="e">
        <f>--Internal_200951</f>
        <v>#NAME?</v>
      </c>
    </row>
    <row r="18843" spans="1:7">
      <c r="A18843" t="s">
        <v>33992</v>
      </c>
      <c r="B18843">
        <v>48</v>
      </c>
      <c r="C18843">
        <v>2</v>
      </c>
      <c r="D18843">
        <v>15</v>
      </c>
      <c r="E18843" t="s">
        <v>33993</v>
      </c>
      <c r="F18843" t="s">
        <v>33994</v>
      </c>
    </row>
    <row r="18844" spans="1:7">
      <c r="A18844" t="s">
        <v>33995</v>
      </c>
      <c r="B18844">
        <v>48</v>
      </c>
      <c r="C18844">
        <v>2</v>
      </c>
      <c r="D18844">
        <v>16</v>
      </c>
      <c r="E18844" t="s">
        <v>33996</v>
      </c>
      <c r="F18844" t="s">
        <v>33994</v>
      </c>
    </row>
    <row r="18845" spans="1:7">
      <c r="A18845" t="s">
        <v>33997</v>
      </c>
      <c r="B18845">
        <v>48</v>
      </c>
      <c r="C18845">
        <v>2</v>
      </c>
      <c r="D18845">
        <v>17</v>
      </c>
      <c r="E18845" t="s">
        <v>33998</v>
      </c>
      <c r="F18845" t="s">
        <v>33999</v>
      </c>
    </row>
    <row r="18846" spans="1:7">
      <c r="A18846" t="s">
        <v>34000</v>
      </c>
      <c r="B18846">
        <v>48</v>
      </c>
      <c r="C18846">
        <v>2</v>
      </c>
      <c r="D18846">
        <v>18</v>
      </c>
      <c r="E18846" t="s">
        <v>34001</v>
      </c>
      <c r="F18846" t="s">
        <v>33999</v>
      </c>
    </row>
    <row r="18847" spans="1:7">
      <c r="A18847" t="s">
        <v>34002</v>
      </c>
      <c r="B18847">
        <v>48</v>
      </c>
      <c r="C18847">
        <v>2</v>
      </c>
      <c r="D18847">
        <v>19</v>
      </c>
      <c r="E18847" t="s">
        <v>34003</v>
      </c>
      <c r="F18847" t="s">
        <v>34004</v>
      </c>
    </row>
    <row r="18848" spans="1:7">
      <c r="A18848" t="s">
        <v>34005</v>
      </c>
      <c r="B18848">
        <v>48</v>
      </c>
      <c r="C18848">
        <v>2</v>
      </c>
      <c r="D18848">
        <v>20</v>
      </c>
      <c r="E18848" t="s">
        <v>34006</v>
      </c>
      <c r="F18848" t="s">
        <v>34004</v>
      </c>
    </row>
    <row r="18849" spans="1:6">
      <c r="A18849" t="s">
        <v>34007</v>
      </c>
      <c r="B18849">
        <v>48</v>
      </c>
      <c r="C18849">
        <v>3</v>
      </c>
      <c r="D18849">
        <v>1</v>
      </c>
      <c r="E18849" t="s">
        <v>34008</v>
      </c>
      <c r="F18849" t="s">
        <v>34009</v>
      </c>
    </row>
    <row r="18850" spans="1:6">
      <c r="A18850" t="s">
        <v>34010</v>
      </c>
      <c r="B18850">
        <v>48</v>
      </c>
      <c r="C18850">
        <v>3</v>
      </c>
      <c r="D18850">
        <v>2</v>
      </c>
      <c r="E18850" t="s">
        <v>34011</v>
      </c>
      <c r="F18850" t="s">
        <v>34009</v>
      </c>
    </row>
    <row r="18851" spans="1:6">
      <c r="A18851" t="s">
        <v>34012</v>
      </c>
      <c r="B18851">
        <v>48</v>
      </c>
      <c r="C18851">
        <v>3</v>
      </c>
      <c r="D18851">
        <v>3</v>
      </c>
      <c r="E18851" t="s">
        <v>34013</v>
      </c>
      <c r="F18851" t="s">
        <v>34014</v>
      </c>
    </row>
    <row r="18852" spans="1:6">
      <c r="A18852" t="s">
        <v>34015</v>
      </c>
      <c r="B18852">
        <v>48</v>
      </c>
      <c r="C18852">
        <v>3</v>
      </c>
      <c r="D18852">
        <v>4</v>
      </c>
      <c r="E18852" t="s">
        <v>34016</v>
      </c>
      <c r="F18852" t="s">
        <v>34014</v>
      </c>
    </row>
    <row r="18853" spans="1:6">
      <c r="A18853" t="s">
        <v>34017</v>
      </c>
      <c r="B18853">
        <v>48</v>
      </c>
      <c r="C18853">
        <v>3</v>
      </c>
      <c r="D18853">
        <v>5</v>
      </c>
      <c r="E18853" t="s">
        <v>34018</v>
      </c>
      <c r="F18853" t="s">
        <v>34019</v>
      </c>
    </row>
    <row r="18854" spans="1:6">
      <c r="A18854" t="s">
        <v>34020</v>
      </c>
      <c r="B18854">
        <v>48</v>
      </c>
      <c r="C18854">
        <v>3</v>
      </c>
      <c r="D18854">
        <v>6</v>
      </c>
      <c r="E18854" t="s">
        <v>34021</v>
      </c>
      <c r="F18854" t="s">
        <v>34019</v>
      </c>
    </row>
    <row r="18855" spans="1:6">
      <c r="A18855" t="s">
        <v>34022</v>
      </c>
      <c r="B18855">
        <v>48</v>
      </c>
      <c r="C18855">
        <v>3</v>
      </c>
      <c r="D18855">
        <v>7</v>
      </c>
      <c r="E18855" t="s">
        <v>34023</v>
      </c>
      <c r="F18855" t="s">
        <v>34024</v>
      </c>
    </row>
    <row r="18856" spans="1:6">
      <c r="A18856" t="s">
        <v>34025</v>
      </c>
      <c r="B18856">
        <v>48</v>
      </c>
      <c r="C18856">
        <v>3</v>
      </c>
      <c r="D18856">
        <v>8</v>
      </c>
      <c r="E18856" t="s">
        <v>34026</v>
      </c>
      <c r="F18856" t="s">
        <v>34024</v>
      </c>
    </row>
    <row r="18857" spans="1:6">
      <c r="A18857" t="s">
        <v>34027</v>
      </c>
      <c r="B18857">
        <v>48</v>
      </c>
      <c r="C18857">
        <v>3</v>
      </c>
      <c r="D18857">
        <v>9</v>
      </c>
      <c r="E18857" t="s">
        <v>34028</v>
      </c>
      <c r="F18857" t="s">
        <v>34029</v>
      </c>
    </row>
    <row r="18858" spans="1:6">
      <c r="A18858" t="s">
        <v>34030</v>
      </c>
      <c r="B18858">
        <v>48</v>
      </c>
      <c r="C18858">
        <v>3</v>
      </c>
      <c r="D18858">
        <v>10</v>
      </c>
      <c r="E18858" t="s">
        <v>34031</v>
      </c>
      <c r="F18858" t="s">
        <v>34029</v>
      </c>
    </row>
    <row r="18859" spans="1:6">
      <c r="A18859" t="s">
        <v>34032</v>
      </c>
      <c r="B18859">
        <v>48</v>
      </c>
      <c r="C18859">
        <v>3</v>
      </c>
      <c r="D18859">
        <v>11</v>
      </c>
      <c r="E18859" t="s">
        <v>34033</v>
      </c>
      <c r="F18859" t="s">
        <v>34034</v>
      </c>
    </row>
    <row r="18860" spans="1:6">
      <c r="A18860" t="s">
        <v>34035</v>
      </c>
      <c r="B18860">
        <v>48</v>
      </c>
      <c r="C18860">
        <v>3</v>
      </c>
      <c r="D18860">
        <v>12</v>
      </c>
      <c r="E18860" t="s">
        <v>34036</v>
      </c>
      <c r="F18860" t="s">
        <v>34034</v>
      </c>
    </row>
    <row r="18861" spans="1:6">
      <c r="A18861" t="s">
        <v>34037</v>
      </c>
      <c r="B18861">
        <v>48</v>
      </c>
      <c r="C18861">
        <v>3</v>
      </c>
      <c r="D18861">
        <v>13</v>
      </c>
      <c r="E18861" t="s">
        <v>34038</v>
      </c>
      <c r="F18861" t="s">
        <v>34039</v>
      </c>
    </row>
    <row r="18862" spans="1:6">
      <c r="A18862" t="s">
        <v>34040</v>
      </c>
      <c r="B18862">
        <v>48</v>
      </c>
      <c r="C18862">
        <v>3</v>
      </c>
      <c r="D18862">
        <v>14</v>
      </c>
      <c r="E18862" t="s">
        <v>34041</v>
      </c>
      <c r="F18862" t="s">
        <v>34039</v>
      </c>
    </row>
    <row r="18863" spans="1:6">
      <c r="A18863" t="s">
        <v>34042</v>
      </c>
      <c r="B18863">
        <v>48</v>
      </c>
      <c r="C18863">
        <v>3</v>
      </c>
      <c r="D18863">
        <v>15</v>
      </c>
      <c r="E18863" t="s">
        <v>34043</v>
      </c>
      <c r="F18863" t="s">
        <v>34044</v>
      </c>
    </row>
    <row r="18864" spans="1:6">
      <c r="A18864" t="s">
        <v>34045</v>
      </c>
      <c r="B18864">
        <v>48</v>
      </c>
      <c r="C18864">
        <v>3</v>
      </c>
      <c r="D18864">
        <v>16</v>
      </c>
      <c r="E18864" t="s">
        <v>34046</v>
      </c>
      <c r="F18864" t="s">
        <v>34044</v>
      </c>
    </row>
    <row r="18865" spans="1:7">
      <c r="A18865" t="s">
        <v>34047</v>
      </c>
      <c r="B18865">
        <v>48</v>
      </c>
      <c r="C18865">
        <v>3</v>
      </c>
      <c r="D18865">
        <v>17</v>
      </c>
      <c r="E18865" t="s">
        <v>34048</v>
      </c>
      <c r="F18865" t="s">
        <v>34049</v>
      </c>
    </row>
    <row r="18866" spans="1:7">
      <c r="A18866" t="s">
        <v>34050</v>
      </c>
      <c r="B18866">
        <v>48</v>
      </c>
      <c r="C18866">
        <v>3</v>
      </c>
      <c r="D18866">
        <v>18</v>
      </c>
      <c r="E18866" t="s">
        <v>34051</v>
      </c>
      <c r="F18866" t="s">
        <v>34049</v>
      </c>
    </row>
    <row r="18867" spans="1:7">
      <c r="A18867" t="s">
        <v>34052</v>
      </c>
      <c r="B18867">
        <v>48</v>
      </c>
      <c r="C18867">
        <v>3</v>
      </c>
      <c r="D18867">
        <v>19</v>
      </c>
      <c r="E18867" t="s">
        <v>34053</v>
      </c>
      <c r="F18867" t="s">
        <v>34054</v>
      </c>
    </row>
    <row r="18868" spans="1:7">
      <c r="A18868" t="s">
        <v>34055</v>
      </c>
      <c r="B18868">
        <v>48</v>
      </c>
      <c r="C18868">
        <v>3</v>
      </c>
      <c r="D18868">
        <v>20</v>
      </c>
      <c r="E18868" t="s">
        <v>34056</v>
      </c>
      <c r="F18868" t="s">
        <v>34054</v>
      </c>
    </row>
    <row r="18869" spans="1:7">
      <c r="A18869" t="s">
        <v>34057</v>
      </c>
      <c r="B18869">
        <v>48</v>
      </c>
      <c r="C18869">
        <v>4</v>
      </c>
      <c r="D18869">
        <v>1</v>
      </c>
      <c r="E18869" t="s">
        <v>34058</v>
      </c>
      <c r="F18869" t="s">
        <v>34059</v>
      </c>
    </row>
    <row r="18870" spans="1:7">
      <c r="A18870" t="s">
        <v>34060</v>
      </c>
      <c r="B18870">
        <v>48</v>
      </c>
      <c r="C18870">
        <v>4</v>
      </c>
      <c r="D18870">
        <v>2</v>
      </c>
      <c r="E18870" t="s">
        <v>34061</v>
      </c>
      <c r="F18870" t="s">
        <v>34059</v>
      </c>
    </row>
    <row r="18871" spans="1:7">
      <c r="A18871" t="s">
        <v>34062</v>
      </c>
      <c r="B18871">
        <v>48</v>
      </c>
      <c r="C18871">
        <v>4</v>
      </c>
      <c r="D18871">
        <v>3</v>
      </c>
      <c r="E18871" t="s">
        <v>34063</v>
      </c>
      <c r="G18871" t="e">
        <f>--Internal_30206</f>
        <v>#NAME?</v>
      </c>
    </row>
    <row r="18872" spans="1:7">
      <c r="A18872" t="s">
        <v>34064</v>
      </c>
      <c r="B18872">
        <v>48</v>
      </c>
      <c r="C18872">
        <v>4</v>
      </c>
      <c r="D18872">
        <v>4</v>
      </c>
      <c r="E18872" t="s">
        <v>34063</v>
      </c>
      <c r="G18872" t="e">
        <f>--Internal_30206</f>
        <v>#NAME?</v>
      </c>
    </row>
    <row r="18873" spans="1:7">
      <c r="A18873" t="s">
        <v>34065</v>
      </c>
      <c r="B18873">
        <v>48</v>
      </c>
      <c r="C18873">
        <v>4</v>
      </c>
      <c r="D18873">
        <v>5</v>
      </c>
      <c r="E18873" t="s">
        <v>34066</v>
      </c>
      <c r="G18873" t="e">
        <f>--Internal_13575</f>
        <v>#NAME?</v>
      </c>
    </row>
    <row r="18874" spans="1:7">
      <c r="A18874" t="s">
        <v>34067</v>
      </c>
      <c r="B18874">
        <v>48</v>
      </c>
      <c r="C18874">
        <v>4</v>
      </c>
      <c r="D18874">
        <v>6</v>
      </c>
      <c r="E18874" t="s">
        <v>34066</v>
      </c>
      <c r="G18874" t="e">
        <f>--Internal_13575</f>
        <v>#NAME?</v>
      </c>
    </row>
    <row r="18875" spans="1:7">
      <c r="A18875" t="s">
        <v>34068</v>
      </c>
      <c r="B18875">
        <v>48</v>
      </c>
      <c r="C18875">
        <v>4</v>
      </c>
      <c r="D18875">
        <v>7</v>
      </c>
      <c r="E18875" t="s">
        <v>34069</v>
      </c>
      <c r="F18875" t="s">
        <v>34070</v>
      </c>
    </row>
    <row r="18876" spans="1:7">
      <c r="A18876" t="s">
        <v>34071</v>
      </c>
      <c r="B18876">
        <v>48</v>
      </c>
      <c r="C18876">
        <v>4</v>
      </c>
      <c r="D18876">
        <v>8</v>
      </c>
      <c r="E18876" t="s">
        <v>34072</v>
      </c>
      <c r="F18876" t="s">
        <v>34070</v>
      </c>
    </row>
    <row r="18877" spans="1:7">
      <c r="A18877" t="s">
        <v>34073</v>
      </c>
      <c r="B18877">
        <v>48</v>
      </c>
      <c r="C18877">
        <v>4</v>
      </c>
      <c r="D18877">
        <v>9</v>
      </c>
      <c r="E18877" t="s">
        <v>34074</v>
      </c>
      <c r="F18877" t="s">
        <v>34075</v>
      </c>
    </row>
    <row r="18878" spans="1:7">
      <c r="A18878" t="s">
        <v>34076</v>
      </c>
      <c r="B18878">
        <v>48</v>
      </c>
      <c r="C18878">
        <v>4</v>
      </c>
      <c r="D18878">
        <v>10</v>
      </c>
      <c r="E18878" t="s">
        <v>34077</v>
      </c>
      <c r="F18878" t="s">
        <v>34075</v>
      </c>
    </row>
    <row r="18879" spans="1:7">
      <c r="A18879" t="s">
        <v>34078</v>
      </c>
      <c r="B18879">
        <v>48</v>
      </c>
      <c r="C18879">
        <v>4</v>
      </c>
      <c r="D18879">
        <v>11</v>
      </c>
      <c r="E18879" t="s">
        <v>34079</v>
      </c>
      <c r="F18879" t="s">
        <v>34080</v>
      </c>
    </row>
    <row r="18880" spans="1:7">
      <c r="A18880" t="s">
        <v>34081</v>
      </c>
      <c r="B18880">
        <v>48</v>
      </c>
      <c r="C18880">
        <v>4</v>
      </c>
      <c r="D18880">
        <v>12</v>
      </c>
      <c r="E18880" t="s">
        <v>34082</v>
      </c>
      <c r="F18880" t="s">
        <v>34080</v>
      </c>
    </row>
    <row r="18881" spans="1:7">
      <c r="A18881" t="s">
        <v>34083</v>
      </c>
      <c r="B18881">
        <v>48</v>
      </c>
      <c r="C18881">
        <v>4</v>
      </c>
      <c r="D18881">
        <v>13</v>
      </c>
      <c r="E18881" t="s">
        <v>34084</v>
      </c>
      <c r="F18881" t="s">
        <v>34085</v>
      </c>
    </row>
    <row r="18882" spans="1:7">
      <c r="A18882" t="s">
        <v>34086</v>
      </c>
      <c r="B18882">
        <v>48</v>
      </c>
      <c r="C18882">
        <v>4</v>
      </c>
      <c r="D18882">
        <v>14</v>
      </c>
      <c r="E18882" t="s">
        <v>34087</v>
      </c>
      <c r="F18882" t="s">
        <v>34085</v>
      </c>
    </row>
    <row r="18883" spans="1:7">
      <c r="A18883" t="s">
        <v>34088</v>
      </c>
      <c r="B18883">
        <v>48</v>
      </c>
      <c r="C18883">
        <v>4</v>
      </c>
      <c r="D18883">
        <v>15</v>
      </c>
      <c r="E18883" t="s">
        <v>34089</v>
      </c>
      <c r="G18883" t="e">
        <f>--Internal_23859</f>
        <v>#NAME?</v>
      </c>
    </row>
    <row r="18884" spans="1:7">
      <c r="A18884" t="s">
        <v>34090</v>
      </c>
      <c r="B18884">
        <v>48</v>
      </c>
      <c r="C18884">
        <v>4</v>
      </c>
      <c r="D18884">
        <v>16</v>
      </c>
      <c r="E18884" t="s">
        <v>34089</v>
      </c>
      <c r="G18884" t="e">
        <f>--Internal_23859</f>
        <v>#NAME?</v>
      </c>
    </row>
    <row r="18885" spans="1:7">
      <c r="A18885" t="s">
        <v>34091</v>
      </c>
      <c r="B18885">
        <v>48</v>
      </c>
      <c r="C18885">
        <v>4</v>
      </c>
      <c r="D18885">
        <v>17</v>
      </c>
      <c r="E18885" t="s">
        <v>34092</v>
      </c>
      <c r="G18885" t="e">
        <f>--Internal_3606</f>
        <v>#NAME?</v>
      </c>
    </row>
    <row r="18886" spans="1:7">
      <c r="A18886" t="s">
        <v>34093</v>
      </c>
      <c r="B18886">
        <v>48</v>
      </c>
      <c r="C18886">
        <v>4</v>
      </c>
      <c r="D18886">
        <v>18</v>
      </c>
      <c r="E18886" t="s">
        <v>34092</v>
      </c>
      <c r="G18886" t="e">
        <f>--Internal_3606</f>
        <v>#NAME?</v>
      </c>
    </row>
    <row r="18887" spans="1:7">
      <c r="A18887" t="s">
        <v>34094</v>
      </c>
      <c r="B18887">
        <v>48</v>
      </c>
      <c r="C18887">
        <v>4</v>
      </c>
      <c r="D18887">
        <v>19</v>
      </c>
      <c r="E18887" t="s">
        <v>34095</v>
      </c>
      <c r="G18887" t="e">
        <f>--Internal_11645</f>
        <v>#NAME?</v>
      </c>
    </row>
    <row r="18888" spans="1:7">
      <c r="A18888" t="s">
        <v>34096</v>
      </c>
      <c r="B18888">
        <v>48</v>
      </c>
      <c r="C18888">
        <v>4</v>
      </c>
      <c r="D18888">
        <v>20</v>
      </c>
      <c r="E18888" t="s">
        <v>34095</v>
      </c>
      <c r="G18888" t="e">
        <f>--Internal_11645</f>
        <v>#NAME?</v>
      </c>
    </row>
    <row r="18889" spans="1:7">
      <c r="A18889" t="s">
        <v>34097</v>
      </c>
      <c r="B18889">
        <v>48</v>
      </c>
      <c r="C18889">
        <v>5</v>
      </c>
      <c r="D18889">
        <v>1</v>
      </c>
      <c r="E18889" t="s">
        <v>34098</v>
      </c>
      <c r="F18889" t="s">
        <v>29051</v>
      </c>
    </row>
    <row r="18890" spans="1:7">
      <c r="A18890" t="s">
        <v>34099</v>
      </c>
      <c r="B18890">
        <v>48</v>
      </c>
      <c r="C18890">
        <v>5</v>
      </c>
      <c r="D18890">
        <v>2</v>
      </c>
      <c r="E18890" t="s">
        <v>34100</v>
      </c>
      <c r="F18890" t="s">
        <v>29051</v>
      </c>
    </row>
    <row r="18891" spans="1:7">
      <c r="A18891" t="s">
        <v>34101</v>
      </c>
      <c r="B18891">
        <v>48</v>
      </c>
      <c r="C18891">
        <v>5</v>
      </c>
      <c r="D18891">
        <v>3</v>
      </c>
      <c r="E18891" t="s">
        <v>34102</v>
      </c>
      <c r="F18891" t="s">
        <v>34103</v>
      </c>
    </row>
    <row r="18892" spans="1:7">
      <c r="A18892" t="s">
        <v>34104</v>
      </c>
      <c r="B18892">
        <v>48</v>
      </c>
      <c r="C18892">
        <v>5</v>
      </c>
      <c r="D18892">
        <v>4</v>
      </c>
      <c r="E18892" t="s">
        <v>34102</v>
      </c>
      <c r="F18892" t="s">
        <v>34103</v>
      </c>
    </row>
    <row r="18893" spans="1:7">
      <c r="A18893" t="s">
        <v>34105</v>
      </c>
      <c r="B18893">
        <v>48</v>
      </c>
      <c r="C18893">
        <v>5</v>
      </c>
      <c r="D18893">
        <v>5</v>
      </c>
      <c r="E18893" t="s">
        <v>34106</v>
      </c>
      <c r="F18893" t="s">
        <v>34107</v>
      </c>
    </row>
    <row r="18894" spans="1:7">
      <c r="A18894" t="s">
        <v>34108</v>
      </c>
      <c r="B18894">
        <v>48</v>
      </c>
      <c r="C18894">
        <v>5</v>
      </c>
      <c r="D18894">
        <v>6</v>
      </c>
      <c r="E18894" t="s">
        <v>34109</v>
      </c>
      <c r="F18894" t="s">
        <v>34107</v>
      </c>
    </row>
    <row r="18895" spans="1:7">
      <c r="A18895" t="s">
        <v>34110</v>
      </c>
      <c r="B18895">
        <v>48</v>
      </c>
      <c r="C18895">
        <v>5</v>
      </c>
      <c r="D18895">
        <v>7</v>
      </c>
      <c r="E18895" t="s">
        <v>34111</v>
      </c>
      <c r="F18895" t="s">
        <v>34112</v>
      </c>
    </row>
    <row r="18896" spans="1:7">
      <c r="A18896" t="s">
        <v>34113</v>
      </c>
      <c r="B18896">
        <v>48</v>
      </c>
      <c r="C18896">
        <v>5</v>
      </c>
      <c r="D18896">
        <v>8</v>
      </c>
      <c r="E18896" t="s">
        <v>34114</v>
      </c>
      <c r="F18896" t="s">
        <v>34112</v>
      </c>
    </row>
    <row r="18897" spans="1:7">
      <c r="A18897" t="s">
        <v>34115</v>
      </c>
      <c r="B18897">
        <v>48</v>
      </c>
      <c r="C18897">
        <v>5</v>
      </c>
      <c r="D18897">
        <v>9</v>
      </c>
      <c r="E18897" t="s">
        <v>34116</v>
      </c>
      <c r="F18897" t="s">
        <v>34117</v>
      </c>
    </row>
    <row r="18898" spans="1:7">
      <c r="A18898" t="s">
        <v>34118</v>
      </c>
      <c r="B18898">
        <v>48</v>
      </c>
      <c r="C18898">
        <v>5</v>
      </c>
      <c r="D18898">
        <v>10</v>
      </c>
      <c r="E18898" t="s">
        <v>34119</v>
      </c>
      <c r="F18898" t="s">
        <v>34117</v>
      </c>
    </row>
    <row r="18899" spans="1:7">
      <c r="A18899" t="s">
        <v>34120</v>
      </c>
      <c r="B18899">
        <v>48</v>
      </c>
      <c r="C18899">
        <v>5</v>
      </c>
      <c r="D18899">
        <v>11</v>
      </c>
      <c r="E18899" t="s">
        <v>34121</v>
      </c>
      <c r="F18899" t="s">
        <v>34122</v>
      </c>
    </row>
    <row r="18900" spans="1:7">
      <c r="A18900" t="s">
        <v>34123</v>
      </c>
      <c r="B18900">
        <v>48</v>
      </c>
      <c r="C18900">
        <v>5</v>
      </c>
      <c r="D18900">
        <v>12</v>
      </c>
      <c r="E18900" t="s">
        <v>34124</v>
      </c>
      <c r="F18900" t="s">
        <v>34122</v>
      </c>
    </row>
    <row r="18901" spans="1:7">
      <c r="A18901" t="s">
        <v>34125</v>
      </c>
      <c r="B18901">
        <v>48</v>
      </c>
      <c r="C18901">
        <v>5</v>
      </c>
      <c r="D18901">
        <v>13</v>
      </c>
      <c r="E18901" t="s">
        <v>34126</v>
      </c>
      <c r="F18901" t="s">
        <v>34127</v>
      </c>
    </row>
    <row r="18902" spans="1:7">
      <c r="A18902" t="s">
        <v>34128</v>
      </c>
      <c r="B18902">
        <v>48</v>
      </c>
      <c r="C18902">
        <v>5</v>
      </c>
      <c r="D18902">
        <v>14</v>
      </c>
      <c r="E18902" t="s">
        <v>34129</v>
      </c>
      <c r="F18902" t="s">
        <v>34127</v>
      </c>
    </row>
    <row r="18903" spans="1:7">
      <c r="A18903" t="s">
        <v>34130</v>
      </c>
      <c r="B18903">
        <v>48</v>
      </c>
      <c r="C18903">
        <v>5</v>
      </c>
      <c r="D18903">
        <v>15</v>
      </c>
      <c r="E18903" t="s">
        <v>34131</v>
      </c>
      <c r="F18903" t="s">
        <v>34132</v>
      </c>
    </row>
    <row r="18904" spans="1:7">
      <c r="A18904" t="s">
        <v>34133</v>
      </c>
      <c r="B18904">
        <v>48</v>
      </c>
      <c r="C18904">
        <v>5</v>
      </c>
      <c r="D18904">
        <v>16</v>
      </c>
      <c r="E18904" t="s">
        <v>34134</v>
      </c>
      <c r="F18904" t="s">
        <v>34132</v>
      </c>
    </row>
    <row r="18905" spans="1:7">
      <c r="A18905" t="s">
        <v>34135</v>
      </c>
      <c r="B18905">
        <v>48</v>
      </c>
      <c r="C18905">
        <v>5</v>
      </c>
      <c r="D18905">
        <v>17</v>
      </c>
      <c r="E18905" t="s">
        <v>34136</v>
      </c>
      <c r="F18905" t="s">
        <v>34137</v>
      </c>
    </row>
    <row r="18906" spans="1:7">
      <c r="A18906" t="s">
        <v>34138</v>
      </c>
      <c r="B18906">
        <v>48</v>
      </c>
      <c r="C18906">
        <v>5</v>
      </c>
      <c r="D18906">
        <v>18</v>
      </c>
      <c r="E18906" t="s">
        <v>34139</v>
      </c>
      <c r="F18906" t="s">
        <v>34137</v>
      </c>
    </row>
    <row r="18907" spans="1:7">
      <c r="A18907" t="s">
        <v>34140</v>
      </c>
      <c r="B18907">
        <v>48</v>
      </c>
      <c r="C18907">
        <v>5</v>
      </c>
      <c r="D18907">
        <v>19</v>
      </c>
      <c r="E18907" t="s">
        <v>591</v>
      </c>
      <c r="G18907" t="e">
        <f>--Empty</f>
        <v>#NAME?</v>
      </c>
    </row>
    <row r="18908" spans="1:7">
      <c r="A18908" t="s">
        <v>34141</v>
      </c>
      <c r="B18908">
        <v>48</v>
      </c>
      <c r="C18908">
        <v>5</v>
      </c>
      <c r="D18908">
        <v>20</v>
      </c>
      <c r="E18908" t="s">
        <v>591</v>
      </c>
      <c r="G18908" t="e">
        <f>--Empty</f>
        <v>#NAME?</v>
      </c>
    </row>
    <row r="18909" spans="1:7">
      <c r="A18909" t="s">
        <v>34142</v>
      </c>
      <c r="B18909">
        <v>48</v>
      </c>
      <c r="C18909">
        <v>6</v>
      </c>
      <c r="D18909">
        <v>1</v>
      </c>
      <c r="E18909" t="s">
        <v>591</v>
      </c>
      <c r="G18909" t="e">
        <f>--Empty</f>
        <v>#NAME?</v>
      </c>
    </row>
    <row r="18910" spans="1:7">
      <c r="A18910" t="s">
        <v>34143</v>
      </c>
      <c r="B18910">
        <v>48</v>
      </c>
      <c r="C18910">
        <v>6</v>
      </c>
      <c r="D18910">
        <v>2</v>
      </c>
      <c r="E18910" t="s">
        <v>591</v>
      </c>
      <c r="G18910" t="e">
        <f>--Empty</f>
        <v>#NAME?</v>
      </c>
    </row>
    <row r="18911" spans="1:7">
      <c r="A18911" t="s">
        <v>34144</v>
      </c>
      <c r="B18911">
        <v>48</v>
      </c>
      <c r="C18911">
        <v>6</v>
      </c>
      <c r="D18911">
        <v>3</v>
      </c>
      <c r="E18911" t="s">
        <v>591</v>
      </c>
      <c r="G18911" t="e">
        <f>--Empty</f>
        <v>#NAME?</v>
      </c>
    </row>
    <row r="18912" spans="1:7">
      <c r="A18912" t="s">
        <v>34145</v>
      </c>
      <c r="B18912">
        <v>48</v>
      </c>
      <c r="C18912">
        <v>6</v>
      </c>
      <c r="D18912">
        <v>4</v>
      </c>
      <c r="E18912" t="s">
        <v>591</v>
      </c>
      <c r="G18912" t="e">
        <f>--Empty</f>
        <v>#NAME?</v>
      </c>
    </row>
    <row r="18913" spans="1:7">
      <c r="A18913" t="s">
        <v>34146</v>
      </c>
      <c r="B18913">
        <v>48</v>
      </c>
      <c r="C18913">
        <v>6</v>
      </c>
      <c r="D18913">
        <v>5</v>
      </c>
      <c r="E18913" t="s">
        <v>34147</v>
      </c>
      <c r="F18913" t="s">
        <v>34148</v>
      </c>
    </row>
    <row r="18914" spans="1:7">
      <c r="A18914" t="s">
        <v>34149</v>
      </c>
      <c r="B18914">
        <v>48</v>
      </c>
      <c r="C18914">
        <v>6</v>
      </c>
      <c r="D18914">
        <v>6</v>
      </c>
      <c r="E18914" t="s">
        <v>34150</v>
      </c>
      <c r="F18914" t="s">
        <v>34148</v>
      </c>
    </row>
    <row r="18915" spans="1:7">
      <c r="A18915" t="s">
        <v>34151</v>
      </c>
      <c r="B18915">
        <v>48</v>
      </c>
      <c r="C18915">
        <v>6</v>
      </c>
      <c r="D18915">
        <v>7</v>
      </c>
      <c r="E18915" t="s">
        <v>591</v>
      </c>
      <c r="G18915" t="e">
        <f>--Empty</f>
        <v>#NAME?</v>
      </c>
    </row>
    <row r="18916" spans="1:7">
      <c r="A18916" t="s">
        <v>34152</v>
      </c>
      <c r="B18916">
        <v>48</v>
      </c>
      <c r="C18916">
        <v>6</v>
      </c>
      <c r="D18916">
        <v>8</v>
      </c>
      <c r="E18916" t="s">
        <v>591</v>
      </c>
      <c r="G18916" t="e">
        <f>--Empty</f>
        <v>#NAME?</v>
      </c>
    </row>
    <row r="18917" spans="1:7">
      <c r="A18917" t="s">
        <v>34153</v>
      </c>
      <c r="B18917">
        <v>48</v>
      </c>
      <c r="C18917">
        <v>6</v>
      </c>
      <c r="D18917">
        <v>9</v>
      </c>
      <c r="E18917" t="s">
        <v>591</v>
      </c>
      <c r="G18917" t="e">
        <f>--Empty</f>
        <v>#NAME?</v>
      </c>
    </row>
    <row r="18918" spans="1:7">
      <c r="A18918" t="s">
        <v>34154</v>
      </c>
      <c r="B18918">
        <v>48</v>
      </c>
      <c r="C18918">
        <v>6</v>
      </c>
      <c r="D18918">
        <v>10</v>
      </c>
      <c r="E18918" t="s">
        <v>591</v>
      </c>
      <c r="G18918" t="e">
        <f>--Empty</f>
        <v>#NAME?</v>
      </c>
    </row>
    <row r="18919" spans="1:7">
      <c r="A18919" t="s">
        <v>34155</v>
      </c>
      <c r="B18919">
        <v>48</v>
      </c>
      <c r="C18919">
        <v>6</v>
      </c>
      <c r="D18919">
        <v>11</v>
      </c>
      <c r="E18919" t="s">
        <v>591</v>
      </c>
      <c r="G18919" t="e">
        <f>--Empty</f>
        <v>#NAME?</v>
      </c>
    </row>
    <row r="18920" spans="1:7">
      <c r="A18920" t="s">
        <v>34156</v>
      </c>
      <c r="B18920">
        <v>48</v>
      </c>
      <c r="C18920">
        <v>6</v>
      </c>
      <c r="D18920">
        <v>12</v>
      </c>
      <c r="E18920" t="s">
        <v>591</v>
      </c>
      <c r="G18920" t="e">
        <f>--Empty</f>
        <v>#NAME?</v>
      </c>
    </row>
    <row r="18921" spans="1:7">
      <c r="A18921" t="s">
        <v>34157</v>
      </c>
      <c r="B18921">
        <v>48</v>
      </c>
      <c r="C18921">
        <v>6</v>
      </c>
      <c r="D18921">
        <v>13</v>
      </c>
      <c r="E18921" t="s">
        <v>34158</v>
      </c>
      <c r="F18921" t="s">
        <v>34159</v>
      </c>
    </row>
    <row r="18922" spans="1:7">
      <c r="A18922" t="s">
        <v>34160</v>
      </c>
      <c r="B18922">
        <v>48</v>
      </c>
      <c r="C18922">
        <v>6</v>
      </c>
      <c r="D18922">
        <v>14</v>
      </c>
      <c r="E18922" t="s">
        <v>34161</v>
      </c>
      <c r="F18922" t="s">
        <v>34159</v>
      </c>
    </row>
    <row r="18923" spans="1:7">
      <c r="A18923" t="s">
        <v>34162</v>
      </c>
      <c r="B18923">
        <v>48</v>
      </c>
      <c r="C18923">
        <v>6</v>
      </c>
      <c r="D18923">
        <v>15</v>
      </c>
      <c r="E18923" t="s">
        <v>34163</v>
      </c>
      <c r="F18923" t="s">
        <v>34164</v>
      </c>
    </row>
    <row r="18924" spans="1:7">
      <c r="A18924" t="s">
        <v>34165</v>
      </c>
      <c r="B18924">
        <v>48</v>
      </c>
      <c r="C18924">
        <v>6</v>
      </c>
      <c r="D18924">
        <v>16</v>
      </c>
      <c r="E18924" t="s">
        <v>34166</v>
      </c>
      <c r="F18924" t="s">
        <v>34164</v>
      </c>
    </row>
    <row r="18925" spans="1:7">
      <c r="A18925" t="s">
        <v>34167</v>
      </c>
      <c r="B18925">
        <v>48</v>
      </c>
      <c r="C18925">
        <v>6</v>
      </c>
      <c r="D18925">
        <v>17</v>
      </c>
      <c r="E18925" t="s">
        <v>34168</v>
      </c>
      <c r="F18925" t="s">
        <v>34169</v>
      </c>
    </row>
    <row r="18926" spans="1:7">
      <c r="A18926" t="s">
        <v>34170</v>
      </c>
      <c r="B18926">
        <v>48</v>
      </c>
      <c r="C18926">
        <v>6</v>
      </c>
      <c r="D18926">
        <v>18</v>
      </c>
      <c r="E18926" t="s">
        <v>34171</v>
      </c>
      <c r="F18926" t="s">
        <v>34169</v>
      </c>
    </row>
    <row r="18927" spans="1:7">
      <c r="A18927" t="s">
        <v>34172</v>
      </c>
      <c r="B18927">
        <v>48</v>
      </c>
      <c r="C18927">
        <v>6</v>
      </c>
      <c r="D18927">
        <v>19</v>
      </c>
      <c r="E18927" t="s">
        <v>34173</v>
      </c>
      <c r="F18927" t="s">
        <v>34174</v>
      </c>
    </row>
    <row r="18928" spans="1:7">
      <c r="A18928" t="s">
        <v>34175</v>
      </c>
      <c r="B18928">
        <v>48</v>
      </c>
      <c r="C18928">
        <v>6</v>
      </c>
      <c r="D18928">
        <v>20</v>
      </c>
      <c r="E18928" t="s">
        <v>34176</v>
      </c>
      <c r="F18928" t="s">
        <v>34174</v>
      </c>
    </row>
    <row r="18929" spans="1:7">
      <c r="A18929" t="s">
        <v>34177</v>
      </c>
      <c r="B18929">
        <v>48</v>
      </c>
      <c r="C18929">
        <v>7</v>
      </c>
      <c r="D18929">
        <v>1</v>
      </c>
      <c r="E18929" t="s">
        <v>34178</v>
      </c>
      <c r="F18929" t="s">
        <v>34179</v>
      </c>
    </row>
    <row r="18930" spans="1:7">
      <c r="A18930" t="s">
        <v>34180</v>
      </c>
      <c r="B18930">
        <v>48</v>
      </c>
      <c r="C18930">
        <v>7</v>
      </c>
      <c r="D18930">
        <v>2</v>
      </c>
      <c r="E18930" t="s">
        <v>34181</v>
      </c>
      <c r="F18930" t="s">
        <v>34179</v>
      </c>
    </row>
    <row r="18931" spans="1:7">
      <c r="A18931" t="s">
        <v>34182</v>
      </c>
      <c r="B18931">
        <v>48</v>
      </c>
      <c r="C18931">
        <v>7</v>
      </c>
      <c r="D18931">
        <v>3</v>
      </c>
      <c r="E18931" t="s">
        <v>34183</v>
      </c>
      <c r="F18931" t="s">
        <v>34184</v>
      </c>
    </row>
    <row r="18932" spans="1:7">
      <c r="A18932" t="s">
        <v>34185</v>
      </c>
      <c r="B18932">
        <v>48</v>
      </c>
      <c r="C18932">
        <v>7</v>
      </c>
      <c r="D18932">
        <v>4</v>
      </c>
      <c r="E18932" t="s">
        <v>34186</v>
      </c>
      <c r="F18932" t="s">
        <v>34184</v>
      </c>
    </row>
    <row r="18933" spans="1:7">
      <c r="A18933" t="s">
        <v>34187</v>
      </c>
      <c r="B18933">
        <v>48</v>
      </c>
      <c r="C18933">
        <v>7</v>
      </c>
      <c r="D18933">
        <v>5</v>
      </c>
      <c r="E18933" t="s">
        <v>34188</v>
      </c>
      <c r="F18933" t="s">
        <v>34189</v>
      </c>
    </row>
    <row r="18934" spans="1:7">
      <c r="A18934" t="s">
        <v>34190</v>
      </c>
      <c r="B18934">
        <v>48</v>
      </c>
      <c r="C18934">
        <v>7</v>
      </c>
      <c r="D18934">
        <v>6</v>
      </c>
      <c r="E18934" t="s">
        <v>34191</v>
      </c>
      <c r="F18934" t="s">
        <v>34189</v>
      </c>
    </row>
    <row r="18935" spans="1:7">
      <c r="A18935" t="s">
        <v>34192</v>
      </c>
      <c r="B18935">
        <v>48</v>
      </c>
      <c r="C18935">
        <v>7</v>
      </c>
      <c r="D18935">
        <v>7</v>
      </c>
      <c r="E18935" t="s">
        <v>34193</v>
      </c>
      <c r="F18935" t="s">
        <v>6683</v>
      </c>
    </row>
    <row r="18936" spans="1:7">
      <c r="A18936" t="s">
        <v>34194</v>
      </c>
      <c r="B18936">
        <v>48</v>
      </c>
      <c r="C18936">
        <v>7</v>
      </c>
      <c r="D18936">
        <v>8</v>
      </c>
      <c r="E18936" t="s">
        <v>34195</v>
      </c>
      <c r="F18936" t="s">
        <v>6683</v>
      </c>
    </row>
    <row r="18937" spans="1:7">
      <c r="A18937" t="s">
        <v>34196</v>
      </c>
      <c r="B18937">
        <v>48</v>
      </c>
      <c r="C18937">
        <v>7</v>
      </c>
      <c r="D18937">
        <v>9</v>
      </c>
      <c r="E18937" t="s">
        <v>34197</v>
      </c>
      <c r="G18937" t="e">
        <f>--Internal_327635</f>
        <v>#NAME?</v>
      </c>
    </row>
    <row r="18938" spans="1:7">
      <c r="A18938" t="s">
        <v>34198</v>
      </c>
      <c r="B18938">
        <v>48</v>
      </c>
      <c r="C18938">
        <v>7</v>
      </c>
      <c r="D18938">
        <v>10</v>
      </c>
      <c r="E18938" t="s">
        <v>34197</v>
      </c>
      <c r="G18938" t="e">
        <f>--Internal_327635</f>
        <v>#NAME?</v>
      </c>
    </row>
    <row r="18939" spans="1:7">
      <c r="A18939" t="s">
        <v>34199</v>
      </c>
      <c r="B18939">
        <v>48</v>
      </c>
      <c r="C18939">
        <v>7</v>
      </c>
      <c r="D18939">
        <v>11</v>
      </c>
      <c r="E18939" t="s">
        <v>34200</v>
      </c>
      <c r="F18939" t="s">
        <v>34201</v>
      </c>
    </row>
    <row r="18940" spans="1:7">
      <c r="A18940" t="s">
        <v>34202</v>
      </c>
      <c r="B18940">
        <v>48</v>
      </c>
      <c r="C18940">
        <v>7</v>
      </c>
      <c r="D18940">
        <v>12</v>
      </c>
      <c r="E18940" t="s">
        <v>34203</v>
      </c>
      <c r="F18940" t="s">
        <v>34201</v>
      </c>
    </row>
    <row r="18941" spans="1:7">
      <c r="A18941" t="s">
        <v>34204</v>
      </c>
      <c r="B18941">
        <v>48</v>
      </c>
      <c r="C18941">
        <v>7</v>
      </c>
      <c r="D18941">
        <v>13</v>
      </c>
      <c r="E18941" t="s">
        <v>34205</v>
      </c>
      <c r="F18941" t="s">
        <v>34206</v>
      </c>
    </row>
    <row r="18942" spans="1:7">
      <c r="A18942" t="s">
        <v>34207</v>
      </c>
      <c r="B18942">
        <v>48</v>
      </c>
      <c r="C18942">
        <v>7</v>
      </c>
      <c r="D18942">
        <v>14</v>
      </c>
      <c r="E18942" t="s">
        <v>34208</v>
      </c>
      <c r="F18942" t="s">
        <v>34206</v>
      </c>
    </row>
    <row r="18943" spans="1:7">
      <c r="A18943" t="s">
        <v>34209</v>
      </c>
      <c r="B18943">
        <v>48</v>
      </c>
      <c r="C18943">
        <v>7</v>
      </c>
      <c r="D18943">
        <v>15</v>
      </c>
      <c r="E18943" t="s">
        <v>34210</v>
      </c>
      <c r="F18943" t="s">
        <v>34211</v>
      </c>
    </row>
    <row r="18944" spans="1:7">
      <c r="A18944" t="s">
        <v>34212</v>
      </c>
      <c r="B18944">
        <v>48</v>
      </c>
      <c r="C18944">
        <v>7</v>
      </c>
      <c r="D18944">
        <v>16</v>
      </c>
      <c r="E18944" t="s">
        <v>34213</v>
      </c>
      <c r="F18944" t="s">
        <v>34211</v>
      </c>
    </row>
    <row r="18945" spans="1:7">
      <c r="A18945" t="s">
        <v>34214</v>
      </c>
      <c r="B18945">
        <v>48</v>
      </c>
      <c r="C18945">
        <v>7</v>
      </c>
      <c r="D18945">
        <v>17</v>
      </c>
      <c r="E18945" t="s">
        <v>34215</v>
      </c>
      <c r="F18945" t="s">
        <v>2521</v>
      </c>
    </row>
    <row r="18946" spans="1:7">
      <c r="A18946" t="s">
        <v>34216</v>
      </c>
      <c r="B18946">
        <v>48</v>
      </c>
      <c r="C18946">
        <v>7</v>
      </c>
      <c r="D18946">
        <v>18</v>
      </c>
      <c r="E18946" t="s">
        <v>34217</v>
      </c>
      <c r="F18946" t="s">
        <v>2521</v>
      </c>
    </row>
    <row r="18947" spans="1:7">
      <c r="A18947" t="s">
        <v>34218</v>
      </c>
      <c r="B18947">
        <v>48</v>
      </c>
      <c r="C18947">
        <v>7</v>
      </c>
      <c r="D18947">
        <v>19</v>
      </c>
      <c r="E18947" t="s">
        <v>34219</v>
      </c>
      <c r="G18947" t="e">
        <f>--Internal_2034</f>
        <v>#NAME?</v>
      </c>
    </row>
    <row r="18948" spans="1:7">
      <c r="A18948" t="s">
        <v>34220</v>
      </c>
      <c r="B18948">
        <v>48</v>
      </c>
      <c r="C18948">
        <v>7</v>
      </c>
      <c r="D18948">
        <v>20</v>
      </c>
      <c r="E18948" t="s">
        <v>34219</v>
      </c>
      <c r="G18948" t="e">
        <f>--Internal_2034</f>
        <v>#NAME?</v>
      </c>
    </row>
    <row r="18949" spans="1:7">
      <c r="A18949" t="s">
        <v>34221</v>
      </c>
      <c r="B18949">
        <v>48</v>
      </c>
      <c r="C18949">
        <v>8</v>
      </c>
      <c r="D18949">
        <v>1</v>
      </c>
      <c r="E18949" t="s">
        <v>34222</v>
      </c>
      <c r="F18949" t="s">
        <v>34223</v>
      </c>
    </row>
    <row r="18950" spans="1:7">
      <c r="A18950" t="s">
        <v>34224</v>
      </c>
      <c r="B18950">
        <v>48</v>
      </c>
      <c r="C18950">
        <v>8</v>
      </c>
      <c r="D18950">
        <v>2</v>
      </c>
      <c r="E18950" t="s">
        <v>34225</v>
      </c>
      <c r="F18950" t="s">
        <v>34223</v>
      </c>
    </row>
    <row r="18951" spans="1:7">
      <c r="A18951" t="s">
        <v>34226</v>
      </c>
      <c r="B18951">
        <v>48</v>
      </c>
      <c r="C18951">
        <v>8</v>
      </c>
      <c r="D18951">
        <v>3</v>
      </c>
      <c r="E18951" t="s">
        <v>34227</v>
      </c>
      <c r="F18951" t="s">
        <v>34228</v>
      </c>
    </row>
    <row r="18952" spans="1:7">
      <c r="A18952" t="s">
        <v>34229</v>
      </c>
      <c r="B18952">
        <v>48</v>
      </c>
      <c r="C18952">
        <v>8</v>
      </c>
      <c r="D18952">
        <v>4</v>
      </c>
      <c r="E18952" t="s">
        <v>34230</v>
      </c>
      <c r="F18952" t="s">
        <v>34228</v>
      </c>
    </row>
    <row r="18953" spans="1:7">
      <c r="A18953" t="s">
        <v>34231</v>
      </c>
      <c r="B18953">
        <v>48</v>
      </c>
      <c r="C18953">
        <v>8</v>
      </c>
      <c r="D18953">
        <v>5</v>
      </c>
      <c r="E18953" t="s">
        <v>34232</v>
      </c>
      <c r="F18953" t="s">
        <v>34233</v>
      </c>
    </row>
    <row r="18954" spans="1:7">
      <c r="A18954" t="s">
        <v>34234</v>
      </c>
      <c r="B18954">
        <v>48</v>
      </c>
      <c r="C18954">
        <v>8</v>
      </c>
      <c r="D18954">
        <v>6</v>
      </c>
      <c r="E18954" t="s">
        <v>34235</v>
      </c>
      <c r="F18954" t="s">
        <v>34233</v>
      </c>
    </row>
    <row r="18955" spans="1:7">
      <c r="A18955" t="s">
        <v>34236</v>
      </c>
      <c r="B18955">
        <v>48</v>
      </c>
      <c r="C18955">
        <v>8</v>
      </c>
      <c r="D18955">
        <v>7</v>
      </c>
      <c r="E18955" t="s">
        <v>34237</v>
      </c>
      <c r="F18955" t="s">
        <v>34238</v>
      </c>
    </row>
    <row r="18956" spans="1:7">
      <c r="A18956" t="s">
        <v>34239</v>
      </c>
      <c r="B18956">
        <v>48</v>
      </c>
      <c r="C18956">
        <v>8</v>
      </c>
      <c r="D18956">
        <v>8</v>
      </c>
      <c r="E18956" t="s">
        <v>34240</v>
      </c>
      <c r="F18956" t="s">
        <v>34238</v>
      </c>
    </row>
    <row r="18957" spans="1:7">
      <c r="A18957" t="s">
        <v>34241</v>
      </c>
      <c r="B18957">
        <v>48</v>
      </c>
      <c r="C18957">
        <v>8</v>
      </c>
      <c r="D18957">
        <v>9</v>
      </c>
      <c r="E18957" t="s">
        <v>34242</v>
      </c>
      <c r="G18957" t="e">
        <f>--Internal_327833</f>
        <v>#NAME?</v>
      </c>
    </row>
    <row r="18958" spans="1:7">
      <c r="A18958" t="s">
        <v>34243</v>
      </c>
      <c r="B18958">
        <v>48</v>
      </c>
      <c r="C18958">
        <v>8</v>
      </c>
      <c r="D18958">
        <v>10</v>
      </c>
      <c r="E18958" t="s">
        <v>34242</v>
      </c>
      <c r="G18958" t="e">
        <f>--Internal_327833</f>
        <v>#NAME?</v>
      </c>
    </row>
    <row r="18959" spans="1:7">
      <c r="A18959" t="s">
        <v>34244</v>
      </c>
      <c r="B18959">
        <v>48</v>
      </c>
      <c r="C18959">
        <v>8</v>
      </c>
      <c r="D18959">
        <v>11</v>
      </c>
      <c r="E18959" t="s">
        <v>34245</v>
      </c>
      <c r="F18959" t="s">
        <v>34246</v>
      </c>
    </row>
    <row r="18960" spans="1:7">
      <c r="A18960" t="s">
        <v>34247</v>
      </c>
      <c r="B18960">
        <v>48</v>
      </c>
      <c r="C18960">
        <v>8</v>
      </c>
      <c r="D18960">
        <v>12</v>
      </c>
      <c r="E18960" t="s">
        <v>34248</v>
      </c>
      <c r="F18960" t="s">
        <v>34246</v>
      </c>
    </row>
    <row r="18961" spans="1:7">
      <c r="A18961" t="s">
        <v>34249</v>
      </c>
      <c r="B18961">
        <v>48</v>
      </c>
      <c r="C18961">
        <v>8</v>
      </c>
      <c r="D18961">
        <v>13</v>
      </c>
      <c r="E18961" t="s">
        <v>34250</v>
      </c>
      <c r="F18961" t="s">
        <v>34251</v>
      </c>
    </row>
    <row r="18962" spans="1:7">
      <c r="A18962" t="s">
        <v>34252</v>
      </c>
      <c r="B18962">
        <v>48</v>
      </c>
      <c r="C18962">
        <v>8</v>
      </c>
      <c r="D18962">
        <v>14</v>
      </c>
      <c r="E18962" t="s">
        <v>34253</v>
      </c>
      <c r="F18962" t="s">
        <v>34251</v>
      </c>
    </row>
    <row r="18963" spans="1:7">
      <c r="A18963" t="s">
        <v>34254</v>
      </c>
      <c r="B18963">
        <v>48</v>
      </c>
      <c r="C18963">
        <v>8</v>
      </c>
      <c r="D18963">
        <v>15</v>
      </c>
      <c r="E18963" t="s">
        <v>34255</v>
      </c>
      <c r="F18963" t="s">
        <v>34256</v>
      </c>
    </row>
    <row r="18964" spans="1:7">
      <c r="A18964" t="s">
        <v>34257</v>
      </c>
      <c r="B18964">
        <v>48</v>
      </c>
      <c r="C18964">
        <v>8</v>
      </c>
      <c r="D18964">
        <v>16</v>
      </c>
      <c r="E18964" t="s">
        <v>34258</v>
      </c>
      <c r="F18964" t="s">
        <v>34256</v>
      </c>
    </row>
    <row r="18965" spans="1:7">
      <c r="A18965" t="s">
        <v>34259</v>
      </c>
      <c r="B18965">
        <v>48</v>
      </c>
      <c r="C18965">
        <v>8</v>
      </c>
      <c r="D18965">
        <v>17</v>
      </c>
      <c r="E18965" t="s">
        <v>34260</v>
      </c>
      <c r="G18965" t="e">
        <f>--Internal_22641</f>
        <v>#NAME?</v>
      </c>
    </row>
    <row r="18966" spans="1:7">
      <c r="A18966" t="s">
        <v>34261</v>
      </c>
      <c r="B18966">
        <v>48</v>
      </c>
      <c r="C18966">
        <v>8</v>
      </c>
      <c r="D18966">
        <v>18</v>
      </c>
      <c r="E18966" t="s">
        <v>34260</v>
      </c>
      <c r="G18966" t="e">
        <f>--Internal_22641</f>
        <v>#NAME?</v>
      </c>
    </row>
    <row r="18967" spans="1:7">
      <c r="A18967" t="s">
        <v>34262</v>
      </c>
      <c r="B18967">
        <v>48</v>
      </c>
      <c r="C18967">
        <v>8</v>
      </c>
      <c r="D18967">
        <v>19</v>
      </c>
      <c r="E18967" t="s">
        <v>34263</v>
      </c>
      <c r="F18967" t="s">
        <v>34264</v>
      </c>
    </row>
    <row r="18968" spans="1:7">
      <c r="A18968" t="s">
        <v>34265</v>
      </c>
      <c r="B18968">
        <v>48</v>
      </c>
      <c r="C18968">
        <v>8</v>
      </c>
      <c r="D18968">
        <v>20</v>
      </c>
      <c r="E18968" t="s">
        <v>34266</v>
      </c>
      <c r="F18968" t="s">
        <v>34264</v>
      </c>
    </row>
    <row r="18969" spans="1:7">
      <c r="A18969" t="s">
        <v>34267</v>
      </c>
      <c r="B18969">
        <v>48</v>
      </c>
      <c r="C18969">
        <v>9</v>
      </c>
      <c r="D18969">
        <v>1</v>
      </c>
      <c r="E18969" t="s">
        <v>34268</v>
      </c>
      <c r="F18969" t="s">
        <v>34269</v>
      </c>
    </row>
    <row r="18970" spans="1:7">
      <c r="A18970" t="s">
        <v>34270</v>
      </c>
      <c r="B18970">
        <v>48</v>
      </c>
      <c r="C18970">
        <v>9</v>
      </c>
      <c r="D18970">
        <v>2</v>
      </c>
      <c r="E18970" t="s">
        <v>34271</v>
      </c>
      <c r="F18970" t="s">
        <v>34269</v>
      </c>
    </row>
    <row r="18971" spans="1:7">
      <c r="A18971" t="s">
        <v>34272</v>
      </c>
      <c r="B18971">
        <v>48</v>
      </c>
      <c r="C18971">
        <v>9</v>
      </c>
      <c r="D18971">
        <v>3</v>
      </c>
      <c r="E18971" t="s">
        <v>34273</v>
      </c>
      <c r="F18971" t="s">
        <v>34274</v>
      </c>
    </row>
    <row r="18972" spans="1:7">
      <c r="A18972" t="s">
        <v>34275</v>
      </c>
      <c r="B18972">
        <v>48</v>
      </c>
      <c r="C18972">
        <v>9</v>
      </c>
      <c r="D18972">
        <v>4</v>
      </c>
      <c r="E18972" t="s">
        <v>34276</v>
      </c>
      <c r="F18972" t="s">
        <v>34274</v>
      </c>
    </row>
    <row r="18973" spans="1:7">
      <c r="A18973" t="s">
        <v>34277</v>
      </c>
      <c r="B18973">
        <v>48</v>
      </c>
      <c r="C18973">
        <v>9</v>
      </c>
      <c r="D18973">
        <v>5</v>
      </c>
      <c r="E18973" t="s">
        <v>34278</v>
      </c>
      <c r="F18973" t="s">
        <v>34279</v>
      </c>
    </row>
    <row r="18974" spans="1:7">
      <c r="A18974" t="s">
        <v>34280</v>
      </c>
      <c r="B18974">
        <v>48</v>
      </c>
      <c r="C18974">
        <v>9</v>
      </c>
      <c r="D18974">
        <v>6</v>
      </c>
      <c r="E18974" t="s">
        <v>34281</v>
      </c>
      <c r="F18974" t="s">
        <v>34279</v>
      </c>
    </row>
    <row r="18975" spans="1:7">
      <c r="A18975" t="s">
        <v>34282</v>
      </c>
      <c r="B18975">
        <v>48</v>
      </c>
      <c r="C18975">
        <v>9</v>
      </c>
      <c r="D18975">
        <v>7</v>
      </c>
      <c r="E18975" t="s">
        <v>34283</v>
      </c>
      <c r="F18975" t="s">
        <v>34284</v>
      </c>
    </row>
    <row r="18976" spans="1:7">
      <c r="A18976" t="s">
        <v>34285</v>
      </c>
      <c r="B18976">
        <v>48</v>
      </c>
      <c r="C18976">
        <v>9</v>
      </c>
      <c r="D18976">
        <v>8</v>
      </c>
      <c r="E18976" t="s">
        <v>34286</v>
      </c>
      <c r="F18976" t="s">
        <v>34284</v>
      </c>
    </row>
    <row r="18977" spans="1:6">
      <c r="A18977" t="s">
        <v>34287</v>
      </c>
      <c r="B18977">
        <v>48</v>
      </c>
      <c r="C18977">
        <v>9</v>
      </c>
      <c r="D18977">
        <v>9</v>
      </c>
      <c r="E18977" t="s">
        <v>34288</v>
      </c>
      <c r="F18977" t="s">
        <v>34289</v>
      </c>
    </row>
    <row r="18978" spans="1:6">
      <c r="A18978" t="s">
        <v>34290</v>
      </c>
      <c r="B18978">
        <v>48</v>
      </c>
      <c r="C18978">
        <v>9</v>
      </c>
      <c r="D18978">
        <v>10</v>
      </c>
      <c r="E18978" t="s">
        <v>34291</v>
      </c>
      <c r="F18978" t="s">
        <v>34289</v>
      </c>
    </row>
    <row r="18979" spans="1:6">
      <c r="A18979" t="s">
        <v>34292</v>
      </c>
      <c r="B18979">
        <v>48</v>
      </c>
      <c r="C18979">
        <v>9</v>
      </c>
      <c r="D18979">
        <v>11</v>
      </c>
      <c r="E18979" t="s">
        <v>34293</v>
      </c>
      <c r="F18979" t="s">
        <v>34294</v>
      </c>
    </row>
    <row r="18980" spans="1:6">
      <c r="A18980" t="s">
        <v>34295</v>
      </c>
      <c r="B18980">
        <v>48</v>
      </c>
      <c r="C18980">
        <v>9</v>
      </c>
      <c r="D18980">
        <v>12</v>
      </c>
      <c r="E18980" t="s">
        <v>34296</v>
      </c>
      <c r="F18980" t="s">
        <v>34294</v>
      </c>
    </row>
    <row r="18981" spans="1:6">
      <c r="A18981" t="s">
        <v>34297</v>
      </c>
      <c r="B18981">
        <v>48</v>
      </c>
      <c r="C18981">
        <v>9</v>
      </c>
      <c r="D18981">
        <v>13</v>
      </c>
      <c r="E18981" t="s">
        <v>34298</v>
      </c>
      <c r="F18981" t="s">
        <v>34299</v>
      </c>
    </row>
    <row r="18982" spans="1:6">
      <c r="A18982" t="s">
        <v>34300</v>
      </c>
      <c r="B18982">
        <v>48</v>
      </c>
      <c r="C18982">
        <v>9</v>
      </c>
      <c r="D18982">
        <v>14</v>
      </c>
      <c r="E18982" t="s">
        <v>34301</v>
      </c>
      <c r="F18982" t="s">
        <v>34299</v>
      </c>
    </row>
    <row r="18983" spans="1:6">
      <c r="A18983" t="s">
        <v>34302</v>
      </c>
      <c r="B18983">
        <v>48</v>
      </c>
      <c r="C18983">
        <v>9</v>
      </c>
      <c r="D18983">
        <v>15</v>
      </c>
      <c r="E18983" t="s">
        <v>34303</v>
      </c>
      <c r="F18983" t="s">
        <v>34304</v>
      </c>
    </row>
    <row r="18984" spans="1:6">
      <c r="A18984" t="s">
        <v>34305</v>
      </c>
      <c r="B18984">
        <v>48</v>
      </c>
      <c r="C18984">
        <v>9</v>
      </c>
      <c r="D18984">
        <v>16</v>
      </c>
      <c r="E18984" t="s">
        <v>34306</v>
      </c>
      <c r="F18984" t="s">
        <v>34304</v>
      </c>
    </row>
    <row r="18985" spans="1:6">
      <c r="A18985" t="s">
        <v>34307</v>
      </c>
      <c r="B18985">
        <v>48</v>
      </c>
      <c r="C18985">
        <v>9</v>
      </c>
      <c r="D18985">
        <v>17</v>
      </c>
      <c r="E18985" t="s">
        <v>34308</v>
      </c>
      <c r="F18985" t="s">
        <v>34309</v>
      </c>
    </row>
    <row r="18986" spans="1:6">
      <c r="A18986" t="s">
        <v>34310</v>
      </c>
      <c r="B18986">
        <v>48</v>
      </c>
      <c r="C18986">
        <v>9</v>
      </c>
      <c r="D18986">
        <v>18</v>
      </c>
      <c r="E18986" t="s">
        <v>34311</v>
      </c>
      <c r="F18986" t="s">
        <v>34309</v>
      </c>
    </row>
    <row r="18987" spans="1:6">
      <c r="A18987" t="s">
        <v>34312</v>
      </c>
      <c r="B18987">
        <v>48</v>
      </c>
      <c r="C18987">
        <v>9</v>
      </c>
      <c r="D18987">
        <v>19</v>
      </c>
      <c r="E18987" t="s">
        <v>34313</v>
      </c>
      <c r="F18987" t="s">
        <v>34314</v>
      </c>
    </row>
    <row r="18988" spans="1:6">
      <c r="A18988" t="s">
        <v>34315</v>
      </c>
      <c r="B18988">
        <v>48</v>
      </c>
      <c r="C18988">
        <v>9</v>
      </c>
      <c r="D18988">
        <v>20</v>
      </c>
      <c r="E18988" t="s">
        <v>34316</v>
      </c>
      <c r="F18988" t="s">
        <v>34314</v>
      </c>
    </row>
    <row r="18989" spans="1:6">
      <c r="A18989" t="s">
        <v>34317</v>
      </c>
      <c r="B18989">
        <v>48</v>
      </c>
      <c r="C18989">
        <v>10</v>
      </c>
      <c r="D18989">
        <v>1</v>
      </c>
      <c r="E18989" t="s">
        <v>34318</v>
      </c>
      <c r="F18989" t="s">
        <v>34319</v>
      </c>
    </row>
    <row r="18990" spans="1:6">
      <c r="A18990" t="s">
        <v>34320</v>
      </c>
      <c r="B18990">
        <v>48</v>
      </c>
      <c r="C18990">
        <v>10</v>
      </c>
      <c r="D18990">
        <v>2</v>
      </c>
      <c r="E18990" t="s">
        <v>34321</v>
      </c>
      <c r="F18990" t="s">
        <v>34319</v>
      </c>
    </row>
    <row r="18991" spans="1:6">
      <c r="A18991" t="s">
        <v>34322</v>
      </c>
      <c r="B18991">
        <v>48</v>
      </c>
      <c r="C18991">
        <v>10</v>
      </c>
      <c r="D18991">
        <v>3</v>
      </c>
      <c r="E18991" t="s">
        <v>34323</v>
      </c>
      <c r="F18991" t="s">
        <v>34324</v>
      </c>
    </row>
    <row r="18992" spans="1:6">
      <c r="A18992" t="s">
        <v>34325</v>
      </c>
      <c r="B18992">
        <v>48</v>
      </c>
      <c r="C18992">
        <v>10</v>
      </c>
      <c r="D18992">
        <v>4</v>
      </c>
      <c r="E18992" t="s">
        <v>34326</v>
      </c>
      <c r="F18992" t="s">
        <v>34324</v>
      </c>
    </row>
    <row r="18993" spans="1:6">
      <c r="A18993" t="s">
        <v>34327</v>
      </c>
      <c r="B18993">
        <v>48</v>
      </c>
      <c r="C18993">
        <v>10</v>
      </c>
      <c r="D18993">
        <v>5</v>
      </c>
      <c r="E18993" t="s">
        <v>34328</v>
      </c>
      <c r="F18993" t="s">
        <v>34329</v>
      </c>
    </row>
    <row r="18994" spans="1:6">
      <c r="A18994" t="s">
        <v>34330</v>
      </c>
      <c r="B18994">
        <v>48</v>
      </c>
      <c r="C18994">
        <v>10</v>
      </c>
      <c r="D18994">
        <v>6</v>
      </c>
      <c r="E18994" t="s">
        <v>34331</v>
      </c>
      <c r="F18994" t="s">
        <v>34329</v>
      </c>
    </row>
    <row r="18995" spans="1:6">
      <c r="A18995" t="s">
        <v>34332</v>
      </c>
      <c r="B18995">
        <v>48</v>
      </c>
      <c r="C18995">
        <v>10</v>
      </c>
      <c r="D18995">
        <v>7</v>
      </c>
      <c r="E18995" t="s">
        <v>34333</v>
      </c>
      <c r="F18995" t="s">
        <v>34334</v>
      </c>
    </row>
    <row r="18996" spans="1:6">
      <c r="A18996" t="s">
        <v>34335</v>
      </c>
      <c r="B18996">
        <v>48</v>
      </c>
      <c r="C18996">
        <v>10</v>
      </c>
      <c r="D18996">
        <v>8</v>
      </c>
      <c r="E18996" t="s">
        <v>34336</v>
      </c>
      <c r="F18996" t="s">
        <v>34334</v>
      </c>
    </row>
    <row r="18997" spans="1:6">
      <c r="A18997" t="s">
        <v>34337</v>
      </c>
      <c r="B18997">
        <v>48</v>
      </c>
      <c r="C18997">
        <v>10</v>
      </c>
      <c r="D18997">
        <v>9</v>
      </c>
      <c r="E18997" t="s">
        <v>34338</v>
      </c>
      <c r="F18997" t="s">
        <v>34339</v>
      </c>
    </row>
    <row r="18998" spans="1:6">
      <c r="A18998" t="s">
        <v>34340</v>
      </c>
      <c r="B18998">
        <v>48</v>
      </c>
      <c r="C18998">
        <v>10</v>
      </c>
      <c r="D18998">
        <v>10</v>
      </c>
      <c r="E18998" t="s">
        <v>34341</v>
      </c>
      <c r="F18998" t="s">
        <v>34339</v>
      </c>
    </row>
    <row r="18999" spans="1:6">
      <c r="A18999" t="s">
        <v>34342</v>
      </c>
      <c r="B18999">
        <v>48</v>
      </c>
      <c r="C18999">
        <v>10</v>
      </c>
      <c r="D18999">
        <v>11</v>
      </c>
      <c r="E18999" t="s">
        <v>34343</v>
      </c>
      <c r="F18999" t="s">
        <v>34344</v>
      </c>
    </row>
    <row r="19000" spans="1:6">
      <c r="A19000" t="s">
        <v>34345</v>
      </c>
      <c r="B19000">
        <v>48</v>
      </c>
      <c r="C19000">
        <v>10</v>
      </c>
      <c r="D19000">
        <v>12</v>
      </c>
      <c r="E19000" t="s">
        <v>34346</v>
      </c>
      <c r="F19000" t="s">
        <v>34344</v>
      </c>
    </row>
    <row r="19001" spans="1:6">
      <c r="A19001" t="s">
        <v>34347</v>
      </c>
      <c r="B19001">
        <v>48</v>
      </c>
      <c r="C19001">
        <v>10</v>
      </c>
      <c r="D19001">
        <v>13</v>
      </c>
      <c r="E19001" t="s">
        <v>34348</v>
      </c>
      <c r="F19001" t="s">
        <v>34349</v>
      </c>
    </row>
    <row r="19002" spans="1:6">
      <c r="A19002" t="s">
        <v>34350</v>
      </c>
      <c r="B19002">
        <v>48</v>
      </c>
      <c r="C19002">
        <v>10</v>
      </c>
      <c r="D19002">
        <v>14</v>
      </c>
      <c r="E19002" t="s">
        <v>34351</v>
      </c>
      <c r="F19002" t="s">
        <v>34349</v>
      </c>
    </row>
    <row r="19003" spans="1:6">
      <c r="A19003" t="s">
        <v>34352</v>
      </c>
      <c r="B19003">
        <v>48</v>
      </c>
      <c r="C19003">
        <v>10</v>
      </c>
      <c r="D19003">
        <v>15</v>
      </c>
      <c r="E19003" t="s">
        <v>34353</v>
      </c>
      <c r="F19003" t="s">
        <v>34354</v>
      </c>
    </row>
    <row r="19004" spans="1:6">
      <c r="A19004" t="s">
        <v>34355</v>
      </c>
      <c r="B19004">
        <v>48</v>
      </c>
      <c r="C19004">
        <v>10</v>
      </c>
      <c r="D19004">
        <v>16</v>
      </c>
      <c r="E19004" t="s">
        <v>34356</v>
      </c>
      <c r="F19004" t="s">
        <v>34354</v>
      </c>
    </row>
    <row r="19005" spans="1:6">
      <c r="A19005" t="s">
        <v>34357</v>
      </c>
      <c r="B19005">
        <v>48</v>
      </c>
      <c r="C19005">
        <v>10</v>
      </c>
      <c r="D19005">
        <v>17</v>
      </c>
      <c r="E19005" t="s">
        <v>34358</v>
      </c>
      <c r="F19005" t="s">
        <v>34359</v>
      </c>
    </row>
    <row r="19006" spans="1:6">
      <c r="A19006" t="s">
        <v>34360</v>
      </c>
      <c r="B19006">
        <v>48</v>
      </c>
      <c r="C19006">
        <v>10</v>
      </c>
      <c r="D19006">
        <v>18</v>
      </c>
      <c r="E19006" t="s">
        <v>34361</v>
      </c>
      <c r="F19006" t="s">
        <v>34359</v>
      </c>
    </row>
    <row r="19007" spans="1:6">
      <c r="A19007" t="s">
        <v>34362</v>
      </c>
      <c r="B19007">
        <v>48</v>
      </c>
      <c r="C19007">
        <v>10</v>
      </c>
      <c r="D19007">
        <v>19</v>
      </c>
      <c r="E19007" t="s">
        <v>34363</v>
      </c>
      <c r="F19007" t="s">
        <v>34364</v>
      </c>
    </row>
    <row r="19008" spans="1:6">
      <c r="A19008" t="s">
        <v>34365</v>
      </c>
      <c r="B19008">
        <v>48</v>
      </c>
      <c r="C19008">
        <v>10</v>
      </c>
      <c r="D19008">
        <v>20</v>
      </c>
      <c r="E19008" t="s">
        <v>34366</v>
      </c>
      <c r="F19008" t="s">
        <v>34364</v>
      </c>
    </row>
    <row r="19009" spans="1:6">
      <c r="A19009" t="s">
        <v>34367</v>
      </c>
      <c r="B19009">
        <v>48</v>
      </c>
      <c r="C19009">
        <v>11</v>
      </c>
      <c r="D19009">
        <v>1</v>
      </c>
      <c r="E19009" t="s">
        <v>34368</v>
      </c>
      <c r="F19009" t="s">
        <v>34369</v>
      </c>
    </row>
    <row r="19010" spans="1:6">
      <c r="A19010" t="s">
        <v>34370</v>
      </c>
      <c r="B19010">
        <v>48</v>
      </c>
      <c r="C19010">
        <v>11</v>
      </c>
      <c r="D19010">
        <v>2</v>
      </c>
      <c r="E19010" t="s">
        <v>34371</v>
      </c>
      <c r="F19010" t="s">
        <v>34369</v>
      </c>
    </row>
    <row r="19011" spans="1:6">
      <c r="A19011" t="s">
        <v>34372</v>
      </c>
      <c r="B19011">
        <v>48</v>
      </c>
      <c r="C19011">
        <v>11</v>
      </c>
      <c r="D19011">
        <v>3</v>
      </c>
      <c r="E19011" t="s">
        <v>34373</v>
      </c>
      <c r="F19011" t="s">
        <v>34374</v>
      </c>
    </row>
    <row r="19012" spans="1:6">
      <c r="A19012" t="s">
        <v>34375</v>
      </c>
      <c r="B19012">
        <v>48</v>
      </c>
      <c r="C19012">
        <v>11</v>
      </c>
      <c r="D19012">
        <v>4</v>
      </c>
      <c r="E19012" t="s">
        <v>34376</v>
      </c>
      <c r="F19012" t="s">
        <v>34374</v>
      </c>
    </row>
    <row r="19013" spans="1:6">
      <c r="A19013" t="s">
        <v>34377</v>
      </c>
      <c r="B19013">
        <v>48</v>
      </c>
      <c r="C19013">
        <v>11</v>
      </c>
      <c r="D19013">
        <v>5</v>
      </c>
      <c r="E19013" t="s">
        <v>34378</v>
      </c>
      <c r="F19013" t="s">
        <v>34379</v>
      </c>
    </row>
    <row r="19014" spans="1:6">
      <c r="A19014" t="s">
        <v>34380</v>
      </c>
      <c r="B19014">
        <v>48</v>
      </c>
      <c r="C19014">
        <v>11</v>
      </c>
      <c r="D19014">
        <v>6</v>
      </c>
      <c r="E19014" t="s">
        <v>34381</v>
      </c>
      <c r="F19014" t="s">
        <v>34379</v>
      </c>
    </row>
    <row r="19015" spans="1:6">
      <c r="A19015" t="s">
        <v>34382</v>
      </c>
      <c r="B19015">
        <v>48</v>
      </c>
      <c r="C19015">
        <v>11</v>
      </c>
      <c r="D19015">
        <v>7</v>
      </c>
      <c r="E19015" t="s">
        <v>34383</v>
      </c>
      <c r="F19015" t="s">
        <v>34384</v>
      </c>
    </row>
    <row r="19016" spans="1:6">
      <c r="A19016" t="s">
        <v>34385</v>
      </c>
      <c r="B19016">
        <v>48</v>
      </c>
      <c r="C19016">
        <v>11</v>
      </c>
      <c r="D19016">
        <v>8</v>
      </c>
      <c r="E19016" t="s">
        <v>34386</v>
      </c>
      <c r="F19016" t="s">
        <v>34384</v>
      </c>
    </row>
    <row r="19017" spans="1:6">
      <c r="A19017" t="s">
        <v>34387</v>
      </c>
      <c r="B19017">
        <v>48</v>
      </c>
      <c r="C19017">
        <v>11</v>
      </c>
      <c r="D19017">
        <v>9</v>
      </c>
      <c r="E19017" t="s">
        <v>34388</v>
      </c>
      <c r="F19017" t="s">
        <v>34389</v>
      </c>
    </row>
    <row r="19018" spans="1:6">
      <c r="A19018" t="s">
        <v>34390</v>
      </c>
      <c r="B19018">
        <v>48</v>
      </c>
      <c r="C19018">
        <v>11</v>
      </c>
      <c r="D19018">
        <v>10</v>
      </c>
      <c r="E19018" t="s">
        <v>34391</v>
      </c>
      <c r="F19018" t="s">
        <v>34389</v>
      </c>
    </row>
    <row r="19019" spans="1:6">
      <c r="A19019" t="s">
        <v>34392</v>
      </c>
      <c r="B19019">
        <v>48</v>
      </c>
      <c r="C19019">
        <v>11</v>
      </c>
      <c r="D19019">
        <v>11</v>
      </c>
      <c r="E19019" t="s">
        <v>34393</v>
      </c>
      <c r="F19019" t="s">
        <v>34394</v>
      </c>
    </row>
    <row r="19020" spans="1:6">
      <c r="A19020" t="s">
        <v>34395</v>
      </c>
      <c r="B19020">
        <v>48</v>
      </c>
      <c r="C19020">
        <v>11</v>
      </c>
      <c r="D19020">
        <v>12</v>
      </c>
      <c r="E19020" t="s">
        <v>34396</v>
      </c>
      <c r="F19020" t="s">
        <v>34394</v>
      </c>
    </row>
    <row r="19021" spans="1:6">
      <c r="A19021" t="s">
        <v>34397</v>
      </c>
      <c r="B19021">
        <v>48</v>
      </c>
      <c r="C19021">
        <v>11</v>
      </c>
      <c r="D19021">
        <v>13</v>
      </c>
      <c r="E19021" t="s">
        <v>34398</v>
      </c>
      <c r="F19021" t="s">
        <v>34399</v>
      </c>
    </row>
    <row r="19022" spans="1:6">
      <c r="A19022" t="s">
        <v>34400</v>
      </c>
      <c r="B19022">
        <v>48</v>
      </c>
      <c r="C19022">
        <v>11</v>
      </c>
      <c r="D19022">
        <v>14</v>
      </c>
      <c r="E19022" t="s">
        <v>34401</v>
      </c>
      <c r="F19022" t="s">
        <v>34399</v>
      </c>
    </row>
    <row r="19023" spans="1:6">
      <c r="A19023" t="s">
        <v>34402</v>
      </c>
      <c r="B19023">
        <v>48</v>
      </c>
      <c r="C19023">
        <v>11</v>
      </c>
      <c r="D19023">
        <v>15</v>
      </c>
      <c r="E19023" t="s">
        <v>34403</v>
      </c>
      <c r="F19023" t="s">
        <v>34404</v>
      </c>
    </row>
    <row r="19024" spans="1:6">
      <c r="A19024" t="s">
        <v>34405</v>
      </c>
      <c r="B19024">
        <v>48</v>
      </c>
      <c r="C19024">
        <v>11</v>
      </c>
      <c r="D19024">
        <v>16</v>
      </c>
      <c r="E19024" t="s">
        <v>34406</v>
      </c>
      <c r="F19024" t="s">
        <v>34404</v>
      </c>
    </row>
    <row r="19025" spans="1:6">
      <c r="A19025" t="s">
        <v>34407</v>
      </c>
      <c r="B19025">
        <v>48</v>
      </c>
      <c r="C19025">
        <v>11</v>
      </c>
      <c r="D19025">
        <v>17</v>
      </c>
      <c r="E19025" t="s">
        <v>34408</v>
      </c>
      <c r="F19025" t="s">
        <v>34409</v>
      </c>
    </row>
    <row r="19026" spans="1:6">
      <c r="A19026" t="s">
        <v>34410</v>
      </c>
      <c r="B19026">
        <v>48</v>
      </c>
      <c r="C19026">
        <v>11</v>
      </c>
      <c r="D19026">
        <v>18</v>
      </c>
      <c r="E19026" t="s">
        <v>34411</v>
      </c>
      <c r="F19026" t="s">
        <v>34409</v>
      </c>
    </row>
    <row r="19027" spans="1:6">
      <c r="A19027" t="s">
        <v>34412</v>
      </c>
      <c r="B19027">
        <v>48</v>
      </c>
      <c r="C19027">
        <v>11</v>
      </c>
      <c r="D19027">
        <v>19</v>
      </c>
      <c r="E19027" t="s">
        <v>34413</v>
      </c>
      <c r="F19027" t="s">
        <v>34414</v>
      </c>
    </row>
    <row r="19028" spans="1:6">
      <c r="A19028" t="s">
        <v>34415</v>
      </c>
      <c r="B19028">
        <v>48</v>
      </c>
      <c r="C19028">
        <v>11</v>
      </c>
      <c r="D19028">
        <v>20</v>
      </c>
      <c r="E19028" t="s">
        <v>34416</v>
      </c>
      <c r="F19028" t="s">
        <v>34414</v>
      </c>
    </row>
    <row r="19029" spans="1:6">
      <c r="A19029" t="s">
        <v>34417</v>
      </c>
      <c r="B19029">
        <v>48</v>
      </c>
      <c r="C19029">
        <v>12</v>
      </c>
      <c r="D19029">
        <v>1</v>
      </c>
      <c r="E19029" t="s">
        <v>34418</v>
      </c>
      <c r="F19029" t="s">
        <v>34419</v>
      </c>
    </row>
    <row r="19030" spans="1:6">
      <c r="A19030" t="s">
        <v>34420</v>
      </c>
      <c r="B19030">
        <v>48</v>
      </c>
      <c r="C19030">
        <v>12</v>
      </c>
      <c r="D19030">
        <v>2</v>
      </c>
      <c r="E19030" t="s">
        <v>34421</v>
      </c>
      <c r="F19030" t="s">
        <v>34419</v>
      </c>
    </row>
    <row r="19031" spans="1:6">
      <c r="A19031" t="s">
        <v>34422</v>
      </c>
      <c r="B19031">
        <v>48</v>
      </c>
      <c r="C19031">
        <v>12</v>
      </c>
      <c r="D19031">
        <v>3</v>
      </c>
      <c r="E19031" t="s">
        <v>34423</v>
      </c>
      <c r="F19031" t="s">
        <v>34424</v>
      </c>
    </row>
    <row r="19032" spans="1:6">
      <c r="A19032" t="s">
        <v>34425</v>
      </c>
      <c r="B19032">
        <v>48</v>
      </c>
      <c r="C19032">
        <v>12</v>
      </c>
      <c r="D19032">
        <v>4</v>
      </c>
      <c r="E19032" t="s">
        <v>34426</v>
      </c>
      <c r="F19032" t="s">
        <v>34424</v>
      </c>
    </row>
    <row r="19033" spans="1:6">
      <c r="A19033" t="s">
        <v>34427</v>
      </c>
      <c r="B19033">
        <v>48</v>
      </c>
      <c r="C19033">
        <v>12</v>
      </c>
      <c r="D19033">
        <v>5</v>
      </c>
      <c r="E19033" t="s">
        <v>34428</v>
      </c>
      <c r="F19033" t="s">
        <v>34429</v>
      </c>
    </row>
    <row r="19034" spans="1:6">
      <c r="A19034" t="s">
        <v>34430</v>
      </c>
      <c r="B19034">
        <v>48</v>
      </c>
      <c r="C19034">
        <v>12</v>
      </c>
      <c r="D19034">
        <v>6</v>
      </c>
      <c r="E19034" t="s">
        <v>34431</v>
      </c>
      <c r="F19034" t="s">
        <v>34429</v>
      </c>
    </row>
    <row r="19035" spans="1:6">
      <c r="A19035" t="s">
        <v>34432</v>
      </c>
      <c r="B19035">
        <v>48</v>
      </c>
      <c r="C19035">
        <v>12</v>
      </c>
      <c r="D19035">
        <v>7</v>
      </c>
      <c r="E19035" t="s">
        <v>34433</v>
      </c>
      <c r="F19035" t="s">
        <v>34434</v>
      </c>
    </row>
    <row r="19036" spans="1:6">
      <c r="A19036" t="s">
        <v>34435</v>
      </c>
      <c r="B19036">
        <v>48</v>
      </c>
      <c r="C19036">
        <v>12</v>
      </c>
      <c r="D19036">
        <v>8</v>
      </c>
      <c r="E19036" t="s">
        <v>34436</v>
      </c>
      <c r="F19036" t="s">
        <v>34434</v>
      </c>
    </row>
    <row r="19037" spans="1:6">
      <c r="A19037" t="s">
        <v>34437</v>
      </c>
      <c r="B19037">
        <v>48</v>
      </c>
      <c r="C19037">
        <v>12</v>
      </c>
      <c r="D19037">
        <v>9</v>
      </c>
      <c r="E19037" t="s">
        <v>34438</v>
      </c>
      <c r="F19037" t="s">
        <v>34439</v>
      </c>
    </row>
    <row r="19038" spans="1:6">
      <c r="A19038" t="s">
        <v>34440</v>
      </c>
      <c r="B19038">
        <v>48</v>
      </c>
      <c r="C19038">
        <v>12</v>
      </c>
      <c r="D19038">
        <v>10</v>
      </c>
      <c r="E19038" t="s">
        <v>34441</v>
      </c>
      <c r="F19038" t="s">
        <v>34439</v>
      </c>
    </row>
    <row r="19039" spans="1:6">
      <c r="A19039" t="s">
        <v>34442</v>
      </c>
      <c r="B19039">
        <v>48</v>
      </c>
      <c r="C19039">
        <v>12</v>
      </c>
      <c r="D19039">
        <v>11</v>
      </c>
      <c r="E19039" t="s">
        <v>34443</v>
      </c>
      <c r="F19039" t="s">
        <v>34444</v>
      </c>
    </row>
    <row r="19040" spans="1:6">
      <c r="A19040" t="s">
        <v>34445</v>
      </c>
      <c r="B19040">
        <v>48</v>
      </c>
      <c r="C19040">
        <v>12</v>
      </c>
      <c r="D19040">
        <v>12</v>
      </c>
      <c r="E19040" t="s">
        <v>34446</v>
      </c>
      <c r="F19040" t="s">
        <v>34444</v>
      </c>
    </row>
    <row r="19041" spans="1:7">
      <c r="A19041" t="s">
        <v>34447</v>
      </c>
      <c r="B19041">
        <v>48</v>
      </c>
      <c r="C19041">
        <v>12</v>
      </c>
      <c r="D19041">
        <v>13</v>
      </c>
      <c r="E19041" t="s">
        <v>34448</v>
      </c>
      <c r="F19041" t="s">
        <v>34449</v>
      </c>
    </row>
    <row r="19042" spans="1:7">
      <c r="A19042" t="s">
        <v>34450</v>
      </c>
      <c r="B19042">
        <v>48</v>
      </c>
      <c r="C19042">
        <v>12</v>
      </c>
      <c r="D19042">
        <v>14</v>
      </c>
      <c r="E19042" t="s">
        <v>34451</v>
      </c>
      <c r="F19042" t="s">
        <v>34449</v>
      </c>
    </row>
    <row r="19043" spans="1:7">
      <c r="A19043" t="s">
        <v>34452</v>
      </c>
      <c r="B19043">
        <v>48</v>
      </c>
      <c r="C19043">
        <v>12</v>
      </c>
      <c r="D19043">
        <v>15</v>
      </c>
      <c r="E19043" t="s">
        <v>34453</v>
      </c>
      <c r="F19043" t="s">
        <v>34454</v>
      </c>
    </row>
    <row r="19044" spans="1:7">
      <c r="A19044" t="s">
        <v>34455</v>
      </c>
      <c r="B19044">
        <v>48</v>
      </c>
      <c r="C19044">
        <v>12</v>
      </c>
      <c r="D19044">
        <v>16</v>
      </c>
      <c r="E19044" t="s">
        <v>34456</v>
      </c>
      <c r="F19044" t="s">
        <v>34454</v>
      </c>
    </row>
    <row r="19045" spans="1:7">
      <c r="A19045" t="s">
        <v>34457</v>
      </c>
      <c r="B19045">
        <v>48</v>
      </c>
      <c r="C19045">
        <v>12</v>
      </c>
      <c r="D19045">
        <v>17</v>
      </c>
      <c r="E19045" t="s">
        <v>34458</v>
      </c>
      <c r="F19045" t="s">
        <v>34459</v>
      </c>
    </row>
    <row r="19046" spans="1:7">
      <c r="A19046" t="s">
        <v>34460</v>
      </c>
      <c r="B19046">
        <v>48</v>
      </c>
      <c r="C19046">
        <v>12</v>
      </c>
      <c r="D19046">
        <v>18</v>
      </c>
      <c r="E19046" t="s">
        <v>34461</v>
      </c>
      <c r="F19046" t="s">
        <v>34459</v>
      </c>
    </row>
    <row r="19047" spans="1:7">
      <c r="A19047" t="s">
        <v>34462</v>
      </c>
      <c r="B19047">
        <v>48</v>
      </c>
      <c r="C19047">
        <v>12</v>
      </c>
      <c r="D19047">
        <v>19</v>
      </c>
      <c r="E19047" t="s">
        <v>34463</v>
      </c>
      <c r="F19047" t="s">
        <v>34464</v>
      </c>
    </row>
    <row r="19048" spans="1:7">
      <c r="A19048" t="s">
        <v>34465</v>
      </c>
      <c r="B19048">
        <v>48</v>
      </c>
      <c r="C19048">
        <v>12</v>
      </c>
      <c r="D19048">
        <v>20</v>
      </c>
      <c r="E19048" t="s">
        <v>34466</v>
      </c>
      <c r="F19048" t="s">
        <v>34464</v>
      </c>
    </row>
    <row r="19049" spans="1:7">
      <c r="A19049" t="s">
        <v>34467</v>
      </c>
      <c r="B19049">
        <v>48</v>
      </c>
      <c r="C19049">
        <v>13</v>
      </c>
      <c r="D19049">
        <v>1</v>
      </c>
      <c r="E19049" t="s">
        <v>591</v>
      </c>
      <c r="G19049" t="e">
        <f>--Empty</f>
        <v>#NAME?</v>
      </c>
    </row>
    <row r="19050" spans="1:7">
      <c r="A19050" t="s">
        <v>34468</v>
      </c>
      <c r="B19050">
        <v>48</v>
      </c>
      <c r="C19050">
        <v>13</v>
      </c>
      <c r="D19050">
        <v>2</v>
      </c>
      <c r="E19050" t="s">
        <v>591</v>
      </c>
      <c r="G19050" t="e">
        <f>--Empty</f>
        <v>#NAME?</v>
      </c>
    </row>
    <row r="19051" spans="1:7">
      <c r="A19051" t="s">
        <v>34469</v>
      </c>
      <c r="B19051">
        <v>48</v>
      </c>
      <c r="C19051">
        <v>13</v>
      </c>
      <c r="D19051">
        <v>3</v>
      </c>
      <c r="E19051" t="s">
        <v>591</v>
      </c>
      <c r="G19051" t="e">
        <f>--Empty</f>
        <v>#NAME?</v>
      </c>
    </row>
    <row r="19052" spans="1:7">
      <c r="A19052" t="s">
        <v>34470</v>
      </c>
      <c r="B19052">
        <v>48</v>
      </c>
      <c r="C19052">
        <v>13</v>
      </c>
      <c r="D19052">
        <v>4</v>
      </c>
      <c r="E19052" t="s">
        <v>591</v>
      </c>
      <c r="G19052" t="e">
        <f>--Empty</f>
        <v>#NAME?</v>
      </c>
    </row>
    <row r="19053" spans="1:7">
      <c r="A19053" t="s">
        <v>34471</v>
      </c>
      <c r="B19053">
        <v>48</v>
      </c>
      <c r="C19053">
        <v>13</v>
      </c>
      <c r="D19053">
        <v>5</v>
      </c>
      <c r="E19053" t="s">
        <v>591</v>
      </c>
      <c r="G19053" t="e">
        <f>--Empty</f>
        <v>#NAME?</v>
      </c>
    </row>
    <row r="19054" spans="1:7">
      <c r="A19054" t="s">
        <v>34472</v>
      </c>
      <c r="B19054">
        <v>48</v>
      </c>
      <c r="C19054">
        <v>13</v>
      </c>
      <c r="D19054">
        <v>6</v>
      </c>
      <c r="E19054" t="s">
        <v>591</v>
      </c>
      <c r="G19054" t="e">
        <f>--Empty</f>
        <v>#NAME?</v>
      </c>
    </row>
    <row r="19055" spans="1:7">
      <c r="A19055" t="s">
        <v>34473</v>
      </c>
      <c r="B19055">
        <v>48</v>
      </c>
      <c r="C19055">
        <v>13</v>
      </c>
      <c r="D19055">
        <v>7</v>
      </c>
      <c r="E19055" t="s">
        <v>591</v>
      </c>
      <c r="G19055" t="e">
        <f>--Empty</f>
        <v>#NAME?</v>
      </c>
    </row>
    <row r="19056" spans="1:7">
      <c r="A19056" t="s">
        <v>34474</v>
      </c>
      <c r="B19056">
        <v>48</v>
      </c>
      <c r="C19056">
        <v>13</v>
      </c>
      <c r="D19056">
        <v>8</v>
      </c>
      <c r="E19056" t="s">
        <v>591</v>
      </c>
      <c r="G19056" t="e">
        <f>--Empty</f>
        <v>#NAME?</v>
      </c>
    </row>
    <row r="19057" spans="1:7">
      <c r="A19057" t="s">
        <v>34475</v>
      </c>
      <c r="B19057">
        <v>48</v>
      </c>
      <c r="C19057">
        <v>13</v>
      </c>
      <c r="D19057">
        <v>9</v>
      </c>
      <c r="E19057" t="s">
        <v>34476</v>
      </c>
      <c r="F19057" t="s">
        <v>28064</v>
      </c>
    </row>
    <row r="19058" spans="1:7">
      <c r="A19058" t="s">
        <v>34477</v>
      </c>
      <c r="B19058">
        <v>48</v>
      </c>
      <c r="C19058">
        <v>13</v>
      </c>
      <c r="D19058">
        <v>10</v>
      </c>
      <c r="E19058" t="s">
        <v>34478</v>
      </c>
      <c r="F19058" t="s">
        <v>28064</v>
      </c>
    </row>
    <row r="19059" spans="1:7">
      <c r="A19059" t="s">
        <v>34479</v>
      </c>
      <c r="B19059">
        <v>48</v>
      </c>
      <c r="C19059">
        <v>13</v>
      </c>
      <c r="D19059">
        <v>11</v>
      </c>
      <c r="E19059" t="s">
        <v>34480</v>
      </c>
      <c r="F19059" t="s">
        <v>28069</v>
      </c>
    </row>
    <row r="19060" spans="1:7">
      <c r="A19060" t="s">
        <v>34481</v>
      </c>
      <c r="B19060">
        <v>48</v>
      </c>
      <c r="C19060">
        <v>13</v>
      </c>
      <c r="D19060">
        <v>12</v>
      </c>
      <c r="E19060" t="s">
        <v>34482</v>
      </c>
      <c r="F19060" t="s">
        <v>28069</v>
      </c>
    </row>
    <row r="19061" spans="1:7">
      <c r="A19061" t="s">
        <v>34483</v>
      </c>
      <c r="B19061">
        <v>48</v>
      </c>
      <c r="C19061">
        <v>13</v>
      </c>
      <c r="D19061">
        <v>13</v>
      </c>
      <c r="E19061" t="s">
        <v>34484</v>
      </c>
      <c r="F19061" t="s">
        <v>20838</v>
      </c>
    </row>
    <row r="19062" spans="1:7">
      <c r="A19062" t="s">
        <v>34485</v>
      </c>
      <c r="B19062">
        <v>48</v>
      </c>
      <c r="C19062">
        <v>13</v>
      </c>
      <c r="D19062">
        <v>14</v>
      </c>
      <c r="E19062" t="s">
        <v>34486</v>
      </c>
      <c r="F19062" t="s">
        <v>20838</v>
      </c>
    </row>
    <row r="19063" spans="1:7">
      <c r="A19063" t="s">
        <v>34487</v>
      </c>
      <c r="B19063">
        <v>48</v>
      </c>
      <c r="C19063">
        <v>13</v>
      </c>
      <c r="D19063">
        <v>15</v>
      </c>
      <c r="E19063" t="s">
        <v>34488</v>
      </c>
      <c r="F19063" t="s">
        <v>22282</v>
      </c>
    </row>
    <row r="19064" spans="1:7">
      <c r="A19064" t="s">
        <v>34489</v>
      </c>
      <c r="B19064">
        <v>48</v>
      </c>
      <c r="C19064">
        <v>13</v>
      </c>
      <c r="D19064">
        <v>16</v>
      </c>
      <c r="E19064" t="s">
        <v>34490</v>
      </c>
      <c r="F19064" t="s">
        <v>22282</v>
      </c>
    </row>
    <row r="19065" spans="1:7">
      <c r="A19065" t="s">
        <v>34491</v>
      </c>
      <c r="B19065">
        <v>48</v>
      </c>
      <c r="C19065">
        <v>13</v>
      </c>
      <c r="D19065">
        <v>17</v>
      </c>
      <c r="E19065" t="s">
        <v>591</v>
      </c>
      <c r="G19065" t="e">
        <f>--Empty</f>
        <v>#NAME?</v>
      </c>
    </row>
    <row r="19066" spans="1:7">
      <c r="A19066" t="s">
        <v>34492</v>
      </c>
      <c r="B19066">
        <v>48</v>
      </c>
      <c r="C19066">
        <v>13</v>
      </c>
      <c r="D19066">
        <v>18</v>
      </c>
      <c r="E19066" t="s">
        <v>591</v>
      </c>
      <c r="G19066" t="e">
        <f>--Empty</f>
        <v>#NAME?</v>
      </c>
    </row>
    <row r="19067" spans="1:7">
      <c r="A19067" t="s">
        <v>34493</v>
      </c>
      <c r="B19067">
        <v>48</v>
      </c>
      <c r="C19067">
        <v>13</v>
      </c>
      <c r="D19067">
        <v>19</v>
      </c>
      <c r="E19067" t="s">
        <v>591</v>
      </c>
      <c r="G19067" t="e">
        <f>--Empty</f>
        <v>#NAME?</v>
      </c>
    </row>
    <row r="19068" spans="1:7">
      <c r="A19068" t="s">
        <v>34494</v>
      </c>
      <c r="B19068">
        <v>48</v>
      </c>
      <c r="C19068">
        <v>13</v>
      </c>
      <c r="D19068">
        <v>20</v>
      </c>
      <c r="E19068" t="s">
        <v>591</v>
      </c>
      <c r="G19068" t="e">
        <f>--Empty</f>
        <v>#NAME?</v>
      </c>
    </row>
    <row r="19069" spans="1:7">
      <c r="A19069" t="s">
        <v>34495</v>
      </c>
      <c r="B19069">
        <v>48</v>
      </c>
      <c r="C19069">
        <v>14</v>
      </c>
      <c r="D19069">
        <v>1</v>
      </c>
      <c r="E19069" t="s">
        <v>591</v>
      </c>
      <c r="G19069" t="e">
        <f>--Empty</f>
        <v>#NAME?</v>
      </c>
    </row>
    <row r="19070" spans="1:7">
      <c r="A19070" t="s">
        <v>34496</v>
      </c>
      <c r="B19070">
        <v>48</v>
      </c>
      <c r="C19070">
        <v>14</v>
      </c>
      <c r="D19070">
        <v>2</v>
      </c>
      <c r="E19070" t="s">
        <v>591</v>
      </c>
      <c r="G19070" t="e">
        <f>--Empty</f>
        <v>#NAME?</v>
      </c>
    </row>
    <row r="19071" spans="1:7">
      <c r="A19071" t="s">
        <v>34497</v>
      </c>
      <c r="B19071">
        <v>48</v>
      </c>
      <c r="C19071">
        <v>14</v>
      </c>
      <c r="D19071">
        <v>3</v>
      </c>
      <c r="E19071" t="s">
        <v>591</v>
      </c>
      <c r="G19071" t="e">
        <f>--Empty</f>
        <v>#NAME?</v>
      </c>
    </row>
    <row r="19072" spans="1:7">
      <c r="A19072" t="s">
        <v>34498</v>
      </c>
      <c r="B19072">
        <v>48</v>
      </c>
      <c r="C19072">
        <v>14</v>
      </c>
      <c r="D19072">
        <v>4</v>
      </c>
      <c r="E19072" t="s">
        <v>591</v>
      </c>
      <c r="G19072" t="e">
        <f>--Empty</f>
        <v>#NAME?</v>
      </c>
    </row>
    <row r="19073" spans="1:7">
      <c r="A19073" t="s">
        <v>34499</v>
      </c>
      <c r="B19073">
        <v>48</v>
      </c>
      <c r="C19073">
        <v>14</v>
      </c>
      <c r="D19073">
        <v>5</v>
      </c>
      <c r="E19073" t="s">
        <v>34500</v>
      </c>
      <c r="F19073" t="s">
        <v>21526</v>
      </c>
    </row>
    <row r="19074" spans="1:7">
      <c r="A19074" t="s">
        <v>34501</v>
      </c>
      <c r="B19074">
        <v>48</v>
      </c>
      <c r="C19074">
        <v>14</v>
      </c>
      <c r="D19074">
        <v>6</v>
      </c>
      <c r="E19074" t="s">
        <v>34502</v>
      </c>
      <c r="F19074" t="s">
        <v>21526</v>
      </c>
    </row>
    <row r="19075" spans="1:7">
      <c r="A19075" t="s">
        <v>34503</v>
      </c>
      <c r="B19075">
        <v>48</v>
      </c>
      <c r="C19075">
        <v>14</v>
      </c>
      <c r="D19075">
        <v>7</v>
      </c>
      <c r="E19075" t="s">
        <v>34504</v>
      </c>
      <c r="F19075" t="s">
        <v>22955</v>
      </c>
    </row>
    <row r="19076" spans="1:7">
      <c r="A19076" t="s">
        <v>34505</v>
      </c>
      <c r="B19076">
        <v>48</v>
      </c>
      <c r="C19076">
        <v>14</v>
      </c>
      <c r="D19076">
        <v>8</v>
      </c>
      <c r="E19076" t="s">
        <v>34506</v>
      </c>
      <c r="F19076" t="s">
        <v>22955</v>
      </c>
    </row>
    <row r="19077" spans="1:7">
      <c r="A19077" t="s">
        <v>34507</v>
      </c>
      <c r="B19077">
        <v>48</v>
      </c>
      <c r="C19077">
        <v>14</v>
      </c>
      <c r="D19077">
        <v>9</v>
      </c>
      <c r="E19077" t="s">
        <v>34508</v>
      </c>
      <c r="F19077" t="s">
        <v>15722</v>
      </c>
    </row>
    <row r="19078" spans="1:7">
      <c r="A19078" t="s">
        <v>34509</v>
      </c>
      <c r="B19078">
        <v>48</v>
      </c>
      <c r="C19078">
        <v>14</v>
      </c>
      <c r="D19078">
        <v>10</v>
      </c>
      <c r="E19078" t="s">
        <v>34510</v>
      </c>
      <c r="F19078" t="s">
        <v>15722</v>
      </c>
    </row>
    <row r="19079" spans="1:7">
      <c r="A19079" t="s">
        <v>34511</v>
      </c>
      <c r="B19079">
        <v>48</v>
      </c>
      <c r="C19079">
        <v>14</v>
      </c>
      <c r="D19079">
        <v>11</v>
      </c>
      <c r="E19079" t="s">
        <v>34512</v>
      </c>
      <c r="F19079" t="s">
        <v>17148</v>
      </c>
    </row>
    <row r="19080" spans="1:7">
      <c r="A19080" t="s">
        <v>34513</v>
      </c>
      <c r="B19080">
        <v>48</v>
      </c>
      <c r="C19080">
        <v>14</v>
      </c>
      <c r="D19080">
        <v>12</v>
      </c>
      <c r="E19080" t="s">
        <v>17150</v>
      </c>
      <c r="F19080" t="s">
        <v>17148</v>
      </c>
    </row>
    <row r="19081" spans="1:7">
      <c r="A19081" t="s">
        <v>34514</v>
      </c>
      <c r="B19081">
        <v>48</v>
      </c>
      <c r="C19081">
        <v>14</v>
      </c>
      <c r="D19081">
        <v>13</v>
      </c>
      <c r="E19081" t="s">
        <v>15</v>
      </c>
      <c r="G19081" t="s">
        <v>16</v>
      </c>
    </row>
    <row r="19082" spans="1:7">
      <c r="A19082" t="s">
        <v>34515</v>
      </c>
      <c r="B19082">
        <v>48</v>
      </c>
      <c r="C19082">
        <v>14</v>
      </c>
      <c r="D19082">
        <v>14</v>
      </c>
      <c r="E19082" t="s">
        <v>15</v>
      </c>
      <c r="G19082" t="s">
        <v>16</v>
      </c>
    </row>
    <row r="19083" spans="1:7">
      <c r="A19083" t="s">
        <v>34516</v>
      </c>
      <c r="B19083">
        <v>48</v>
      </c>
      <c r="C19083">
        <v>14</v>
      </c>
      <c r="D19083">
        <v>15</v>
      </c>
      <c r="E19083" t="s">
        <v>660</v>
      </c>
      <c r="G19083" t="s">
        <v>661</v>
      </c>
    </row>
    <row r="19084" spans="1:7">
      <c r="A19084" t="s">
        <v>34517</v>
      </c>
      <c r="B19084">
        <v>48</v>
      </c>
      <c r="C19084">
        <v>14</v>
      </c>
      <c r="D19084">
        <v>16</v>
      </c>
      <c r="E19084" t="s">
        <v>660</v>
      </c>
      <c r="G19084" t="s">
        <v>661</v>
      </c>
    </row>
    <row r="19085" spans="1:7">
      <c r="A19085" t="s">
        <v>34518</v>
      </c>
      <c r="B19085">
        <v>48</v>
      </c>
      <c r="C19085">
        <v>14</v>
      </c>
      <c r="D19085">
        <v>17</v>
      </c>
      <c r="E19085" t="s">
        <v>664</v>
      </c>
      <c r="G19085" t="s">
        <v>665</v>
      </c>
    </row>
    <row r="19086" spans="1:7">
      <c r="A19086" t="s">
        <v>34519</v>
      </c>
      <c r="B19086">
        <v>48</v>
      </c>
      <c r="C19086">
        <v>14</v>
      </c>
      <c r="D19086">
        <v>18</v>
      </c>
      <c r="E19086" t="s">
        <v>664</v>
      </c>
      <c r="G19086" t="s">
        <v>665</v>
      </c>
    </row>
    <row r="19087" spans="1:7">
      <c r="A19087" t="s">
        <v>34520</v>
      </c>
      <c r="B19087">
        <v>48</v>
      </c>
      <c r="C19087">
        <v>14</v>
      </c>
      <c r="D19087">
        <v>19</v>
      </c>
      <c r="E19087" t="s">
        <v>668</v>
      </c>
      <c r="G19087" t="s">
        <v>669</v>
      </c>
    </row>
    <row r="19088" spans="1:7">
      <c r="A19088" t="s">
        <v>34521</v>
      </c>
      <c r="B19088">
        <v>48</v>
      </c>
      <c r="C19088">
        <v>14</v>
      </c>
      <c r="D19088">
        <v>20</v>
      </c>
      <c r="E19088" t="s">
        <v>668</v>
      </c>
      <c r="G19088" t="s">
        <v>669</v>
      </c>
    </row>
    <row r="19089" spans="1:7">
      <c r="A19089" t="s">
        <v>34522</v>
      </c>
      <c r="B19089">
        <v>48</v>
      </c>
      <c r="C19089">
        <v>15</v>
      </c>
      <c r="D19089">
        <v>1</v>
      </c>
      <c r="E19089" t="s">
        <v>672</v>
      </c>
      <c r="G19089" t="e">
        <f>--Buffer</f>
        <v>#NAME?</v>
      </c>
    </row>
    <row r="19090" spans="1:7">
      <c r="A19090" t="s">
        <v>34523</v>
      </c>
      <c r="B19090">
        <v>48</v>
      </c>
      <c r="C19090">
        <v>15</v>
      </c>
      <c r="D19090">
        <v>2</v>
      </c>
      <c r="E19090" t="s">
        <v>672</v>
      </c>
      <c r="G19090" t="e">
        <f>--Buffer</f>
        <v>#NAME?</v>
      </c>
    </row>
    <row r="19091" spans="1:7">
      <c r="A19091" t="s">
        <v>34524</v>
      </c>
      <c r="B19091">
        <v>48</v>
      </c>
      <c r="C19091">
        <v>15</v>
      </c>
      <c r="D19091">
        <v>3</v>
      </c>
      <c r="E19091" t="s">
        <v>675</v>
      </c>
      <c r="G19091" t="s">
        <v>676</v>
      </c>
    </row>
    <row r="19092" spans="1:7">
      <c r="A19092" t="s">
        <v>34525</v>
      </c>
      <c r="B19092">
        <v>48</v>
      </c>
      <c r="C19092">
        <v>15</v>
      </c>
      <c r="D19092">
        <v>4</v>
      </c>
      <c r="E19092" t="s">
        <v>675</v>
      </c>
      <c r="G19092" t="s">
        <v>676</v>
      </c>
    </row>
    <row r="19093" spans="1:7">
      <c r="A19093" t="s">
        <v>34526</v>
      </c>
      <c r="B19093">
        <v>48</v>
      </c>
      <c r="C19093">
        <v>15</v>
      </c>
      <c r="D19093">
        <v>5</v>
      </c>
      <c r="E19093" t="s">
        <v>679</v>
      </c>
      <c r="G19093" t="s">
        <v>680</v>
      </c>
    </row>
    <row r="19094" spans="1:7">
      <c r="A19094" t="s">
        <v>34527</v>
      </c>
      <c r="B19094">
        <v>48</v>
      </c>
      <c r="C19094">
        <v>15</v>
      </c>
      <c r="D19094">
        <v>6</v>
      </c>
      <c r="E19094" t="s">
        <v>679</v>
      </c>
      <c r="G19094" t="s">
        <v>680</v>
      </c>
    </row>
    <row r="19095" spans="1:7">
      <c r="A19095" t="s">
        <v>34528</v>
      </c>
      <c r="B19095">
        <v>48</v>
      </c>
      <c r="C19095">
        <v>15</v>
      </c>
      <c r="D19095">
        <v>7</v>
      </c>
      <c r="E19095" t="s">
        <v>683</v>
      </c>
      <c r="G19095" t="s">
        <v>684</v>
      </c>
    </row>
    <row r="19096" spans="1:7">
      <c r="A19096" t="s">
        <v>34529</v>
      </c>
      <c r="B19096">
        <v>48</v>
      </c>
      <c r="C19096">
        <v>15</v>
      </c>
      <c r="D19096">
        <v>8</v>
      </c>
      <c r="E19096" t="s">
        <v>683</v>
      </c>
      <c r="G19096" t="s">
        <v>684</v>
      </c>
    </row>
    <row r="19097" spans="1:7">
      <c r="A19097" t="s">
        <v>34530</v>
      </c>
      <c r="B19097">
        <v>48</v>
      </c>
      <c r="C19097">
        <v>15</v>
      </c>
      <c r="D19097">
        <v>9</v>
      </c>
      <c r="E19097" t="s">
        <v>672</v>
      </c>
      <c r="G19097" t="e">
        <f>--Buffer</f>
        <v>#NAME?</v>
      </c>
    </row>
    <row r="19098" spans="1:7">
      <c r="A19098" t="s">
        <v>34531</v>
      </c>
      <c r="B19098">
        <v>48</v>
      </c>
      <c r="C19098">
        <v>15</v>
      </c>
      <c r="D19098">
        <v>10</v>
      </c>
      <c r="E19098" t="s">
        <v>672</v>
      </c>
      <c r="G19098" t="e">
        <f>--Buffer</f>
        <v>#NAME?</v>
      </c>
    </row>
    <row r="19099" spans="1:7">
      <c r="A19099" t="s">
        <v>34532</v>
      </c>
      <c r="B19099">
        <v>48</v>
      </c>
      <c r="C19099">
        <v>15</v>
      </c>
      <c r="D19099">
        <v>11</v>
      </c>
      <c r="E19099" t="s">
        <v>672</v>
      </c>
      <c r="G19099" t="e">
        <f>--Buffer</f>
        <v>#NAME?</v>
      </c>
    </row>
    <row r="19100" spans="1:7">
      <c r="A19100" t="s">
        <v>34533</v>
      </c>
      <c r="B19100">
        <v>48</v>
      </c>
      <c r="C19100">
        <v>15</v>
      </c>
      <c r="D19100">
        <v>12</v>
      </c>
      <c r="E19100" t="s">
        <v>672</v>
      </c>
      <c r="G19100" t="e">
        <f>--Buffer</f>
        <v>#NAME?</v>
      </c>
    </row>
    <row r="19101" spans="1:7">
      <c r="A19101" t="s">
        <v>34534</v>
      </c>
      <c r="B19101">
        <v>48</v>
      </c>
      <c r="C19101">
        <v>15</v>
      </c>
      <c r="D19101">
        <v>13</v>
      </c>
      <c r="E19101" t="s">
        <v>672</v>
      </c>
      <c r="G19101" t="e">
        <f>--Buffer</f>
        <v>#NAME?</v>
      </c>
    </row>
    <row r="19102" spans="1:7">
      <c r="A19102" t="s">
        <v>34535</v>
      </c>
      <c r="B19102">
        <v>48</v>
      </c>
      <c r="C19102">
        <v>15</v>
      </c>
      <c r="D19102">
        <v>14</v>
      </c>
      <c r="E19102" t="s">
        <v>672</v>
      </c>
      <c r="G19102" t="e">
        <f>--Buffer</f>
        <v>#NAME?</v>
      </c>
    </row>
    <row r="19103" spans="1:7">
      <c r="A19103" t="s">
        <v>34536</v>
      </c>
      <c r="B19103">
        <v>48</v>
      </c>
      <c r="C19103">
        <v>15</v>
      </c>
      <c r="D19103">
        <v>15</v>
      </c>
      <c r="E19103" t="s">
        <v>672</v>
      </c>
      <c r="G19103" t="e">
        <f>--Buffer</f>
        <v>#NAME?</v>
      </c>
    </row>
    <row r="19104" spans="1:7">
      <c r="A19104" t="s">
        <v>34537</v>
      </c>
      <c r="B19104">
        <v>48</v>
      </c>
      <c r="C19104">
        <v>15</v>
      </c>
      <c r="D19104">
        <v>16</v>
      </c>
      <c r="E19104" t="s">
        <v>672</v>
      </c>
      <c r="G19104" t="e">
        <f>--Buffer</f>
        <v>#NAME?</v>
      </c>
    </row>
    <row r="19105" spans="1:7">
      <c r="A19105" t="s">
        <v>34538</v>
      </c>
      <c r="B19105">
        <v>48</v>
      </c>
      <c r="C19105">
        <v>15</v>
      </c>
      <c r="D19105">
        <v>17</v>
      </c>
      <c r="E19105" t="s">
        <v>695</v>
      </c>
      <c r="G19105" t="s">
        <v>696</v>
      </c>
    </row>
    <row r="19106" spans="1:7">
      <c r="A19106" t="s">
        <v>34539</v>
      </c>
      <c r="B19106">
        <v>48</v>
      </c>
      <c r="C19106">
        <v>15</v>
      </c>
      <c r="D19106">
        <v>18</v>
      </c>
      <c r="E19106" t="s">
        <v>695</v>
      </c>
      <c r="G19106" t="s">
        <v>696</v>
      </c>
    </row>
    <row r="19107" spans="1:7">
      <c r="A19107" t="s">
        <v>34540</v>
      </c>
      <c r="B19107">
        <v>48</v>
      </c>
      <c r="C19107">
        <v>15</v>
      </c>
      <c r="D19107">
        <v>19</v>
      </c>
      <c r="E19107" t="s">
        <v>699</v>
      </c>
      <c r="G19107" t="s">
        <v>700</v>
      </c>
    </row>
    <row r="19108" spans="1:7">
      <c r="A19108" t="s">
        <v>34541</v>
      </c>
      <c r="B19108">
        <v>48</v>
      </c>
      <c r="C19108">
        <v>15</v>
      </c>
      <c r="D19108">
        <v>20</v>
      </c>
      <c r="E19108" t="s">
        <v>699</v>
      </c>
      <c r="G19108" t="s">
        <v>700</v>
      </c>
    </row>
    <row r="19109" spans="1:7">
      <c r="A19109" t="s">
        <v>34542</v>
      </c>
      <c r="B19109">
        <v>48</v>
      </c>
      <c r="C19109">
        <v>16</v>
      </c>
      <c r="D19109">
        <v>1</v>
      </c>
      <c r="E19109" t="s">
        <v>703</v>
      </c>
      <c r="G19109" t="s">
        <v>704</v>
      </c>
    </row>
    <row r="19110" spans="1:7">
      <c r="A19110" t="s">
        <v>34543</v>
      </c>
      <c r="B19110">
        <v>48</v>
      </c>
      <c r="C19110">
        <v>16</v>
      </c>
      <c r="D19110">
        <v>2</v>
      </c>
      <c r="E19110" t="s">
        <v>703</v>
      </c>
      <c r="G19110" t="s">
        <v>704</v>
      </c>
    </row>
    <row r="19111" spans="1:7">
      <c r="A19111" t="s">
        <v>34544</v>
      </c>
      <c r="B19111">
        <v>48</v>
      </c>
      <c r="C19111">
        <v>16</v>
      </c>
      <c r="D19111">
        <v>3</v>
      </c>
      <c r="E19111" t="s">
        <v>707</v>
      </c>
      <c r="G19111" t="s">
        <v>708</v>
      </c>
    </row>
    <row r="19112" spans="1:7">
      <c r="A19112" t="s">
        <v>34545</v>
      </c>
      <c r="B19112">
        <v>48</v>
      </c>
      <c r="C19112">
        <v>16</v>
      </c>
      <c r="D19112">
        <v>4</v>
      </c>
      <c r="E19112" t="s">
        <v>707</v>
      </c>
      <c r="G19112" t="s">
        <v>708</v>
      </c>
    </row>
    <row r="19113" spans="1:7">
      <c r="A19113" t="s">
        <v>34546</v>
      </c>
      <c r="B19113">
        <v>48</v>
      </c>
      <c r="C19113">
        <v>16</v>
      </c>
      <c r="D19113">
        <v>5</v>
      </c>
      <c r="E19113" t="s">
        <v>711</v>
      </c>
      <c r="G19113" t="e">
        <f>--Blank</f>
        <v>#NAME?</v>
      </c>
    </row>
    <row r="19114" spans="1:7">
      <c r="A19114" t="s">
        <v>34547</v>
      </c>
      <c r="B19114">
        <v>48</v>
      </c>
      <c r="C19114">
        <v>16</v>
      </c>
      <c r="D19114">
        <v>6</v>
      </c>
      <c r="E19114" t="s">
        <v>711</v>
      </c>
      <c r="G19114" t="e">
        <f>--Blank</f>
        <v>#NAME?</v>
      </c>
    </row>
    <row r="19115" spans="1:7">
      <c r="A19115" t="s">
        <v>34548</v>
      </c>
      <c r="B19115">
        <v>48</v>
      </c>
      <c r="C19115">
        <v>16</v>
      </c>
      <c r="D19115">
        <v>7</v>
      </c>
      <c r="E19115" t="s">
        <v>711</v>
      </c>
      <c r="G19115" t="e">
        <f>--Blank</f>
        <v>#NAME?</v>
      </c>
    </row>
    <row r="19116" spans="1:7">
      <c r="A19116" t="s">
        <v>34549</v>
      </c>
      <c r="B19116">
        <v>48</v>
      </c>
      <c r="C19116">
        <v>16</v>
      </c>
      <c r="D19116">
        <v>8</v>
      </c>
      <c r="E19116" t="s">
        <v>711</v>
      </c>
      <c r="G19116" t="e">
        <f>--Blank</f>
        <v>#NAME?</v>
      </c>
    </row>
    <row r="19117" spans="1:7">
      <c r="A19117" t="s">
        <v>34550</v>
      </c>
      <c r="B19117">
        <v>48</v>
      </c>
      <c r="C19117">
        <v>16</v>
      </c>
      <c r="D19117">
        <v>9</v>
      </c>
      <c r="E19117" t="s">
        <v>711</v>
      </c>
      <c r="G19117" t="e">
        <f>--Blank</f>
        <v>#NAME?</v>
      </c>
    </row>
    <row r="19118" spans="1:7">
      <c r="A19118" t="s">
        <v>34551</v>
      </c>
      <c r="B19118">
        <v>48</v>
      </c>
      <c r="C19118">
        <v>16</v>
      </c>
      <c r="D19118">
        <v>10</v>
      </c>
      <c r="E19118" t="s">
        <v>711</v>
      </c>
      <c r="G19118" t="e">
        <f>--Blank</f>
        <v>#NAME?</v>
      </c>
    </row>
    <row r="19119" spans="1:7">
      <c r="A19119" t="s">
        <v>34552</v>
      </c>
      <c r="B19119">
        <v>48</v>
      </c>
      <c r="C19119">
        <v>16</v>
      </c>
      <c r="D19119">
        <v>11</v>
      </c>
      <c r="E19119" t="s">
        <v>711</v>
      </c>
      <c r="G19119" t="e">
        <f>--Blank</f>
        <v>#NAME?</v>
      </c>
    </row>
    <row r="19120" spans="1:7">
      <c r="A19120" t="s">
        <v>34553</v>
      </c>
      <c r="B19120">
        <v>48</v>
      </c>
      <c r="C19120">
        <v>16</v>
      </c>
      <c r="D19120">
        <v>12</v>
      </c>
      <c r="E19120" t="s">
        <v>711</v>
      </c>
      <c r="G19120" t="e">
        <f>--Blank</f>
        <v>#NAME?</v>
      </c>
    </row>
    <row r="19121" spans="1:7">
      <c r="A19121" t="s">
        <v>34554</v>
      </c>
      <c r="B19121">
        <v>48</v>
      </c>
      <c r="C19121">
        <v>16</v>
      </c>
      <c r="D19121">
        <v>13</v>
      </c>
      <c r="E19121" t="s">
        <v>711</v>
      </c>
      <c r="G19121" t="e">
        <f>--Blank</f>
        <v>#NAME?</v>
      </c>
    </row>
    <row r="19122" spans="1:7">
      <c r="A19122" t="s">
        <v>34555</v>
      </c>
      <c r="B19122">
        <v>48</v>
      </c>
      <c r="C19122">
        <v>16</v>
      </c>
      <c r="D19122">
        <v>14</v>
      </c>
      <c r="E19122" t="s">
        <v>711</v>
      </c>
      <c r="G19122" t="e">
        <f>--Blank</f>
        <v>#NAME?</v>
      </c>
    </row>
    <row r="19123" spans="1:7">
      <c r="A19123" t="s">
        <v>34556</v>
      </c>
      <c r="B19123">
        <v>48</v>
      </c>
      <c r="C19123">
        <v>16</v>
      </c>
      <c r="D19123">
        <v>15</v>
      </c>
      <c r="E19123" t="s">
        <v>711</v>
      </c>
      <c r="G19123" t="e">
        <f>--Blank</f>
        <v>#NAME?</v>
      </c>
    </row>
    <row r="19124" spans="1:7">
      <c r="A19124" t="s">
        <v>34557</v>
      </c>
      <c r="B19124">
        <v>48</v>
      </c>
      <c r="C19124">
        <v>16</v>
      </c>
      <c r="D19124">
        <v>16</v>
      </c>
      <c r="E19124" t="s">
        <v>711</v>
      </c>
      <c r="G19124" t="e">
        <f>--Blank</f>
        <v>#NAME?</v>
      </c>
    </row>
    <row r="19125" spans="1:7">
      <c r="A19125" t="s">
        <v>34558</v>
      </c>
      <c r="B19125">
        <v>48</v>
      </c>
      <c r="C19125">
        <v>16</v>
      </c>
      <c r="D19125">
        <v>17</v>
      </c>
      <c r="E19125" t="s">
        <v>711</v>
      </c>
      <c r="G19125" t="e">
        <f>--Blank</f>
        <v>#NAME?</v>
      </c>
    </row>
    <row r="19126" spans="1:7">
      <c r="A19126" t="s">
        <v>34559</v>
      </c>
      <c r="B19126">
        <v>48</v>
      </c>
      <c r="C19126">
        <v>16</v>
      </c>
      <c r="D19126">
        <v>18</v>
      </c>
      <c r="E19126" t="s">
        <v>711</v>
      </c>
      <c r="G19126" t="e">
        <f>--Blank</f>
        <v>#NAME?</v>
      </c>
    </row>
    <row r="19127" spans="1:7">
      <c r="A19127" t="s">
        <v>34560</v>
      </c>
      <c r="B19127">
        <v>48</v>
      </c>
      <c r="C19127">
        <v>16</v>
      </c>
      <c r="D19127">
        <v>19</v>
      </c>
      <c r="E19127" t="s">
        <v>711</v>
      </c>
      <c r="G19127" t="e">
        <f>--Blank</f>
        <v>#NAME?</v>
      </c>
    </row>
    <row r="19128" spans="1:7">
      <c r="A19128" t="s">
        <v>34561</v>
      </c>
      <c r="B19128">
        <v>48</v>
      </c>
      <c r="C19128">
        <v>16</v>
      </c>
      <c r="D19128">
        <v>20</v>
      </c>
      <c r="E19128" t="s">
        <v>711</v>
      </c>
      <c r="G19128" t="e">
        <f>--Blank</f>
        <v>#NAME?</v>
      </c>
    </row>
    <row r="19129" spans="1:7">
      <c r="A19129" t="s">
        <v>34562</v>
      </c>
      <c r="B19129">
        <v>48</v>
      </c>
      <c r="C19129">
        <v>17</v>
      </c>
      <c r="D19129">
        <v>1</v>
      </c>
      <c r="E19129" t="s">
        <v>711</v>
      </c>
      <c r="G19129" t="e">
        <f>--Blank</f>
        <v>#NAME?</v>
      </c>
    </row>
    <row r="19130" spans="1:7">
      <c r="A19130" t="s">
        <v>34563</v>
      </c>
      <c r="B19130">
        <v>48</v>
      </c>
      <c r="C19130">
        <v>17</v>
      </c>
      <c r="D19130">
        <v>2</v>
      </c>
      <c r="E19130" t="s">
        <v>711</v>
      </c>
      <c r="G19130" t="e">
        <f>--Blank</f>
        <v>#NAME?</v>
      </c>
    </row>
    <row r="19131" spans="1:7">
      <c r="A19131" t="s">
        <v>34564</v>
      </c>
      <c r="B19131">
        <v>48</v>
      </c>
      <c r="C19131">
        <v>17</v>
      </c>
      <c r="D19131">
        <v>3</v>
      </c>
      <c r="E19131" t="s">
        <v>711</v>
      </c>
      <c r="G19131" t="e">
        <f>--Blank</f>
        <v>#NAME?</v>
      </c>
    </row>
    <row r="19132" spans="1:7">
      <c r="A19132" t="s">
        <v>34565</v>
      </c>
      <c r="B19132">
        <v>48</v>
      </c>
      <c r="C19132">
        <v>17</v>
      </c>
      <c r="D19132">
        <v>4</v>
      </c>
      <c r="E19132" t="s">
        <v>711</v>
      </c>
      <c r="G19132" t="e">
        <f>--Blank</f>
        <v>#NAME?</v>
      </c>
    </row>
    <row r="19133" spans="1:7">
      <c r="A19133" t="s">
        <v>34566</v>
      </c>
      <c r="B19133">
        <v>48</v>
      </c>
      <c r="C19133">
        <v>17</v>
      </c>
      <c r="D19133">
        <v>5</v>
      </c>
      <c r="E19133" t="s">
        <v>711</v>
      </c>
      <c r="G19133" t="e">
        <f>--Blank</f>
        <v>#NAME?</v>
      </c>
    </row>
    <row r="19134" spans="1:7">
      <c r="A19134" t="s">
        <v>34567</v>
      </c>
      <c r="B19134">
        <v>48</v>
      </c>
      <c r="C19134">
        <v>17</v>
      </c>
      <c r="D19134">
        <v>6</v>
      </c>
      <c r="E19134" t="s">
        <v>711</v>
      </c>
      <c r="G19134" t="e">
        <f>--Blank</f>
        <v>#NAME?</v>
      </c>
    </row>
    <row r="19135" spans="1:7">
      <c r="A19135" t="s">
        <v>34568</v>
      </c>
      <c r="B19135">
        <v>48</v>
      </c>
      <c r="C19135">
        <v>17</v>
      </c>
      <c r="D19135">
        <v>7</v>
      </c>
      <c r="E19135" t="s">
        <v>711</v>
      </c>
      <c r="G19135" t="e">
        <f>--Blank</f>
        <v>#NAME?</v>
      </c>
    </row>
    <row r="19136" spans="1:7">
      <c r="A19136" t="s">
        <v>34569</v>
      </c>
      <c r="B19136">
        <v>48</v>
      </c>
      <c r="C19136">
        <v>17</v>
      </c>
      <c r="D19136">
        <v>8</v>
      </c>
      <c r="E19136" t="s">
        <v>711</v>
      </c>
      <c r="G19136" t="e">
        <f>--Blank</f>
        <v>#NAME?</v>
      </c>
    </row>
    <row r="19137" spans="1:7">
      <c r="A19137" t="s">
        <v>34570</v>
      </c>
      <c r="B19137">
        <v>48</v>
      </c>
      <c r="C19137">
        <v>17</v>
      </c>
      <c r="D19137">
        <v>9</v>
      </c>
      <c r="E19137" t="s">
        <v>711</v>
      </c>
      <c r="G19137" t="e">
        <f>--Blank</f>
        <v>#NAME?</v>
      </c>
    </row>
    <row r="19138" spans="1:7">
      <c r="A19138" t="s">
        <v>34571</v>
      </c>
      <c r="B19138">
        <v>48</v>
      </c>
      <c r="C19138">
        <v>17</v>
      </c>
      <c r="D19138">
        <v>10</v>
      </c>
      <c r="E19138" t="s">
        <v>711</v>
      </c>
      <c r="G19138" t="e">
        <f>--Blank</f>
        <v>#NAME?</v>
      </c>
    </row>
    <row r="19139" spans="1:7">
      <c r="A19139" t="s">
        <v>34572</v>
      </c>
      <c r="B19139">
        <v>48</v>
      </c>
      <c r="C19139">
        <v>17</v>
      </c>
      <c r="D19139">
        <v>11</v>
      </c>
      <c r="E19139" t="s">
        <v>711</v>
      </c>
      <c r="G19139" t="e">
        <f>--Blank</f>
        <v>#NAME?</v>
      </c>
    </row>
    <row r="19140" spans="1:7">
      <c r="A19140" t="s">
        <v>34573</v>
      </c>
      <c r="B19140">
        <v>48</v>
      </c>
      <c r="C19140">
        <v>17</v>
      </c>
      <c r="D19140">
        <v>12</v>
      </c>
      <c r="E19140" t="s">
        <v>711</v>
      </c>
      <c r="G19140" t="e">
        <f>--Blank</f>
        <v>#NAME?</v>
      </c>
    </row>
    <row r="19141" spans="1:7">
      <c r="A19141" t="s">
        <v>34574</v>
      </c>
      <c r="B19141">
        <v>48</v>
      </c>
      <c r="C19141">
        <v>17</v>
      </c>
      <c r="D19141">
        <v>13</v>
      </c>
      <c r="E19141" t="s">
        <v>711</v>
      </c>
      <c r="G19141" t="e">
        <f>--Blank</f>
        <v>#NAME?</v>
      </c>
    </row>
    <row r="19142" spans="1:7">
      <c r="A19142" t="s">
        <v>34575</v>
      </c>
      <c r="B19142">
        <v>48</v>
      </c>
      <c r="C19142">
        <v>17</v>
      </c>
      <c r="D19142">
        <v>14</v>
      </c>
      <c r="E19142" t="s">
        <v>711</v>
      </c>
      <c r="G19142" t="e">
        <f>--Blank</f>
        <v>#NAME?</v>
      </c>
    </row>
    <row r="19143" spans="1:7">
      <c r="A19143" t="s">
        <v>34576</v>
      </c>
      <c r="B19143">
        <v>48</v>
      </c>
      <c r="C19143">
        <v>17</v>
      </c>
      <c r="D19143">
        <v>15</v>
      </c>
      <c r="E19143" t="s">
        <v>711</v>
      </c>
      <c r="G19143" t="e">
        <f>--Blank</f>
        <v>#NAME?</v>
      </c>
    </row>
    <row r="19144" spans="1:7">
      <c r="A19144" t="s">
        <v>34577</v>
      </c>
      <c r="B19144">
        <v>48</v>
      </c>
      <c r="C19144">
        <v>17</v>
      </c>
      <c r="D19144">
        <v>16</v>
      </c>
      <c r="E19144" t="s">
        <v>711</v>
      </c>
      <c r="G19144" t="e">
        <f>--Blank</f>
        <v>#NAME?</v>
      </c>
    </row>
    <row r="19145" spans="1:7">
      <c r="A19145" t="s">
        <v>34578</v>
      </c>
      <c r="B19145">
        <v>48</v>
      </c>
      <c r="C19145">
        <v>17</v>
      </c>
      <c r="D19145">
        <v>17</v>
      </c>
      <c r="E19145" t="s">
        <v>711</v>
      </c>
      <c r="G19145" t="e">
        <f>--Blank</f>
        <v>#NAME?</v>
      </c>
    </row>
    <row r="19146" spans="1:7">
      <c r="A19146" t="s">
        <v>34579</v>
      </c>
      <c r="B19146">
        <v>48</v>
      </c>
      <c r="C19146">
        <v>17</v>
      </c>
      <c r="D19146">
        <v>18</v>
      </c>
      <c r="E19146" t="s">
        <v>711</v>
      </c>
      <c r="G19146" t="e">
        <f>--Blank</f>
        <v>#NAME?</v>
      </c>
    </row>
    <row r="19147" spans="1:7">
      <c r="A19147" t="s">
        <v>34580</v>
      </c>
      <c r="B19147">
        <v>48</v>
      </c>
      <c r="C19147">
        <v>17</v>
      </c>
      <c r="D19147">
        <v>19</v>
      </c>
      <c r="E19147" t="s">
        <v>711</v>
      </c>
      <c r="G19147" t="e">
        <f>--Blank</f>
        <v>#NAME?</v>
      </c>
    </row>
    <row r="19148" spans="1:7">
      <c r="A19148" t="s">
        <v>34581</v>
      </c>
      <c r="B19148">
        <v>48</v>
      </c>
      <c r="C19148">
        <v>17</v>
      </c>
      <c r="D19148">
        <v>20</v>
      </c>
      <c r="E19148" t="s">
        <v>711</v>
      </c>
      <c r="G19148" t="e">
        <f>--Blank</f>
        <v>#NAME?</v>
      </c>
    </row>
    <row r="19149" spans="1:7">
      <c r="A19149" t="s">
        <v>34582</v>
      </c>
      <c r="B19149">
        <v>48</v>
      </c>
      <c r="C19149">
        <v>18</v>
      </c>
      <c r="D19149">
        <v>1</v>
      </c>
      <c r="E19149" t="s">
        <v>711</v>
      </c>
      <c r="G19149" t="e">
        <f>--Blank</f>
        <v>#NAME?</v>
      </c>
    </row>
    <row r="19150" spans="1:7">
      <c r="A19150" t="s">
        <v>34583</v>
      </c>
      <c r="B19150">
        <v>48</v>
      </c>
      <c r="C19150">
        <v>18</v>
      </c>
      <c r="D19150">
        <v>2</v>
      </c>
      <c r="E19150" t="s">
        <v>711</v>
      </c>
      <c r="G19150" t="e">
        <f>--Blank</f>
        <v>#NAME?</v>
      </c>
    </row>
    <row r="19151" spans="1:7">
      <c r="A19151" t="s">
        <v>34584</v>
      </c>
      <c r="B19151">
        <v>48</v>
      </c>
      <c r="C19151">
        <v>18</v>
      </c>
      <c r="D19151">
        <v>3</v>
      </c>
      <c r="E19151" t="s">
        <v>711</v>
      </c>
      <c r="G19151" t="e">
        <f>--Blank</f>
        <v>#NAME?</v>
      </c>
    </row>
    <row r="19152" spans="1:7">
      <c r="A19152" t="s">
        <v>34585</v>
      </c>
      <c r="B19152">
        <v>48</v>
      </c>
      <c r="C19152">
        <v>18</v>
      </c>
      <c r="D19152">
        <v>4</v>
      </c>
      <c r="E19152" t="s">
        <v>711</v>
      </c>
      <c r="G19152" t="e">
        <f>--Blank</f>
        <v>#NAME?</v>
      </c>
    </row>
    <row r="19153" spans="1:7">
      <c r="A19153" t="s">
        <v>34586</v>
      </c>
      <c r="B19153">
        <v>48</v>
      </c>
      <c r="C19153">
        <v>18</v>
      </c>
      <c r="D19153">
        <v>5</v>
      </c>
      <c r="E19153" t="s">
        <v>711</v>
      </c>
      <c r="G19153" t="e">
        <f>--Blank</f>
        <v>#NAME?</v>
      </c>
    </row>
    <row r="19154" spans="1:7">
      <c r="A19154" t="s">
        <v>34587</v>
      </c>
      <c r="B19154">
        <v>48</v>
      </c>
      <c r="C19154">
        <v>18</v>
      </c>
      <c r="D19154">
        <v>6</v>
      </c>
      <c r="E19154" t="s">
        <v>711</v>
      </c>
      <c r="G19154" t="e">
        <f>--Blank</f>
        <v>#NAME?</v>
      </c>
    </row>
    <row r="19155" spans="1:7">
      <c r="A19155" t="s">
        <v>34588</v>
      </c>
      <c r="B19155">
        <v>48</v>
      </c>
      <c r="C19155">
        <v>18</v>
      </c>
      <c r="D19155">
        <v>7</v>
      </c>
      <c r="E19155" t="s">
        <v>711</v>
      </c>
      <c r="G19155" t="e">
        <f>--Blank</f>
        <v>#NAME?</v>
      </c>
    </row>
    <row r="19156" spans="1:7">
      <c r="A19156" t="s">
        <v>34589</v>
      </c>
      <c r="B19156">
        <v>48</v>
      </c>
      <c r="C19156">
        <v>18</v>
      </c>
      <c r="D19156">
        <v>8</v>
      </c>
      <c r="E19156" t="s">
        <v>711</v>
      </c>
      <c r="G19156" t="e">
        <f>--Blank</f>
        <v>#NAME?</v>
      </c>
    </row>
    <row r="19157" spans="1:7">
      <c r="A19157" t="s">
        <v>34590</v>
      </c>
      <c r="B19157">
        <v>48</v>
      </c>
      <c r="C19157">
        <v>18</v>
      </c>
      <c r="D19157">
        <v>9</v>
      </c>
      <c r="E19157" t="s">
        <v>711</v>
      </c>
      <c r="G19157" t="e">
        <f>--Blank</f>
        <v>#NAME?</v>
      </c>
    </row>
    <row r="19158" spans="1:7">
      <c r="A19158" t="s">
        <v>34591</v>
      </c>
      <c r="B19158">
        <v>48</v>
      </c>
      <c r="C19158">
        <v>18</v>
      </c>
      <c r="D19158">
        <v>10</v>
      </c>
      <c r="E19158" t="s">
        <v>711</v>
      </c>
      <c r="G19158" t="e">
        <f>--Blank</f>
        <v>#NAME?</v>
      </c>
    </row>
    <row r="19159" spans="1:7">
      <c r="A19159" t="s">
        <v>34592</v>
      </c>
      <c r="B19159">
        <v>48</v>
      </c>
      <c r="C19159">
        <v>18</v>
      </c>
      <c r="D19159">
        <v>11</v>
      </c>
      <c r="E19159" t="s">
        <v>711</v>
      </c>
      <c r="G19159" t="e">
        <f>--Blank</f>
        <v>#NAME?</v>
      </c>
    </row>
    <row r="19160" spans="1:7">
      <c r="A19160" t="s">
        <v>34593</v>
      </c>
      <c r="B19160">
        <v>48</v>
      </c>
      <c r="C19160">
        <v>18</v>
      </c>
      <c r="D19160">
        <v>12</v>
      </c>
      <c r="E19160" t="s">
        <v>711</v>
      </c>
      <c r="G19160" t="e">
        <f>--Blank</f>
        <v>#NAME?</v>
      </c>
    </row>
    <row r="19161" spans="1:7">
      <c r="A19161" t="s">
        <v>34594</v>
      </c>
      <c r="B19161">
        <v>48</v>
      </c>
      <c r="C19161">
        <v>18</v>
      </c>
      <c r="D19161">
        <v>13</v>
      </c>
      <c r="E19161" t="s">
        <v>711</v>
      </c>
      <c r="G19161" t="e">
        <f>--Blank</f>
        <v>#NAME?</v>
      </c>
    </row>
    <row r="19162" spans="1:7">
      <c r="A19162" t="s">
        <v>34595</v>
      </c>
      <c r="B19162">
        <v>48</v>
      </c>
      <c r="C19162">
        <v>18</v>
      </c>
      <c r="D19162">
        <v>14</v>
      </c>
      <c r="E19162" t="s">
        <v>711</v>
      </c>
      <c r="G19162" t="e">
        <f>--Blank</f>
        <v>#NAME?</v>
      </c>
    </row>
    <row r="19163" spans="1:7">
      <c r="A19163" t="s">
        <v>34596</v>
      </c>
      <c r="B19163">
        <v>48</v>
      </c>
      <c r="C19163">
        <v>18</v>
      </c>
      <c r="D19163">
        <v>15</v>
      </c>
      <c r="E19163" t="s">
        <v>711</v>
      </c>
      <c r="G19163" t="e">
        <f>--Blank</f>
        <v>#NAME?</v>
      </c>
    </row>
    <row r="19164" spans="1:7">
      <c r="A19164" t="s">
        <v>34597</v>
      </c>
      <c r="B19164">
        <v>48</v>
      </c>
      <c r="C19164">
        <v>18</v>
      </c>
      <c r="D19164">
        <v>16</v>
      </c>
      <c r="E19164" t="s">
        <v>711</v>
      </c>
      <c r="G19164" t="e">
        <f>--Blank</f>
        <v>#NAME?</v>
      </c>
    </row>
    <row r="19165" spans="1:7">
      <c r="A19165" t="s">
        <v>34598</v>
      </c>
      <c r="B19165">
        <v>48</v>
      </c>
      <c r="C19165">
        <v>18</v>
      </c>
      <c r="D19165">
        <v>17</v>
      </c>
      <c r="E19165" t="s">
        <v>711</v>
      </c>
      <c r="G19165" t="e">
        <f>--Blank</f>
        <v>#NAME?</v>
      </c>
    </row>
    <row r="19166" spans="1:7">
      <c r="A19166" t="s">
        <v>34599</v>
      </c>
      <c r="B19166">
        <v>48</v>
      </c>
      <c r="C19166">
        <v>18</v>
      </c>
      <c r="D19166">
        <v>18</v>
      </c>
      <c r="E19166" t="s">
        <v>711</v>
      </c>
      <c r="G19166" t="e">
        <f>--Blank</f>
        <v>#NAME?</v>
      </c>
    </row>
    <row r="19167" spans="1:7">
      <c r="A19167" t="s">
        <v>34600</v>
      </c>
      <c r="B19167">
        <v>48</v>
      </c>
      <c r="C19167">
        <v>18</v>
      </c>
      <c r="D19167">
        <v>19</v>
      </c>
      <c r="E19167" t="s">
        <v>711</v>
      </c>
      <c r="G19167" t="e">
        <f>--Blank</f>
        <v>#NAME?</v>
      </c>
    </row>
    <row r="19168" spans="1:7">
      <c r="A19168" t="s">
        <v>34601</v>
      </c>
      <c r="B19168">
        <v>48</v>
      </c>
      <c r="C19168">
        <v>18</v>
      </c>
      <c r="D19168">
        <v>20</v>
      </c>
      <c r="E19168" t="s">
        <v>711</v>
      </c>
      <c r="G19168" t="e">
        <f>--Blank</f>
        <v>#NAME?</v>
      </c>
    </row>
    <row r="19169" spans="1:7">
      <c r="A19169" t="s">
        <v>34602</v>
      </c>
      <c r="B19169">
        <v>48</v>
      </c>
      <c r="C19169">
        <v>19</v>
      </c>
      <c r="D19169">
        <v>1</v>
      </c>
      <c r="E19169" t="s">
        <v>711</v>
      </c>
      <c r="G19169" t="e">
        <f>--Blank</f>
        <v>#NAME?</v>
      </c>
    </row>
    <row r="19170" spans="1:7">
      <c r="A19170" t="s">
        <v>34603</v>
      </c>
      <c r="B19170">
        <v>48</v>
      </c>
      <c r="C19170">
        <v>19</v>
      </c>
      <c r="D19170">
        <v>2</v>
      </c>
      <c r="E19170" t="s">
        <v>711</v>
      </c>
      <c r="G19170" t="e">
        <f>--Blank</f>
        <v>#NAME?</v>
      </c>
    </row>
    <row r="19171" spans="1:7">
      <c r="A19171" t="s">
        <v>34604</v>
      </c>
      <c r="B19171">
        <v>48</v>
      </c>
      <c r="C19171">
        <v>19</v>
      </c>
      <c r="D19171">
        <v>3</v>
      </c>
      <c r="E19171" t="s">
        <v>711</v>
      </c>
      <c r="G19171" t="e">
        <f>--Blank</f>
        <v>#NAME?</v>
      </c>
    </row>
    <row r="19172" spans="1:7">
      <c r="A19172" t="s">
        <v>34605</v>
      </c>
      <c r="B19172">
        <v>48</v>
      </c>
      <c r="C19172">
        <v>19</v>
      </c>
      <c r="D19172">
        <v>4</v>
      </c>
      <c r="E19172" t="s">
        <v>711</v>
      </c>
      <c r="G19172" t="e">
        <f>--Blank</f>
        <v>#NAME?</v>
      </c>
    </row>
    <row r="19173" spans="1:7">
      <c r="A19173" t="s">
        <v>34606</v>
      </c>
      <c r="B19173">
        <v>48</v>
      </c>
      <c r="C19173">
        <v>19</v>
      </c>
      <c r="D19173">
        <v>5</v>
      </c>
      <c r="E19173" t="s">
        <v>711</v>
      </c>
      <c r="G19173" t="e">
        <f>--Blank</f>
        <v>#NAME?</v>
      </c>
    </row>
    <row r="19174" spans="1:7">
      <c r="A19174" t="s">
        <v>34607</v>
      </c>
      <c r="B19174">
        <v>48</v>
      </c>
      <c r="C19174">
        <v>19</v>
      </c>
      <c r="D19174">
        <v>6</v>
      </c>
      <c r="E19174" t="s">
        <v>711</v>
      </c>
      <c r="G19174" t="e">
        <f>--Blank</f>
        <v>#NAME?</v>
      </c>
    </row>
    <row r="19175" spans="1:7">
      <c r="A19175" t="s">
        <v>34608</v>
      </c>
      <c r="B19175">
        <v>48</v>
      </c>
      <c r="C19175">
        <v>19</v>
      </c>
      <c r="D19175">
        <v>7</v>
      </c>
      <c r="E19175" t="s">
        <v>711</v>
      </c>
      <c r="G19175" t="e">
        <f>--Blank</f>
        <v>#NAME?</v>
      </c>
    </row>
    <row r="19176" spans="1:7">
      <c r="A19176" t="s">
        <v>34609</v>
      </c>
      <c r="B19176">
        <v>48</v>
      </c>
      <c r="C19176">
        <v>19</v>
      </c>
      <c r="D19176">
        <v>8</v>
      </c>
      <c r="E19176" t="s">
        <v>711</v>
      </c>
      <c r="G19176" t="e">
        <f>--Blank</f>
        <v>#NAME?</v>
      </c>
    </row>
    <row r="19177" spans="1:7">
      <c r="A19177" t="s">
        <v>34610</v>
      </c>
      <c r="B19177">
        <v>48</v>
      </c>
      <c r="C19177">
        <v>19</v>
      </c>
      <c r="D19177">
        <v>9</v>
      </c>
      <c r="E19177" t="s">
        <v>711</v>
      </c>
      <c r="G19177" t="e">
        <f>--Blank</f>
        <v>#NAME?</v>
      </c>
    </row>
    <row r="19178" spans="1:7">
      <c r="A19178" t="s">
        <v>34611</v>
      </c>
      <c r="B19178">
        <v>48</v>
      </c>
      <c r="C19178">
        <v>19</v>
      </c>
      <c r="D19178">
        <v>10</v>
      </c>
      <c r="E19178" t="s">
        <v>711</v>
      </c>
      <c r="G19178" t="e">
        <f>--Blank</f>
        <v>#NAME?</v>
      </c>
    </row>
    <row r="19179" spans="1:7">
      <c r="A19179" t="s">
        <v>34612</v>
      </c>
      <c r="B19179">
        <v>48</v>
      </c>
      <c r="C19179">
        <v>19</v>
      </c>
      <c r="D19179">
        <v>11</v>
      </c>
      <c r="E19179" t="s">
        <v>711</v>
      </c>
      <c r="G19179" t="e">
        <f>--Blank</f>
        <v>#NAME?</v>
      </c>
    </row>
    <row r="19180" spans="1:7">
      <c r="A19180" t="s">
        <v>34613</v>
      </c>
      <c r="B19180">
        <v>48</v>
      </c>
      <c r="C19180">
        <v>19</v>
      </c>
      <c r="D19180">
        <v>12</v>
      </c>
      <c r="E19180" t="s">
        <v>711</v>
      </c>
      <c r="G19180" t="e">
        <f>--Blank</f>
        <v>#NAME?</v>
      </c>
    </row>
    <row r="19181" spans="1:7">
      <c r="A19181" t="s">
        <v>34614</v>
      </c>
      <c r="B19181">
        <v>48</v>
      </c>
      <c r="C19181">
        <v>19</v>
      </c>
      <c r="D19181">
        <v>13</v>
      </c>
      <c r="E19181" t="s">
        <v>711</v>
      </c>
      <c r="G19181" t="e">
        <f>--Blank</f>
        <v>#NAME?</v>
      </c>
    </row>
    <row r="19182" spans="1:7">
      <c r="A19182" t="s">
        <v>34615</v>
      </c>
      <c r="B19182">
        <v>48</v>
      </c>
      <c r="C19182">
        <v>19</v>
      </c>
      <c r="D19182">
        <v>14</v>
      </c>
      <c r="E19182" t="s">
        <v>711</v>
      </c>
      <c r="G19182" t="e">
        <f>--Blank</f>
        <v>#NAME?</v>
      </c>
    </row>
    <row r="19183" spans="1:7">
      <c r="A19183" t="s">
        <v>34616</v>
      </c>
      <c r="B19183">
        <v>48</v>
      </c>
      <c r="C19183">
        <v>19</v>
      </c>
      <c r="D19183">
        <v>15</v>
      </c>
      <c r="E19183" t="s">
        <v>711</v>
      </c>
      <c r="G19183" t="e">
        <f>--Blank</f>
        <v>#NAME?</v>
      </c>
    </row>
    <row r="19184" spans="1:7">
      <c r="A19184" t="s">
        <v>34617</v>
      </c>
      <c r="B19184">
        <v>48</v>
      </c>
      <c r="C19184">
        <v>19</v>
      </c>
      <c r="D19184">
        <v>16</v>
      </c>
      <c r="E19184" t="s">
        <v>711</v>
      </c>
      <c r="G19184" t="e">
        <f>--Blank</f>
        <v>#NAME?</v>
      </c>
    </row>
    <row r="19185" spans="1:7">
      <c r="A19185" t="s">
        <v>34618</v>
      </c>
      <c r="B19185">
        <v>48</v>
      </c>
      <c r="C19185">
        <v>19</v>
      </c>
      <c r="D19185">
        <v>17</v>
      </c>
      <c r="E19185" t="s">
        <v>711</v>
      </c>
      <c r="G19185" t="e">
        <f>--Blank</f>
        <v>#NAME?</v>
      </c>
    </row>
    <row r="19186" spans="1:7">
      <c r="A19186" t="s">
        <v>34619</v>
      </c>
      <c r="B19186">
        <v>48</v>
      </c>
      <c r="C19186">
        <v>19</v>
      </c>
      <c r="D19186">
        <v>18</v>
      </c>
      <c r="E19186" t="s">
        <v>711</v>
      </c>
      <c r="G19186" t="e">
        <f>--Blank</f>
        <v>#NAME?</v>
      </c>
    </row>
    <row r="19187" spans="1:7">
      <c r="A19187" t="s">
        <v>34620</v>
      </c>
      <c r="B19187">
        <v>48</v>
      </c>
      <c r="C19187">
        <v>19</v>
      </c>
      <c r="D19187">
        <v>19</v>
      </c>
      <c r="E19187" t="s">
        <v>711</v>
      </c>
      <c r="G19187" t="e">
        <f>--Blank</f>
        <v>#NAME?</v>
      </c>
    </row>
    <row r="19188" spans="1:7">
      <c r="A19188" t="s">
        <v>34621</v>
      </c>
      <c r="B19188">
        <v>48</v>
      </c>
      <c r="C19188">
        <v>19</v>
      </c>
      <c r="D19188">
        <v>20</v>
      </c>
      <c r="E19188" t="s">
        <v>711</v>
      </c>
      <c r="G19188" t="e">
        <f>--Blank</f>
        <v>#NAME?</v>
      </c>
    </row>
    <row r="19189" spans="1:7">
      <c r="A19189" t="s">
        <v>34622</v>
      </c>
      <c r="B19189">
        <v>48</v>
      </c>
      <c r="C19189">
        <v>20</v>
      </c>
      <c r="D19189">
        <v>1</v>
      </c>
      <c r="E19189" t="s">
        <v>711</v>
      </c>
      <c r="G19189" t="e">
        <f>--Blank</f>
        <v>#NAME?</v>
      </c>
    </row>
    <row r="19190" spans="1:7">
      <c r="A19190" t="s">
        <v>34623</v>
      </c>
      <c r="B19190">
        <v>48</v>
      </c>
      <c r="C19190">
        <v>20</v>
      </c>
      <c r="D19190">
        <v>2</v>
      </c>
      <c r="E19190" t="s">
        <v>711</v>
      </c>
      <c r="G19190" t="e">
        <f>--Blank</f>
        <v>#NAME?</v>
      </c>
    </row>
    <row r="19191" spans="1:7">
      <c r="A19191" t="s">
        <v>34624</v>
      </c>
      <c r="B19191">
        <v>48</v>
      </c>
      <c r="C19191">
        <v>20</v>
      </c>
      <c r="D19191">
        <v>3</v>
      </c>
      <c r="E19191" t="s">
        <v>711</v>
      </c>
      <c r="G19191" t="e">
        <f>--Blank</f>
        <v>#NAME?</v>
      </c>
    </row>
    <row r="19192" spans="1:7">
      <c r="A19192" t="s">
        <v>34625</v>
      </c>
      <c r="B19192">
        <v>48</v>
      </c>
      <c r="C19192">
        <v>20</v>
      </c>
      <c r="D19192">
        <v>4</v>
      </c>
      <c r="E19192" t="s">
        <v>711</v>
      </c>
      <c r="G19192" t="e">
        <f>--Blank</f>
        <v>#NAME?</v>
      </c>
    </row>
    <row r="19193" spans="1:7">
      <c r="A19193" t="s">
        <v>34626</v>
      </c>
      <c r="B19193">
        <v>48</v>
      </c>
      <c r="C19193">
        <v>20</v>
      </c>
      <c r="D19193">
        <v>5</v>
      </c>
      <c r="E19193" t="s">
        <v>711</v>
      </c>
      <c r="G19193" t="e">
        <f>--Blank</f>
        <v>#NAME?</v>
      </c>
    </row>
    <row r="19194" spans="1:7">
      <c r="A19194" t="s">
        <v>34627</v>
      </c>
      <c r="B19194">
        <v>48</v>
      </c>
      <c r="C19194">
        <v>20</v>
      </c>
      <c r="D19194">
        <v>6</v>
      </c>
      <c r="E19194" t="s">
        <v>711</v>
      </c>
      <c r="G19194" t="e">
        <f>--Blank</f>
        <v>#NAME?</v>
      </c>
    </row>
    <row r="19195" spans="1:7">
      <c r="A19195" t="s">
        <v>34628</v>
      </c>
      <c r="B19195">
        <v>48</v>
      </c>
      <c r="C19195">
        <v>20</v>
      </c>
      <c r="D19195">
        <v>7</v>
      </c>
      <c r="E19195" t="s">
        <v>711</v>
      </c>
      <c r="G19195" t="e">
        <f>--Blank</f>
        <v>#NAME?</v>
      </c>
    </row>
    <row r="19196" spans="1:7">
      <c r="A19196" t="s">
        <v>34629</v>
      </c>
      <c r="B19196">
        <v>48</v>
      </c>
      <c r="C19196">
        <v>20</v>
      </c>
      <c r="D19196">
        <v>8</v>
      </c>
      <c r="E19196" t="s">
        <v>711</v>
      </c>
      <c r="G19196" t="e">
        <f>--Blank</f>
        <v>#NAME?</v>
      </c>
    </row>
    <row r="19197" spans="1:7">
      <c r="A19197" t="s">
        <v>34630</v>
      </c>
      <c r="B19197">
        <v>48</v>
      </c>
      <c r="C19197">
        <v>20</v>
      </c>
      <c r="D19197">
        <v>9</v>
      </c>
      <c r="E19197" t="s">
        <v>711</v>
      </c>
      <c r="G19197" t="e">
        <f>--Blank</f>
        <v>#NAME?</v>
      </c>
    </row>
    <row r="19198" spans="1:7">
      <c r="A19198" t="s">
        <v>34631</v>
      </c>
      <c r="B19198">
        <v>48</v>
      </c>
      <c r="C19198">
        <v>20</v>
      </c>
      <c r="D19198">
        <v>10</v>
      </c>
      <c r="E19198" t="s">
        <v>711</v>
      </c>
      <c r="G19198" t="e">
        <f>--Blank</f>
        <v>#NAME?</v>
      </c>
    </row>
    <row r="19199" spans="1:7">
      <c r="A19199" t="s">
        <v>34632</v>
      </c>
      <c r="B19199">
        <v>48</v>
      </c>
      <c r="C19199">
        <v>20</v>
      </c>
      <c r="D19199">
        <v>11</v>
      </c>
      <c r="E19199" t="s">
        <v>711</v>
      </c>
      <c r="G19199" t="e">
        <f>--Blank</f>
        <v>#NAME?</v>
      </c>
    </row>
    <row r="19200" spans="1:7">
      <c r="A19200" t="s">
        <v>34633</v>
      </c>
      <c r="B19200">
        <v>48</v>
      </c>
      <c r="C19200">
        <v>20</v>
      </c>
      <c r="D19200">
        <v>12</v>
      </c>
      <c r="E19200" t="s">
        <v>711</v>
      </c>
      <c r="G19200" t="e">
        <f>--Blank</f>
        <v>#NAME?</v>
      </c>
    </row>
    <row r="19201" spans="1:7">
      <c r="A19201" t="s">
        <v>34634</v>
      </c>
      <c r="B19201">
        <v>48</v>
      </c>
      <c r="C19201">
        <v>20</v>
      </c>
      <c r="D19201">
        <v>13</v>
      </c>
      <c r="E19201" t="s">
        <v>711</v>
      </c>
      <c r="G19201" t="e">
        <f>--Blank</f>
        <v>#NAME?</v>
      </c>
    </row>
    <row r="19202" spans="1:7">
      <c r="A19202" t="s">
        <v>34635</v>
      </c>
      <c r="B19202">
        <v>48</v>
      </c>
      <c r="C19202">
        <v>20</v>
      </c>
      <c r="D19202">
        <v>14</v>
      </c>
      <c r="E19202" t="s">
        <v>711</v>
      </c>
      <c r="G19202" t="e">
        <f>--Blank</f>
        <v>#NAME?</v>
      </c>
    </row>
    <row r="19203" spans="1:7">
      <c r="A19203" t="s">
        <v>34636</v>
      </c>
      <c r="B19203">
        <v>48</v>
      </c>
      <c r="C19203">
        <v>20</v>
      </c>
      <c r="D19203">
        <v>15</v>
      </c>
      <c r="E19203" t="s">
        <v>711</v>
      </c>
      <c r="G19203" t="e">
        <f>--Blank</f>
        <v>#NAME?</v>
      </c>
    </row>
    <row r="19204" spans="1:7">
      <c r="A19204" t="s">
        <v>34637</v>
      </c>
      <c r="B19204">
        <v>48</v>
      </c>
      <c r="C19204">
        <v>20</v>
      </c>
      <c r="D19204">
        <v>16</v>
      </c>
      <c r="E19204" t="s">
        <v>711</v>
      </c>
      <c r="G19204" t="e">
        <f>--Blank</f>
        <v>#NAME?</v>
      </c>
    </row>
    <row r="19205" spans="1:7">
      <c r="A19205" t="s">
        <v>34638</v>
      </c>
      <c r="B19205">
        <v>48</v>
      </c>
      <c r="C19205">
        <v>20</v>
      </c>
      <c r="D19205">
        <v>17</v>
      </c>
      <c r="E19205" t="s">
        <v>711</v>
      </c>
      <c r="G19205" t="e">
        <f>--Blank</f>
        <v>#NAME?</v>
      </c>
    </row>
    <row r="19206" spans="1:7">
      <c r="A19206" t="s">
        <v>34639</v>
      </c>
      <c r="B19206">
        <v>48</v>
      </c>
      <c r="C19206">
        <v>20</v>
      </c>
      <c r="D19206">
        <v>18</v>
      </c>
      <c r="E19206" t="s">
        <v>711</v>
      </c>
      <c r="G19206" t="e">
        <f>--Blank</f>
        <v>#NAME?</v>
      </c>
    </row>
    <row r="19207" spans="1:7">
      <c r="A19207" t="s">
        <v>34640</v>
      </c>
      <c r="B19207">
        <v>48</v>
      </c>
      <c r="C19207">
        <v>20</v>
      </c>
      <c r="D19207">
        <v>19</v>
      </c>
      <c r="E19207" t="s">
        <v>711</v>
      </c>
      <c r="G19207" t="e">
        <f>--Blank</f>
        <v>#NAME?</v>
      </c>
    </row>
    <row r="19208" spans="1:7">
      <c r="A19208" t="s">
        <v>34641</v>
      </c>
      <c r="B19208">
        <v>48</v>
      </c>
      <c r="C19208">
        <v>20</v>
      </c>
      <c r="D19208">
        <v>20</v>
      </c>
      <c r="E19208" t="s">
        <v>711</v>
      </c>
      <c r="G19208" t="e">
        <f>--Blank</f>
        <v>#NAME?</v>
      </c>
    </row>
    <row r="19212" spans="1:7">
      <c r="A19212" t="s">
        <v>34642</v>
      </c>
    </row>
    <row r="19213" spans="1:7">
      <c r="A19213" t="s">
        <v>34643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2014-08-11T08:25:45Z</dcterms:modified>
</cp:coreProperties>
</file>